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 - EVD\Product\3. Third Year\Paper - Models survey\IEEE CST\Data\"/>
    </mc:Choice>
  </mc:AlternateContent>
  <xr:revisionPtr revIDLastSave="0" documentId="13_ncr:1_{C2E99F0C-532A-4475-95EE-B4FB3222E01F}" xr6:coauthVersionLast="36" xr6:coauthVersionMax="46" xr10:uidLastSave="{00000000-0000-0000-0000-000000000000}"/>
  <bookViews>
    <workbookView xWindow="20370" yWindow="-120" windowWidth="21840" windowHeight="13140" firstSheet="27" activeTab="30" xr2:uid="{998A0028-00B3-47D4-B296-E9F40D69BDDD}"/>
  </bookViews>
  <sheets>
    <sheet name="P-A" sheetId="1" r:id="rId1"/>
    <sheet name="A-D" sheetId="2" r:id="rId2"/>
    <sheet name="TRIADS" sheetId="3" r:id="rId3"/>
    <sheet name="SORTED TRIADS" sheetId="57" r:id="rId4"/>
    <sheet name="TRIADS SORTED BY P-cat" sheetId="60" r:id="rId5"/>
    <sheet name="TRIADS SORTED BY A-cat" sheetId="66" r:id="rId6"/>
    <sheet name="TRIADS - Table &amp; Stats" sheetId="58" r:id="rId7"/>
    <sheet name="li_power_2020" sheetId="56" r:id="rId8"/>
    <sheet name="RUs" sheetId="64" r:id="rId9"/>
    <sheet name="RUs-Freq of challenges (F_P_k)" sheetId="63" r:id="rId10"/>
    <sheet name="Research Interest (R_P_k)" sheetId="39" r:id="rId11"/>
    <sheet name="Weighted Challenge (W_P_k)" sheetId="59" r:id="rId12"/>
    <sheet name="DATA - F_{A_k}" sheetId="65" r:id="rId13"/>
    <sheet name="DATA - R_{A_k}" sheetId="61" r:id="rId14"/>
    <sheet name="DATA - U_{A_k}" sheetId="52" r:id="rId15"/>
    <sheet name="TABLE,CHART,STATS - U_{A_k}" sheetId="53" r:id="rId16"/>
    <sheet name="TCS - R_{A_k}, U_{A_k) " sheetId="62" r:id="rId17"/>
    <sheet name="P-cat - A-cat weights" sheetId="44" r:id="rId18"/>
    <sheet name="Uk per P-cat" sheetId="42" r:id="rId19"/>
    <sheet name="Dyad graphics" sheetId="55" r:id="rId20"/>
    <sheet name="TABLE P vs A" sheetId="45" r:id="rId21"/>
    <sheet name="STATISTICS P vs A" sheetId="46" r:id="rId22"/>
    <sheet name="A-cat - D-cat weights" sheetId="47" r:id="rId23"/>
    <sheet name="TABLE A vs D" sheetId="48" r:id="rId24"/>
    <sheet name="STATISTICS A vs D" sheetId="49" r:id="rId25"/>
    <sheet name="FREQUENCY OF DEVELOPMENTS" sheetId="50" r:id="rId26"/>
    <sheet name="TABLE,CHART,STATS - DEV FREQ." sheetId="51" r:id="rId27"/>
    <sheet name="P-QUESTIONS" sheetId="37" r:id="rId28"/>
    <sheet name="P- LABELS" sheetId="32" r:id="rId29"/>
    <sheet name="A- LABELS" sheetId="30" r:id="rId30"/>
    <sheet name="D- LABELS" sheetId="31" r:id="rId31"/>
    <sheet name="REFERENCES" sheetId="5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63" l="1"/>
  <c r="D104" i="63"/>
  <c r="E103" i="63"/>
  <c r="D103" i="63"/>
  <c r="P95" i="63"/>
  <c r="C32" i="66"/>
  <c r="C112" i="66"/>
  <c r="C123" i="66"/>
  <c r="C125" i="66"/>
  <c r="C134" i="66"/>
  <c r="C202" i="66"/>
  <c r="C218" i="66"/>
  <c r="C314" i="66"/>
  <c r="C374" i="66"/>
  <c r="C478" i="66"/>
  <c r="C533" i="66"/>
  <c r="C601" i="66"/>
  <c r="C610" i="66"/>
  <c r="C613" i="66"/>
  <c r="C636" i="66"/>
  <c r="B671" i="66"/>
  <c r="B636" i="66"/>
  <c r="B613" i="66"/>
  <c r="B610" i="66"/>
  <c r="B601" i="66"/>
  <c r="B533" i="66"/>
  <c r="B478" i="66"/>
  <c r="B374" i="66"/>
  <c r="B314" i="66"/>
  <c r="B218" i="66"/>
  <c r="B202" i="66"/>
  <c r="B134" i="66"/>
  <c r="B125" i="66"/>
  <c r="B123" i="66"/>
  <c r="B112" i="66"/>
  <c r="B32" i="66"/>
  <c r="K673" i="66"/>
  <c r="K640" i="66"/>
  <c r="H640" i="66"/>
  <c r="A640" i="66"/>
  <c r="E640" i="66"/>
  <c r="H639" i="66"/>
  <c r="A639" i="66"/>
  <c r="E639" i="66"/>
  <c r="H638" i="66"/>
  <c r="A638" i="66"/>
  <c r="E638" i="66"/>
  <c r="K478" i="66"/>
  <c r="H478" i="66"/>
  <c r="A478" i="66"/>
  <c r="E478" i="66"/>
  <c r="H477" i="66"/>
  <c r="A477" i="66"/>
  <c r="E477" i="66"/>
  <c r="H476" i="66"/>
  <c r="A476" i="66"/>
  <c r="E476" i="66"/>
  <c r="H475" i="66"/>
  <c r="A475" i="66"/>
  <c r="E475" i="66"/>
  <c r="H474" i="66"/>
  <c r="A474" i="66"/>
  <c r="E474" i="66"/>
  <c r="H473" i="66"/>
  <c r="A473" i="66"/>
  <c r="E473" i="66"/>
  <c r="K374" i="66"/>
  <c r="H374" i="66"/>
  <c r="A374" i="66"/>
  <c r="E374" i="66"/>
  <c r="H373" i="66"/>
  <c r="A373" i="66"/>
  <c r="E373" i="66"/>
  <c r="H372" i="66"/>
  <c r="A372" i="66"/>
  <c r="E372" i="66"/>
  <c r="K123" i="66"/>
  <c r="H123" i="66"/>
  <c r="A123" i="66"/>
  <c r="E123" i="66"/>
  <c r="H122" i="66"/>
  <c r="A122" i="66"/>
  <c r="E122" i="66"/>
  <c r="H121" i="66"/>
  <c r="A121" i="66"/>
  <c r="E121" i="66"/>
  <c r="K112" i="66"/>
  <c r="H112" i="66"/>
  <c r="A112" i="66"/>
  <c r="E112" i="66"/>
  <c r="H111" i="66"/>
  <c r="A111" i="66"/>
  <c r="E111" i="66"/>
  <c r="H110" i="66"/>
  <c r="A110" i="66"/>
  <c r="E110" i="66"/>
  <c r="H109" i="66"/>
  <c r="A109" i="66"/>
  <c r="E109" i="66"/>
  <c r="H108" i="66"/>
  <c r="A108" i="66"/>
  <c r="E108" i="66"/>
  <c r="H107" i="66"/>
  <c r="A107" i="66"/>
  <c r="E107" i="66"/>
  <c r="K202" i="66"/>
  <c r="H202" i="66"/>
  <c r="A202" i="66"/>
  <c r="E202" i="66"/>
  <c r="H201" i="66"/>
  <c r="A201" i="66"/>
  <c r="E201" i="66"/>
  <c r="K200" i="66"/>
  <c r="H200" i="66"/>
  <c r="A200" i="66"/>
  <c r="E200" i="66"/>
  <c r="K636" i="66"/>
  <c r="H636" i="66"/>
  <c r="A636" i="66"/>
  <c r="E636" i="66"/>
  <c r="H635" i="66"/>
  <c r="A635" i="66"/>
  <c r="E635" i="66"/>
  <c r="K218" i="66"/>
  <c r="H218" i="66"/>
  <c r="A218" i="66"/>
  <c r="E218" i="66"/>
  <c r="K217" i="66"/>
  <c r="H217" i="66"/>
  <c r="A217" i="66"/>
  <c r="E217" i="66"/>
  <c r="H216" i="66"/>
  <c r="A216" i="66"/>
  <c r="E216" i="66"/>
  <c r="K134" i="66"/>
  <c r="H134" i="66"/>
  <c r="A134" i="66"/>
  <c r="E134" i="66"/>
  <c r="K106" i="66"/>
  <c r="H106" i="66"/>
  <c r="A106" i="66"/>
  <c r="E106" i="66"/>
  <c r="H105" i="66"/>
  <c r="A105" i="66"/>
  <c r="E105" i="66"/>
  <c r="K613" i="66"/>
  <c r="H613" i="66"/>
  <c r="A613" i="66"/>
  <c r="E613" i="66"/>
  <c r="H612" i="66"/>
  <c r="A612" i="66"/>
  <c r="E612" i="66"/>
  <c r="K611" i="66"/>
  <c r="H611" i="66"/>
  <c r="A611" i="66"/>
  <c r="E611" i="66"/>
  <c r="K120" i="66"/>
  <c r="H120" i="66"/>
  <c r="A120" i="66"/>
  <c r="E120" i="66"/>
  <c r="H119" i="66"/>
  <c r="A119" i="66"/>
  <c r="E119" i="66"/>
  <c r="H118" i="66"/>
  <c r="A118" i="66"/>
  <c r="E118" i="66"/>
  <c r="H117" i="66"/>
  <c r="A117" i="66"/>
  <c r="E117" i="66"/>
  <c r="K116" i="66"/>
  <c r="H116" i="66"/>
  <c r="A116" i="66"/>
  <c r="E116" i="66"/>
  <c r="H115" i="66"/>
  <c r="A115" i="66"/>
  <c r="E115" i="66"/>
  <c r="K104" i="66"/>
  <c r="H104" i="66"/>
  <c r="A104" i="66"/>
  <c r="E104" i="66"/>
  <c r="H103" i="66"/>
  <c r="A103" i="66"/>
  <c r="E103" i="66"/>
  <c r="H102" i="66"/>
  <c r="A102" i="66"/>
  <c r="E102" i="66"/>
  <c r="H101" i="66"/>
  <c r="A101" i="66"/>
  <c r="E101" i="66"/>
  <c r="H100" i="66"/>
  <c r="A100" i="66"/>
  <c r="E100" i="66"/>
  <c r="H99" i="66"/>
  <c r="A99" i="66"/>
  <c r="E99" i="66"/>
  <c r="K601" i="66"/>
  <c r="H601" i="66"/>
  <c r="A601" i="66"/>
  <c r="E601" i="66"/>
  <c r="K314" i="66"/>
  <c r="H314" i="66"/>
  <c r="A314" i="66"/>
  <c r="E314" i="66"/>
  <c r="K199" i="66"/>
  <c r="H199" i="66"/>
  <c r="A199" i="66"/>
  <c r="E199" i="66"/>
  <c r="K133" i="66"/>
  <c r="H133" i="66"/>
  <c r="A133" i="66"/>
  <c r="E133" i="66"/>
  <c r="H198" i="66"/>
  <c r="A198" i="66"/>
  <c r="E198" i="66"/>
  <c r="K197" i="66"/>
  <c r="H197" i="66"/>
  <c r="A197" i="66"/>
  <c r="E197" i="66"/>
  <c r="H114" i="66"/>
  <c r="A114" i="66"/>
  <c r="E114" i="66"/>
  <c r="H98" i="66"/>
  <c r="A98" i="66"/>
  <c r="E98" i="66"/>
  <c r="H97" i="66"/>
  <c r="A97" i="66"/>
  <c r="E97" i="66"/>
  <c r="K637" i="66"/>
  <c r="H637" i="66"/>
  <c r="A637" i="66"/>
  <c r="E637" i="66"/>
  <c r="H113" i="66"/>
  <c r="A113" i="66"/>
  <c r="E113" i="66"/>
  <c r="H96" i="66"/>
  <c r="A96" i="66"/>
  <c r="E96" i="66"/>
  <c r="H95" i="66"/>
  <c r="A95" i="66"/>
  <c r="E95" i="66"/>
  <c r="K196" i="66"/>
  <c r="H196" i="66"/>
  <c r="A196" i="66"/>
  <c r="E196" i="66"/>
  <c r="H195" i="66"/>
  <c r="A195" i="66"/>
  <c r="E195" i="66"/>
  <c r="K125" i="66"/>
  <c r="H125" i="66"/>
  <c r="A125" i="66"/>
  <c r="E125" i="66"/>
  <c r="K124" i="66"/>
  <c r="H124" i="66"/>
  <c r="A124" i="66"/>
  <c r="E124" i="66"/>
  <c r="K600" i="66"/>
  <c r="H600" i="66"/>
  <c r="A600" i="66"/>
  <c r="E600" i="66"/>
  <c r="H599" i="66"/>
  <c r="A599" i="66"/>
  <c r="E599" i="66"/>
  <c r="H598" i="66"/>
  <c r="A598" i="66"/>
  <c r="E598" i="66"/>
  <c r="H597" i="66"/>
  <c r="A597" i="66"/>
  <c r="E597" i="66"/>
  <c r="H596" i="66"/>
  <c r="A596" i="66"/>
  <c r="E596" i="66"/>
  <c r="H595" i="66"/>
  <c r="A595" i="66"/>
  <c r="E595" i="66"/>
  <c r="K533" i="66"/>
  <c r="H533" i="66"/>
  <c r="A533" i="66"/>
  <c r="E533" i="66"/>
  <c r="H532" i="66"/>
  <c r="A532" i="66"/>
  <c r="E532" i="66"/>
  <c r="H531" i="66"/>
  <c r="A531" i="66"/>
  <c r="E531" i="66"/>
  <c r="H530" i="66"/>
  <c r="A530" i="66"/>
  <c r="E530" i="66"/>
  <c r="H529" i="66"/>
  <c r="A529" i="66"/>
  <c r="E529" i="66"/>
  <c r="H528" i="66"/>
  <c r="A528" i="66"/>
  <c r="E528" i="66"/>
  <c r="H527" i="66"/>
  <c r="A527" i="66"/>
  <c r="E527" i="66"/>
  <c r="H526" i="66"/>
  <c r="A526" i="66"/>
  <c r="E526" i="66"/>
  <c r="H525" i="66"/>
  <c r="A525" i="66"/>
  <c r="E525" i="66"/>
  <c r="H524" i="66"/>
  <c r="A524" i="66"/>
  <c r="E524" i="66"/>
  <c r="H523" i="66"/>
  <c r="A523" i="66"/>
  <c r="E523" i="66"/>
  <c r="H522" i="66"/>
  <c r="A522" i="66"/>
  <c r="E522" i="66"/>
  <c r="K313" i="66"/>
  <c r="H313" i="66"/>
  <c r="A313" i="66"/>
  <c r="E313" i="66"/>
  <c r="H312" i="66"/>
  <c r="A312" i="66"/>
  <c r="E312" i="66"/>
  <c r="H311" i="66"/>
  <c r="A311" i="66"/>
  <c r="E311" i="66"/>
  <c r="H310" i="66"/>
  <c r="A310" i="66"/>
  <c r="E310" i="66"/>
  <c r="H309" i="66"/>
  <c r="A309" i="66"/>
  <c r="E309" i="66"/>
  <c r="H308" i="66"/>
  <c r="A308" i="66"/>
  <c r="E308" i="66"/>
  <c r="H594" i="66"/>
  <c r="A594" i="66"/>
  <c r="E594" i="66"/>
  <c r="H521" i="66"/>
  <c r="A521" i="66"/>
  <c r="E521" i="66"/>
  <c r="K472" i="66"/>
  <c r="H472" i="66"/>
  <c r="A472" i="66"/>
  <c r="E472" i="66"/>
  <c r="H471" i="66"/>
  <c r="A471" i="66"/>
  <c r="E471" i="66"/>
  <c r="H307" i="66"/>
  <c r="A307" i="66"/>
  <c r="E307" i="66"/>
  <c r="K32" i="66"/>
  <c r="H32" i="66"/>
  <c r="A32" i="66"/>
  <c r="E32" i="66"/>
  <c r="K593" i="66"/>
  <c r="H593" i="66"/>
  <c r="A593" i="66"/>
  <c r="E593" i="66"/>
  <c r="H592" i="66"/>
  <c r="A592" i="66"/>
  <c r="E592" i="66"/>
  <c r="H591" i="66"/>
  <c r="A591" i="66"/>
  <c r="E591" i="66"/>
  <c r="K520" i="66"/>
  <c r="H520" i="66"/>
  <c r="A520" i="66"/>
  <c r="E520" i="66"/>
  <c r="H519" i="66"/>
  <c r="A519" i="66"/>
  <c r="E519" i="66"/>
  <c r="H518" i="66"/>
  <c r="A518" i="66"/>
  <c r="E518" i="66"/>
  <c r="H517" i="66"/>
  <c r="A517" i="66"/>
  <c r="E517" i="66"/>
  <c r="H516" i="66"/>
  <c r="A516" i="66"/>
  <c r="E516" i="66"/>
  <c r="H515" i="66"/>
  <c r="A515" i="66"/>
  <c r="E515" i="66"/>
  <c r="K306" i="66"/>
  <c r="H306" i="66"/>
  <c r="A306" i="66"/>
  <c r="E306" i="66"/>
  <c r="H305" i="66"/>
  <c r="A305" i="66"/>
  <c r="E305" i="66"/>
  <c r="H304" i="66"/>
  <c r="A304" i="66"/>
  <c r="E304" i="66"/>
  <c r="K194" i="66"/>
  <c r="H194" i="66"/>
  <c r="A194" i="66"/>
  <c r="E194" i="66"/>
  <c r="H193" i="66"/>
  <c r="A193" i="66"/>
  <c r="E193" i="66"/>
  <c r="H192" i="66"/>
  <c r="A192" i="66"/>
  <c r="E192" i="66"/>
  <c r="H590" i="66"/>
  <c r="A590" i="66"/>
  <c r="E590" i="66"/>
  <c r="K371" i="66"/>
  <c r="H371" i="66"/>
  <c r="A371" i="66"/>
  <c r="E371" i="66"/>
  <c r="K589" i="66"/>
  <c r="H589" i="66"/>
  <c r="A589" i="66"/>
  <c r="E589" i="66"/>
  <c r="H588" i="66"/>
  <c r="A588" i="66"/>
  <c r="E588" i="66"/>
  <c r="H587" i="66"/>
  <c r="A587" i="66"/>
  <c r="E587" i="66"/>
  <c r="K514" i="66"/>
  <c r="H514" i="66"/>
  <c r="A514" i="66"/>
  <c r="E514" i="66"/>
  <c r="H513" i="66"/>
  <c r="A513" i="66"/>
  <c r="E513" i="66"/>
  <c r="H512" i="66"/>
  <c r="A512" i="66"/>
  <c r="E512" i="66"/>
  <c r="H511" i="66"/>
  <c r="A511" i="66"/>
  <c r="E511" i="66"/>
  <c r="K303" i="66"/>
  <c r="H303" i="66"/>
  <c r="A303" i="66"/>
  <c r="E303" i="66"/>
  <c r="H302" i="66"/>
  <c r="A302" i="66"/>
  <c r="E302" i="66"/>
  <c r="K31" i="66"/>
  <c r="H31" i="66"/>
  <c r="A31" i="66"/>
  <c r="E31" i="66"/>
  <c r="H30" i="66"/>
  <c r="A30" i="66"/>
  <c r="E30" i="66"/>
  <c r="H301" i="66"/>
  <c r="A301" i="66"/>
  <c r="E301" i="66"/>
  <c r="H300" i="66"/>
  <c r="A300" i="66"/>
  <c r="E300" i="66"/>
  <c r="K191" i="66"/>
  <c r="H191" i="66"/>
  <c r="A191" i="66"/>
  <c r="E191" i="66"/>
  <c r="H190" i="66"/>
  <c r="A190" i="66"/>
  <c r="E190" i="66"/>
  <c r="H189" i="66"/>
  <c r="A189" i="66"/>
  <c r="E189" i="66"/>
  <c r="H188" i="66"/>
  <c r="A188" i="66"/>
  <c r="E188" i="66"/>
  <c r="H187" i="66"/>
  <c r="A187" i="66"/>
  <c r="E187" i="66"/>
  <c r="H186" i="66"/>
  <c r="A186" i="66"/>
  <c r="E186" i="66"/>
  <c r="H185" i="66"/>
  <c r="A185" i="66"/>
  <c r="E185" i="66"/>
  <c r="H184" i="66"/>
  <c r="A184" i="66"/>
  <c r="E184" i="66"/>
  <c r="H183" i="66"/>
  <c r="A183" i="66"/>
  <c r="E183" i="66"/>
  <c r="K671" i="66"/>
  <c r="H671" i="66"/>
  <c r="A671" i="66"/>
  <c r="E671" i="66"/>
  <c r="K586" i="66"/>
  <c r="H586" i="66"/>
  <c r="A586" i="66"/>
  <c r="E586" i="66"/>
  <c r="K94" i="66"/>
  <c r="H94" i="66"/>
  <c r="A94" i="66"/>
  <c r="E94" i="66"/>
  <c r="K29" i="66"/>
  <c r="H29" i="66"/>
  <c r="A29" i="66"/>
  <c r="E29" i="66"/>
  <c r="K670" i="66"/>
  <c r="H670" i="66"/>
  <c r="A670" i="66"/>
  <c r="E670" i="66"/>
  <c r="K585" i="66"/>
  <c r="H585" i="66"/>
  <c r="A585" i="66"/>
  <c r="E585" i="66"/>
  <c r="K93" i="66"/>
  <c r="H93" i="66"/>
  <c r="A93" i="66"/>
  <c r="E93" i="66"/>
  <c r="K28" i="66"/>
  <c r="H28" i="66"/>
  <c r="A28" i="66"/>
  <c r="E28" i="66"/>
  <c r="H669" i="66"/>
  <c r="A669" i="66"/>
  <c r="E669" i="66"/>
  <c r="H668" i="66"/>
  <c r="A668" i="66"/>
  <c r="E668" i="66"/>
  <c r="H584" i="66"/>
  <c r="A584" i="66"/>
  <c r="E584" i="66"/>
  <c r="H583" i="66"/>
  <c r="A583" i="66"/>
  <c r="E583" i="66"/>
  <c r="K582" i="66"/>
  <c r="H582" i="66"/>
  <c r="A582" i="66"/>
  <c r="E582" i="66"/>
  <c r="H92" i="66"/>
  <c r="A92" i="66"/>
  <c r="E92" i="66"/>
  <c r="H91" i="66"/>
  <c r="A91" i="66"/>
  <c r="E91" i="66"/>
  <c r="K90" i="66"/>
  <c r="H90" i="66"/>
  <c r="A90" i="66"/>
  <c r="E90" i="66"/>
  <c r="H27" i="66"/>
  <c r="A27" i="66"/>
  <c r="E27" i="66"/>
  <c r="H26" i="66"/>
  <c r="A26" i="66"/>
  <c r="E26" i="66"/>
  <c r="K667" i="66"/>
  <c r="H667" i="66"/>
  <c r="A667" i="66"/>
  <c r="E667" i="66"/>
  <c r="K666" i="66"/>
  <c r="H666" i="66"/>
  <c r="A666" i="66"/>
  <c r="E666" i="66"/>
  <c r="K89" i="66"/>
  <c r="H89" i="66"/>
  <c r="A89" i="66"/>
  <c r="E89" i="66"/>
  <c r="K88" i="66"/>
  <c r="H88" i="66"/>
  <c r="A88" i="66"/>
  <c r="E88" i="66"/>
  <c r="K87" i="66"/>
  <c r="H87" i="66"/>
  <c r="A87" i="66"/>
  <c r="E87" i="66"/>
  <c r="K25" i="66"/>
  <c r="H25" i="66"/>
  <c r="A25" i="66"/>
  <c r="E25" i="66"/>
  <c r="K24" i="66"/>
  <c r="H24" i="66"/>
  <c r="A24" i="66"/>
  <c r="E24" i="66"/>
  <c r="H665" i="66"/>
  <c r="A665" i="66"/>
  <c r="E665" i="66"/>
  <c r="H664" i="66"/>
  <c r="A664" i="66"/>
  <c r="E664" i="66"/>
  <c r="H23" i="66"/>
  <c r="A23" i="66"/>
  <c r="E23" i="66"/>
  <c r="K22" i="66"/>
  <c r="H22" i="66"/>
  <c r="A22" i="66"/>
  <c r="E22" i="66"/>
  <c r="H663" i="66"/>
  <c r="A663" i="66"/>
  <c r="E663" i="66"/>
  <c r="H662" i="66"/>
  <c r="A662" i="66"/>
  <c r="E662" i="66"/>
  <c r="H661" i="66"/>
  <c r="A661" i="66"/>
  <c r="E661" i="66"/>
  <c r="H21" i="66"/>
  <c r="A21" i="66"/>
  <c r="E21" i="66"/>
  <c r="H660" i="66"/>
  <c r="A660" i="66"/>
  <c r="E660" i="66"/>
  <c r="H86" i="66"/>
  <c r="A86" i="66"/>
  <c r="E86" i="66"/>
  <c r="H85" i="66"/>
  <c r="A85" i="66"/>
  <c r="E85" i="66"/>
  <c r="H84" i="66"/>
  <c r="A84" i="66"/>
  <c r="E84" i="66"/>
  <c r="H20" i="66"/>
  <c r="A20" i="66"/>
  <c r="E20" i="66"/>
  <c r="H19" i="66"/>
  <c r="A19" i="66"/>
  <c r="E19" i="66"/>
  <c r="K18" i="66"/>
  <c r="H18" i="66"/>
  <c r="A18" i="66"/>
  <c r="E18" i="66"/>
  <c r="H659" i="66"/>
  <c r="A659" i="66"/>
  <c r="E659" i="66"/>
  <c r="H581" i="66"/>
  <c r="A581" i="66"/>
  <c r="E581" i="66"/>
  <c r="H83" i="66"/>
  <c r="A83" i="66"/>
  <c r="E83" i="66"/>
  <c r="H82" i="66"/>
  <c r="A82" i="66"/>
  <c r="E82" i="66"/>
  <c r="H17" i="66"/>
  <c r="A17" i="66"/>
  <c r="E17" i="66"/>
  <c r="H658" i="66"/>
  <c r="A658" i="66"/>
  <c r="E658" i="66"/>
  <c r="H16" i="66"/>
  <c r="A16" i="66"/>
  <c r="E16" i="66"/>
  <c r="H657" i="66"/>
  <c r="A657" i="66"/>
  <c r="E657" i="66"/>
  <c r="H81" i="66"/>
  <c r="A81" i="66"/>
  <c r="E81" i="66"/>
  <c r="K80" i="66"/>
  <c r="H80" i="66"/>
  <c r="A80" i="66"/>
  <c r="E80" i="66"/>
  <c r="H15" i="66"/>
  <c r="A15" i="66"/>
  <c r="E15" i="66"/>
  <c r="H656" i="66"/>
  <c r="A656" i="66"/>
  <c r="E656" i="66"/>
  <c r="H655" i="66"/>
  <c r="A655" i="66"/>
  <c r="E655" i="66"/>
  <c r="H580" i="66"/>
  <c r="A580" i="66"/>
  <c r="E580" i="66"/>
  <c r="H79" i="66"/>
  <c r="A79" i="66"/>
  <c r="E79" i="66"/>
  <c r="H78" i="66"/>
  <c r="A78" i="66"/>
  <c r="E78" i="66"/>
  <c r="H14" i="66"/>
  <c r="A14" i="66"/>
  <c r="E14" i="66"/>
  <c r="K634" i="66"/>
  <c r="H634" i="66"/>
  <c r="A634" i="66"/>
  <c r="E634" i="66"/>
  <c r="K633" i="66"/>
  <c r="H633" i="66"/>
  <c r="A633" i="66"/>
  <c r="E633" i="66"/>
  <c r="H632" i="66"/>
  <c r="A632" i="66"/>
  <c r="E632" i="66"/>
  <c r="H77" i="66"/>
  <c r="A77" i="66"/>
  <c r="E77" i="66"/>
  <c r="H76" i="66"/>
  <c r="A76" i="66"/>
  <c r="E76" i="66"/>
  <c r="H75" i="66"/>
  <c r="A75" i="66"/>
  <c r="E75" i="66"/>
  <c r="H74" i="66"/>
  <c r="A74" i="66"/>
  <c r="E74" i="66"/>
  <c r="H73" i="66"/>
  <c r="A73" i="66"/>
  <c r="E73" i="66"/>
  <c r="H72" i="66"/>
  <c r="A72" i="66"/>
  <c r="E72" i="66"/>
  <c r="K13" i="66"/>
  <c r="H13" i="66"/>
  <c r="A13" i="66"/>
  <c r="E13" i="66"/>
  <c r="H12" i="66"/>
  <c r="A12" i="66"/>
  <c r="E12" i="66"/>
  <c r="H11" i="66"/>
  <c r="A11" i="66"/>
  <c r="E11" i="66"/>
  <c r="H654" i="66"/>
  <c r="A654" i="66"/>
  <c r="E654" i="66"/>
  <c r="H631" i="66"/>
  <c r="A631" i="66"/>
  <c r="E631" i="66"/>
  <c r="H630" i="66"/>
  <c r="A630" i="66"/>
  <c r="E630" i="66"/>
  <c r="K629" i="66"/>
  <c r="H629" i="66"/>
  <c r="A629" i="66"/>
  <c r="E629" i="66"/>
  <c r="H71" i="66"/>
  <c r="A71" i="66"/>
  <c r="E71" i="66"/>
  <c r="H70" i="66"/>
  <c r="A70" i="66"/>
  <c r="E70" i="66"/>
  <c r="H69" i="66"/>
  <c r="A69" i="66"/>
  <c r="E69" i="66"/>
  <c r="H10" i="66"/>
  <c r="A10" i="66"/>
  <c r="E10" i="66"/>
  <c r="H653" i="66"/>
  <c r="A653" i="66"/>
  <c r="E653" i="66"/>
  <c r="H579" i="66"/>
  <c r="A579" i="66"/>
  <c r="E579" i="66"/>
  <c r="H68" i="66"/>
  <c r="A68" i="66"/>
  <c r="E68" i="66"/>
  <c r="H9" i="66"/>
  <c r="A9" i="66"/>
  <c r="E9" i="66"/>
  <c r="K652" i="66"/>
  <c r="H652" i="66"/>
  <c r="A652" i="66"/>
  <c r="E652" i="66"/>
  <c r="K628" i="66"/>
  <c r="H628" i="66"/>
  <c r="A628" i="66"/>
  <c r="E628" i="66"/>
  <c r="K578" i="66"/>
  <c r="H578" i="66"/>
  <c r="A578" i="66"/>
  <c r="E578" i="66"/>
  <c r="H67" i="66"/>
  <c r="A67" i="66"/>
  <c r="E67" i="66"/>
  <c r="K8" i="66"/>
  <c r="H8" i="66"/>
  <c r="A8" i="66"/>
  <c r="E8" i="66"/>
  <c r="K470" i="66"/>
  <c r="H470" i="66"/>
  <c r="A470" i="66"/>
  <c r="E470" i="66"/>
  <c r="K299" i="66"/>
  <c r="H299" i="66"/>
  <c r="A299" i="66"/>
  <c r="E299" i="66"/>
  <c r="K469" i="66"/>
  <c r="H469" i="66"/>
  <c r="A469" i="66"/>
  <c r="E469" i="66"/>
  <c r="H468" i="66"/>
  <c r="A468" i="66"/>
  <c r="E468" i="66"/>
  <c r="K298" i="66"/>
  <c r="H298" i="66"/>
  <c r="A298" i="66"/>
  <c r="E298" i="66"/>
  <c r="H297" i="66"/>
  <c r="A297" i="66"/>
  <c r="E297" i="66"/>
  <c r="H467" i="66"/>
  <c r="A467" i="66"/>
  <c r="E467" i="66"/>
  <c r="H466" i="66"/>
  <c r="A466" i="66"/>
  <c r="E466" i="66"/>
  <c r="K296" i="66"/>
  <c r="H296" i="66"/>
  <c r="A296" i="66"/>
  <c r="E296" i="66"/>
  <c r="H295" i="66"/>
  <c r="A295" i="66"/>
  <c r="E295" i="66"/>
  <c r="H294" i="66"/>
  <c r="A294" i="66"/>
  <c r="E294" i="66"/>
  <c r="H293" i="66"/>
  <c r="A293" i="66"/>
  <c r="E293" i="66"/>
  <c r="K465" i="66"/>
  <c r="H465" i="66"/>
  <c r="A465" i="66"/>
  <c r="E465" i="66"/>
  <c r="H464" i="66"/>
  <c r="A464" i="66"/>
  <c r="E464" i="66"/>
  <c r="K463" i="66"/>
  <c r="H463" i="66"/>
  <c r="A463" i="66"/>
  <c r="E463" i="66"/>
  <c r="H462" i="66"/>
  <c r="A462" i="66"/>
  <c r="E462" i="66"/>
  <c r="K370" i="66"/>
  <c r="H370" i="66"/>
  <c r="A370" i="66"/>
  <c r="E370" i="66"/>
  <c r="H369" i="66"/>
  <c r="A369" i="66"/>
  <c r="E369" i="66"/>
  <c r="K368" i="66"/>
  <c r="H368" i="66"/>
  <c r="A368" i="66"/>
  <c r="E368" i="66"/>
  <c r="H367" i="66"/>
  <c r="A367" i="66"/>
  <c r="E367" i="66"/>
  <c r="H461" i="66"/>
  <c r="A461" i="66"/>
  <c r="E461" i="66"/>
  <c r="K460" i="66"/>
  <c r="H460" i="66"/>
  <c r="A460" i="66"/>
  <c r="E460" i="66"/>
  <c r="H459" i="66"/>
  <c r="A459" i="66"/>
  <c r="E459" i="66"/>
  <c r="H292" i="66"/>
  <c r="A292" i="66"/>
  <c r="E292" i="66"/>
  <c r="K291" i="66"/>
  <c r="H291" i="66"/>
  <c r="A291" i="66"/>
  <c r="E291" i="66"/>
  <c r="K458" i="66"/>
  <c r="H458" i="66"/>
  <c r="A458" i="66"/>
  <c r="E458" i="66"/>
  <c r="H457" i="66"/>
  <c r="A457" i="66"/>
  <c r="E457" i="66"/>
  <c r="H456" i="66"/>
  <c r="A456" i="66"/>
  <c r="E456" i="66"/>
  <c r="H455" i="66"/>
  <c r="A455" i="66"/>
  <c r="E455" i="66"/>
  <c r="K366" i="66"/>
  <c r="H366" i="66"/>
  <c r="A366" i="66"/>
  <c r="E366" i="66"/>
  <c r="H365" i="66"/>
  <c r="A365" i="66"/>
  <c r="E365" i="66"/>
  <c r="H364" i="66"/>
  <c r="A364" i="66"/>
  <c r="E364" i="66"/>
  <c r="H363" i="66"/>
  <c r="A363" i="66"/>
  <c r="E363" i="66"/>
  <c r="K454" i="66"/>
  <c r="H454" i="66"/>
  <c r="A454" i="66"/>
  <c r="E454" i="66"/>
  <c r="H453" i="66"/>
  <c r="A453" i="66"/>
  <c r="E453" i="66"/>
  <c r="H452" i="66"/>
  <c r="A452" i="66"/>
  <c r="E452" i="66"/>
  <c r="H451" i="66"/>
  <c r="A451" i="66"/>
  <c r="E451" i="66"/>
  <c r="K362" i="66"/>
  <c r="H362" i="66"/>
  <c r="A362" i="66"/>
  <c r="E362" i="66"/>
  <c r="H361" i="66"/>
  <c r="A361" i="66"/>
  <c r="E361" i="66"/>
  <c r="K290" i="66"/>
  <c r="H290" i="66"/>
  <c r="A290" i="66"/>
  <c r="E290" i="66"/>
  <c r="H289" i="66"/>
  <c r="A289" i="66"/>
  <c r="E289" i="66"/>
  <c r="K182" i="66"/>
  <c r="H182" i="66"/>
  <c r="A182" i="66"/>
  <c r="E182" i="66"/>
  <c r="H450" i="66"/>
  <c r="A450" i="66"/>
  <c r="E450" i="66"/>
  <c r="H449" i="66"/>
  <c r="A449" i="66"/>
  <c r="E449" i="66"/>
  <c r="H448" i="66"/>
  <c r="A448" i="66"/>
  <c r="E448" i="66"/>
  <c r="H447" i="66"/>
  <c r="A447" i="66"/>
  <c r="E447" i="66"/>
  <c r="H446" i="66"/>
  <c r="A446" i="66"/>
  <c r="E446" i="66"/>
  <c r="H445" i="66"/>
  <c r="A445" i="66"/>
  <c r="E445" i="66"/>
  <c r="H444" i="66"/>
  <c r="A444" i="66"/>
  <c r="E444" i="66"/>
  <c r="K360" i="66"/>
  <c r="H360" i="66"/>
  <c r="A360" i="66"/>
  <c r="E360" i="66"/>
  <c r="H359" i="66"/>
  <c r="A359" i="66"/>
  <c r="E359" i="66"/>
  <c r="H358" i="66"/>
  <c r="A358" i="66"/>
  <c r="E358" i="66"/>
  <c r="H357" i="66"/>
  <c r="A357" i="66"/>
  <c r="E357" i="66"/>
  <c r="K181" i="66"/>
  <c r="H181" i="66"/>
  <c r="A181" i="66"/>
  <c r="E181" i="66"/>
  <c r="H180" i="66"/>
  <c r="A180" i="66"/>
  <c r="E180" i="66"/>
  <c r="H443" i="66"/>
  <c r="A443" i="66"/>
  <c r="E443" i="66"/>
  <c r="H356" i="66"/>
  <c r="A356" i="66"/>
  <c r="E356" i="66"/>
  <c r="H179" i="66"/>
  <c r="A179" i="66"/>
  <c r="E179" i="66"/>
  <c r="K510" i="66"/>
  <c r="H510" i="66"/>
  <c r="A510" i="66"/>
  <c r="E510" i="66"/>
  <c r="K509" i="66"/>
  <c r="H509" i="66"/>
  <c r="A509" i="66"/>
  <c r="E509" i="66"/>
  <c r="H508" i="66"/>
  <c r="A508" i="66"/>
  <c r="E508" i="66"/>
  <c r="K442" i="66"/>
  <c r="H442" i="66"/>
  <c r="A442" i="66"/>
  <c r="E442" i="66"/>
  <c r="H441" i="66"/>
  <c r="A441" i="66"/>
  <c r="E441" i="66"/>
  <c r="H440" i="66"/>
  <c r="A440" i="66"/>
  <c r="E440" i="66"/>
  <c r="K355" i="66"/>
  <c r="H355" i="66"/>
  <c r="A355" i="66"/>
  <c r="E355" i="66"/>
  <c r="H354" i="66"/>
  <c r="A354" i="66"/>
  <c r="E354" i="66"/>
  <c r="H353" i="66"/>
  <c r="A353" i="66"/>
  <c r="E353" i="66"/>
  <c r="K610" i="66"/>
  <c r="H610" i="66"/>
  <c r="A610" i="66"/>
  <c r="E610" i="66"/>
  <c r="H609" i="66"/>
  <c r="A609" i="66"/>
  <c r="E609" i="66"/>
  <c r="K507" i="66"/>
  <c r="H507" i="66"/>
  <c r="A507" i="66"/>
  <c r="E507" i="66"/>
  <c r="H506" i="66"/>
  <c r="A506" i="66"/>
  <c r="E506" i="66"/>
  <c r="H505" i="66"/>
  <c r="A505" i="66"/>
  <c r="E505" i="66"/>
  <c r="K439" i="66"/>
  <c r="H439" i="66"/>
  <c r="A439" i="66"/>
  <c r="E439" i="66"/>
  <c r="H438" i="66"/>
  <c r="A438" i="66"/>
  <c r="E438" i="66"/>
  <c r="H437" i="66"/>
  <c r="A437" i="66"/>
  <c r="E437" i="66"/>
  <c r="H436" i="66"/>
  <c r="A436" i="66"/>
  <c r="E436" i="66"/>
  <c r="H435" i="66"/>
  <c r="A435" i="66"/>
  <c r="E435" i="66"/>
  <c r="H434" i="66"/>
  <c r="A434" i="66"/>
  <c r="E434" i="66"/>
  <c r="K352" i="66"/>
  <c r="H352" i="66"/>
  <c r="A352" i="66"/>
  <c r="E352" i="66"/>
  <c r="H351" i="66"/>
  <c r="A351" i="66"/>
  <c r="E351" i="66"/>
  <c r="H350" i="66"/>
  <c r="A350" i="66"/>
  <c r="E350" i="66"/>
  <c r="H215" i="66"/>
  <c r="A215" i="66"/>
  <c r="E215" i="66"/>
  <c r="K214" i="66"/>
  <c r="H214" i="66"/>
  <c r="A214" i="66"/>
  <c r="E214" i="66"/>
  <c r="H213" i="66"/>
  <c r="A213" i="66"/>
  <c r="E213" i="66"/>
  <c r="H212" i="66"/>
  <c r="A212" i="66"/>
  <c r="E212" i="66"/>
  <c r="H433" i="66"/>
  <c r="A433" i="66"/>
  <c r="E433" i="66"/>
  <c r="H432" i="66"/>
  <c r="A432" i="66"/>
  <c r="E432" i="66"/>
  <c r="H431" i="66"/>
  <c r="A431" i="66"/>
  <c r="E431" i="66"/>
  <c r="H349" i="66"/>
  <c r="A349" i="66"/>
  <c r="E349" i="66"/>
  <c r="H430" i="66"/>
  <c r="A430" i="66"/>
  <c r="E430" i="66"/>
  <c r="H348" i="66"/>
  <c r="A348" i="66"/>
  <c r="E348" i="66"/>
  <c r="H429" i="66"/>
  <c r="A429" i="66"/>
  <c r="E429" i="66"/>
  <c r="H428" i="66"/>
  <c r="A428" i="66"/>
  <c r="E428" i="66"/>
  <c r="H427" i="66"/>
  <c r="A427" i="66"/>
  <c r="E427" i="66"/>
  <c r="H426" i="66"/>
  <c r="A426" i="66"/>
  <c r="E426" i="66"/>
  <c r="H347" i="66"/>
  <c r="A347" i="66"/>
  <c r="E347" i="66"/>
  <c r="H346" i="66"/>
  <c r="A346" i="66"/>
  <c r="E346" i="66"/>
  <c r="H345" i="66"/>
  <c r="A345" i="66"/>
  <c r="E345" i="66"/>
  <c r="H344" i="66"/>
  <c r="A344" i="66"/>
  <c r="E344" i="66"/>
  <c r="H288" i="66"/>
  <c r="A288" i="66"/>
  <c r="E288" i="66"/>
  <c r="H287" i="66"/>
  <c r="A287" i="66"/>
  <c r="E287" i="66"/>
  <c r="H286" i="66"/>
  <c r="A286" i="66"/>
  <c r="E286" i="66"/>
  <c r="K425" i="66"/>
  <c r="H425" i="66"/>
  <c r="A425" i="66"/>
  <c r="E425" i="66"/>
  <c r="H424" i="66"/>
  <c r="A424" i="66"/>
  <c r="E424" i="66"/>
  <c r="H423" i="66"/>
  <c r="A423" i="66"/>
  <c r="E423" i="66"/>
  <c r="H422" i="66"/>
  <c r="A422" i="66"/>
  <c r="E422" i="66"/>
  <c r="H421" i="66"/>
  <c r="A421" i="66"/>
  <c r="E421" i="66"/>
  <c r="H420" i="66"/>
  <c r="A420" i="66"/>
  <c r="E420" i="66"/>
  <c r="K285" i="66"/>
  <c r="H285" i="66"/>
  <c r="A285" i="66"/>
  <c r="E285" i="66"/>
  <c r="H284" i="66"/>
  <c r="A284" i="66"/>
  <c r="E284" i="66"/>
  <c r="K283" i="66"/>
  <c r="H283" i="66"/>
  <c r="A283" i="66"/>
  <c r="E283" i="66"/>
  <c r="H282" i="66"/>
  <c r="A282" i="66"/>
  <c r="E282" i="66"/>
  <c r="H281" i="66"/>
  <c r="A281" i="66"/>
  <c r="E281" i="66"/>
  <c r="H280" i="66"/>
  <c r="A280" i="66"/>
  <c r="E280" i="66"/>
  <c r="H504" i="66"/>
  <c r="A504" i="66"/>
  <c r="E504" i="66"/>
  <c r="H343" i="66"/>
  <c r="A343" i="66"/>
  <c r="E343" i="66"/>
  <c r="K178" i="66"/>
  <c r="H178" i="66"/>
  <c r="A178" i="66"/>
  <c r="E178" i="66"/>
  <c r="H503" i="66"/>
  <c r="A503" i="66"/>
  <c r="E503" i="66"/>
  <c r="K279" i="66"/>
  <c r="H279" i="66"/>
  <c r="A279" i="66"/>
  <c r="E279" i="66"/>
  <c r="H419" i="66"/>
  <c r="A419" i="66"/>
  <c r="E419" i="66"/>
  <c r="H418" i="66"/>
  <c r="A418" i="66"/>
  <c r="E418" i="66"/>
  <c r="H342" i="66"/>
  <c r="A342" i="66"/>
  <c r="E342" i="66"/>
  <c r="K502" i="66"/>
  <c r="H502" i="66"/>
  <c r="A502" i="66"/>
  <c r="E502" i="66"/>
  <c r="H341" i="66"/>
  <c r="A341" i="66"/>
  <c r="E341" i="66"/>
  <c r="H501" i="66"/>
  <c r="A501" i="66"/>
  <c r="E501" i="66"/>
  <c r="H417" i="66"/>
  <c r="A417" i="66"/>
  <c r="E417" i="66"/>
  <c r="H416" i="66"/>
  <c r="A416" i="66"/>
  <c r="E416" i="66"/>
  <c r="H340" i="66"/>
  <c r="A340" i="66"/>
  <c r="E340" i="66"/>
  <c r="H339" i="66"/>
  <c r="A339" i="66"/>
  <c r="E339" i="66"/>
  <c r="K211" i="66"/>
  <c r="H211" i="66"/>
  <c r="A211" i="66"/>
  <c r="E211" i="66"/>
  <c r="H177" i="66"/>
  <c r="A177" i="66"/>
  <c r="E177" i="66"/>
  <c r="H176" i="66"/>
  <c r="A176" i="66"/>
  <c r="E176" i="66"/>
  <c r="H175" i="66"/>
  <c r="A175" i="66"/>
  <c r="E175" i="66"/>
  <c r="K415" i="66"/>
  <c r="H415" i="66"/>
  <c r="A415" i="66"/>
  <c r="E415" i="66"/>
  <c r="H414" i="66"/>
  <c r="A414" i="66"/>
  <c r="E414" i="66"/>
  <c r="H413" i="66"/>
  <c r="A413" i="66"/>
  <c r="E413" i="66"/>
  <c r="K338" i="66"/>
  <c r="H338" i="66"/>
  <c r="A338" i="66"/>
  <c r="E338" i="66"/>
  <c r="H337" i="66"/>
  <c r="A337" i="66"/>
  <c r="E337" i="66"/>
  <c r="H336" i="66"/>
  <c r="A336" i="66"/>
  <c r="E336" i="66"/>
  <c r="K412" i="66"/>
  <c r="H412" i="66"/>
  <c r="A412" i="66"/>
  <c r="E412" i="66"/>
  <c r="K411" i="66"/>
  <c r="H411" i="66"/>
  <c r="A411" i="66"/>
  <c r="E411" i="66"/>
  <c r="K335" i="66"/>
  <c r="H335" i="66"/>
  <c r="A335" i="66"/>
  <c r="E335" i="66"/>
  <c r="K334" i="66"/>
  <c r="H334" i="66"/>
  <c r="A334" i="66"/>
  <c r="E334" i="66"/>
  <c r="K608" i="66"/>
  <c r="H608" i="66"/>
  <c r="A608" i="66"/>
  <c r="E608" i="66"/>
  <c r="H607" i="66"/>
  <c r="A607" i="66"/>
  <c r="E607" i="66"/>
  <c r="K606" i="66"/>
  <c r="H606" i="66"/>
  <c r="A606" i="66"/>
  <c r="E606" i="66"/>
  <c r="K605" i="66"/>
  <c r="H605" i="66"/>
  <c r="A605" i="66"/>
  <c r="E605" i="66"/>
  <c r="H604" i="66"/>
  <c r="A604" i="66"/>
  <c r="E604" i="66"/>
  <c r="H603" i="66"/>
  <c r="A603" i="66"/>
  <c r="E603" i="66"/>
  <c r="H602" i="66"/>
  <c r="A602" i="66"/>
  <c r="E602" i="66"/>
  <c r="K651" i="66"/>
  <c r="H651" i="66"/>
  <c r="A651" i="66"/>
  <c r="E651" i="66"/>
  <c r="H650" i="66"/>
  <c r="A650" i="66"/>
  <c r="E650" i="66"/>
  <c r="K500" i="66"/>
  <c r="H500" i="66"/>
  <c r="A500" i="66"/>
  <c r="E500" i="66"/>
  <c r="H499" i="66"/>
  <c r="A499" i="66"/>
  <c r="E499" i="66"/>
  <c r="H498" i="66"/>
  <c r="A498" i="66"/>
  <c r="E498" i="66"/>
  <c r="H497" i="66"/>
  <c r="A497" i="66"/>
  <c r="E497" i="66"/>
  <c r="K410" i="66"/>
  <c r="H410" i="66"/>
  <c r="A410" i="66"/>
  <c r="E410" i="66"/>
  <c r="H409" i="66"/>
  <c r="A409" i="66"/>
  <c r="E409" i="66"/>
  <c r="H408" i="66"/>
  <c r="A408" i="66"/>
  <c r="E408" i="66"/>
  <c r="H407" i="66"/>
  <c r="A407" i="66"/>
  <c r="E407" i="66"/>
  <c r="K210" i="66"/>
  <c r="H210" i="66"/>
  <c r="A210" i="66"/>
  <c r="E210" i="66"/>
  <c r="H209" i="66"/>
  <c r="A209" i="66"/>
  <c r="E209" i="66"/>
  <c r="H208" i="66"/>
  <c r="A208" i="66"/>
  <c r="E208" i="66"/>
  <c r="H207" i="66"/>
  <c r="A207" i="66"/>
  <c r="E207" i="66"/>
  <c r="K649" i="66"/>
  <c r="H649" i="66"/>
  <c r="A649" i="66"/>
  <c r="E649" i="66"/>
  <c r="K627" i="66"/>
  <c r="H627" i="66"/>
  <c r="A627" i="66"/>
  <c r="E627" i="66"/>
  <c r="K577" i="66"/>
  <c r="H577" i="66"/>
  <c r="A577" i="66"/>
  <c r="E577" i="66"/>
  <c r="K406" i="66"/>
  <c r="H406" i="66"/>
  <c r="A406" i="66"/>
  <c r="E406" i="66"/>
  <c r="H405" i="66"/>
  <c r="A405" i="66"/>
  <c r="E405" i="66"/>
  <c r="K333" i="66"/>
  <c r="H333" i="66"/>
  <c r="A333" i="66"/>
  <c r="E333" i="66"/>
  <c r="K66" i="66"/>
  <c r="H66" i="66"/>
  <c r="A66" i="66"/>
  <c r="E66" i="66"/>
  <c r="K7" i="66"/>
  <c r="H7" i="66"/>
  <c r="A7" i="66"/>
  <c r="E7" i="66"/>
  <c r="K576" i="66"/>
  <c r="H576" i="66"/>
  <c r="A576" i="66"/>
  <c r="E576" i="66"/>
  <c r="K575" i="66"/>
  <c r="H575" i="66"/>
  <c r="A575" i="66"/>
  <c r="E575" i="66"/>
  <c r="K174" i="66"/>
  <c r="H174" i="66"/>
  <c r="A174" i="66"/>
  <c r="E174" i="66"/>
  <c r="K173" i="66"/>
  <c r="H173" i="66"/>
  <c r="A173" i="66"/>
  <c r="E173" i="66"/>
  <c r="K648" i="66"/>
  <c r="H648" i="66"/>
  <c r="A648" i="66"/>
  <c r="E648" i="66"/>
  <c r="K574" i="66"/>
  <c r="H574" i="66"/>
  <c r="A574" i="66"/>
  <c r="E574" i="66"/>
  <c r="K573" i="66"/>
  <c r="H573" i="66"/>
  <c r="A573" i="66"/>
  <c r="E573" i="66"/>
  <c r="K572" i="66"/>
  <c r="H572" i="66"/>
  <c r="A572" i="66"/>
  <c r="E572" i="66"/>
  <c r="K571" i="66"/>
  <c r="H571" i="66"/>
  <c r="A571" i="66"/>
  <c r="E571" i="66"/>
  <c r="K278" i="66"/>
  <c r="H278" i="66"/>
  <c r="A278" i="66"/>
  <c r="E278" i="66"/>
  <c r="K277" i="66"/>
  <c r="H277" i="66"/>
  <c r="A277" i="66"/>
  <c r="E277" i="66"/>
  <c r="K276" i="66"/>
  <c r="H276" i="66"/>
  <c r="A276" i="66"/>
  <c r="E276" i="66"/>
  <c r="K275" i="66"/>
  <c r="H275" i="66"/>
  <c r="A275" i="66"/>
  <c r="E275" i="66"/>
  <c r="H570" i="66"/>
  <c r="A570" i="66"/>
  <c r="E570" i="66"/>
  <c r="H404" i="66"/>
  <c r="A404" i="66"/>
  <c r="E404" i="66"/>
  <c r="H403" i="66"/>
  <c r="A403" i="66"/>
  <c r="E403" i="66"/>
  <c r="H332" i="66"/>
  <c r="A332" i="66"/>
  <c r="E332" i="66"/>
  <c r="H331" i="66"/>
  <c r="A331" i="66"/>
  <c r="E331" i="66"/>
  <c r="K647" i="66"/>
  <c r="H647" i="66"/>
  <c r="A647" i="66"/>
  <c r="E647" i="66"/>
  <c r="H646" i="66"/>
  <c r="A646" i="66"/>
  <c r="E646" i="66"/>
  <c r="K496" i="66"/>
  <c r="H496" i="66"/>
  <c r="A496" i="66"/>
  <c r="E496" i="66"/>
  <c r="H495" i="66"/>
  <c r="A495" i="66"/>
  <c r="E495" i="66"/>
  <c r="H494" i="66"/>
  <c r="A494" i="66"/>
  <c r="E494" i="66"/>
  <c r="H493" i="66"/>
  <c r="A493" i="66"/>
  <c r="E493" i="66"/>
  <c r="K402" i="66"/>
  <c r="H402" i="66"/>
  <c r="A402" i="66"/>
  <c r="E402" i="66"/>
  <c r="H401" i="66"/>
  <c r="A401" i="66"/>
  <c r="E401" i="66"/>
  <c r="H400" i="66"/>
  <c r="A400" i="66"/>
  <c r="E400" i="66"/>
  <c r="H399" i="66"/>
  <c r="A399" i="66"/>
  <c r="E399" i="66"/>
  <c r="K206" i="66"/>
  <c r="H206" i="66"/>
  <c r="A206" i="66"/>
  <c r="E206" i="66"/>
  <c r="H205" i="66"/>
  <c r="A205" i="66"/>
  <c r="E205" i="66"/>
  <c r="H204" i="66"/>
  <c r="A204" i="66"/>
  <c r="E204" i="66"/>
  <c r="H203" i="66"/>
  <c r="A203" i="66"/>
  <c r="E203" i="66"/>
  <c r="K569" i="66"/>
  <c r="H569" i="66"/>
  <c r="A569" i="66"/>
  <c r="E569" i="66"/>
  <c r="H568" i="66"/>
  <c r="A568" i="66"/>
  <c r="E568" i="66"/>
  <c r="K330" i="66"/>
  <c r="H330" i="66"/>
  <c r="A330" i="66"/>
  <c r="E330" i="66"/>
  <c r="H329" i="66"/>
  <c r="A329" i="66"/>
  <c r="E329" i="66"/>
  <c r="K274" i="66"/>
  <c r="H274" i="66"/>
  <c r="A274" i="66"/>
  <c r="E274" i="66"/>
  <c r="H273" i="66"/>
  <c r="A273" i="66"/>
  <c r="E273" i="66"/>
  <c r="K272" i="66"/>
  <c r="H272" i="66"/>
  <c r="A272" i="66"/>
  <c r="E272" i="66"/>
  <c r="H271" i="66"/>
  <c r="A271" i="66"/>
  <c r="E271" i="66"/>
  <c r="H270" i="66"/>
  <c r="A270" i="66"/>
  <c r="E270" i="66"/>
  <c r="H269" i="66"/>
  <c r="A269" i="66"/>
  <c r="E269" i="66"/>
  <c r="K645" i="66"/>
  <c r="H645" i="66"/>
  <c r="A645" i="66"/>
  <c r="E645" i="66"/>
  <c r="K328" i="66"/>
  <c r="H328" i="66"/>
  <c r="A328" i="66"/>
  <c r="E328" i="66"/>
  <c r="H268" i="66"/>
  <c r="A268" i="66"/>
  <c r="E268" i="66"/>
  <c r="H267" i="66"/>
  <c r="A267" i="66"/>
  <c r="E267" i="66"/>
  <c r="H266" i="66"/>
  <c r="A266" i="66"/>
  <c r="E266" i="66"/>
  <c r="K626" i="66"/>
  <c r="H626" i="66"/>
  <c r="A626" i="66"/>
  <c r="E626" i="66"/>
  <c r="K625" i="66"/>
  <c r="H625" i="66"/>
  <c r="A625" i="66"/>
  <c r="E625" i="66"/>
  <c r="H624" i="66"/>
  <c r="A624" i="66"/>
  <c r="E624" i="66"/>
  <c r="K65" i="66"/>
  <c r="H65" i="66"/>
  <c r="A65" i="66"/>
  <c r="E65" i="66"/>
  <c r="H64" i="66"/>
  <c r="A64" i="66"/>
  <c r="E64" i="66"/>
  <c r="K63" i="66"/>
  <c r="H63" i="66"/>
  <c r="A63" i="66"/>
  <c r="E63" i="66"/>
  <c r="H62" i="66"/>
  <c r="A62" i="66"/>
  <c r="E62" i="66"/>
  <c r="H61" i="66"/>
  <c r="A61" i="66"/>
  <c r="E61" i="66"/>
  <c r="H60" i="66"/>
  <c r="A60" i="66"/>
  <c r="E60" i="66"/>
  <c r="K6" i="66"/>
  <c r="H6" i="66"/>
  <c r="A6" i="66"/>
  <c r="E6" i="66"/>
  <c r="K5" i="66"/>
  <c r="H5" i="66"/>
  <c r="A5" i="66"/>
  <c r="E5" i="66"/>
  <c r="H4" i="66"/>
  <c r="A4" i="66"/>
  <c r="E4" i="66"/>
  <c r="H644" i="66"/>
  <c r="A644" i="66"/>
  <c r="E644" i="66"/>
  <c r="K327" i="66"/>
  <c r="H327" i="66"/>
  <c r="A327" i="66"/>
  <c r="E327" i="66"/>
  <c r="H643" i="66"/>
  <c r="A643" i="66"/>
  <c r="E643" i="66"/>
  <c r="K265" i="66"/>
  <c r="H265" i="66"/>
  <c r="A265" i="66"/>
  <c r="E265" i="66"/>
  <c r="H642" i="66"/>
  <c r="A642" i="66"/>
  <c r="E642" i="66"/>
  <c r="H264" i="66"/>
  <c r="A264" i="66"/>
  <c r="E264" i="66"/>
  <c r="K641" i="66"/>
  <c r="H641" i="66"/>
  <c r="A641" i="66"/>
  <c r="E641" i="66"/>
  <c r="K623" i="66"/>
  <c r="H623" i="66"/>
  <c r="A623" i="66"/>
  <c r="E623" i="66"/>
  <c r="H622" i="66"/>
  <c r="A622" i="66"/>
  <c r="E622" i="66"/>
  <c r="K567" i="66"/>
  <c r="H567" i="66"/>
  <c r="A567" i="66"/>
  <c r="E567" i="66"/>
  <c r="K566" i="66"/>
  <c r="H566" i="66"/>
  <c r="A566" i="66"/>
  <c r="E566" i="66"/>
  <c r="K398" i="66"/>
  <c r="H398" i="66"/>
  <c r="A398" i="66"/>
  <c r="E398" i="66"/>
  <c r="H397" i="66"/>
  <c r="A397" i="66"/>
  <c r="E397" i="66"/>
  <c r="K396" i="66"/>
  <c r="H396" i="66"/>
  <c r="A396" i="66"/>
  <c r="E396" i="66"/>
  <c r="H395" i="66"/>
  <c r="A395" i="66"/>
  <c r="E395" i="66"/>
  <c r="K326" i="66"/>
  <c r="H326" i="66"/>
  <c r="A326" i="66"/>
  <c r="E326" i="66"/>
  <c r="K325" i="66"/>
  <c r="H325" i="66"/>
  <c r="A325" i="66"/>
  <c r="E325" i="66"/>
  <c r="K59" i="66"/>
  <c r="H59" i="66"/>
  <c r="A59" i="66"/>
  <c r="E59" i="66"/>
  <c r="H58" i="66"/>
  <c r="A58" i="66"/>
  <c r="E58" i="66"/>
  <c r="K3" i="66"/>
  <c r="H3" i="66"/>
  <c r="A3" i="66"/>
  <c r="E3" i="66"/>
  <c r="K565" i="66"/>
  <c r="H565" i="66"/>
  <c r="A565" i="66"/>
  <c r="E565" i="66"/>
  <c r="K394" i="66"/>
  <c r="H394" i="66"/>
  <c r="A394" i="66"/>
  <c r="E394" i="66"/>
  <c r="K263" i="66"/>
  <c r="H263" i="66"/>
  <c r="A263" i="66"/>
  <c r="E263" i="66"/>
  <c r="K57" i="66"/>
  <c r="H57" i="66"/>
  <c r="A57" i="66"/>
  <c r="E57" i="66"/>
  <c r="K564" i="66"/>
  <c r="H564" i="66"/>
  <c r="A564" i="66"/>
  <c r="E564" i="66"/>
  <c r="K393" i="66"/>
  <c r="H393" i="66"/>
  <c r="A393" i="66"/>
  <c r="E393" i="66"/>
  <c r="K262" i="66"/>
  <c r="H262" i="66"/>
  <c r="A262" i="66"/>
  <c r="E262" i="66"/>
  <c r="K56" i="66"/>
  <c r="H56" i="66"/>
  <c r="A56" i="66"/>
  <c r="E56" i="66"/>
  <c r="K621" i="66"/>
  <c r="H621" i="66"/>
  <c r="A621" i="66"/>
  <c r="E621" i="66"/>
  <c r="K563" i="66"/>
  <c r="H563" i="66"/>
  <c r="A563" i="66"/>
  <c r="E563" i="66"/>
  <c r="K492" i="66"/>
  <c r="H492" i="66"/>
  <c r="A492" i="66"/>
  <c r="E492" i="66"/>
  <c r="K392" i="66"/>
  <c r="H392" i="66"/>
  <c r="A392" i="66"/>
  <c r="E392" i="66"/>
  <c r="K261" i="66"/>
  <c r="H261" i="66"/>
  <c r="A261" i="66"/>
  <c r="E261" i="66"/>
  <c r="K55" i="66"/>
  <c r="H55" i="66"/>
  <c r="A55" i="66"/>
  <c r="E55" i="66"/>
  <c r="H54" i="66"/>
  <c r="A54" i="66"/>
  <c r="E54" i="66"/>
  <c r="K620" i="66"/>
  <c r="H620" i="66"/>
  <c r="A620" i="66"/>
  <c r="E620" i="66"/>
  <c r="H619" i="66"/>
  <c r="A619" i="66"/>
  <c r="E619" i="66"/>
  <c r="H618" i="66"/>
  <c r="A618" i="66"/>
  <c r="E618" i="66"/>
  <c r="H617" i="66"/>
  <c r="A617" i="66"/>
  <c r="E617" i="66"/>
  <c r="H562" i="66"/>
  <c r="A562" i="66"/>
  <c r="E562" i="66"/>
  <c r="H391" i="66"/>
  <c r="A391" i="66"/>
  <c r="E391" i="66"/>
  <c r="H260" i="66"/>
  <c r="A260" i="66"/>
  <c r="E260" i="66"/>
  <c r="K53" i="66"/>
  <c r="H53" i="66"/>
  <c r="A53" i="66"/>
  <c r="E53" i="66"/>
  <c r="H52" i="66"/>
  <c r="A52" i="66"/>
  <c r="E52" i="66"/>
  <c r="H51" i="66"/>
  <c r="A51" i="66"/>
  <c r="E51" i="66"/>
  <c r="H50" i="66"/>
  <c r="A50" i="66"/>
  <c r="E50" i="66"/>
  <c r="H49" i="66"/>
  <c r="A49" i="66"/>
  <c r="E49" i="66"/>
  <c r="H48" i="66"/>
  <c r="A48" i="66"/>
  <c r="E48" i="66"/>
  <c r="H47" i="66"/>
  <c r="A47" i="66"/>
  <c r="E47" i="66"/>
  <c r="H46" i="66"/>
  <c r="A46" i="66"/>
  <c r="E46" i="66"/>
  <c r="H45" i="66"/>
  <c r="A45" i="66"/>
  <c r="E45" i="66"/>
  <c r="H44" i="66"/>
  <c r="A44" i="66"/>
  <c r="E44" i="66"/>
  <c r="H43" i="66"/>
  <c r="A43" i="66"/>
  <c r="E43" i="66"/>
  <c r="H42" i="66"/>
  <c r="A42" i="66"/>
  <c r="E42" i="66"/>
  <c r="H561" i="66"/>
  <c r="A561" i="66"/>
  <c r="E561" i="66"/>
  <c r="H390" i="66"/>
  <c r="A390" i="66"/>
  <c r="E390" i="66"/>
  <c r="H389" i="66"/>
  <c r="A389" i="66"/>
  <c r="E389" i="66"/>
  <c r="H388" i="66"/>
  <c r="A388" i="66"/>
  <c r="E388" i="66"/>
  <c r="K324" i="66"/>
  <c r="H324" i="66"/>
  <c r="A324" i="66"/>
  <c r="E324" i="66"/>
  <c r="H41" i="66"/>
  <c r="A41" i="66"/>
  <c r="E41" i="66"/>
  <c r="H40" i="66"/>
  <c r="A40" i="66"/>
  <c r="E40" i="66"/>
  <c r="H387" i="66"/>
  <c r="A387" i="66"/>
  <c r="E387" i="66"/>
  <c r="K259" i="66"/>
  <c r="H259" i="66"/>
  <c r="A259" i="66"/>
  <c r="E259" i="66"/>
  <c r="H258" i="66"/>
  <c r="A258" i="66"/>
  <c r="E258" i="66"/>
  <c r="H257" i="66"/>
  <c r="A257" i="66"/>
  <c r="E257" i="66"/>
  <c r="H256" i="66"/>
  <c r="A256" i="66"/>
  <c r="E256" i="66"/>
  <c r="H255" i="66"/>
  <c r="A255" i="66"/>
  <c r="E255" i="66"/>
  <c r="H254" i="66"/>
  <c r="A254" i="66"/>
  <c r="E254" i="66"/>
  <c r="H253" i="66"/>
  <c r="A253" i="66"/>
  <c r="E253" i="66"/>
  <c r="H252" i="66"/>
  <c r="A252" i="66"/>
  <c r="E252" i="66"/>
  <c r="H560" i="66"/>
  <c r="A560" i="66"/>
  <c r="E560" i="66"/>
  <c r="H491" i="66"/>
  <c r="A491" i="66"/>
  <c r="E491" i="66"/>
  <c r="K323" i="66"/>
  <c r="H323" i="66"/>
  <c r="A323" i="66"/>
  <c r="E323" i="66"/>
  <c r="K172" i="66"/>
  <c r="H172" i="66"/>
  <c r="A172" i="66"/>
  <c r="E172" i="66"/>
  <c r="K171" i="66"/>
  <c r="H171" i="66"/>
  <c r="A171" i="66"/>
  <c r="E171" i="66"/>
  <c r="H170" i="66"/>
  <c r="A170" i="66"/>
  <c r="E170" i="66"/>
  <c r="H169" i="66"/>
  <c r="A169" i="66"/>
  <c r="E169" i="66"/>
  <c r="H559" i="66"/>
  <c r="A559" i="66"/>
  <c r="E559" i="66"/>
  <c r="H490" i="66"/>
  <c r="A490" i="66"/>
  <c r="E490" i="66"/>
  <c r="H251" i="66"/>
  <c r="A251" i="66"/>
  <c r="E251" i="66"/>
  <c r="K558" i="66"/>
  <c r="H558" i="66"/>
  <c r="A558" i="66"/>
  <c r="E558" i="66"/>
  <c r="H557" i="66"/>
  <c r="A557" i="66"/>
  <c r="E557" i="66"/>
  <c r="H556" i="66"/>
  <c r="A556" i="66"/>
  <c r="E556" i="66"/>
  <c r="K489" i="66"/>
  <c r="H489" i="66"/>
  <c r="A489" i="66"/>
  <c r="E489" i="66"/>
  <c r="H488" i="66"/>
  <c r="A488" i="66"/>
  <c r="E488" i="66"/>
  <c r="H487" i="66"/>
  <c r="A487" i="66"/>
  <c r="E487" i="66"/>
  <c r="K250" i="66"/>
  <c r="H250" i="66"/>
  <c r="A250" i="66"/>
  <c r="E250" i="66"/>
  <c r="H249" i="66"/>
  <c r="A249" i="66"/>
  <c r="E249" i="66"/>
  <c r="H248" i="66"/>
  <c r="A248" i="66"/>
  <c r="E248" i="66"/>
  <c r="H168" i="66"/>
  <c r="A168" i="66"/>
  <c r="E168" i="66"/>
  <c r="H167" i="66"/>
  <c r="A167" i="66"/>
  <c r="E167" i="66"/>
  <c r="H166" i="66"/>
  <c r="A166" i="66"/>
  <c r="E166" i="66"/>
  <c r="H165" i="66"/>
  <c r="A165" i="66"/>
  <c r="E165" i="66"/>
  <c r="K616" i="66"/>
  <c r="H616" i="66"/>
  <c r="A616" i="66"/>
  <c r="E616" i="66"/>
  <c r="K555" i="66"/>
  <c r="H555" i="66"/>
  <c r="A555" i="66"/>
  <c r="E555" i="66"/>
  <c r="K386" i="66"/>
  <c r="H386" i="66"/>
  <c r="A386" i="66"/>
  <c r="E386" i="66"/>
  <c r="H385" i="66"/>
  <c r="A385" i="66"/>
  <c r="E385" i="66"/>
  <c r="K322" i="66"/>
  <c r="H322" i="66"/>
  <c r="A322" i="66"/>
  <c r="E322" i="66"/>
  <c r="K39" i="66"/>
  <c r="H39" i="66"/>
  <c r="A39" i="66"/>
  <c r="E39" i="66"/>
  <c r="H247" i="66"/>
  <c r="A247" i="66"/>
  <c r="E247" i="66"/>
  <c r="H246" i="66"/>
  <c r="A246" i="66"/>
  <c r="E246" i="66"/>
  <c r="K245" i="66"/>
  <c r="H245" i="66"/>
  <c r="A245" i="66"/>
  <c r="E245" i="66"/>
  <c r="H244" i="66"/>
  <c r="A244" i="66"/>
  <c r="E244" i="66"/>
  <c r="H164" i="66"/>
  <c r="A164" i="66"/>
  <c r="E164" i="66"/>
  <c r="H163" i="66"/>
  <c r="A163" i="66"/>
  <c r="E163" i="66"/>
  <c r="K162" i="66"/>
  <c r="H162" i="66"/>
  <c r="A162" i="66"/>
  <c r="E162" i="66"/>
  <c r="H161" i="66"/>
  <c r="A161" i="66"/>
  <c r="E161" i="66"/>
  <c r="H486" i="66"/>
  <c r="A486" i="66"/>
  <c r="E486" i="66"/>
  <c r="K321" i="66"/>
  <c r="H321" i="66"/>
  <c r="A321" i="66"/>
  <c r="E321" i="66"/>
  <c r="H320" i="66"/>
  <c r="A320" i="66"/>
  <c r="E320" i="66"/>
  <c r="K132" i="66"/>
  <c r="H132" i="66"/>
  <c r="A132" i="66"/>
  <c r="E132" i="66"/>
  <c r="K319" i="66"/>
  <c r="H319" i="66"/>
  <c r="A319" i="66"/>
  <c r="E319" i="66"/>
  <c r="H318" i="66"/>
  <c r="A318" i="66"/>
  <c r="E318" i="66"/>
  <c r="H243" i="66"/>
  <c r="A243" i="66"/>
  <c r="E243" i="66"/>
  <c r="H242" i="66"/>
  <c r="A242" i="66"/>
  <c r="E242" i="66"/>
  <c r="K160" i="66"/>
  <c r="H160" i="66"/>
  <c r="A160" i="66"/>
  <c r="E160" i="66"/>
  <c r="H38" i="66"/>
  <c r="A38" i="66"/>
  <c r="E38" i="66"/>
  <c r="H37" i="66"/>
  <c r="A37" i="66"/>
  <c r="E37" i="66"/>
  <c r="H36" i="66"/>
  <c r="A36" i="66"/>
  <c r="E36" i="66"/>
  <c r="H35" i="66"/>
  <c r="A35" i="66"/>
  <c r="E35" i="66"/>
  <c r="K615" i="66"/>
  <c r="H615" i="66"/>
  <c r="A615" i="66"/>
  <c r="E615" i="66"/>
  <c r="K614" i="66"/>
  <c r="H614" i="66"/>
  <c r="A614" i="66"/>
  <c r="E614" i="66"/>
  <c r="H554" i="66"/>
  <c r="A554" i="66"/>
  <c r="E554" i="66"/>
  <c r="H553" i="66"/>
  <c r="A553" i="66"/>
  <c r="E553" i="66"/>
  <c r="H384" i="66"/>
  <c r="A384" i="66"/>
  <c r="E384" i="66"/>
  <c r="H383" i="66"/>
  <c r="A383" i="66"/>
  <c r="E383" i="66"/>
  <c r="H317" i="66"/>
  <c r="A317" i="66"/>
  <c r="E317" i="66"/>
  <c r="H316" i="66"/>
  <c r="A316" i="66"/>
  <c r="E316" i="66"/>
  <c r="H34" i="66"/>
  <c r="A34" i="66"/>
  <c r="E34" i="66"/>
  <c r="H33" i="66"/>
  <c r="A33" i="66"/>
  <c r="E33" i="66"/>
  <c r="K552" i="66"/>
  <c r="H552" i="66"/>
  <c r="A552" i="66"/>
  <c r="E552" i="66"/>
  <c r="H551" i="66"/>
  <c r="A551" i="66"/>
  <c r="E551" i="66"/>
  <c r="H550" i="66"/>
  <c r="A550" i="66"/>
  <c r="E550" i="66"/>
  <c r="K315" i="66"/>
  <c r="H315" i="66"/>
  <c r="A315" i="66"/>
  <c r="E315" i="66"/>
  <c r="K241" i="66"/>
  <c r="H241" i="66"/>
  <c r="A241" i="66"/>
  <c r="E241" i="66"/>
  <c r="H240" i="66"/>
  <c r="A240" i="66"/>
  <c r="E240" i="66"/>
  <c r="K159" i="66"/>
  <c r="H159" i="66"/>
  <c r="A159" i="66"/>
  <c r="E159" i="66"/>
  <c r="H549" i="66"/>
  <c r="A549" i="66"/>
  <c r="E549" i="66"/>
  <c r="H548" i="66"/>
  <c r="A548" i="66"/>
  <c r="E548" i="66"/>
  <c r="H547" i="66"/>
  <c r="A547" i="66"/>
  <c r="E547" i="66"/>
  <c r="H546" i="66"/>
  <c r="A546" i="66"/>
  <c r="E546" i="66"/>
  <c r="H239" i="66"/>
  <c r="A239" i="66"/>
  <c r="E239" i="66"/>
  <c r="H238" i="66"/>
  <c r="A238" i="66"/>
  <c r="E238" i="66"/>
  <c r="H237" i="66"/>
  <c r="A237" i="66"/>
  <c r="E237" i="66"/>
  <c r="H236" i="66"/>
  <c r="A236" i="66"/>
  <c r="E236" i="66"/>
  <c r="H235" i="66"/>
  <c r="A235" i="66"/>
  <c r="E235" i="66"/>
  <c r="H234" i="66"/>
  <c r="A234" i="66"/>
  <c r="E234" i="66"/>
  <c r="H158" i="66"/>
  <c r="A158" i="66"/>
  <c r="E158" i="66"/>
  <c r="H157" i="66"/>
  <c r="A157" i="66"/>
  <c r="E157" i="66"/>
  <c r="H156" i="66"/>
  <c r="A156" i="66"/>
  <c r="E156" i="66"/>
  <c r="H155" i="66"/>
  <c r="A155" i="66"/>
  <c r="E155" i="66"/>
  <c r="H154" i="66"/>
  <c r="A154" i="66"/>
  <c r="E154" i="66"/>
  <c r="H153" i="66"/>
  <c r="A153" i="66"/>
  <c r="E153" i="66"/>
  <c r="K233" i="66"/>
  <c r="H233" i="66"/>
  <c r="A233" i="66"/>
  <c r="E233" i="66"/>
  <c r="H232" i="66"/>
  <c r="A232" i="66"/>
  <c r="E232" i="66"/>
  <c r="K152" i="66"/>
  <c r="H152" i="66"/>
  <c r="A152" i="66"/>
  <c r="E152" i="66"/>
  <c r="H151" i="66"/>
  <c r="A151" i="66"/>
  <c r="E151" i="66"/>
  <c r="H150" i="66"/>
  <c r="A150" i="66"/>
  <c r="E150" i="66"/>
  <c r="H149" i="66"/>
  <c r="A149" i="66"/>
  <c r="E149" i="66"/>
  <c r="H148" i="66"/>
  <c r="A148" i="66"/>
  <c r="E148" i="66"/>
  <c r="H147" i="66"/>
  <c r="A147" i="66"/>
  <c r="E147" i="66"/>
  <c r="H146" i="66"/>
  <c r="A146" i="66"/>
  <c r="E146" i="66"/>
  <c r="H145" i="66"/>
  <c r="A145" i="66"/>
  <c r="E145" i="66"/>
  <c r="H144" i="66"/>
  <c r="A144" i="66"/>
  <c r="E144" i="66"/>
  <c r="K545" i="66"/>
  <c r="H545" i="66"/>
  <c r="A545" i="66"/>
  <c r="E545" i="66"/>
  <c r="H544" i="66"/>
  <c r="A544" i="66"/>
  <c r="E544" i="66"/>
  <c r="H543" i="66"/>
  <c r="A543" i="66"/>
  <c r="E543" i="66"/>
  <c r="H542" i="66"/>
  <c r="A542" i="66"/>
  <c r="E542" i="66"/>
  <c r="K231" i="66"/>
  <c r="H231" i="66"/>
  <c r="A231" i="66"/>
  <c r="E231" i="66"/>
  <c r="H230" i="66"/>
  <c r="A230" i="66"/>
  <c r="E230" i="66"/>
  <c r="H229" i="66"/>
  <c r="A229" i="66"/>
  <c r="E229" i="66"/>
  <c r="H228" i="66"/>
  <c r="A228" i="66"/>
  <c r="E228" i="66"/>
  <c r="K143" i="66"/>
  <c r="H143" i="66"/>
  <c r="A143" i="66"/>
  <c r="E143" i="66"/>
  <c r="H142" i="66"/>
  <c r="A142" i="66"/>
  <c r="E142" i="66"/>
  <c r="H141" i="66"/>
  <c r="A141" i="66"/>
  <c r="E141" i="66"/>
  <c r="H140" i="66"/>
  <c r="A140" i="66"/>
  <c r="E140" i="66"/>
  <c r="K131" i="66"/>
  <c r="H131" i="66"/>
  <c r="A131" i="66"/>
  <c r="E131" i="66"/>
  <c r="H130" i="66"/>
  <c r="A130" i="66"/>
  <c r="E130" i="66"/>
  <c r="H129" i="66"/>
  <c r="A129" i="66"/>
  <c r="E129" i="66"/>
  <c r="H128" i="66"/>
  <c r="A128" i="66"/>
  <c r="E128" i="66"/>
  <c r="K541" i="66"/>
  <c r="H541" i="66"/>
  <c r="A541" i="66"/>
  <c r="E541" i="66"/>
  <c r="K485" i="66"/>
  <c r="H485" i="66"/>
  <c r="A485" i="66"/>
  <c r="E485" i="66"/>
  <c r="K382" i="66"/>
  <c r="H382" i="66"/>
  <c r="A382" i="66"/>
  <c r="E382" i="66"/>
  <c r="H381" i="66"/>
  <c r="A381" i="66"/>
  <c r="E381" i="66"/>
  <c r="K227" i="66"/>
  <c r="H227" i="66"/>
  <c r="A227" i="66"/>
  <c r="E227" i="66"/>
  <c r="K139" i="66"/>
  <c r="H139" i="66"/>
  <c r="A139" i="66"/>
  <c r="E139" i="66"/>
  <c r="K2" i="66"/>
  <c r="H2" i="66"/>
  <c r="A2" i="66"/>
  <c r="E2" i="66"/>
  <c r="H540" i="66"/>
  <c r="A540" i="66"/>
  <c r="E540" i="66"/>
  <c r="H539" i="66"/>
  <c r="A539" i="66"/>
  <c r="E539" i="66"/>
  <c r="H538" i="66"/>
  <c r="A538" i="66"/>
  <c r="E538" i="66"/>
  <c r="H537" i="66"/>
  <c r="A537" i="66"/>
  <c r="E537" i="66"/>
  <c r="H536" i="66"/>
  <c r="A536" i="66"/>
  <c r="E536" i="66"/>
  <c r="H535" i="66"/>
  <c r="A535" i="66"/>
  <c r="E535" i="66"/>
  <c r="K534" i="66"/>
  <c r="H534" i="66"/>
  <c r="A534" i="66"/>
  <c r="E534" i="66"/>
  <c r="K484" i="66"/>
  <c r="H484" i="66"/>
  <c r="A484" i="66"/>
  <c r="E484" i="66"/>
  <c r="H483" i="66"/>
  <c r="A483" i="66"/>
  <c r="E483" i="66"/>
  <c r="H482" i="66"/>
  <c r="A482" i="66"/>
  <c r="E482" i="66"/>
  <c r="H481" i="66"/>
  <c r="A481" i="66"/>
  <c r="E481" i="66"/>
  <c r="H480" i="66"/>
  <c r="A480" i="66"/>
  <c r="E480" i="66"/>
  <c r="H479" i="66"/>
  <c r="A479" i="66"/>
  <c r="E479" i="66"/>
  <c r="K380" i="66"/>
  <c r="H380" i="66"/>
  <c r="A380" i="66"/>
  <c r="E380" i="66"/>
  <c r="H379" i="66"/>
  <c r="A379" i="66"/>
  <c r="E379" i="66"/>
  <c r="H378" i="66"/>
  <c r="A378" i="66"/>
  <c r="E378" i="66"/>
  <c r="H377" i="66"/>
  <c r="A377" i="66"/>
  <c r="E377" i="66"/>
  <c r="H376" i="66"/>
  <c r="A376" i="66"/>
  <c r="E376" i="66"/>
  <c r="K375" i="66"/>
  <c r="H375" i="66"/>
  <c r="A375" i="66"/>
  <c r="E375" i="66"/>
  <c r="H226" i="66"/>
  <c r="A226" i="66"/>
  <c r="E226" i="66"/>
  <c r="H225" i="66"/>
  <c r="A225" i="66"/>
  <c r="E225" i="66"/>
  <c r="H224" i="66"/>
  <c r="A224" i="66"/>
  <c r="E224" i="66"/>
  <c r="H223" i="66"/>
  <c r="A223" i="66"/>
  <c r="E223" i="66"/>
  <c r="H222" i="66"/>
  <c r="A222" i="66"/>
  <c r="E222" i="66"/>
  <c r="H221" i="66"/>
  <c r="A221" i="66"/>
  <c r="E221" i="66"/>
  <c r="H220" i="66"/>
  <c r="A220" i="66"/>
  <c r="E220" i="66"/>
  <c r="K219" i="66"/>
  <c r="H219" i="66"/>
  <c r="A219" i="66"/>
  <c r="E219" i="66"/>
  <c r="H138" i="66"/>
  <c r="A138" i="66"/>
  <c r="E138" i="66"/>
  <c r="H137" i="66"/>
  <c r="A137" i="66"/>
  <c r="E137" i="66"/>
  <c r="H136" i="66"/>
  <c r="A136" i="66"/>
  <c r="E136" i="66"/>
  <c r="K135" i="66"/>
  <c r="H135" i="66"/>
  <c r="A135" i="66"/>
  <c r="E135" i="66"/>
  <c r="H127" i="66"/>
  <c r="A127" i="66"/>
  <c r="E127" i="66"/>
  <c r="H126" i="66"/>
  <c r="A126" i="66"/>
  <c r="E126" i="66"/>
  <c r="C671" i="60"/>
  <c r="C650" i="60"/>
  <c r="C607" i="60"/>
  <c r="C577" i="60"/>
  <c r="C560" i="60"/>
  <c r="C538" i="60"/>
  <c r="C452" i="60"/>
  <c r="C309" i="60"/>
  <c r="C302" i="60"/>
  <c r="C276" i="60"/>
  <c r="C201" i="60"/>
  <c r="C91" i="60"/>
  <c r="C68" i="60"/>
  <c r="C672" i="60" s="1"/>
  <c r="C225" i="58"/>
  <c r="C138" i="58"/>
  <c r="C92" i="58"/>
  <c r="C66" i="58"/>
  <c r="S196" i="65"/>
  <c r="R196" i="65"/>
  <c r="Q196" i="65"/>
  <c r="P196" i="65"/>
  <c r="O196" i="65"/>
  <c r="N196" i="65"/>
  <c r="M196" i="65"/>
  <c r="L196" i="65"/>
  <c r="K196" i="65"/>
  <c r="J196" i="65"/>
  <c r="I196" i="65"/>
  <c r="H196" i="65"/>
  <c r="G196" i="65"/>
  <c r="F196" i="65"/>
  <c r="E196" i="65"/>
  <c r="D196" i="65"/>
  <c r="C196" i="65"/>
  <c r="S193" i="65"/>
  <c r="R193" i="65"/>
  <c r="Q193" i="65"/>
  <c r="P193" i="65"/>
  <c r="O193" i="65"/>
  <c r="N193" i="65"/>
  <c r="M193" i="65"/>
  <c r="L193" i="65"/>
  <c r="K193" i="65"/>
  <c r="J193" i="65"/>
  <c r="I193" i="65"/>
  <c r="H193" i="65"/>
  <c r="G193" i="65"/>
  <c r="F193" i="65"/>
  <c r="E193" i="65"/>
  <c r="D193" i="65"/>
  <c r="C193" i="65"/>
  <c r="S192" i="65"/>
  <c r="R192" i="65"/>
  <c r="Q192" i="65"/>
  <c r="P192" i="65"/>
  <c r="O192" i="65"/>
  <c r="N192" i="65"/>
  <c r="M192" i="65"/>
  <c r="L192" i="65"/>
  <c r="K192" i="65"/>
  <c r="J192" i="65"/>
  <c r="I192" i="65"/>
  <c r="H192" i="65"/>
  <c r="G192" i="65"/>
  <c r="F192" i="65"/>
  <c r="E192" i="65"/>
  <c r="D192" i="65"/>
  <c r="C192" i="65"/>
  <c r="S191" i="65"/>
  <c r="R191" i="65"/>
  <c r="Q191" i="65"/>
  <c r="P191" i="65"/>
  <c r="O191" i="65"/>
  <c r="N191" i="65"/>
  <c r="M191" i="65"/>
  <c r="L191" i="65"/>
  <c r="K191" i="65"/>
  <c r="J191" i="65"/>
  <c r="I191" i="65"/>
  <c r="H191" i="65"/>
  <c r="G191" i="65"/>
  <c r="F191" i="65"/>
  <c r="E191" i="65"/>
  <c r="D191" i="65"/>
  <c r="C191" i="65"/>
  <c r="S190" i="65"/>
  <c r="R172" i="65"/>
  <c r="Q170" i="65"/>
  <c r="P164" i="65"/>
  <c r="O163" i="65"/>
  <c r="N159" i="65"/>
  <c r="M139" i="65"/>
  <c r="L127" i="65"/>
  <c r="K103" i="65"/>
  <c r="J84" i="65"/>
  <c r="I60" i="65"/>
  <c r="H59" i="65"/>
  <c r="G44" i="65"/>
  <c r="F40" i="65"/>
  <c r="E39" i="65"/>
  <c r="D36" i="65"/>
  <c r="C18" i="65"/>
  <c r="T12" i="59"/>
  <c r="S12" i="59"/>
  <c r="R12" i="59"/>
  <c r="Q12" i="59"/>
  <c r="P12" i="59"/>
  <c r="O12" i="59"/>
  <c r="N12" i="59"/>
  <c r="M12" i="59"/>
  <c r="L12" i="59"/>
  <c r="K12" i="59"/>
  <c r="J12" i="59"/>
  <c r="I12" i="59"/>
  <c r="L8" i="59"/>
  <c r="H12" i="59"/>
  <c r="I95" i="63"/>
  <c r="B2" i="64"/>
  <c r="P92" i="63"/>
  <c r="P94" i="63" s="1"/>
  <c r="O91" i="63"/>
  <c r="O94" i="63" s="1"/>
  <c r="O95" i="63" s="1"/>
  <c r="N82" i="63"/>
  <c r="M80" i="63"/>
  <c r="L78" i="63"/>
  <c r="K76" i="63"/>
  <c r="K94" i="63" s="1"/>
  <c r="K95" i="63" s="1"/>
  <c r="J61" i="63"/>
  <c r="I38" i="63"/>
  <c r="H35" i="63"/>
  <c r="H94" i="63" s="1"/>
  <c r="H95" i="63" s="1"/>
  <c r="G32" i="63"/>
  <c r="G94" i="63" s="1"/>
  <c r="G95" i="63" s="1"/>
  <c r="F21" i="63"/>
  <c r="E7" i="63"/>
  <c r="D5" i="63"/>
  <c r="D94" i="63" s="1"/>
  <c r="D95" i="63" s="1"/>
  <c r="N94" i="63"/>
  <c r="N95" i="63" s="1"/>
  <c r="M94" i="63"/>
  <c r="M95" i="63" s="1"/>
  <c r="L94" i="63"/>
  <c r="L95" i="63" s="1"/>
  <c r="J94" i="63"/>
  <c r="J95" i="63" s="1"/>
  <c r="I94" i="63"/>
  <c r="F94" i="63"/>
  <c r="F95" i="63" s="1"/>
  <c r="E94" i="63"/>
  <c r="E95" i="63" s="1"/>
  <c r="C82" i="63"/>
  <c r="C80" i="63"/>
  <c r="C78" i="63"/>
  <c r="C76" i="63"/>
  <c r="C57" i="63"/>
  <c r="C21" i="63"/>
  <c r="C75" i="63"/>
  <c r="C56" i="63"/>
  <c r="C20" i="63"/>
  <c r="C74" i="63"/>
  <c r="C55" i="63"/>
  <c r="C32" i="63"/>
  <c r="C73" i="63"/>
  <c r="C54" i="63"/>
  <c r="C31" i="63"/>
  <c r="C72" i="63"/>
  <c r="C53" i="63"/>
  <c r="C60" i="63"/>
  <c r="C35" i="63"/>
  <c r="C30" i="63"/>
  <c r="C52" i="63"/>
  <c r="C29" i="63"/>
  <c r="C6" i="63"/>
  <c r="C19" i="63"/>
  <c r="C18" i="63"/>
  <c r="C91" i="63"/>
  <c r="C71" i="63"/>
  <c r="C59" i="63"/>
  <c r="C38" i="63"/>
  <c r="C90" i="63"/>
  <c r="C70" i="63"/>
  <c r="C58" i="63"/>
  <c r="C37" i="63"/>
  <c r="C89" i="63"/>
  <c r="C51" i="63"/>
  <c r="C7" i="63"/>
  <c r="C92" i="63"/>
  <c r="C85" i="63"/>
  <c r="C61" i="63"/>
  <c r="C69" i="63"/>
  <c r="C50" i="63"/>
  <c r="C17" i="63"/>
  <c r="C77" i="63"/>
  <c r="C5" i="63"/>
  <c r="C68" i="63"/>
  <c r="C49" i="63"/>
  <c r="C28" i="63"/>
  <c r="C16" i="63"/>
  <c r="C88" i="63"/>
  <c r="C4" i="63"/>
  <c r="C67" i="63"/>
  <c r="C48" i="63"/>
  <c r="C27" i="63"/>
  <c r="C66" i="63"/>
  <c r="C47" i="63"/>
  <c r="C65" i="63"/>
  <c r="C46" i="63"/>
  <c r="C26" i="63"/>
  <c r="C81" i="63"/>
  <c r="C79" i="63"/>
  <c r="C3" i="63"/>
  <c r="C45" i="63"/>
  <c r="C25" i="63"/>
  <c r="C15" i="63"/>
  <c r="C44" i="63"/>
  <c r="C24" i="63"/>
  <c r="C14" i="63"/>
  <c r="C87" i="63"/>
  <c r="C23" i="63"/>
  <c r="C13" i="63"/>
  <c r="C64" i="63"/>
  <c r="C43" i="63"/>
  <c r="C34" i="63"/>
  <c r="C22" i="63"/>
  <c r="C12" i="63"/>
  <c r="C11" i="63"/>
  <c r="C2" i="63"/>
  <c r="C42" i="63"/>
  <c r="C10" i="63"/>
  <c r="C84" i="63"/>
  <c r="C83" i="63"/>
  <c r="C41" i="63"/>
  <c r="C86" i="63"/>
  <c r="C36" i="63"/>
  <c r="C9" i="63"/>
  <c r="C63" i="63"/>
  <c r="C40" i="63"/>
  <c r="C33" i="63"/>
  <c r="C62" i="63"/>
  <c r="C39" i="63"/>
  <c r="C8" i="63"/>
  <c r="J15" i="62"/>
  <c r="I15" i="62"/>
  <c r="H14" i="62"/>
  <c r="A12" i="62"/>
  <c r="B12" i="62"/>
  <c r="K15" i="62" s="1"/>
  <c r="C12" i="62"/>
  <c r="P15" i="62" s="1"/>
  <c r="D12" i="62"/>
  <c r="F15" i="62" s="1"/>
  <c r="E12" i="62"/>
  <c r="B15" i="62" s="1"/>
  <c r="F12" i="62"/>
  <c r="E15" i="62" s="1"/>
  <c r="G12" i="62"/>
  <c r="O15" i="62" s="1"/>
  <c r="H12" i="62"/>
  <c r="G15" i="62" s="1"/>
  <c r="I12" i="62"/>
  <c r="Q15" i="62" s="1"/>
  <c r="J12" i="62"/>
  <c r="N15" i="62" s="1"/>
  <c r="K12" i="62"/>
  <c r="R15" i="62" s="1"/>
  <c r="L12" i="62"/>
  <c r="M12" i="62"/>
  <c r="L15" i="62" s="1"/>
  <c r="N12" i="62"/>
  <c r="H15" i="62" s="1"/>
  <c r="O12" i="62"/>
  <c r="C15" i="62" s="1"/>
  <c r="P12" i="62"/>
  <c r="Q12" i="62"/>
  <c r="D15" i="62" s="1"/>
  <c r="R12" i="62"/>
  <c r="M15" i="62" s="1"/>
  <c r="S12" i="62"/>
  <c r="S10" i="62"/>
  <c r="S11" i="62"/>
  <c r="A10" i="62"/>
  <c r="B10" i="62"/>
  <c r="C10" i="62"/>
  <c r="D10" i="62"/>
  <c r="E10" i="62"/>
  <c r="F10" i="62"/>
  <c r="G10" i="62"/>
  <c r="H10" i="62"/>
  <c r="I10" i="62"/>
  <c r="J10" i="62"/>
  <c r="K10" i="62"/>
  <c r="L10" i="62"/>
  <c r="M10" i="62"/>
  <c r="N10" i="62"/>
  <c r="O10" i="62"/>
  <c r="P10" i="62"/>
  <c r="Q10" i="62"/>
  <c r="R10" i="62"/>
  <c r="A11" i="62"/>
  <c r="B11" i="62"/>
  <c r="C11" i="62"/>
  <c r="D11" i="62"/>
  <c r="E11" i="62"/>
  <c r="F11" i="62"/>
  <c r="G11" i="62"/>
  <c r="H11" i="62"/>
  <c r="I11" i="62"/>
  <c r="J11" i="62"/>
  <c r="K11" i="62"/>
  <c r="L11" i="62"/>
  <c r="M11" i="62"/>
  <c r="N11" i="62"/>
  <c r="O11" i="62"/>
  <c r="P11" i="62"/>
  <c r="Q11" i="62"/>
  <c r="R11" i="62"/>
  <c r="R6" i="62"/>
  <c r="R14" i="62" s="1"/>
  <c r="Q6" i="62"/>
  <c r="Q14" i="62" s="1"/>
  <c r="P6" i="62"/>
  <c r="P14" i="62" s="1"/>
  <c r="O6" i="62"/>
  <c r="O14" i="62" s="1"/>
  <c r="N6" i="62"/>
  <c r="N14" i="62" s="1"/>
  <c r="M6" i="62"/>
  <c r="M14" i="62" s="1"/>
  <c r="L6" i="62"/>
  <c r="L14" i="62" s="1"/>
  <c r="K6" i="62"/>
  <c r="K14" i="62" s="1"/>
  <c r="J6" i="62"/>
  <c r="J14" i="62" s="1"/>
  <c r="I6" i="62"/>
  <c r="I14" i="62" s="1"/>
  <c r="H6" i="62"/>
  <c r="G6" i="62"/>
  <c r="G14" i="62" s="1"/>
  <c r="F6" i="62"/>
  <c r="F14" i="62" s="1"/>
  <c r="E6" i="62"/>
  <c r="E14" i="62" s="1"/>
  <c r="D6" i="62"/>
  <c r="D14" i="62" s="1"/>
  <c r="C6" i="62"/>
  <c r="C14" i="62" s="1"/>
  <c r="B6" i="62"/>
  <c r="B14" i="62" s="1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C269" i="61"/>
  <c r="C248" i="61"/>
  <c r="C246" i="61"/>
  <c r="C240" i="61"/>
  <c r="C239" i="61"/>
  <c r="C234" i="61"/>
  <c r="C214" i="61"/>
  <c r="C200" i="61"/>
  <c r="C158" i="61"/>
  <c r="C131" i="61"/>
  <c r="C95" i="61"/>
  <c r="C90" i="61"/>
  <c r="C61" i="61"/>
  <c r="C57" i="61"/>
  <c r="C56" i="61"/>
  <c r="C51" i="61"/>
  <c r="C20" i="61"/>
  <c r="D452" i="60" l="1"/>
  <c r="D538" i="60"/>
  <c r="K672" i="66"/>
  <c r="K674" i="66" s="1"/>
  <c r="B672" i="66"/>
  <c r="S3" i="62"/>
  <c r="J4" i="62"/>
  <c r="N7" i="62" s="1"/>
  <c r="N16" i="62" s="1"/>
  <c r="O4" i="62"/>
  <c r="C7" i="62" s="1"/>
  <c r="C16" i="62" s="1"/>
  <c r="G4" i="62"/>
  <c r="O7" i="62" s="1"/>
  <c r="O16" i="62" s="1"/>
  <c r="R4" i="62"/>
  <c r="M7" i="62" s="1"/>
  <c r="M16" i="62" s="1"/>
  <c r="F4" i="62"/>
  <c r="E7" i="62" s="1"/>
  <c r="E16" i="62" s="1"/>
  <c r="K4" i="62"/>
  <c r="R7" i="62" s="1"/>
  <c r="R16" i="62" s="1"/>
  <c r="C4" i="62"/>
  <c r="P7" i="62" s="1"/>
  <c r="P16" i="62" s="1"/>
  <c r="N4" i="62"/>
  <c r="H7" i="62" s="1"/>
  <c r="H16" i="62" s="1"/>
  <c r="B4" i="62"/>
  <c r="D4" i="62"/>
  <c r="F7" i="62" s="1"/>
  <c r="F16" i="62" s="1"/>
  <c r="H4" i="62"/>
  <c r="G7" i="62" s="1"/>
  <c r="G16" i="62" s="1"/>
  <c r="L4" i="62"/>
  <c r="J7" i="62" s="1"/>
  <c r="J16" i="62" s="1"/>
  <c r="P4" i="62"/>
  <c r="I7" i="62" s="1"/>
  <c r="I16" i="62" s="1"/>
  <c r="E4" i="62"/>
  <c r="B7" i="62" s="1"/>
  <c r="I4" i="62"/>
  <c r="Q7" i="62" s="1"/>
  <c r="Q16" i="62" s="1"/>
  <c r="M4" i="62"/>
  <c r="L7" i="62" s="1"/>
  <c r="L16" i="62" s="1"/>
  <c r="Q4" i="62"/>
  <c r="D7" i="62" s="1"/>
  <c r="D16" i="62" s="1"/>
  <c r="S15" i="62"/>
  <c r="H614" i="60"/>
  <c r="F614" i="60"/>
  <c r="B614" i="60"/>
  <c r="H3" i="49"/>
  <c r="I3" i="49"/>
  <c r="J3" i="49"/>
  <c r="J6" i="48"/>
  <c r="G114" i="47"/>
  <c r="F114" i="47"/>
  <c r="K3" i="46"/>
  <c r="J3" i="46"/>
  <c r="I3" i="46"/>
  <c r="H3" i="46"/>
  <c r="F3" i="46"/>
  <c r="G3" i="46"/>
  <c r="E15" i="45"/>
  <c r="G621" i="55"/>
  <c r="H621" i="55"/>
  <c r="G621" i="44"/>
  <c r="H621" i="44"/>
  <c r="F122" i="52"/>
  <c r="E620" i="42"/>
  <c r="D620" i="42"/>
  <c r="L10" i="58"/>
  <c r="K10" i="58"/>
  <c r="J10" i="58"/>
  <c r="I10" i="58"/>
  <c r="H10" i="58"/>
  <c r="G621" i="57"/>
  <c r="F621" i="57"/>
  <c r="E621" i="57"/>
  <c r="L673" i="60"/>
  <c r="L671" i="60"/>
  <c r="H671" i="60"/>
  <c r="F671" i="60"/>
  <c r="B671" i="60"/>
  <c r="H670" i="60"/>
  <c r="F670" i="60"/>
  <c r="B670" i="60"/>
  <c r="H669" i="60"/>
  <c r="F669" i="60"/>
  <c r="B669" i="60"/>
  <c r="L668" i="60"/>
  <c r="H668" i="60"/>
  <c r="F668" i="60"/>
  <c r="B668" i="60"/>
  <c r="H667" i="60"/>
  <c r="F667" i="60"/>
  <c r="B667" i="60"/>
  <c r="H666" i="60"/>
  <c r="F666" i="60"/>
  <c r="B666" i="60"/>
  <c r="H665" i="60"/>
  <c r="F665" i="60"/>
  <c r="B665" i="60"/>
  <c r="H664" i="60"/>
  <c r="F664" i="60"/>
  <c r="B664" i="60"/>
  <c r="H663" i="60"/>
  <c r="F663" i="60"/>
  <c r="B663" i="60"/>
  <c r="L662" i="60"/>
  <c r="H662" i="60"/>
  <c r="F662" i="60"/>
  <c r="B662" i="60"/>
  <c r="H661" i="60"/>
  <c r="F661" i="60"/>
  <c r="B661" i="60"/>
  <c r="H660" i="60"/>
  <c r="F660" i="60"/>
  <c r="B660" i="60"/>
  <c r="L659" i="60"/>
  <c r="H659" i="60"/>
  <c r="F659" i="60"/>
  <c r="B659" i="60"/>
  <c r="H658" i="60"/>
  <c r="F658" i="60"/>
  <c r="B658" i="60"/>
  <c r="H657" i="60"/>
  <c r="F657" i="60"/>
  <c r="B657" i="60"/>
  <c r="L656" i="60"/>
  <c r="H656" i="60"/>
  <c r="F656" i="60"/>
  <c r="B656" i="60"/>
  <c r="H655" i="60"/>
  <c r="F655" i="60"/>
  <c r="B655" i="60"/>
  <c r="H654" i="60"/>
  <c r="F654" i="60"/>
  <c r="B654" i="60"/>
  <c r="H653" i="60"/>
  <c r="F653" i="60"/>
  <c r="B653" i="60"/>
  <c r="H652" i="60"/>
  <c r="F652" i="60"/>
  <c r="B652" i="60"/>
  <c r="H651" i="60"/>
  <c r="F651" i="60"/>
  <c r="B651" i="60"/>
  <c r="L615" i="60"/>
  <c r="H615" i="60"/>
  <c r="F615" i="60"/>
  <c r="B615" i="60"/>
  <c r="L647" i="60"/>
  <c r="H647" i="60"/>
  <c r="F647" i="60"/>
  <c r="B647" i="60"/>
  <c r="H646" i="60"/>
  <c r="F646" i="60"/>
  <c r="B646" i="60"/>
  <c r="L639" i="60"/>
  <c r="H639" i="60"/>
  <c r="F639" i="60"/>
  <c r="B639" i="60"/>
  <c r="H638" i="60"/>
  <c r="F638" i="60"/>
  <c r="B638" i="60"/>
  <c r="L637" i="60"/>
  <c r="H637" i="60"/>
  <c r="F637" i="60"/>
  <c r="B637" i="60"/>
  <c r="L624" i="60"/>
  <c r="H624" i="60"/>
  <c r="F624" i="60"/>
  <c r="B624" i="60"/>
  <c r="L623" i="60"/>
  <c r="H623" i="60"/>
  <c r="F623" i="60"/>
  <c r="B623" i="60"/>
  <c r="L645" i="60"/>
  <c r="H645" i="60"/>
  <c r="F645" i="60"/>
  <c r="B645" i="60"/>
  <c r="L644" i="60"/>
  <c r="H644" i="60"/>
  <c r="F644" i="60"/>
  <c r="B644" i="60"/>
  <c r="H643" i="60"/>
  <c r="F643" i="60"/>
  <c r="B643" i="60"/>
  <c r="L622" i="60"/>
  <c r="H622" i="60"/>
  <c r="F622" i="60"/>
  <c r="B622" i="60"/>
  <c r="H620" i="60"/>
  <c r="F620" i="60"/>
  <c r="B620" i="60"/>
  <c r="L611" i="60"/>
  <c r="H611" i="60"/>
  <c r="F611" i="60"/>
  <c r="B611" i="60"/>
  <c r="L619" i="60"/>
  <c r="H619" i="60"/>
  <c r="F619" i="60"/>
  <c r="B619" i="60"/>
  <c r="L650" i="60"/>
  <c r="H650" i="60"/>
  <c r="F650" i="60"/>
  <c r="B650" i="60"/>
  <c r="H649" i="60"/>
  <c r="F649" i="60"/>
  <c r="B649" i="60"/>
  <c r="L648" i="60"/>
  <c r="H648" i="60"/>
  <c r="F648" i="60"/>
  <c r="B648" i="60"/>
  <c r="H610" i="60"/>
  <c r="F610" i="60"/>
  <c r="B610" i="60"/>
  <c r="L621" i="60"/>
  <c r="H621" i="60"/>
  <c r="F621" i="60"/>
  <c r="B621" i="60"/>
  <c r="L642" i="60"/>
  <c r="H642" i="60"/>
  <c r="F642" i="60"/>
  <c r="B642" i="60"/>
  <c r="L609" i="60"/>
  <c r="H609" i="60"/>
  <c r="F609" i="60"/>
  <c r="B609" i="60"/>
  <c r="L608" i="60"/>
  <c r="H608" i="60"/>
  <c r="F608" i="60"/>
  <c r="B608" i="60"/>
  <c r="L636" i="60"/>
  <c r="H636" i="60"/>
  <c r="F636" i="60"/>
  <c r="B636" i="60"/>
  <c r="H635" i="60"/>
  <c r="F635" i="60"/>
  <c r="B635" i="60"/>
  <c r="H634" i="60"/>
  <c r="F634" i="60"/>
  <c r="B634" i="60"/>
  <c r="H633" i="60"/>
  <c r="F633" i="60"/>
  <c r="B633" i="60"/>
  <c r="L632" i="60"/>
  <c r="H632" i="60"/>
  <c r="F632" i="60"/>
  <c r="B632" i="60"/>
  <c r="H631" i="60"/>
  <c r="F631" i="60"/>
  <c r="B631" i="60"/>
  <c r="H618" i="60"/>
  <c r="F618" i="60"/>
  <c r="B618" i="60"/>
  <c r="L630" i="60"/>
  <c r="H630" i="60"/>
  <c r="F630" i="60"/>
  <c r="B630" i="60"/>
  <c r="H629" i="60"/>
  <c r="F629" i="60"/>
  <c r="B629" i="60"/>
  <c r="H628" i="60"/>
  <c r="F628" i="60"/>
  <c r="B628" i="60"/>
  <c r="H627" i="60"/>
  <c r="F627" i="60"/>
  <c r="B627" i="60"/>
  <c r="L641" i="60"/>
  <c r="H641" i="60"/>
  <c r="F641" i="60"/>
  <c r="B641" i="60"/>
  <c r="H640" i="60"/>
  <c r="F640" i="60"/>
  <c r="B640" i="60"/>
  <c r="H626" i="60"/>
  <c r="F626" i="60"/>
  <c r="B626" i="60"/>
  <c r="H625" i="60"/>
  <c r="F625" i="60"/>
  <c r="B625" i="60"/>
  <c r="H617" i="60"/>
  <c r="F617" i="60"/>
  <c r="B617" i="60"/>
  <c r="H616" i="60"/>
  <c r="F616" i="60"/>
  <c r="B616" i="60"/>
  <c r="H613" i="60"/>
  <c r="F613" i="60"/>
  <c r="B613" i="60"/>
  <c r="H612" i="60"/>
  <c r="F612" i="60"/>
  <c r="B612" i="60"/>
  <c r="L607" i="60"/>
  <c r="H607" i="60"/>
  <c r="F607" i="60"/>
  <c r="B607" i="60"/>
  <c r="H606" i="60"/>
  <c r="F606" i="60"/>
  <c r="B606" i="60"/>
  <c r="H605" i="60"/>
  <c r="F605" i="60"/>
  <c r="B605" i="60"/>
  <c r="H604" i="60"/>
  <c r="F604" i="60"/>
  <c r="B604" i="60"/>
  <c r="H603" i="60"/>
  <c r="F603" i="60"/>
  <c r="B603" i="60"/>
  <c r="H602" i="60"/>
  <c r="F602" i="60"/>
  <c r="B602" i="60"/>
  <c r="H583" i="60"/>
  <c r="F583" i="60"/>
  <c r="B583" i="60"/>
  <c r="L601" i="60"/>
  <c r="H601" i="60"/>
  <c r="F601" i="60"/>
  <c r="B601" i="60"/>
  <c r="H600" i="60"/>
  <c r="F600" i="60"/>
  <c r="B600" i="60"/>
  <c r="H599" i="60"/>
  <c r="F599" i="60"/>
  <c r="B599" i="60"/>
  <c r="H598" i="60"/>
  <c r="F598" i="60"/>
  <c r="B598" i="60"/>
  <c r="H597" i="60"/>
  <c r="F597" i="60"/>
  <c r="B597" i="60"/>
  <c r="H596" i="60"/>
  <c r="F596" i="60"/>
  <c r="B596" i="60"/>
  <c r="H595" i="60"/>
  <c r="F595" i="60"/>
  <c r="B595" i="60"/>
  <c r="H594" i="60"/>
  <c r="F594" i="60"/>
  <c r="B594" i="60"/>
  <c r="H593" i="60"/>
  <c r="F593" i="60"/>
  <c r="B593" i="60"/>
  <c r="H592" i="60"/>
  <c r="F592" i="60"/>
  <c r="B592" i="60"/>
  <c r="H591" i="60"/>
  <c r="F591" i="60"/>
  <c r="B591" i="60"/>
  <c r="H590" i="60"/>
  <c r="F590" i="60"/>
  <c r="B590" i="60"/>
  <c r="H582" i="60"/>
  <c r="F582" i="60"/>
  <c r="B582" i="60"/>
  <c r="L581" i="60"/>
  <c r="H581" i="60"/>
  <c r="F581" i="60"/>
  <c r="B581" i="60"/>
  <c r="H580" i="60"/>
  <c r="F580" i="60"/>
  <c r="B580" i="60"/>
  <c r="L589" i="60"/>
  <c r="H589" i="60"/>
  <c r="F589" i="60"/>
  <c r="B589" i="60"/>
  <c r="H588" i="60"/>
  <c r="F588" i="60"/>
  <c r="B588" i="60"/>
  <c r="H587" i="60"/>
  <c r="F587" i="60"/>
  <c r="B587" i="60"/>
  <c r="H586" i="60"/>
  <c r="F586" i="60"/>
  <c r="B586" i="60"/>
  <c r="H585" i="60"/>
  <c r="F585" i="60"/>
  <c r="B585" i="60"/>
  <c r="H584" i="60"/>
  <c r="F584" i="60"/>
  <c r="B584" i="60"/>
  <c r="H579" i="60"/>
  <c r="F579" i="60"/>
  <c r="B579" i="60"/>
  <c r="L578" i="60"/>
  <c r="H578" i="60"/>
  <c r="F578" i="60"/>
  <c r="B578" i="60"/>
  <c r="L577" i="60"/>
  <c r="H577" i="60"/>
  <c r="F577" i="60"/>
  <c r="B577" i="60"/>
  <c r="H576" i="60"/>
  <c r="F576" i="60"/>
  <c r="B576" i="60"/>
  <c r="H575" i="60"/>
  <c r="F575" i="60"/>
  <c r="B575" i="60"/>
  <c r="H562" i="60"/>
  <c r="F562" i="60"/>
  <c r="B562" i="60"/>
  <c r="L574" i="60"/>
  <c r="H574" i="60"/>
  <c r="F574" i="60"/>
  <c r="B574" i="60"/>
  <c r="H573" i="60"/>
  <c r="F573" i="60"/>
  <c r="B573" i="60"/>
  <c r="H572" i="60"/>
  <c r="F572" i="60"/>
  <c r="B572" i="60"/>
  <c r="H571" i="60"/>
  <c r="F571" i="60"/>
  <c r="B571" i="60"/>
  <c r="H570" i="60"/>
  <c r="F570" i="60"/>
  <c r="B570" i="60"/>
  <c r="H569" i="60"/>
  <c r="F569" i="60"/>
  <c r="B569" i="60"/>
  <c r="L561" i="60"/>
  <c r="H561" i="60"/>
  <c r="F561" i="60"/>
  <c r="B561" i="60"/>
  <c r="L568" i="60"/>
  <c r="H568" i="60"/>
  <c r="F568" i="60"/>
  <c r="B568" i="60"/>
  <c r="H567" i="60"/>
  <c r="F567" i="60"/>
  <c r="B567" i="60"/>
  <c r="H566" i="60"/>
  <c r="F566" i="60"/>
  <c r="B566" i="60"/>
  <c r="L565" i="60"/>
  <c r="H565" i="60"/>
  <c r="F565" i="60"/>
  <c r="B565" i="60"/>
  <c r="H564" i="60"/>
  <c r="F564" i="60"/>
  <c r="B564" i="60"/>
  <c r="H563" i="60"/>
  <c r="F563" i="60"/>
  <c r="B563" i="60"/>
  <c r="L560" i="60"/>
  <c r="H560" i="60"/>
  <c r="F560" i="60"/>
  <c r="B560" i="60"/>
  <c r="H559" i="60"/>
  <c r="F559" i="60"/>
  <c r="B559" i="60"/>
  <c r="H558" i="60"/>
  <c r="F558" i="60"/>
  <c r="B558" i="60"/>
  <c r="L557" i="60"/>
  <c r="H557" i="60"/>
  <c r="F557" i="60"/>
  <c r="B557" i="60"/>
  <c r="H556" i="60"/>
  <c r="F556" i="60"/>
  <c r="B556" i="60"/>
  <c r="H555" i="60"/>
  <c r="F555" i="60"/>
  <c r="B555" i="60"/>
  <c r="H554" i="60"/>
  <c r="F554" i="60"/>
  <c r="B554" i="60"/>
  <c r="L553" i="60"/>
  <c r="H553" i="60"/>
  <c r="F553" i="60"/>
  <c r="B553" i="60"/>
  <c r="H552" i="60"/>
  <c r="F552" i="60"/>
  <c r="B552" i="60"/>
  <c r="H549" i="60"/>
  <c r="F549" i="60"/>
  <c r="B549" i="60"/>
  <c r="H548" i="60"/>
  <c r="F548" i="60"/>
  <c r="B548" i="60"/>
  <c r="L547" i="60"/>
  <c r="H547" i="60"/>
  <c r="F547" i="60"/>
  <c r="B547" i="60"/>
  <c r="H546" i="60"/>
  <c r="F546" i="60"/>
  <c r="B546" i="60"/>
  <c r="H545" i="60"/>
  <c r="F545" i="60"/>
  <c r="B545" i="60"/>
  <c r="H544" i="60"/>
  <c r="F544" i="60"/>
  <c r="B544" i="60"/>
  <c r="H543" i="60"/>
  <c r="F543" i="60"/>
  <c r="B543" i="60"/>
  <c r="H542" i="60"/>
  <c r="F542" i="60"/>
  <c r="B542" i="60"/>
  <c r="H541" i="60"/>
  <c r="F541" i="60"/>
  <c r="B541" i="60"/>
  <c r="H540" i="60"/>
  <c r="F540" i="60"/>
  <c r="B540" i="60"/>
  <c r="H539" i="60"/>
  <c r="F539" i="60"/>
  <c r="B539" i="60"/>
  <c r="L551" i="60"/>
  <c r="H551" i="60"/>
  <c r="F551" i="60"/>
  <c r="B551" i="60"/>
  <c r="H550" i="60"/>
  <c r="F550" i="60"/>
  <c r="B550" i="60"/>
  <c r="L520" i="60"/>
  <c r="H520" i="60"/>
  <c r="F520" i="60"/>
  <c r="B520" i="60"/>
  <c r="H469" i="60"/>
  <c r="F469" i="60"/>
  <c r="B469" i="60"/>
  <c r="L538" i="60"/>
  <c r="H538" i="60"/>
  <c r="F538" i="60"/>
  <c r="B538" i="60"/>
  <c r="H530" i="60"/>
  <c r="F530" i="60"/>
  <c r="B530" i="60"/>
  <c r="H529" i="60"/>
  <c r="F529" i="60"/>
  <c r="B529" i="60"/>
  <c r="L534" i="60"/>
  <c r="H534" i="60"/>
  <c r="F534" i="60"/>
  <c r="B534" i="60"/>
  <c r="H513" i="60"/>
  <c r="F513" i="60"/>
  <c r="B513" i="60"/>
  <c r="H512" i="60"/>
  <c r="F512" i="60"/>
  <c r="B512" i="60"/>
  <c r="H509" i="60"/>
  <c r="F509" i="60"/>
  <c r="B509" i="60"/>
  <c r="H508" i="60"/>
  <c r="F508" i="60"/>
  <c r="B508" i="60"/>
  <c r="H507" i="60"/>
  <c r="F507" i="60"/>
  <c r="B507" i="60"/>
  <c r="H505" i="60"/>
  <c r="F505" i="60"/>
  <c r="B505" i="60"/>
  <c r="H498" i="60"/>
  <c r="F498" i="60"/>
  <c r="B498" i="60"/>
  <c r="H493" i="60"/>
  <c r="F493" i="60"/>
  <c r="B493" i="60"/>
  <c r="H491" i="60"/>
  <c r="F491" i="60"/>
  <c r="B491" i="60"/>
  <c r="H487" i="60"/>
  <c r="F487" i="60"/>
  <c r="B487" i="60"/>
  <c r="H486" i="60"/>
  <c r="F486" i="60"/>
  <c r="B486" i="60"/>
  <c r="H461" i="60"/>
  <c r="F461" i="60"/>
  <c r="B461" i="60"/>
  <c r="L519" i="60"/>
  <c r="H519" i="60"/>
  <c r="F519" i="60"/>
  <c r="B519" i="60"/>
  <c r="L457" i="60"/>
  <c r="H457" i="60"/>
  <c r="F457" i="60"/>
  <c r="B457" i="60"/>
  <c r="L481" i="60"/>
  <c r="H481" i="60"/>
  <c r="F481" i="60"/>
  <c r="B481" i="60"/>
  <c r="H468" i="60"/>
  <c r="F468" i="60"/>
  <c r="B468" i="60"/>
  <c r="H467" i="60"/>
  <c r="F467" i="60"/>
  <c r="B467" i="60"/>
  <c r="L466" i="60"/>
  <c r="H466" i="60"/>
  <c r="F466" i="60"/>
  <c r="B466" i="60"/>
  <c r="L480" i="60"/>
  <c r="H480" i="60"/>
  <c r="F480" i="60"/>
  <c r="B480" i="60"/>
  <c r="H479" i="60"/>
  <c r="F479" i="60"/>
  <c r="B479" i="60"/>
  <c r="L456" i="60"/>
  <c r="H456" i="60"/>
  <c r="F456" i="60"/>
  <c r="B456" i="60"/>
  <c r="L537" i="60"/>
  <c r="H537" i="60"/>
  <c r="F537" i="60"/>
  <c r="B537" i="60"/>
  <c r="H528" i="60"/>
  <c r="F528" i="60"/>
  <c r="B528" i="60"/>
  <c r="H527" i="60"/>
  <c r="F527" i="60"/>
  <c r="B527" i="60"/>
  <c r="L533" i="60"/>
  <c r="H533" i="60"/>
  <c r="F533" i="60"/>
  <c r="B533" i="60"/>
  <c r="H497" i="60"/>
  <c r="F497" i="60"/>
  <c r="B497" i="60"/>
  <c r="H485" i="60"/>
  <c r="F485" i="60"/>
  <c r="B485" i="60"/>
  <c r="H460" i="60"/>
  <c r="F460" i="60"/>
  <c r="B460" i="60"/>
  <c r="L526" i="60"/>
  <c r="H526" i="60"/>
  <c r="F526" i="60"/>
  <c r="B526" i="60"/>
  <c r="L455" i="60"/>
  <c r="H455" i="60"/>
  <c r="F455" i="60"/>
  <c r="B455" i="60"/>
  <c r="L518" i="60"/>
  <c r="H518" i="60"/>
  <c r="F518" i="60"/>
  <c r="B518" i="60"/>
  <c r="H478" i="60"/>
  <c r="F478" i="60"/>
  <c r="B478" i="60"/>
  <c r="H477" i="60"/>
  <c r="F477" i="60"/>
  <c r="B477" i="60"/>
  <c r="H465" i="60"/>
  <c r="F465" i="60"/>
  <c r="B465" i="60"/>
  <c r="H464" i="60"/>
  <c r="F464" i="60"/>
  <c r="B464" i="60"/>
  <c r="L517" i="60"/>
  <c r="H517" i="60"/>
  <c r="F517" i="60"/>
  <c r="B517" i="60"/>
  <c r="H463" i="60"/>
  <c r="F463" i="60"/>
  <c r="B463" i="60"/>
  <c r="L536" i="60"/>
  <c r="H536" i="60"/>
  <c r="F536" i="60"/>
  <c r="B536" i="60"/>
  <c r="H525" i="60"/>
  <c r="F525" i="60"/>
  <c r="B525" i="60"/>
  <c r="H524" i="60"/>
  <c r="F524" i="60"/>
  <c r="B524" i="60"/>
  <c r="L532" i="60"/>
  <c r="H532" i="60"/>
  <c r="F532" i="60"/>
  <c r="B532" i="60"/>
  <c r="H504" i="60"/>
  <c r="F504" i="60"/>
  <c r="B504" i="60"/>
  <c r="H496" i="60"/>
  <c r="F496" i="60"/>
  <c r="B496" i="60"/>
  <c r="H495" i="60"/>
  <c r="F495" i="60"/>
  <c r="B495" i="60"/>
  <c r="H490" i="60"/>
  <c r="F490" i="60"/>
  <c r="B490" i="60"/>
  <c r="H484" i="60"/>
  <c r="F484" i="60"/>
  <c r="B484" i="60"/>
  <c r="H483" i="60"/>
  <c r="F483" i="60"/>
  <c r="B483" i="60"/>
  <c r="H459" i="60"/>
  <c r="F459" i="60"/>
  <c r="B459" i="60"/>
  <c r="L516" i="60"/>
  <c r="H516" i="60"/>
  <c r="F516" i="60"/>
  <c r="B516" i="60"/>
  <c r="H476" i="60"/>
  <c r="F476" i="60"/>
  <c r="B476" i="60"/>
  <c r="H475" i="60"/>
  <c r="F475" i="60"/>
  <c r="B475" i="60"/>
  <c r="H474" i="60"/>
  <c r="F474" i="60"/>
  <c r="B474" i="60"/>
  <c r="H473" i="60"/>
  <c r="F473" i="60"/>
  <c r="B473" i="60"/>
  <c r="L523" i="60"/>
  <c r="H523" i="60"/>
  <c r="F523" i="60"/>
  <c r="B523" i="60"/>
  <c r="H503" i="60"/>
  <c r="F503" i="60"/>
  <c r="B503" i="60"/>
  <c r="H502" i="60"/>
  <c r="F502" i="60"/>
  <c r="B502" i="60"/>
  <c r="L489" i="60"/>
  <c r="H489" i="60"/>
  <c r="F489" i="60"/>
  <c r="B489" i="60"/>
  <c r="H454" i="60"/>
  <c r="F454" i="60"/>
  <c r="B454" i="60"/>
  <c r="L472" i="60"/>
  <c r="H472" i="60"/>
  <c r="F472" i="60"/>
  <c r="B472" i="60"/>
  <c r="L515" i="60"/>
  <c r="H515" i="60"/>
  <c r="F515" i="60"/>
  <c r="B515" i="60"/>
  <c r="H462" i="60"/>
  <c r="F462" i="60"/>
  <c r="B462" i="60"/>
  <c r="L535" i="60"/>
  <c r="H535" i="60"/>
  <c r="F535" i="60"/>
  <c r="B535" i="60"/>
  <c r="H522" i="60"/>
  <c r="F522" i="60"/>
  <c r="B522" i="60"/>
  <c r="H521" i="60"/>
  <c r="F521" i="60"/>
  <c r="B521" i="60"/>
  <c r="L531" i="60"/>
  <c r="H531" i="60"/>
  <c r="F531" i="60"/>
  <c r="B531" i="60"/>
  <c r="H511" i="60"/>
  <c r="F511" i="60"/>
  <c r="B511" i="60"/>
  <c r="H506" i="60"/>
  <c r="F506" i="60"/>
  <c r="B506" i="60"/>
  <c r="H501" i="60"/>
  <c r="F501" i="60"/>
  <c r="B501" i="60"/>
  <c r="H500" i="60"/>
  <c r="F500" i="60"/>
  <c r="B500" i="60"/>
  <c r="H494" i="60"/>
  <c r="F494" i="60"/>
  <c r="B494" i="60"/>
  <c r="H492" i="60"/>
  <c r="F492" i="60"/>
  <c r="B492" i="60"/>
  <c r="H488" i="60"/>
  <c r="F488" i="60"/>
  <c r="B488" i="60"/>
  <c r="H482" i="60"/>
  <c r="F482" i="60"/>
  <c r="B482" i="60"/>
  <c r="H458" i="60"/>
  <c r="F458" i="60"/>
  <c r="B458" i="60"/>
  <c r="L510" i="60"/>
  <c r="H510" i="60"/>
  <c r="F510" i="60"/>
  <c r="B510" i="60"/>
  <c r="L514" i="60"/>
  <c r="H514" i="60"/>
  <c r="F514" i="60"/>
  <c r="B514" i="60"/>
  <c r="H471" i="60"/>
  <c r="F471" i="60"/>
  <c r="B471" i="60"/>
  <c r="H470" i="60"/>
  <c r="F470" i="60"/>
  <c r="B470" i="60"/>
  <c r="L499" i="60"/>
  <c r="H499" i="60"/>
  <c r="F499" i="60"/>
  <c r="B499" i="60"/>
  <c r="L453" i="60"/>
  <c r="H453" i="60"/>
  <c r="F453" i="60"/>
  <c r="B453" i="60"/>
  <c r="L385" i="60"/>
  <c r="H385" i="60"/>
  <c r="F385" i="60"/>
  <c r="B385" i="60"/>
  <c r="H384" i="60"/>
  <c r="F384" i="60"/>
  <c r="B384" i="60"/>
  <c r="L330" i="60"/>
  <c r="H330" i="60"/>
  <c r="F330" i="60"/>
  <c r="B330" i="60"/>
  <c r="L394" i="60"/>
  <c r="H394" i="60"/>
  <c r="F394" i="60"/>
  <c r="B394" i="60"/>
  <c r="L383" i="60"/>
  <c r="H383" i="60"/>
  <c r="F383" i="60"/>
  <c r="B383" i="60"/>
  <c r="H382" i="60"/>
  <c r="F382" i="60"/>
  <c r="B382" i="60"/>
  <c r="H381" i="60"/>
  <c r="F381" i="60"/>
  <c r="B381" i="60"/>
  <c r="L393" i="60"/>
  <c r="H393" i="60"/>
  <c r="F393" i="60"/>
  <c r="B393" i="60"/>
  <c r="H392" i="60"/>
  <c r="F392" i="60"/>
  <c r="B392" i="60"/>
  <c r="H338" i="60"/>
  <c r="F338" i="60"/>
  <c r="B338" i="60"/>
  <c r="H335" i="60"/>
  <c r="F335" i="60"/>
  <c r="B335" i="60"/>
  <c r="H328" i="60"/>
  <c r="F328" i="60"/>
  <c r="B328" i="60"/>
  <c r="L419" i="60"/>
  <c r="H419" i="60"/>
  <c r="F419" i="60"/>
  <c r="B419" i="60"/>
  <c r="H418" i="60"/>
  <c r="F418" i="60"/>
  <c r="B418" i="60"/>
  <c r="H417" i="60"/>
  <c r="F417" i="60"/>
  <c r="B417" i="60"/>
  <c r="H416" i="60"/>
  <c r="F416" i="60"/>
  <c r="B416" i="60"/>
  <c r="L391" i="60"/>
  <c r="H391" i="60"/>
  <c r="F391" i="60"/>
  <c r="B391" i="60"/>
  <c r="L319" i="60"/>
  <c r="H319" i="60"/>
  <c r="F319" i="60"/>
  <c r="B319" i="60"/>
  <c r="H318" i="60"/>
  <c r="F318" i="60"/>
  <c r="B318" i="60"/>
  <c r="L350" i="60"/>
  <c r="H350" i="60"/>
  <c r="F350" i="60"/>
  <c r="B350" i="60"/>
  <c r="H349" i="60"/>
  <c r="F349" i="60"/>
  <c r="B349" i="60"/>
  <c r="L380" i="60"/>
  <c r="H380" i="60"/>
  <c r="F380" i="60"/>
  <c r="B380" i="60"/>
  <c r="H379" i="60"/>
  <c r="F379" i="60"/>
  <c r="B379" i="60"/>
  <c r="H378" i="60"/>
  <c r="F378" i="60"/>
  <c r="B378" i="60"/>
  <c r="H377" i="60"/>
  <c r="F377" i="60"/>
  <c r="B377" i="60"/>
  <c r="H376" i="60"/>
  <c r="F376" i="60"/>
  <c r="B376" i="60"/>
  <c r="H375" i="60"/>
  <c r="F375" i="60"/>
  <c r="B375" i="60"/>
  <c r="L427" i="60"/>
  <c r="H427" i="60"/>
  <c r="F427" i="60"/>
  <c r="B427" i="60"/>
  <c r="H426" i="60"/>
  <c r="F426" i="60"/>
  <c r="B426" i="60"/>
  <c r="H425" i="60"/>
  <c r="F425" i="60"/>
  <c r="B425" i="60"/>
  <c r="H424" i="60"/>
  <c r="F424" i="60"/>
  <c r="B424" i="60"/>
  <c r="H390" i="60"/>
  <c r="F390" i="60"/>
  <c r="B390" i="60"/>
  <c r="H389" i="60"/>
  <c r="F389" i="60"/>
  <c r="B389" i="60"/>
  <c r="H327" i="60"/>
  <c r="F327" i="60"/>
  <c r="B327" i="60"/>
  <c r="H326" i="60"/>
  <c r="F326" i="60"/>
  <c r="B326" i="60"/>
  <c r="L440" i="60"/>
  <c r="H440" i="60"/>
  <c r="F440" i="60"/>
  <c r="B440" i="60"/>
  <c r="H439" i="60"/>
  <c r="F439" i="60"/>
  <c r="B439" i="60"/>
  <c r="H333" i="60"/>
  <c r="F333" i="60"/>
  <c r="B333" i="60"/>
  <c r="H332" i="60"/>
  <c r="F332" i="60"/>
  <c r="B332" i="60"/>
  <c r="L452" i="60"/>
  <c r="H452" i="60"/>
  <c r="F452" i="60"/>
  <c r="B452" i="60"/>
  <c r="H446" i="60"/>
  <c r="F446" i="60"/>
  <c r="B446" i="60"/>
  <c r="H445" i="60"/>
  <c r="F445" i="60"/>
  <c r="B445" i="60"/>
  <c r="L450" i="60"/>
  <c r="H450" i="60"/>
  <c r="F450" i="60"/>
  <c r="B450" i="60"/>
  <c r="H449" i="60"/>
  <c r="F449" i="60"/>
  <c r="B449" i="60"/>
  <c r="H432" i="60"/>
  <c r="F432" i="60"/>
  <c r="B432" i="60"/>
  <c r="H410" i="60"/>
  <c r="F410" i="60"/>
  <c r="B410" i="60"/>
  <c r="H409" i="60"/>
  <c r="F409" i="60"/>
  <c r="B409" i="60"/>
  <c r="H408" i="60"/>
  <c r="F408" i="60"/>
  <c r="B408" i="60"/>
  <c r="H407" i="60"/>
  <c r="F407" i="60"/>
  <c r="B407" i="60"/>
  <c r="H406" i="60"/>
  <c r="F406" i="60"/>
  <c r="B406" i="60"/>
  <c r="H405" i="60"/>
  <c r="F405" i="60"/>
  <c r="B405" i="60"/>
  <c r="H404" i="60"/>
  <c r="F404" i="60"/>
  <c r="B404" i="60"/>
  <c r="H397" i="60"/>
  <c r="F397" i="60"/>
  <c r="B397" i="60"/>
  <c r="H367" i="60"/>
  <c r="F367" i="60"/>
  <c r="B367" i="60"/>
  <c r="H366" i="60"/>
  <c r="F366" i="60"/>
  <c r="B366" i="60"/>
  <c r="H365" i="60"/>
  <c r="F365" i="60"/>
  <c r="B365" i="60"/>
  <c r="H363" i="60"/>
  <c r="F363" i="60"/>
  <c r="B363" i="60"/>
  <c r="H361" i="60"/>
  <c r="F361" i="60"/>
  <c r="B361" i="60"/>
  <c r="H360" i="60"/>
  <c r="F360" i="60"/>
  <c r="B360" i="60"/>
  <c r="H359" i="60"/>
  <c r="F359" i="60"/>
  <c r="B359" i="60"/>
  <c r="H358" i="60"/>
  <c r="F358" i="60"/>
  <c r="B358" i="60"/>
  <c r="H317" i="60"/>
  <c r="F317" i="60"/>
  <c r="B317" i="60"/>
  <c r="L431" i="60"/>
  <c r="H431" i="60"/>
  <c r="F431" i="60"/>
  <c r="B431" i="60"/>
  <c r="H430" i="60"/>
  <c r="F430" i="60"/>
  <c r="B430" i="60"/>
  <c r="L438" i="60"/>
  <c r="H438" i="60"/>
  <c r="F438" i="60"/>
  <c r="B438" i="60"/>
  <c r="H437" i="60"/>
  <c r="F437" i="60"/>
  <c r="B437" i="60"/>
  <c r="H348" i="60"/>
  <c r="F348" i="60"/>
  <c r="B348" i="60"/>
  <c r="H347" i="60"/>
  <c r="F347" i="60"/>
  <c r="B347" i="60"/>
  <c r="H346" i="60"/>
  <c r="F346" i="60"/>
  <c r="B346" i="60"/>
  <c r="H345" i="60"/>
  <c r="F345" i="60"/>
  <c r="B345" i="60"/>
  <c r="L313" i="60"/>
  <c r="H313" i="60"/>
  <c r="F313" i="60"/>
  <c r="B313" i="60"/>
  <c r="L312" i="60"/>
  <c r="H312" i="60"/>
  <c r="F312" i="60"/>
  <c r="B312" i="60"/>
  <c r="L415" i="60"/>
  <c r="H415" i="60"/>
  <c r="F415" i="60"/>
  <c r="B415" i="60"/>
  <c r="H414" i="60"/>
  <c r="F414" i="60"/>
  <c r="B414" i="60"/>
  <c r="H329" i="60"/>
  <c r="F329" i="60"/>
  <c r="B329" i="60"/>
  <c r="L388" i="60"/>
  <c r="H388" i="60"/>
  <c r="F388" i="60"/>
  <c r="B388" i="60"/>
  <c r="L316" i="60"/>
  <c r="H316" i="60"/>
  <c r="F316" i="60"/>
  <c r="B316" i="60"/>
  <c r="H315" i="60"/>
  <c r="F315" i="60"/>
  <c r="B315" i="60"/>
  <c r="L374" i="60"/>
  <c r="H374" i="60"/>
  <c r="F374" i="60"/>
  <c r="B374" i="60"/>
  <c r="H373" i="60"/>
  <c r="F373" i="60"/>
  <c r="B373" i="60"/>
  <c r="H372" i="60"/>
  <c r="F372" i="60"/>
  <c r="B372" i="60"/>
  <c r="L423" i="60"/>
  <c r="H423" i="60"/>
  <c r="F423" i="60"/>
  <c r="B423" i="60"/>
  <c r="H422" i="60"/>
  <c r="F422" i="60"/>
  <c r="B422" i="60"/>
  <c r="H421" i="60"/>
  <c r="F421" i="60"/>
  <c r="B421" i="60"/>
  <c r="H420" i="60"/>
  <c r="F420" i="60"/>
  <c r="B420" i="60"/>
  <c r="H387" i="60"/>
  <c r="F387" i="60"/>
  <c r="B387" i="60"/>
  <c r="H386" i="60"/>
  <c r="F386" i="60"/>
  <c r="B386" i="60"/>
  <c r="H337" i="60"/>
  <c r="F337" i="60"/>
  <c r="B337" i="60"/>
  <c r="H325" i="60"/>
  <c r="F325" i="60"/>
  <c r="B325" i="60"/>
  <c r="H324" i="60"/>
  <c r="F324" i="60"/>
  <c r="B324" i="60"/>
  <c r="L436" i="60"/>
  <c r="H436" i="60"/>
  <c r="F436" i="60"/>
  <c r="B436" i="60"/>
  <c r="H435" i="60"/>
  <c r="F435" i="60"/>
  <c r="B435" i="60"/>
  <c r="H331" i="60"/>
  <c r="F331" i="60"/>
  <c r="B331" i="60"/>
  <c r="L403" i="60"/>
  <c r="H403" i="60"/>
  <c r="F403" i="60"/>
  <c r="B403" i="60"/>
  <c r="H402" i="60"/>
  <c r="F402" i="60"/>
  <c r="B402" i="60"/>
  <c r="H401" i="60"/>
  <c r="F401" i="60"/>
  <c r="B401" i="60"/>
  <c r="H400" i="60"/>
  <c r="F400" i="60"/>
  <c r="B400" i="60"/>
  <c r="H396" i="60"/>
  <c r="F396" i="60"/>
  <c r="B396" i="60"/>
  <c r="H364" i="60"/>
  <c r="F364" i="60"/>
  <c r="B364" i="60"/>
  <c r="H362" i="60"/>
  <c r="F362" i="60"/>
  <c r="B362" i="60"/>
  <c r="H357" i="60"/>
  <c r="F357" i="60"/>
  <c r="B357" i="60"/>
  <c r="H356" i="60"/>
  <c r="F356" i="60"/>
  <c r="B356" i="60"/>
  <c r="H355" i="60"/>
  <c r="F355" i="60"/>
  <c r="B355" i="60"/>
  <c r="H354" i="60"/>
  <c r="F354" i="60"/>
  <c r="B354" i="60"/>
  <c r="H314" i="60"/>
  <c r="F314" i="60"/>
  <c r="B314" i="60"/>
  <c r="L434" i="60"/>
  <c r="H434" i="60"/>
  <c r="F434" i="60"/>
  <c r="B434" i="60"/>
  <c r="H433" i="60"/>
  <c r="F433" i="60"/>
  <c r="B433" i="60"/>
  <c r="L311" i="60"/>
  <c r="H311" i="60"/>
  <c r="F311" i="60"/>
  <c r="B311" i="60"/>
  <c r="L310" i="60"/>
  <c r="H310" i="60"/>
  <c r="F310" i="60"/>
  <c r="B310" i="60"/>
  <c r="L413" i="60"/>
  <c r="H413" i="60"/>
  <c r="F413" i="60"/>
  <c r="B413" i="60"/>
  <c r="H412" i="60"/>
  <c r="F412" i="60"/>
  <c r="B412" i="60"/>
  <c r="L444" i="60"/>
  <c r="H444" i="60"/>
  <c r="F444" i="60"/>
  <c r="B444" i="60"/>
  <c r="L344" i="60"/>
  <c r="H344" i="60"/>
  <c r="F344" i="60"/>
  <c r="B344" i="60"/>
  <c r="H343" i="60"/>
  <c r="F343" i="60"/>
  <c r="B343" i="60"/>
  <c r="L334" i="60"/>
  <c r="H334" i="60"/>
  <c r="F334" i="60"/>
  <c r="B334" i="60"/>
  <c r="L451" i="60"/>
  <c r="H451" i="60"/>
  <c r="F451" i="60"/>
  <c r="B451" i="60"/>
  <c r="H443" i="60"/>
  <c r="F443" i="60"/>
  <c r="B443" i="60"/>
  <c r="H442" i="60"/>
  <c r="F442" i="60"/>
  <c r="B442" i="60"/>
  <c r="H441" i="60"/>
  <c r="F441" i="60"/>
  <c r="B441" i="60"/>
  <c r="L448" i="60"/>
  <c r="H448" i="60"/>
  <c r="F448" i="60"/>
  <c r="B448" i="60"/>
  <c r="H447" i="60"/>
  <c r="F447" i="60"/>
  <c r="B447" i="60"/>
  <c r="H429" i="60"/>
  <c r="F429" i="60"/>
  <c r="B429" i="60"/>
  <c r="H353" i="60"/>
  <c r="F353" i="60"/>
  <c r="B353" i="60"/>
  <c r="H352" i="60"/>
  <c r="F352" i="60"/>
  <c r="B352" i="60"/>
  <c r="H351" i="60"/>
  <c r="F351" i="60"/>
  <c r="B351" i="60"/>
  <c r="L428" i="60"/>
  <c r="H428" i="60"/>
  <c r="F428" i="60"/>
  <c r="B428" i="60"/>
  <c r="L342" i="60"/>
  <c r="H342" i="60"/>
  <c r="F342" i="60"/>
  <c r="B342" i="60"/>
  <c r="H341" i="60"/>
  <c r="F341" i="60"/>
  <c r="B341" i="60"/>
  <c r="H340" i="60"/>
  <c r="F340" i="60"/>
  <c r="B340" i="60"/>
  <c r="H339" i="60"/>
  <c r="F339" i="60"/>
  <c r="B339" i="60"/>
  <c r="H371" i="60"/>
  <c r="F371" i="60"/>
  <c r="B371" i="60"/>
  <c r="L370" i="60"/>
  <c r="H370" i="60"/>
  <c r="F370" i="60"/>
  <c r="B370" i="60"/>
  <c r="H369" i="60"/>
  <c r="F369" i="60"/>
  <c r="B369" i="60"/>
  <c r="H368" i="60"/>
  <c r="F368" i="60"/>
  <c r="B368" i="60"/>
  <c r="L323" i="60"/>
  <c r="H323" i="60"/>
  <c r="F323" i="60"/>
  <c r="B323" i="60"/>
  <c r="L411" i="60"/>
  <c r="H411" i="60"/>
  <c r="F411" i="60"/>
  <c r="B411" i="60"/>
  <c r="L336" i="60"/>
  <c r="H336" i="60"/>
  <c r="F336" i="60"/>
  <c r="B336" i="60"/>
  <c r="H322" i="60"/>
  <c r="F322" i="60"/>
  <c r="B322" i="60"/>
  <c r="H321" i="60"/>
  <c r="F321" i="60"/>
  <c r="B321" i="60"/>
  <c r="H320" i="60"/>
  <c r="F320" i="60"/>
  <c r="B320" i="60"/>
  <c r="L399" i="60"/>
  <c r="H399" i="60"/>
  <c r="F399" i="60"/>
  <c r="B399" i="60"/>
  <c r="H398" i="60"/>
  <c r="F398" i="60"/>
  <c r="B398" i="60"/>
  <c r="H395" i="60"/>
  <c r="F395" i="60"/>
  <c r="B395" i="60"/>
  <c r="L306" i="60"/>
  <c r="H306" i="60"/>
  <c r="F306" i="60"/>
  <c r="B306" i="60"/>
  <c r="H305" i="60"/>
  <c r="F305" i="60"/>
  <c r="B305" i="60"/>
  <c r="L309" i="60"/>
  <c r="H309" i="60"/>
  <c r="F309" i="60"/>
  <c r="B309" i="60"/>
  <c r="H308" i="60"/>
  <c r="F308" i="60"/>
  <c r="B308" i="60"/>
  <c r="L307" i="60"/>
  <c r="H307" i="60"/>
  <c r="F307" i="60"/>
  <c r="B307" i="60"/>
  <c r="H304" i="60"/>
  <c r="F304" i="60"/>
  <c r="B304" i="60"/>
  <c r="H303" i="60"/>
  <c r="F303" i="60"/>
  <c r="B303" i="60"/>
  <c r="L302" i="60"/>
  <c r="H302" i="60"/>
  <c r="F302" i="60"/>
  <c r="B302" i="60"/>
  <c r="H301" i="60"/>
  <c r="F301" i="60"/>
  <c r="B301" i="60"/>
  <c r="L288" i="60"/>
  <c r="H288" i="60"/>
  <c r="F288" i="60"/>
  <c r="B288" i="60"/>
  <c r="L287" i="60"/>
  <c r="H287" i="60"/>
  <c r="F287" i="60"/>
  <c r="B287" i="60"/>
  <c r="L280" i="60"/>
  <c r="H280" i="60"/>
  <c r="F280" i="60"/>
  <c r="B280" i="60"/>
  <c r="L286" i="60"/>
  <c r="H286" i="60"/>
  <c r="F286" i="60"/>
  <c r="B286" i="60"/>
  <c r="L279" i="60"/>
  <c r="H279" i="60"/>
  <c r="F279" i="60"/>
  <c r="B279" i="60"/>
  <c r="L300" i="60"/>
  <c r="H300" i="60"/>
  <c r="F300" i="60"/>
  <c r="B300" i="60"/>
  <c r="H299" i="60"/>
  <c r="F299" i="60"/>
  <c r="B299" i="60"/>
  <c r="H298" i="60"/>
  <c r="F298" i="60"/>
  <c r="B298" i="60"/>
  <c r="H297" i="60"/>
  <c r="F297" i="60"/>
  <c r="B297" i="60"/>
  <c r="L296" i="60"/>
  <c r="H296" i="60"/>
  <c r="F296" i="60"/>
  <c r="B296" i="60"/>
  <c r="H295" i="60"/>
  <c r="F295" i="60"/>
  <c r="B295" i="60"/>
  <c r="H294" i="60"/>
  <c r="F294" i="60"/>
  <c r="B294" i="60"/>
  <c r="H293" i="60"/>
  <c r="F293" i="60"/>
  <c r="B293" i="60"/>
  <c r="L285" i="60"/>
  <c r="H285" i="60"/>
  <c r="F285" i="60"/>
  <c r="B285" i="60"/>
  <c r="H284" i="60"/>
  <c r="F284" i="60"/>
  <c r="B284" i="60"/>
  <c r="L283" i="60"/>
  <c r="H283" i="60"/>
  <c r="F283" i="60"/>
  <c r="B283" i="60"/>
  <c r="L292" i="60"/>
  <c r="H292" i="60"/>
  <c r="F292" i="60"/>
  <c r="B292" i="60"/>
  <c r="H291" i="60"/>
  <c r="F291" i="60"/>
  <c r="B291" i="60"/>
  <c r="H290" i="60"/>
  <c r="F290" i="60"/>
  <c r="B290" i="60"/>
  <c r="H289" i="60"/>
  <c r="F289" i="60"/>
  <c r="B289" i="60"/>
  <c r="L278" i="60"/>
  <c r="H278" i="60"/>
  <c r="F278" i="60"/>
  <c r="B278" i="60"/>
  <c r="L277" i="60"/>
  <c r="H277" i="60"/>
  <c r="F277" i="60"/>
  <c r="B277" i="60"/>
  <c r="L282" i="60"/>
  <c r="H282" i="60"/>
  <c r="F282" i="60"/>
  <c r="B282" i="60"/>
  <c r="L281" i="60"/>
  <c r="H281" i="60"/>
  <c r="F281" i="60"/>
  <c r="B281" i="60"/>
  <c r="L262" i="60"/>
  <c r="H262" i="60"/>
  <c r="F262" i="60"/>
  <c r="B262" i="60"/>
  <c r="H261" i="60"/>
  <c r="F261" i="60"/>
  <c r="B261" i="60"/>
  <c r="H221" i="60"/>
  <c r="F221" i="60"/>
  <c r="B221" i="60"/>
  <c r="H219" i="60"/>
  <c r="F219" i="60"/>
  <c r="B219" i="60"/>
  <c r="H217" i="60"/>
  <c r="F217" i="60"/>
  <c r="B217" i="60"/>
  <c r="L215" i="60"/>
  <c r="H215" i="60"/>
  <c r="F215" i="60"/>
  <c r="B215" i="60"/>
  <c r="L276" i="60"/>
  <c r="H276" i="60"/>
  <c r="F276" i="60"/>
  <c r="B276" i="60"/>
  <c r="L238" i="60"/>
  <c r="H238" i="60"/>
  <c r="F238" i="60"/>
  <c r="B238" i="60"/>
  <c r="L233" i="60"/>
  <c r="H233" i="60"/>
  <c r="F233" i="60"/>
  <c r="B233" i="60"/>
  <c r="L214" i="60"/>
  <c r="H214" i="60"/>
  <c r="F214" i="60"/>
  <c r="B214" i="60"/>
  <c r="L232" i="60"/>
  <c r="H232" i="60"/>
  <c r="F232" i="60"/>
  <c r="B232" i="60"/>
  <c r="H231" i="60"/>
  <c r="F231" i="60"/>
  <c r="B231" i="60"/>
  <c r="H213" i="60"/>
  <c r="F213" i="60"/>
  <c r="B213" i="60"/>
  <c r="H267" i="60"/>
  <c r="F267" i="60"/>
  <c r="B267" i="60"/>
  <c r="L248" i="60"/>
  <c r="H248" i="60"/>
  <c r="F248" i="60"/>
  <c r="B248" i="60"/>
  <c r="H247" i="60"/>
  <c r="F247" i="60"/>
  <c r="B247" i="60"/>
  <c r="L275" i="60"/>
  <c r="H275" i="60"/>
  <c r="F275" i="60"/>
  <c r="B275" i="60"/>
  <c r="L274" i="60"/>
  <c r="H274" i="60"/>
  <c r="F274" i="60"/>
  <c r="B274" i="60"/>
  <c r="L212" i="60"/>
  <c r="H212" i="60"/>
  <c r="F212" i="60"/>
  <c r="B212" i="60"/>
  <c r="L273" i="60"/>
  <c r="H273" i="60"/>
  <c r="F273" i="60"/>
  <c r="B273" i="60"/>
  <c r="L211" i="60"/>
  <c r="H211" i="60"/>
  <c r="F211" i="60"/>
  <c r="B211" i="60"/>
  <c r="L272" i="60"/>
  <c r="H272" i="60"/>
  <c r="F272" i="60"/>
  <c r="B272" i="60"/>
  <c r="L260" i="60"/>
  <c r="H260" i="60"/>
  <c r="F260" i="60"/>
  <c r="B260" i="60"/>
  <c r="H259" i="60"/>
  <c r="F259" i="60"/>
  <c r="B259" i="60"/>
  <c r="H258" i="60"/>
  <c r="F258" i="60"/>
  <c r="B258" i="60"/>
  <c r="H257" i="60"/>
  <c r="F257" i="60"/>
  <c r="B257" i="60"/>
  <c r="H266" i="60"/>
  <c r="F266" i="60"/>
  <c r="B266" i="60"/>
  <c r="H265" i="60"/>
  <c r="F265" i="60"/>
  <c r="B265" i="60"/>
  <c r="L256" i="60"/>
  <c r="H256" i="60"/>
  <c r="F256" i="60"/>
  <c r="B256" i="60"/>
  <c r="H255" i="60"/>
  <c r="F255" i="60"/>
  <c r="B255" i="60"/>
  <c r="H254" i="60"/>
  <c r="F254" i="60"/>
  <c r="B254" i="60"/>
  <c r="H253" i="60"/>
  <c r="F253" i="60"/>
  <c r="B253" i="60"/>
  <c r="L210" i="60"/>
  <c r="H210" i="60"/>
  <c r="F210" i="60"/>
  <c r="B210" i="60"/>
  <c r="H209" i="60"/>
  <c r="F209" i="60"/>
  <c r="B209" i="60"/>
  <c r="L208" i="60"/>
  <c r="H208" i="60"/>
  <c r="F208" i="60"/>
  <c r="B208" i="60"/>
  <c r="H207" i="60"/>
  <c r="F207" i="60"/>
  <c r="B207" i="60"/>
  <c r="H264" i="60"/>
  <c r="F264" i="60"/>
  <c r="B264" i="60"/>
  <c r="H263" i="60"/>
  <c r="F263" i="60"/>
  <c r="B263" i="60"/>
  <c r="L246" i="60"/>
  <c r="H246" i="60"/>
  <c r="F246" i="60"/>
  <c r="B246" i="60"/>
  <c r="H245" i="60"/>
  <c r="F245" i="60"/>
  <c r="B245" i="60"/>
  <c r="L220" i="60"/>
  <c r="H220" i="60"/>
  <c r="F220" i="60"/>
  <c r="B220" i="60"/>
  <c r="L206" i="60"/>
  <c r="H206" i="60"/>
  <c r="F206" i="60"/>
  <c r="B206" i="60"/>
  <c r="L237" i="60"/>
  <c r="H237" i="60"/>
  <c r="F237" i="60"/>
  <c r="B237" i="60"/>
  <c r="L205" i="60"/>
  <c r="H205" i="60"/>
  <c r="F205" i="60"/>
  <c r="B205" i="60"/>
  <c r="L244" i="60"/>
  <c r="H244" i="60"/>
  <c r="F244" i="60"/>
  <c r="B244" i="60"/>
  <c r="H243" i="60"/>
  <c r="F243" i="60"/>
  <c r="B243" i="60"/>
  <c r="L271" i="60"/>
  <c r="H271" i="60"/>
  <c r="F271" i="60"/>
  <c r="B271" i="60"/>
  <c r="L270" i="60"/>
  <c r="H270" i="60"/>
  <c r="F270" i="60"/>
  <c r="B270" i="60"/>
  <c r="L218" i="60"/>
  <c r="H218" i="60"/>
  <c r="F218" i="60"/>
  <c r="B218" i="60"/>
  <c r="H216" i="60"/>
  <c r="F216" i="60"/>
  <c r="B216" i="60"/>
  <c r="L269" i="60"/>
  <c r="H269" i="60"/>
  <c r="F269" i="60"/>
  <c r="B269" i="60"/>
  <c r="L268" i="60"/>
  <c r="H268" i="60"/>
  <c r="F268" i="60"/>
  <c r="B268" i="60"/>
  <c r="L242" i="60"/>
  <c r="H242" i="60"/>
  <c r="F242" i="60"/>
  <c r="B242" i="60"/>
  <c r="H241" i="60"/>
  <c r="F241" i="60"/>
  <c r="B241" i="60"/>
  <c r="H240" i="60"/>
  <c r="F240" i="60"/>
  <c r="B240" i="60"/>
  <c r="H239" i="60"/>
  <c r="F239" i="60"/>
  <c r="B239" i="60"/>
  <c r="H236" i="60"/>
  <c r="F236" i="60"/>
  <c r="B236" i="60"/>
  <c r="H235" i="60"/>
  <c r="F235" i="60"/>
  <c r="B235" i="60"/>
  <c r="H234" i="60"/>
  <c r="F234" i="60"/>
  <c r="B234" i="60"/>
  <c r="L252" i="60"/>
  <c r="H252" i="60"/>
  <c r="F252" i="60"/>
  <c r="B252" i="60"/>
  <c r="H251" i="60"/>
  <c r="F251" i="60"/>
  <c r="B251" i="60"/>
  <c r="H250" i="60"/>
  <c r="F250" i="60"/>
  <c r="B250" i="60"/>
  <c r="H249" i="60"/>
  <c r="F249" i="60"/>
  <c r="B249" i="60"/>
  <c r="L230" i="60"/>
  <c r="H230" i="60"/>
  <c r="F230" i="60"/>
  <c r="B230" i="60"/>
  <c r="H229" i="60"/>
  <c r="F229" i="60"/>
  <c r="B229" i="60"/>
  <c r="L204" i="60"/>
  <c r="H204" i="60"/>
  <c r="F204" i="60"/>
  <c r="B204" i="60"/>
  <c r="L228" i="60"/>
  <c r="H228" i="60"/>
  <c r="F228" i="60"/>
  <c r="B228" i="60"/>
  <c r="H227" i="60"/>
  <c r="F227" i="60"/>
  <c r="B227" i="60"/>
  <c r="H226" i="60"/>
  <c r="F226" i="60"/>
  <c r="B226" i="60"/>
  <c r="H225" i="60"/>
  <c r="F225" i="60"/>
  <c r="B225" i="60"/>
  <c r="H203" i="60"/>
  <c r="F203" i="60"/>
  <c r="B203" i="60"/>
  <c r="L224" i="60"/>
  <c r="H224" i="60"/>
  <c r="F224" i="60"/>
  <c r="B224" i="60"/>
  <c r="L202" i="60"/>
  <c r="H202" i="60"/>
  <c r="F202" i="60"/>
  <c r="B202" i="60"/>
  <c r="L223" i="60"/>
  <c r="H223" i="60"/>
  <c r="F223" i="60"/>
  <c r="B223" i="60"/>
  <c r="H222" i="60"/>
  <c r="F222" i="60"/>
  <c r="B222" i="60"/>
  <c r="L186" i="60"/>
  <c r="H186" i="60"/>
  <c r="F186" i="60"/>
  <c r="B186" i="60"/>
  <c r="H185" i="60"/>
  <c r="F185" i="60"/>
  <c r="B185" i="60"/>
  <c r="H184" i="60"/>
  <c r="F184" i="60"/>
  <c r="B184" i="60"/>
  <c r="L193" i="60"/>
  <c r="H193" i="60"/>
  <c r="F193" i="60"/>
  <c r="B193" i="60"/>
  <c r="H183" i="60"/>
  <c r="F183" i="60"/>
  <c r="B183" i="60"/>
  <c r="L128" i="60"/>
  <c r="H128" i="60"/>
  <c r="F128" i="60"/>
  <c r="B128" i="60"/>
  <c r="L101" i="60"/>
  <c r="H101" i="60"/>
  <c r="F101" i="60"/>
  <c r="B101" i="60"/>
  <c r="L100" i="60"/>
  <c r="H100" i="60"/>
  <c r="F100" i="60"/>
  <c r="B100" i="60"/>
  <c r="L141" i="60"/>
  <c r="H141" i="60"/>
  <c r="F141" i="60"/>
  <c r="B141" i="60"/>
  <c r="H140" i="60"/>
  <c r="F140" i="60"/>
  <c r="B140" i="60"/>
  <c r="L192" i="60"/>
  <c r="H192" i="60"/>
  <c r="F192" i="60"/>
  <c r="B192" i="60"/>
  <c r="H182" i="60"/>
  <c r="F182" i="60"/>
  <c r="B182" i="60"/>
  <c r="H151" i="60"/>
  <c r="F151" i="60"/>
  <c r="B151" i="60"/>
  <c r="H144" i="60"/>
  <c r="F144" i="60"/>
  <c r="B144" i="60"/>
  <c r="H139" i="60"/>
  <c r="F139" i="60"/>
  <c r="B139" i="60"/>
  <c r="L127" i="60"/>
  <c r="H127" i="60"/>
  <c r="F127" i="60"/>
  <c r="B127" i="60"/>
  <c r="L201" i="60"/>
  <c r="H201" i="60"/>
  <c r="F201" i="60"/>
  <c r="B201" i="60"/>
  <c r="H99" i="60"/>
  <c r="F99" i="60"/>
  <c r="B99" i="60"/>
  <c r="L197" i="60"/>
  <c r="H197" i="60"/>
  <c r="F197" i="60"/>
  <c r="B197" i="60"/>
  <c r="H167" i="60"/>
  <c r="F167" i="60"/>
  <c r="B167" i="60"/>
  <c r="H98" i="60"/>
  <c r="F98" i="60"/>
  <c r="B98" i="60"/>
  <c r="L138" i="60"/>
  <c r="H138" i="60"/>
  <c r="F138" i="60"/>
  <c r="B138" i="60"/>
  <c r="H137" i="60"/>
  <c r="F137" i="60"/>
  <c r="B137" i="60"/>
  <c r="L191" i="60"/>
  <c r="H191" i="60"/>
  <c r="F191" i="60"/>
  <c r="B191" i="60"/>
  <c r="H150" i="60"/>
  <c r="F150" i="60"/>
  <c r="B150" i="60"/>
  <c r="H143" i="60"/>
  <c r="F143" i="60"/>
  <c r="B143" i="60"/>
  <c r="H136" i="60"/>
  <c r="F136" i="60"/>
  <c r="B136" i="60"/>
  <c r="H114" i="60"/>
  <c r="F114" i="60"/>
  <c r="B114" i="60"/>
  <c r="L190" i="60"/>
  <c r="H190" i="60"/>
  <c r="F190" i="60"/>
  <c r="B190" i="60"/>
  <c r="H181" i="60"/>
  <c r="F181" i="60"/>
  <c r="B181" i="60"/>
  <c r="L126" i="60"/>
  <c r="H126" i="60"/>
  <c r="F126" i="60"/>
  <c r="B126" i="60"/>
  <c r="H125" i="60"/>
  <c r="F125" i="60"/>
  <c r="B125" i="60"/>
  <c r="L200" i="60"/>
  <c r="H200" i="60"/>
  <c r="F200" i="60"/>
  <c r="B200" i="60"/>
  <c r="H97" i="60"/>
  <c r="F97" i="60"/>
  <c r="B97" i="60"/>
  <c r="L196" i="60"/>
  <c r="H196" i="60"/>
  <c r="F196" i="60"/>
  <c r="B196" i="60"/>
  <c r="H166" i="60"/>
  <c r="F166" i="60"/>
  <c r="B166" i="60"/>
  <c r="H165" i="60"/>
  <c r="F165" i="60"/>
  <c r="B165" i="60"/>
  <c r="H164" i="60"/>
  <c r="F164" i="60"/>
  <c r="B164" i="60"/>
  <c r="H160" i="60"/>
  <c r="F160" i="60"/>
  <c r="B160" i="60"/>
  <c r="H96" i="60"/>
  <c r="F96" i="60"/>
  <c r="B96" i="60"/>
  <c r="L113" i="60"/>
  <c r="H113" i="60"/>
  <c r="F113" i="60"/>
  <c r="B113" i="60"/>
  <c r="L149" i="60"/>
  <c r="H149" i="60"/>
  <c r="F149" i="60"/>
  <c r="B149" i="60"/>
  <c r="H112" i="60"/>
  <c r="F112" i="60"/>
  <c r="B112" i="60"/>
  <c r="L124" i="60"/>
  <c r="H124" i="60"/>
  <c r="F124" i="60"/>
  <c r="B124" i="60"/>
  <c r="L110" i="60"/>
  <c r="H110" i="60"/>
  <c r="F110" i="60"/>
  <c r="B110" i="60"/>
  <c r="H109" i="60"/>
  <c r="F109" i="60"/>
  <c r="B109" i="60"/>
  <c r="H95" i="60"/>
  <c r="F95" i="60"/>
  <c r="B95" i="60"/>
  <c r="L163" i="60"/>
  <c r="H163" i="60"/>
  <c r="F163" i="60"/>
  <c r="B163" i="60"/>
  <c r="H94" i="60"/>
  <c r="F94" i="60"/>
  <c r="B94" i="60"/>
  <c r="L135" i="60"/>
  <c r="H135" i="60"/>
  <c r="F135" i="60"/>
  <c r="B135" i="60"/>
  <c r="H134" i="60"/>
  <c r="F134" i="60"/>
  <c r="B134" i="60"/>
  <c r="L159" i="60"/>
  <c r="H159" i="60"/>
  <c r="F159" i="60"/>
  <c r="B159" i="60"/>
  <c r="H158" i="60"/>
  <c r="F158" i="60"/>
  <c r="B158" i="60"/>
  <c r="H157" i="60"/>
  <c r="F157" i="60"/>
  <c r="B157" i="60"/>
  <c r="H156" i="60"/>
  <c r="F156" i="60"/>
  <c r="B156" i="60"/>
  <c r="L189" i="60"/>
  <c r="H189" i="60"/>
  <c r="F189" i="60"/>
  <c r="B189" i="60"/>
  <c r="H180" i="60"/>
  <c r="F180" i="60"/>
  <c r="B180" i="60"/>
  <c r="H142" i="60"/>
  <c r="F142" i="60"/>
  <c r="B142" i="60"/>
  <c r="H133" i="60"/>
  <c r="F133" i="60"/>
  <c r="B133" i="60"/>
  <c r="H122" i="60"/>
  <c r="F122" i="60"/>
  <c r="B122" i="60"/>
  <c r="H121" i="60"/>
  <c r="F121" i="60"/>
  <c r="B121" i="60"/>
  <c r="L120" i="60"/>
  <c r="H120" i="60"/>
  <c r="F120" i="60"/>
  <c r="B120" i="60"/>
  <c r="H119" i="60"/>
  <c r="F119" i="60"/>
  <c r="B119" i="60"/>
  <c r="L199" i="60"/>
  <c r="H199" i="60"/>
  <c r="F199" i="60"/>
  <c r="B199" i="60"/>
  <c r="H108" i="60"/>
  <c r="F108" i="60"/>
  <c r="B108" i="60"/>
  <c r="H107" i="60"/>
  <c r="F107" i="60"/>
  <c r="B107" i="60"/>
  <c r="L195" i="60"/>
  <c r="H195" i="60"/>
  <c r="F195" i="60"/>
  <c r="B195" i="60"/>
  <c r="H155" i="60"/>
  <c r="F155" i="60"/>
  <c r="B155" i="60"/>
  <c r="H154" i="60"/>
  <c r="F154" i="60"/>
  <c r="B154" i="60"/>
  <c r="H153" i="60"/>
  <c r="F153" i="60"/>
  <c r="B153" i="60"/>
  <c r="H152" i="60"/>
  <c r="F152" i="60"/>
  <c r="B152" i="60"/>
  <c r="L148" i="60"/>
  <c r="H148" i="60"/>
  <c r="F148" i="60"/>
  <c r="B148" i="60"/>
  <c r="H132" i="60"/>
  <c r="F132" i="60"/>
  <c r="B132" i="60"/>
  <c r="H131" i="60"/>
  <c r="F131" i="60"/>
  <c r="B131" i="60"/>
  <c r="L147" i="60"/>
  <c r="H147" i="60"/>
  <c r="F147" i="60"/>
  <c r="B147" i="60"/>
  <c r="H146" i="60"/>
  <c r="F146" i="60"/>
  <c r="B146" i="60"/>
  <c r="H145" i="60"/>
  <c r="F145" i="60"/>
  <c r="B145" i="60"/>
  <c r="H130" i="60"/>
  <c r="F130" i="60"/>
  <c r="B130" i="60"/>
  <c r="H129" i="60"/>
  <c r="F129" i="60"/>
  <c r="B129" i="60"/>
  <c r="H118" i="60"/>
  <c r="F118" i="60"/>
  <c r="B118" i="60"/>
  <c r="H117" i="60"/>
  <c r="F117" i="60"/>
  <c r="B117" i="60"/>
  <c r="L116" i="60"/>
  <c r="H116" i="60"/>
  <c r="F116" i="60"/>
  <c r="B116" i="60"/>
  <c r="H115" i="60"/>
  <c r="F115" i="60"/>
  <c r="B115" i="60"/>
  <c r="L106" i="60"/>
  <c r="H106" i="60"/>
  <c r="F106" i="60"/>
  <c r="B106" i="60"/>
  <c r="L111" i="60"/>
  <c r="H111" i="60"/>
  <c r="F111" i="60"/>
  <c r="B111" i="60"/>
  <c r="L179" i="60"/>
  <c r="H179" i="60"/>
  <c r="F179" i="60"/>
  <c r="B179" i="60"/>
  <c r="H178" i="60"/>
  <c r="F178" i="60"/>
  <c r="B178" i="60"/>
  <c r="H177" i="60"/>
  <c r="F177" i="60"/>
  <c r="B177" i="60"/>
  <c r="H176" i="60"/>
  <c r="F176" i="60"/>
  <c r="B176" i="60"/>
  <c r="H175" i="60"/>
  <c r="F175" i="60"/>
  <c r="B175" i="60"/>
  <c r="H174" i="60"/>
  <c r="F174" i="60"/>
  <c r="B174" i="60"/>
  <c r="H173" i="60"/>
  <c r="F173" i="60"/>
  <c r="B173" i="60"/>
  <c r="H172" i="60"/>
  <c r="F172" i="60"/>
  <c r="B172" i="60"/>
  <c r="H171" i="60"/>
  <c r="F171" i="60"/>
  <c r="B171" i="60"/>
  <c r="H105" i="60"/>
  <c r="F105" i="60"/>
  <c r="B105" i="60"/>
  <c r="H104" i="60"/>
  <c r="F104" i="60"/>
  <c r="B104" i="60"/>
  <c r="L188" i="60"/>
  <c r="H188" i="60"/>
  <c r="F188" i="60"/>
  <c r="B188" i="60"/>
  <c r="H187" i="60"/>
  <c r="F187" i="60"/>
  <c r="B187" i="60"/>
  <c r="H170" i="60"/>
  <c r="F170" i="60"/>
  <c r="B170" i="60"/>
  <c r="H169" i="60"/>
  <c r="F169" i="60"/>
  <c r="B169" i="60"/>
  <c r="H168" i="60"/>
  <c r="F168" i="60"/>
  <c r="B168" i="60"/>
  <c r="L123" i="60"/>
  <c r="H123" i="60"/>
  <c r="F123" i="60"/>
  <c r="B123" i="60"/>
  <c r="L198" i="60"/>
  <c r="H198" i="60"/>
  <c r="F198" i="60"/>
  <c r="B198" i="60"/>
  <c r="H103" i="60"/>
  <c r="F103" i="60"/>
  <c r="B103" i="60"/>
  <c r="H102" i="60"/>
  <c r="F102" i="60"/>
  <c r="B102" i="60"/>
  <c r="H93" i="60"/>
  <c r="F93" i="60"/>
  <c r="B93" i="60"/>
  <c r="L194" i="60"/>
  <c r="H194" i="60"/>
  <c r="F194" i="60"/>
  <c r="B194" i="60"/>
  <c r="H162" i="60"/>
  <c r="F162" i="60"/>
  <c r="B162" i="60"/>
  <c r="H161" i="60"/>
  <c r="F161" i="60"/>
  <c r="B161" i="60"/>
  <c r="H92" i="60"/>
  <c r="F92" i="60"/>
  <c r="B92" i="60"/>
  <c r="L91" i="60"/>
  <c r="H91" i="60"/>
  <c r="F91" i="60"/>
  <c r="B91" i="60"/>
  <c r="H90" i="60"/>
  <c r="F90" i="60"/>
  <c r="B90" i="60"/>
  <c r="H89" i="60"/>
  <c r="F89" i="60"/>
  <c r="B89" i="60"/>
  <c r="H84" i="60"/>
  <c r="F84" i="60"/>
  <c r="B84" i="60"/>
  <c r="H83" i="60"/>
  <c r="F83" i="60"/>
  <c r="B83" i="60"/>
  <c r="H82" i="60"/>
  <c r="F82" i="60"/>
  <c r="B82" i="60"/>
  <c r="H81" i="60"/>
  <c r="F81" i="60"/>
  <c r="B81" i="60"/>
  <c r="L88" i="60"/>
  <c r="H88" i="60"/>
  <c r="F88" i="60"/>
  <c r="B88" i="60"/>
  <c r="L87" i="60"/>
  <c r="H87" i="60"/>
  <c r="F87" i="60"/>
  <c r="B87" i="60"/>
  <c r="H86" i="60"/>
  <c r="F86" i="60"/>
  <c r="B86" i="60"/>
  <c r="H80" i="60"/>
  <c r="F80" i="60"/>
  <c r="B80" i="60"/>
  <c r="H78" i="60"/>
  <c r="F78" i="60"/>
  <c r="B78" i="60"/>
  <c r="H76" i="60"/>
  <c r="F76" i="60"/>
  <c r="B76" i="60"/>
  <c r="H79" i="60"/>
  <c r="F79" i="60"/>
  <c r="B79" i="60"/>
  <c r="H77" i="60"/>
  <c r="F77" i="60"/>
  <c r="B77" i="60"/>
  <c r="H75" i="60"/>
  <c r="F75" i="60"/>
  <c r="B75" i="60"/>
  <c r="L85" i="60"/>
  <c r="H85" i="60"/>
  <c r="F85" i="60"/>
  <c r="B85" i="60"/>
  <c r="H74" i="60"/>
  <c r="F74" i="60"/>
  <c r="B74" i="60"/>
  <c r="H72" i="60"/>
  <c r="F72" i="60"/>
  <c r="B72" i="60"/>
  <c r="H71" i="60"/>
  <c r="F71" i="60"/>
  <c r="B71" i="60"/>
  <c r="H73" i="60"/>
  <c r="F73" i="60"/>
  <c r="B73" i="60"/>
  <c r="H70" i="60"/>
  <c r="F70" i="60"/>
  <c r="B70" i="60"/>
  <c r="H69" i="60"/>
  <c r="F69" i="60"/>
  <c r="B69" i="60"/>
  <c r="L41" i="60"/>
  <c r="H41" i="60"/>
  <c r="F41" i="60"/>
  <c r="B41" i="60"/>
  <c r="L57" i="60"/>
  <c r="H57" i="60"/>
  <c r="F57" i="60"/>
  <c r="B57" i="60"/>
  <c r="H56" i="60"/>
  <c r="F56" i="60"/>
  <c r="B56" i="60"/>
  <c r="H55" i="60"/>
  <c r="F55" i="60"/>
  <c r="B55" i="60"/>
  <c r="H54" i="60"/>
  <c r="F54" i="60"/>
  <c r="B54" i="60"/>
  <c r="H34" i="60"/>
  <c r="F34" i="60"/>
  <c r="B34" i="60"/>
  <c r="H33" i="60"/>
  <c r="F33" i="60"/>
  <c r="B33" i="60"/>
  <c r="H32" i="60"/>
  <c r="F32" i="60"/>
  <c r="B32" i="60"/>
  <c r="H31" i="60"/>
  <c r="F31" i="60"/>
  <c r="B31" i="60"/>
  <c r="H30" i="60"/>
  <c r="F30" i="60"/>
  <c r="B30" i="60"/>
  <c r="H29" i="60"/>
  <c r="F29" i="60"/>
  <c r="B29" i="60"/>
  <c r="L28" i="60"/>
  <c r="H28" i="60"/>
  <c r="F28" i="60"/>
  <c r="B28" i="60"/>
  <c r="L40" i="60"/>
  <c r="H40" i="60"/>
  <c r="F40" i="60"/>
  <c r="B40" i="60"/>
  <c r="L27" i="60"/>
  <c r="H27" i="60"/>
  <c r="F27" i="60"/>
  <c r="B27" i="60"/>
  <c r="H26" i="60"/>
  <c r="F26" i="60"/>
  <c r="B26" i="60"/>
  <c r="H25" i="60"/>
  <c r="F25" i="60"/>
  <c r="B25" i="60"/>
  <c r="H24" i="60"/>
  <c r="F24" i="60"/>
  <c r="B24" i="60"/>
  <c r="H23" i="60"/>
  <c r="F23" i="60"/>
  <c r="B23" i="60"/>
  <c r="H22" i="60"/>
  <c r="F22" i="60"/>
  <c r="B22" i="60"/>
  <c r="L39" i="60"/>
  <c r="H39" i="60"/>
  <c r="F39" i="60"/>
  <c r="B39" i="60"/>
  <c r="H38" i="60"/>
  <c r="F38" i="60"/>
  <c r="B38" i="60"/>
  <c r="L21" i="60"/>
  <c r="H21" i="60"/>
  <c r="F21" i="60"/>
  <c r="B21" i="60"/>
  <c r="H20" i="60"/>
  <c r="F20" i="60"/>
  <c r="B20" i="60"/>
  <c r="H19" i="60"/>
  <c r="F19" i="60"/>
  <c r="B19" i="60"/>
  <c r="H18" i="60"/>
  <c r="F18" i="60"/>
  <c r="B18" i="60"/>
  <c r="H17" i="60"/>
  <c r="F17" i="60"/>
  <c r="B17" i="60"/>
  <c r="L16" i="60"/>
  <c r="H16" i="60"/>
  <c r="F16" i="60"/>
  <c r="B16" i="60"/>
  <c r="L68" i="60"/>
  <c r="H68" i="60"/>
  <c r="F68" i="60"/>
  <c r="B68" i="60"/>
  <c r="H67" i="60"/>
  <c r="F67" i="60"/>
  <c r="B67" i="60"/>
  <c r="L37" i="60"/>
  <c r="H37" i="60"/>
  <c r="F37" i="60"/>
  <c r="B37" i="60"/>
  <c r="L53" i="60"/>
  <c r="H53" i="60"/>
  <c r="F53" i="60"/>
  <c r="B53" i="60"/>
  <c r="H52" i="60"/>
  <c r="F52" i="60"/>
  <c r="B52" i="60"/>
  <c r="H51" i="60"/>
  <c r="F51" i="60"/>
  <c r="B51" i="60"/>
  <c r="H50" i="60"/>
  <c r="F50" i="60"/>
  <c r="B50" i="60"/>
  <c r="H15" i="60"/>
  <c r="F15" i="60"/>
  <c r="B15" i="60"/>
  <c r="H14" i="60"/>
  <c r="F14" i="60"/>
  <c r="B14" i="60"/>
  <c r="H13" i="60"/>
  <c r="F13" i="60"/>
  <c r="B13" i="60"/>
  <c r="H12" i="60"/>
  <c r="F12" i="60"/>
  <c r="B12" i="60"/>
  <c r="H11" i="60"/>
  <c r="F11" i="60"/>
  <c r="B11" i="60"/>
  <c r="H10" i="60"/>
  <c r="F10" i="60"/>
  <c r="B10" i="60"/>
  <c r="H9" i="60"/>
  <c r="F9" i="60"/>
  <c r="B9" i="60"/>
  <c r="L8" i="60"/>
  <c r="H8" i="60"/>
  <c r="F8" i="60"/>
  <c r="B8" i="60"/>
  <c r="L66" i="60"/>
  <c r="H66" i="60"/>
  <c r="F66" i="60"/>
  <c r="B66" i="60"/>
  <c r="H65" i="60"/>
  <c r="F65" i="60"/>
  <c r="B65" i="60"/>
  <c r="H64" i="60"/>
  <c r="F64" i="60"/>
  <c r="B64" i="60"/>
  <c r="H63" i="60"/>
  <c r="F63" i="60"/>
  <c r="B63" i="60"/>
  <c r="H62" i="60"/>
  <c r="F62" i="60"/>
  <c r="B62" i="60"/>
  <c r="H61" i="60"/>
  <c r="F61" i="60"/>
  <c r="B61" i="60"/>
  <c r="H60" i="60"/>
  <c r="F60" i="60"/>
  <c r="B60" i="60"/>
  <c r="H59" i="60"/>
  <c r="F59" i="60"/>
  <c r="B59" i="60"/>
  <c r="H58" i="60"/>
  <c r="F58" i="60"/>
  <c r="B58" i="60"/>
  <c r="L36" i="60"/>
  <c r="H36" i="60"/>
  <c r="F36" i="60"/>
  <c r="B36" i="60"/>
  <c r="L49" i="60"/>
  <c r="H49" i="60"/>
  <c r="F49" i="60"/>
  <c r="B49" i="60"/>
  <c r="H48" i="60"/>
  <c r="F48" i="60"/>
  <c r="B48" i="60"/>
  <c r="H47" i="60"/>
  <c r="F47" i="60"/>
  <c r="B47" i="60"/>
  <c r="H46" i="60"/>
  <c r="F46" i="60"/>
  <c r="B46" i="60"/>
  <c r="H7" i="60"/>
  <c r="F7" i="60"/>
  <c r="B7" i="60"/>
  <c r="H6" i="60"/>
  <c r="F6" i="60"/>
  <c r="B6" i="60"/>
  <c r="H5" i="60"/>
  <c r="F5" i="60"/>
  <c r="B5" i="60"/>
  <c r="L4" i="60"/>
  <c r="H4" i="60"/>
  <c r="F4" i="60"/>
  <c r="B4" i="60"/>
  <c r="L45" i="60"/>
  <c r="H45" i="60"/>
  <c r="F45" i="60"/>
  <c r="B45" i="60"/>
  <c r="H44" i="60"/>
  <c r="F44" i="60"/>
  <c r="B44" i="60"/>
  <c r="H43" i="60"/>
  <c r="F43" i="60"/>
  <c r="B43" i="60"/>
  <c r="H42" i="60"/>
  <c r="F42" i="60"/>
  <c r="B42" i="60"/>
  <c r="H3" i="60"/>
  <c r="F3" i="60"/>
  <c r="B3" i="60"/>
  <c r="H2" i="60"/>
  <c r="F2" i="60"/>
  <c r="B2" i="60"/>
  <c r="L35" i="60"/>
  <c r="H35" i="60"/>
  <c r="F35" i="60"/>
  <c r="B35" i="60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F419" i="50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C5" i="53"/>
  <c r="D5" i="53"/>
  <c r="T8" i="59"/>
  <c r="S8" i="59"/>
  <c r="R8" i="59"/>
  <c r="Q8" i="59"/>
  <c r="P8" i="59"/>
  <c r="O8" i="59"/>
  <c r="N8" i="59"/>
  <c r="M8" i="59"/>
  <c r="K8" i="59"/>
  <c r="J8" i="59"/>
  <c r="I8" i="59"/>
  <c r="H8" i="59"/>
  <c r="R2" i="59"/>
  <c r="D230" i="59"/>
  <c r="T2" i="59" s="1"/>
  <c r="D223" i="59"/>
  <c r="S2" i="59" s="1"/>
  <c r="D207" i="59"/>
  <c r="D202" i="59"/>
  <c r="Q2" i="59" s="1"/>
  <c r="D196" i="59"/>
  <c r="P2" i="59" s="1"/>
  <c r="D187" i="59"/>
  <c r="O2" i="59" s="1"/>
  <c r="D165" i="59"/>
  <c r="N2" i="59" s="1"/>
  <c r="D114" i="59"/>
  <c r="M2" i="59" s="1"/>
  <c r="D112" i="59"/>
  <c r="L2" i="59" s="1"/>
  <c r="D96" i="59"/>
  <c r="K2" i="59" s="1"/>
  <c r="D68" i="59"/>
  <c r="J2" i="59" s="1"/>
  <c r="D33" i="59"/>
  <c r="I2" i="59" s="1"/>
  <c r="D19" i="59"/>
  <c r="H2" i="59" s="1"/>
  <c r="C671" i="66" l="1"/>
  <c r="B16" i="62"/>
  <c r="K7" i="62"/>
  <c r="K16" i="62" s="1"/>
  <c r="S4" i="62"/>
  <c r="U2" i="59"/>
  <c r="U3" i="59" s="1"/>
  <c r="H3" i="59"/>
  <c r="O11" i="59" s="1"/>
  <c r="P3" i="59"/>
  <c r="I11" i="59" s="1"/>
  <c r="Q3" i="59"/>
  <c r="J11" i="59" s="1"/>
  <c r="N3" i="59"/>
  <c r="T11" i="59" s="1"/>
  <c r="L3" i="59"/>
  <c r="M11" i="59" s="1"/>
  <c r="T3" i="59"/>
  <c r="H11" i="59" s="1"/>
  <c r="I3" i="59"/>
  <c r="L11" i="59" s="1"/>
  <c r="M3" i="59"/>
  <c r="N11" i="59" s="1"/>
  <c r="J3" i="59"/>
  <c r="R11" i="59" s="1"/>
  <c r="K3" i="59"/>
  <c r="Q11" i="59" s="1"/>
  <c r="O3" i="59"/>
  <c r="S11" i="59" s="1"/>
  <c r="S3" i="59"/>
  <c r="P11" i="59" s="1"/>
  <c r="R3" i="59"/>
  <c r="K11" i="59" s="1"/>
  <c r="G99" i="63"/>
  <c r="K10" i="59" s="1"/>
  <c r="K13" i="59" s="1"/>
  <c r="D99" i="63"/>
  <c r="H10" i="59" s="1"/>
  <c r="H13" i="59" s="1"/>
  <c r="J96" i="63"/>
  <c r="K99" i="63"/>
  <c r="O10" i="59" s="1"/>
  <c r="O13" i="59" s="1"/>
  <c r="G96" i="63"/>
  <c r="F96" i="63"/>
  <c r="I99" i="63"/>
  <c r="M10" i="59" s="1"/>
  <c r="M13" i="59" s="1"/>
  <c r="O99" i="63"/>
  <c r="S10" i="59" s="1"/>
  <c r="S13" i="59" s="1"/>
  <c r="E96" i="63"/>
  <c r="M96" i="63"/>
  <c r="E99" i="63"/>
  <c r="I10" i="59" s="1"/>
  <c r="I13" i="59" s="1"/>
  <c r="N96" i="63"/>
  <c r="I96" i="63"/>
  <c r="J99" i="63"/>
  <c r="N10" i="59" s="1"/>
  <c r="N13" i="59" s="1"/>
  <c r="L99" i="63"/>
  <c r="P10" i="59" s="1"/>
  <c r="P13" i="59" s="1"/>
  <c r="O96" i="63"/>
  <c r="L672" i="60"/>
  <c r="L674" i="60" s="1"/>
  <c r="C35" i="58"/>
  <c r="C24" i="58"/>
  <c r="C17" i="58"/>
  <c r="C10" i="58"/>
  <c r="L2" i="58"/>
  <c r="M10" i="58"/>
  <c r="C2" i="58"/>
  <c r="M2" i="58"/>
  <c r="I13" i="58"/>
  <c r="Q13" i="58"/>
  <c r="H13" i="58"/>
  <c r="P13" i="58"/>
  <c r="J13" i="58"/>
  <c r="K13" i="58"/>
  <c r="O13" i="58"/>
  <c r="N13" i="58"/>
  <c r="M13" i="58"/>
  <c r="L13" i="58"/>
  <c r="S7" i="62" l="1"/>
  <c r="S16" i="62" s="1"/>
  <c r="Q7" i="59"/>
  <c r="O5" i="59"/>
  <c r="M7" i="59"/>
  <c r="I5" i="59"/>
  <c r="Q5" i="59"/>
  <c r="J7" i="59"/>
  <c r="K5" i="59"/>
  <c r="R7" i="59"/>
  <c r="T5" i="59"/>
  <c r="K7" i="59"/>
  <c r="L7" i="59"/>
  <c r="P5" i="59"/>
  <c r="I7" i="59"/>
  <c r="R5" i="59"/>
  <c r="S7" i="59"/>
  <c r="J5" i="59"/>
  <c r="L5" i="59"/>
  <c r="O7" i="59"/>
  <c r="P7" i="59"/>
  <c r="H5" i="59"/>
  <c r="S5" i="59"/>
  <c r="N7" i="59"/>
  <c r="M5" i="59"/>
  <c r="H7" i="59"/>
  <c r="T7" i="59"/>
  <c r="N5" i="59"/>
  <c r="P99" i="63"/>
  <c r="T10" i="59" s="1"/>
  <c r="T13" i="59" s="1"/>
  <c r="L96" i="63"/>
  <c r="K96" i="63"/>
  <c r="H96" i="63"/>
  <c r="M99" i="63"/>
  <c r="Q10" i="59" s="1"/>
  <c r="Q13" i="59" s="1"/>
  <c r="D96" i="63"/>
  <c r="P96" i="63"/>
  <c r="H99" i="63"/>
  <c r="L10" i="59" s="1"/>
  <c r="L13" i="59" s="1"/>
  <c r="F99" i="63"/>
  <c r="J10" i="59" s="1"/>
  <c r="J13" i="59" s="1"/>
  <c r="N99" i="63"/>
  <c r="R10" i="59" s="1"/>
  <c r="R13" i="59" s="1"/>
  <c r="I2" i="58"/>
  <c r="J2" i="58"/>
  <c r="K2" i="58"/>
  <c r="C13" i="58"/>
  <c r="H2" i="58"/>
  <c r="G2" i="58"/>
  <c r="F2" i="58"/>
  <c r="E2" i="58"/>
  <c r="I116" i="57" l="1"/>
  <c r="I673" i="57"/>
  <c r="I671" i="57"/>
  <c r="I668" i="57"/>
  <c r="I662" i="57"/>
  <c r="I659" i="57"/>
  <c r="I656" i="57"/>
  <c r="I649" i="57"/>
  <c r="I647" i="57"/>
  <c r="I641" i="57"/>
  <c r="I639" i="57"/>
  <c r="I635" i="57"/>
  <c r="I633" i="57"/>
  <c r="I627" i="57"/>
  <c r="I623" i="57"/>
  <c r="I619" i="57"/>
  <c r="I615" i="57"/>
  <c r="I607" i="57"/>
  <c r="I600" i="57"/>
  <c r="I587" i="57"/>
  <c r="I585" i="57"/>
  <c r="I577" i="57"/>
  <c r="I573" i="57"/>
  <c r="I566" i="57"/>
  <c r="I563" i="57"/>
  <c r="I560" i="57"/>
  <c r="I557" i="57"/>
  <c r="I553" i="57"/>
  <c r="I549" i="57"/>
  <c r="I540" i="57"/>
  <c r="I538" i="57"/>
  <c r="I536" i="57"/>
  <c r="I533" i="57"/>
  <c r="I518" i="57"/>
  <c r="I514" i="57"/>
  <c r="I511" i="57"/>
  <c r="I508" i="57"/>
  <c r="I502" i="57"/>
  <c r="I497" i="57"/>
  <c r="I495" i="57"/>
  <c r="I492" i="57"/>
  <c r="I484" i="57"/>
  <c r="I479" i="57"/>
  <c r="I476" i="57"/>
  <c r="I473" i="57"/>
  <c r="I471" i="57"/>
  <c r="I468" i="57"/>
  <c r="I457" i="57"/>
  <c r="I452" i="57"/>
  <c r="I448" i="57"/>
  <c r="I445" i="57"/>
  <c r="I440" i="57"/>
  <c r="I435" i="57"/>
  <c r="I433" i="57"/>
  <c r="I431" i="57"/>
  <c r="I425" i="57"/>
  <c r="I417" i="57"/>
  <c r="I413" i="57"/>
  <c r="I410" i="57"/>
  <c r="I390" i="57"/>
  <c r="I388" i="57"/>
  <c r="I380" i="57"/>
  <c r="I376" i="57"/>
  <c r="I374" i="57"/>
  <c r="I371" i="57"/>
  <c r="I362" i="57"/>
  <c r="I359" i="57"/>
  <c r="I347" i="57"/>
  <c r="I343" i="57"/>
  <c r="I340" i="57"/>
  <c r="I337" i="57"/>
  <c r="I333" i="57"/>
  <c r="I326" i="57"/>
  <c r="I321" i="57"/>
  <c r="I316" i="57"/>
  <c r="I312" i="57"/>
  <c r="I309" i="57"/>
  <c r="I307" i="57"/>
  <c r="I305" i="57"/>
  <c r="I302" i="57"/>
  <c r="I295" i="57"/>
  <c r="I291" i="57"/>
  <c r="I287" i="57"/>
  <c r="I284" i="57"/>
  <c r="I276" i="57"/>
  <c r="I266" i="57"/>
  <c r="I262" i="57"/>
  <c r="I254" i="57"/>
  <c r="I248" i="57"/>
  <c r="I244" i="57"/>
  <c r="I242" i="57"/>
  <c r="I238" i="57"/>
  <c r="I650" i="57"/>
  <c r="I645" i="57"/>
  <c r="I644" i="57"/>
  <c r="I643" i="57"/>
  <c r="I642" i="57"/>
  <c r="I637" i="57"/>
  <c r="I636" i="57"/>
  <c r="I631" i="57"/>
  <c r="I630" i="57"/>
  <c r="I629" i="57"/>
  <c r="I628" i="57"/>
  <c r="I578" i="57"/>
  <c r="I567" i="57"/>
  <c r="I520" i="57"/>
  <c r="I519" i="57"/>
  <c r="I515" i="57"/>
  <c r="I512" i="57"/>
  <c r="I504" i="57"/>
  <c r="I503" i="57"/>
  <c r="I474" i="57"/>
  <c r="I458" i="57"/>
  <c r="I454" i="57"/>
  <c r="I453" i="57"/>
  <c r="I450" i="57"/>
  <c r="I449" i="57"/>
  <c r="I436" i="57"/>
  <c r="I382" i="57"/>
  <c r="I381" i="57"/>
  <c r="I377" i="57"/>
  <c r="I345" i="57"/>
  <c r="I344" i="57"/>
  <c r="I341" i="57"/>
  <c r="I338" i="57"/>
  <c r="I327" i="57"/>
  <c r="I318" i="57"/>
  <c r="I317" i="57"/>
  <c r="I300" i="57"/>
  <c r="I299" i="57"/>
  <c r="I298" i="57"/>
  <c r="I297" i="57"/>
  <c r="I296" i="57"/>
  <c r="I285" i="57"/>
  <c r="I280" i="57"/>
  <c r="I279" i="57"/>
  <c r="I278" i="57"/>
  <c r="I277" i="57"/>
  <c r="I271" i="57"/>
  <c r="I270" i="57"/>
  <c r="I269" i="57"/>
  <c r="I268" i="57"/>
  <c r="I267" i="57"/>
  <c r="I260" i="57"/>
  <c r="I259" i="57"/>
  <c r="I258" i="57"/>
  <c r="I257" i="57"/>
  <c r="I256" i="57"/>
  <c r="I255" i="57"/>
  <c r="I236" i="57"/>
  <c r="I235" i="57"/>
  <c r="I234" i="57"/>
  <c r="I233" i="57"/>
  <c r="I232" i="57"/>
  <c r="I230" i="57"/>
  <c r="I229" i="57"/>
  <c r="I228" i="57"/>
  <c r="I226" i="57"/>
  <c r="I225" i="57"/>
  <c r="I224" i="57"/>
  <c r="I217" i="57"/>
  <c r="I213" i="57"/>
  <c r="I211" i="57"/>
  <c r="I210" i="57"/>
  <c r="I205" i="57"/>
  <c r="I204" i="57"/>
  <c r="I203" i="57"/>
  <c r="I201" i="57"/>
  <c r="I198" i="57"/>
  <c r="I196" i="57"/>
  <c r="I195" i="57"/>
  <c r="I194" i="57"/>
  <c r="I193" i="57"/>
  <c r="I191" i="57"/>
  <c r="I186" i="57"/>
  <c r="I185" i="57"/>
  <c r="I183" i="57"/>
  <c r="I180" i="57"/>
  <c r="I178" i="57"/>
  <c r="I173" i="57"/>
  <c r="I171" i="57"/>
  <c r="I169" i="57"/>
  <c r="I167" i="57"/>
  <c r="I161" i="57"/>
  <c r="I160" i="57"/>
  <c r="I158" i="57"/>
  <c r="I157" i="57"/>
  <c r="I154" i="57"/>
  <c r="I152" i="57"/>
  <c r="I150" i="57"/>
  <c r="I146" i="57"/>
  <c r="I140" i="57"/>
  <c r="I138" i="57"/>
  <c r="I135" i="57"/>
  <c r="I130" i="57"/>
  <c r="I127" i="57"/>
  <c r="I120" i="57"/>
  <c r="I118" i="57"/>
  <c r="I117" i="57"/>
  <c r="I105" i="57"/>
  <c r="I100" i="57"/>
  <c r="I99" i="57"/>
  <c r="I95" i="57"/>
  <c r="I91" i="57"/>
  <c r="I84" i="57"/>
  <c r="I83" i="57"/>
  <c r="I75" i="57"/>
  <c r="I68" i="57"/>
  <c r="I67" i="57"/>
  <c r="I57" i="57"/>
  <c r="I56" i="57"/>
  <c r="I55" i="57"/>
  <c r="I49" i="57"/>
  <c r="I47" i="57"/>
  <c r="I42" i="57"/>
  <c r="I41" i="57"/>
  <c r="I39" i="57"/>
  <c r="I38" i="57"/>
  <c r="I27" i="57"/>
  <c r="I26" i="57"/>
  <c r="I17" i="57"/>
  <c r="I16" i="57"/>
  <c r="I9" i="57"/>
  <c r="I8" i="57"/>
  <c r="I2" i="57"/>
  <c r="E635" i="57"/>
  <c r="F635" i="57"/>
  <c r="G635" i="57"/>
  <c r="E636" i="57"/>
  <c r="F636" i="57"/>
  <c r="G636" i="57"/>
  <c r="E637" i="57"/>
  <c r="F637" i="57"/>
  <c r="G637" i="57"/>
  <c r="E639" i="57"/>
  <c r="F639" i="57"/>
  <c r="G639" i="57"/>
  <c r="E638" i="57"/>
  <c r="F638" i="57"/>
  <c r="G638" i="57"/>
  <c r="E640" i="57"/>
  <c r="F640" i="57"/>
  <c r="G640" i="57"/>
  <c r="E641" i="57"/>
  <c r="F641" i="57"/>
  <c r="G641" i="57"/>
  <c r="E642" i="57"/>
  <c r="F642" i="57"/>
  <c r="G642" i="57"/>
  <c r="E643" i="57"/>
  <c r="F643" i="57"/>
  <c r="G643" i="57"/>
  <c r="E644" i="57"/>
  <c r="F644" i="57"/>
  <c r="G644" i="57"/>
  <c r="E648" i="57"/>
  <c r="F648" i="57"/>
  <c r="G648" i="57"/>
  <c r="E649" i="57"/>
  <c r="F649" i="57"/>
  <c r="G649" i="57"/>
  <c r="E651" i="57"/>
  <c r="F651" i="57"/>
  <c r="G651" i="57"/>
  <c r="E652" i="57"/>
  <c r="F652" i="57"/>
  <c r="G652" i="57"/>
  <c r="E653" i="57"/>
  <c r="F653" i="57"/>
  <c r="G653" i="57"/>
  <c r="E654" i="57"/>
  <c r="F654" i="57"/>
  <c r="G654" i="57"/>
  <c r="E655" i="57"/>
  <c r="F655" i="57"/>
  <c r="G655" i="57"/>
  <c r="E656" i="57"/>
  <c r="F656" i="57"/>
  <c r="G656" i="57"/>
  <c r="E657" i="57"/>
  <c r="F657" i="57"/>
  <c r="G657" i="57"/>
  <c r="E658" i="57"/>
  <c r="F658" i="57"/>
  <c r="G658" i="57"/>
  <c r="E659" i="57"/>
  <c r="F659" i="57"/>
  <c r="G659" i="57"/>
  <c r="E660" i="57"/>
  <c r="F660" i="57"/>
  <c r="G660" i="57"/>
  <c r="E661" i="57"/>
  <c r="F661" i="57"/>
  <c r="G661" i="57"/>
  <c r="E662" i="57"/>
  <c r="F662" i="57"/>
  <c r="G662" i="57"/>
  <c r="E663" i="57"/>
  <c r="F663" i="57"/>
  <c r="G663" i="57"/>
  <c r="E664" i="57"/>
  <c r="F664" i="57"/>
  <c r="G664" i="57"/>
  <c r="E665" i="57"/>
  <c r="F665" i="57"/>
  <c r="G665" i="57"/>
  <c r="E666" i="57"/>
  <c r="F666" i="57"/>
  <c r="G666" i="57"/>
  <c r="E667" i="57"/>
  <c r="F667" i="57"/>
  <c r="G667" i="57"/>
  <c r="E668" i="57"/>
  <c r="F668" i="57"/>
  <c r="G668" i="57"/>
  <c r="E669" i="57"/>
  <c r="F669" i="57"/>
  <c r="G669" i="57"/>
  <c r="E670" i="57"/>
  <c r="F670" i="57"/>
  <c r="G670" i="57"/>
  <c r="E671" i="57"/>
  <c r="F671" i="57"/>
  <c r="G671" i="57"/>
  <c r="E633" i="57"/>
  <c r="F633" i="57"/>
  <c r="G633" i="57"/>
  <c r="E632" i="57"/>
  <c r="F632" i="57"/>
  <c r="G632" i="57"/>
  <c r="E634" i="57"/>
  <c r="F634" i="57"/>
  <c r="G634" i="57"/>
  <c r="E630" i="57"/>
  <c r="F630" i="57"/>
  <c r="G630" i="57"/>
  <c r="E11" i="57"/>
  <c r="F11" i="57"/>
  <c r="G11" i="57"/>
  <c r="E17" i="57"/>
  <c r="F17" i="57"/>
  <c r="G17" i="57"/>
  <c r="E18" i="57"/>
  <c r="F18" i="57"/>
  <c r="G18" i="57"/>
  <c r="E19" i="57"/>
  <c r="F19" i="57"/>
  <c r="G19" i="57"/>
  <c r="E12" i="57"/>
  <c r="F12" i="57"/>
  <c r="G12" i="57"/>
  <c r="E14" i="57"/>
  <c r="F14" i="57"/>
  <c r="G14" i="57"/>
  <c r="E15" i="57"/>
  <c r="F15" i="57"/>
  <c r="G15" i="57"/>
  <c r="E20" i="57"/>
  <c r="F20" i="57"/>
  <c r="G20" i="57"/>
  <c r="E21" i="57"/>
  <c r="F21" i="57"/>
  <c r="G21" i="57"/>
  <c r="E22" i="57"/>
  <c r="F22" i="57"/>
  <c r="G22" i="57"/>
  <c r="E16" i="57"/>
  <c r="F16" i="57"/>
  <c r="G16" i="57"/>
  <c r="E23" i="57"/>
  <c r="F23" i="57"/>
  <c r="G23" i="57"/>
  <c r="E24" i="57"/>
  <c r="F24" i="57"/>
  <c r="G24" i="57"/>
  <c r="E25" i="57"/>
  <c r="F25" i="57"/>
  <c r="G25" i="57"/>
  <c r="E26" i="57"/>
  <c r="F26" i="57"/>
  <c r="G26" i="57"/>
  <c r="E27" i="57"/>
  <c r="F27" i="57"/>
  <c r="G27" i="57"/>
  <c r="E35" i="57"/>
  <c r="F35" i="57"/>
  <c r="G35" i="57"/>
  <c r="E28" i="57"/>
  <c r="F28" i="57"/>
  <c r="G28" i="57"/>
  <c r="E36" i="57"/>
  <c r="F36" i="57"/>
  <c r="G36" i="57"/>
  <c r="E37" i="57"/>
  <c r="F37" i="57"/>
  <c r="G37" i="57"/>
  <c r="E29" i="57"/>
  <c r="F29" i="57"/>
  <c r="G29" i="57"/>
  <c r="E38" i="57"/>
  <c r="F38" i="57"/>
  <c r="G38" i="57"/>
  <c r="E30" i="57"/>
  <c r="F30" i="57"/>
  <c r="G30" i="57"/>
  <c r="E31" i="57"/>
  <c r="F31" i="57"/>
  <c r="G31" i="57"/>
  <c r="E32" i="57"/>
  <c r="F32" i="57"/>
  <c r="G32" i="57"/>
  <c r="E33" i="57"/>
  <c r="F33" i="57"/>
  <c r="G33" i="57"/>
  <c r="E34" i="57"/>
  <c r="F34" i="57"/>
  <c r="G34" i="57"/>
  <c r="E39" i="57"/>
  <c r="F39" i="57"/>
  <c r="G39" i="57"/>
  <c r="E40" i="57"/>
  <c r="F40" i="57"/>
  <c r="G40" i="57"/>
  <c r="E41" i="57"/>
  <c r="F41" i="57"/>
  <c r="G41" i="57"/>
  <c r="E48" i="57"/>
  <c r="F48" i="57"/>
  <c r="G48" i="57"/>
  <c r="E42" i="57"/>
  <c r="F42" i="57"/>
  <c r="G42" i="57"/>
  <c r="E43" i="57"/>
  <c r="F43" i="57"/>
  <c r="G43" i="57"/>
  <c r="E44" i="57"/>
  <c r="F44" i="57"/>
  <c r="G44" i="57"/>
  <c r="E45" i="57"/>
  <c r="F45" i="57"/>
  <c r="G45" i="57"/>
  <c r="E46" i="57"/>
  <c r="F46" i="57"/>
  <c r="G46" i="57"/>
  <c r="E47" i="57"/>
  <c r="F47" i="57"/>
  <c r="G47" i="57"/>
  <c r="E49" i="57"/>
  <c r="F49" i="57"/>
  <c r="G49" i="57"/>
  <c r="E50" i="57"/>
  <c r="F50" i="57"/>
  <c r="G50" i="57"/>
  <c r="E51" i="57"/>
  <c r="F51" i="57"/>
  <c r="G51" i="57"/>
  <c r="E52" i="57"/>
  <c r="F52" i="57"/>
  <c r="G52" i="57"/>
  <c r="E53" i="57"/>
  <c r="F53" i="57"/>
  <c r="G53" i="57"/>
  <c r="E54" i="57"/>
  <c r="F54" i="57"/>
  <c r="G54" i="57"/>
  <c r="E55" i="57"/>
  <c r="F55" i="57"/>
  <c r="G55" i="57"/>
  <c r="E56" i="57"/>
  <c r="F56" i="57"/>
  <c r="G56" i="57"/>
  <c r="E57" i="57"/>
  <c r="F57" i="57"/>
  <c r="G57" i="57"/>
  <c r="E64" i="57"/>
  <c r="F64" i="57"/>
  <c r="G64" i="57"/>
  <c r="E58" i="57"/>
  <c r="F58" i="57"/>
  <c r="G58" i="57"/>
  <c r="E65" i="57"/>
  <c r="F65" i="57"/>
  <c r="G65" i="57"/>
  <c r="E66" i="57"/>
  <c r="F66" i="57"/>
  <c r="G66" i="57"/>
  <c r="E59" i="57"/>
  <c r="F59" i="57"/>
  <c r="G59" i="57"/>
  <c r="E67" i="57"/>
  <c r="F67" i="57"/>
  <c r="G67" i="57"/>
  <c r="E60" i="57"/>
  <c r="F60" i="57"/>
  <c r="G60" i="57"/>
  <c r="E61" i="57"/>
  <c r="F61" i="57"/>
  <c r="G61" i="57"/>
  <c r="E62" i="57"/>
  <c r="F62" i="57"/>
  <c r="G62" i="57"/>
  <c r="E63" i="57"/>
  <c r="F63" i="57"/>
  <c r="G63" i="57"/>
  <c r="E68" i="57"/>
  <c r="F68" i="57"/>
  <c r="G68" i="57"/>
  <c r="E69" i="57"/>
  <c r="F69" i="57"/>
  <c r="G69" i="57"/>
  <c r="E70" i="57"/>
  <c r="F70" i="57"/>
  <c r="G70" i="57"/>
  <c r="E75" i="57"/>
  <c r="F75" i="57"/>
  <c r="G75" i="57"/>
  <c r="E71" i="57"/>
  <c r="F71" i="57"/>
  <c r="G71" i="57"/>
  <c r="E76" i="57"/>
  <c r="F76" i="57"/>
  <c r="G76" i="57"/>
  <c r="E77" i="57"/>
  <c r="F77" i="57"/>
  <c r="G77" i="57"/>
  <c r="E78" i="57"/>
  <c r="F78" i="57"/>
  <c r="G78" i="57"/>
  <c r="E82" i="57"/>
  <c r="F82" i="57"/>
  <c r="G82" i="57"/>
  <c r="E83" i="57"/>
  <c r="F83" i="57"/>
  <c r="G83" i="57"/>
  <c r="E84" i="57"/>
  <c r="F84" i="57"/>
  <c r="G84" i="57"/>
  <c r="E85" i="57"/>
  <c r="F85" i="57"/>
  <c r="G85" i="57"/>
  <c r="E86" i="57"/>
  <c r="F86" i="57"/>
  <c r="G86" i="57"/>
  <c r="E89" i="57"/>
  <c r="F89" i="57"/>
  <c r="G89" i="57"/>
  <c r="E90" i="57"/>
  <c r="F90" i="57"/>
  <c r="G90" i="57"/>
  <c r="E91" i="57"/>
  <c r="F91" i="57"/>
  <c r="G91" i="57"/>
  <c r="E72" i="57"/>
  <c r="F72" i="57"/>
  <c r="G72" i="57"/>
  <c r="E73" i="57"/>
  <c r="F73" i="57"/>
  <c r="G73" i="57"/>
  <c r="E74" i="57"/>
  <c r="F74" i="57"/>
  <c r="G74" i="57"/>
  <c r="E79" i="57"/>
  <c r="F79" i="57"/>
  <c r="G79" i="57"/>
  <c r="E80" i="57"/>
  <c r="F80" i="57"/>
  <c r="G80" i="57"/>
  <c r="E81" i="57"/>
  <c r="F81" i="57"/>
  <c r="G81" i="57"/>
  <c r="E87" i="57"/>
  <c r="F87" i="57"/>
  <c r="G87" i="57"/>
  <c r="E88" i="57"/>
  <c r="F88" i="57"/>
  <c r="G88" i="57"/>
  <c r="E92" i="57"/>
  <c r="F92" i="57"/>
  <c r="G92" i="57"/>
  <c r="E95" i="57"/>
  <c r="F95" i="57"/>
  <c r="G95" i="57"/>
  <c r="E93" i="57"/>
  <c r="F93" i="57"/>
  <c r="G93" i="57"/>
  <c r="E101" i="57"/>
  <c r="F101" i="57"/>
  <c r="G101" i="57"/>
  <c r="E104" i="57"/>
  <c r="F104" i="57"/>
  <c r="G104" i="57"/>
  <c r="E108" i="57"/>
  <c r="F108" i="57"/>
  <c r="G108" i="57"/>
  <c r="E109" i="57"/>
  <c r="F109" i="57"/>
  <c r="G109" i="57"/>
  <c r="E110" i="57"/>
  <c r="F110" i="57"/>
  <c r="G110" i="57"/>
  <c r="E96" i="57"/>
  <c r="F96" i="57"/>
  <c r="G96" i="57"/>
  <c r="E97" i="57"/>
  <c r="F97" i="57"/>
  <c r="G97" i="57"/>
  <c r="E106" i="57"/>
  <c r="F106" i="57"/>
  <c r="G106" i="57"/>
  <c r="E99" i="57"/>
  <c r="F99" i="57"/>
  <c r="G99" i="57"/>
  <c r="E100" i="57"/>
  <c r="F100" i="57"/>
  <c r="G100" i="57"/>
  <c r="E102" i="57"/>
  <c r="F102" i="57"/>
  <c r="G102" i="57"/>
  <c r="E111" i="57"/>
  <c r="F111" i="57"/>
  <c r="G111" i="57"/>
  <c r="E112" i="57"/>
  <c r="F112" i="57"/>
  <c r="G112" i="57"/>
  <c r="E113" i="57"/>
  <c r="F113" i="57"/>
  <c r="G113" i="57"/>
  <c r="E103" i="57"/>
  <c r="F103" i="57"/>
  <c r="G103" i="57"/>
  <c r="E105" i="57"/>
  <c r="F105" i="57"/>
  <c r="G105" i="57"/>
  <c r="E114" i="57"/>
  <c r="F114" i="57"/>
  <c r="G114" i="57"/>
  <c r="E115" i="57"/>
  <c r="F115" i="57"/>
  <c r="G115" i="57"/>
  <c r="E116" i="57"/>
  <c r="F116" i="57"/>
  <c r="G116" i="57"/>
  <c r="E94" i="57"/>
  <c r="F94" i="57"/>
  <c r="G94" i="57"/>
  <c r="E98" i="57"/>
  <c r="F98" i="57"/>
  <c r="G98" i="57"/>
  <c r="E107" i="57"/>
  <c r="F107" i="57"/>
  <c r="G107" i="57"/>
  <c r="E117" i="57"/>
  <c r="F117" i="57"/>
  <c r="G117" i="57"/>
  <c r="E118" i="57"/>
  <c r="F118" i="57"/>
  <c r="G118" i="57"/>
  <c r="E119" i="57"/>
  <c r="F119" i="57"/>
  <c r="G119" i="57"/>
  <c r="E121" i="57"/>
  <c r="F121" i="57"/>
  <c r="G121" i="57"/>
  <c r="E123" i="57"/>
  <c r="F123" i="57"/>
  <c r="G123" i="57"/>
  <c r="E124" i="57"/>
  <c r="F124" i="57"/>
  <c r="G124" i="57"/>
  <c r="E130" i="57"/>
  <c r="F130" i="57"/>
  <c r="G130" i="57"/>
  <c r="E128" i="57"/>
  <c r="F128" i="57"/>
  <c r="G128" i="57"/>
  <c r="E129" i="57"/>
  <c r="F129" i="57"/>
  <c r="G129" i="57"/>
  <c r="E120" i="57"/>
  <c r="F120" i="57"/>
  <c r="G120" i="57"/>
  <c r="E122" i="57"/>
  <c r="F122" i="57"/>
  <c r="G122" i="57"/>
  <c r="E125" i="57"/>
  <c r="F125" i="57"/>
  <c r="G125" i="57"/>
  <c r="E126" i="57"/>
  <c r="F126" i="57"/>
  <c r="G126" i="57"/>
  <c r="E127" i="57"/>
  <c r="F127" i="57"/>
  <c r="G127" i="57"/>
  <c r="E131" i="57"/>
  <c r="F131" i="57"/>
  <c r="G131" i="57"/>
  <c r="E135" i="57"/>
  <c r="F135" i="57"/>
  <c r="G135" i="57"/>
  <c r="E138" i="57"/>
  <c r="F138" i="57"/>
  <c r="G138" i="57"/>
  <c r="E136" i="57"/>
  <c r="F136" i="57"/>
  <c r="G136" i="57"/>
  <c r="E139" i="57"/>
  <c r="F139" i="57"/>
  <c r="G139" i="57"/>
  <c r="E141" i="57"/>
  <c r="F141" i="57"/>
  <c r="G141" i="57"/>
  <c r="E143" i="57"/>
  <c r="F143" i="57"/>
  <c r="G143" i="57"/>
  <c r="E144" i="57"/>
  <c r="F144" i="57"/>
  <c r="G144" i="57"/>
  <c r="E145" i="57"/>
  <c r="F145" i="57"/>
  <c r="G145" i="57"/>
  <c r="E146" i="57"/>
  <c r="F146" i="57"/>
  <c r="G146" i="57"/>
  <c r="E151" i="57"/>
  <c r="F151" i="57"/>
  <c r="G151" i="57"/>
  <c r="E152" i="57"/>
  <c r="F152" i="57"/>
  <c r="G152" i="57"/>
  <c r="E132" i="57"/>
  <c r="F132" i="57"/>
  <c r="G132" i="57"/>
  <c r="E137" i="57"/>
  <c r="F137" i="57"/>
  <c r="G137" i="57"/>
  <c r="E140" i="57"/>
  <c r="F140" i="57"/>
  <c r="G140" i="57"/>
  <c r="E142" i="57"/>
  <c r="F142" i="57"/>
  <c r="G142" i="57"/>
  <c r="E133" i="57"/>
  <c r="F133" i="57"/>
  <c r="G133" i="57"/>
  <c r="E147" i="57"/>
  <c r="F147" i="57"/>
  <c r="G147" i="57"/>
  <c r="E148" i="57"/>
  <c r="F148" i="57"/>
  <c r="G148" i="57"/>
  <c r="E134" i="57"/>
  <c r="F134" i="57"/>
  <c r="G134" i="57"/>
  <c r="E149" i="57"/>
  <c r="F149" i="57"/>
  <c r="G149" i="57"/>
  <c r="E150" i="57"/>
  <c r="F150" i="57"/>
  <c r="G150" i="57"/>
  <c r="E156" i="57"/>
  <c r="F156" i="57"/>
  <c r="G156" i="57"/>
  <c r="E159" i="57"/>
  <c r="F159" i="57"/>
  <c r="G159" i="57"/>
  <c r="E161" i="57"/>
  <c r="F161" i="57"/>
  <c r="G161" i="57"/>
  <c r="E160" i="57"/>
  <c r="F160" i="57"/>
  <c r="G160" i="57"/>
  <c r="E157" i="57"/>
  <c r="F157" i="57"/>
  <c r="G157" i="57"/>
  <c r="E158" i="57"/>
  <c r="F158" i="57"/>
  <c r="G158" i="57"/>
  <c r="E153" i="57"/>
  <c r="F153" i="57"/>
  <c r="G153" i="57"/>
  <c r="E155" i="57"/>
  <c r="F155" i="57"/>
  <c r="G155" i="57"/>
  <c r="E154" i="57"/>
  <c r="F154" i="57"/>
  <c r="G154" i="57"/>
  <c r="E163" i="57"/>
  <c r="F163" i="57"/>
  <c r="G163" i="57"/>
  <c r="E167" i="57"/>
  <c r="F167" i="57"/>
  <c r="G167" i="57"/>
  <c r="E170" i="57"/>
  <c r="F170" i="57"/>
  <c r="G170" i="57"/>
  <c r="E173" i="57"/>
  <c r="F173" i="57"/>
  <c r="G173" i="57"/>
  <c r="E172" i="57"/>
  <c r="F172" i="57"/>
  <c r="G172" i="57"/>
  <c r="E162" i="57"/>
  <c r="F162" i="57"/>
  <c r="G162" i="57"/>
  <c r="E164" i="57"/>
  <c r="F164" i="57"/>
  <c r="G164" i="57"/>
  <c r="E168" i="57"/>
  <c r="F168" i="57"/>
  <c r="G168" i="57"/>
  <c r="E169" i="57"/>
  <c r="F169" i="57"/>
  <c r="G169" i="57"/>
  <c r="E171" i="57"/>
  <c r="F171" i="57"/>
  <c r="G171" i="57"/>
  <c r="E165" i="57"/>
  <c r="F165" i="57"/>
  <c r="G165" i="57"/>
  <c r="E166" i="57"/>
  <c r="F166" i="57"/>
  <c r="G166" i="57"/>
  <c r="E177" i="57"/>
  <c r="F177" i="57"/>
  <c r="G177" i="57"/>
  <c r="E175" i="57"/>
  <c r="F175" i="57"/>
  <c r="G175" i="57"/>
  <c r="E176" i="57"/>
  <c r="F176" i="57"/>
  <c r="G176" i="57"/>
  <c r="E179" i="57"/>
  <c r="F179" i="57"/>
  <c r="G179" i="57"/>
  <c r="E180" i="57"/>
  <c r="F180" i="57"/>
  <c r="G180" i="57"/>
  <c r="E174" i="57"/>
  <c r="F174" i="57"/>
  <c r="G174" i="57"/>
  <c r="E178" i="57"/>
  <c r="F178" i="57"/>
  <c r="G178" i="57"/>
  <c r="E181" i="57"/>
  <c r="F181" i="57"/>
  <c r="G181" i="57"/>
  <c r="E183" i="57"/>
  <c r="F183" i="57"/>
  <c r="G183" i="57"/>
  <c r="E182" i="57"/>
  <c r="F182" i="57"/>
  <c r="G182" i="57"/>
  <c r="E184" i="57"/>
  <c r="F184" i="57"/>
  <c r="G184" i="57"/>
  <c r="E185" i="57"/>
  <c r="F185" i="57"/>
  <c r="G185" i="57"/>
  <c r="E187" i="57"/>
  <c r="F187" i="57"/>
  <c r="G187" i="57"/>
  <c r="E188" i="57"/>
  <c r="F188" i="57"/>
  <c r="G188" i="57"/>
  <c r="E190" i="57"/>
  <c r="F190" i="57"/>
  <c r="G190" i="57"/>
  <c r="E191" i="57"/>
  <c r="F191" i="57"/>
  <c r="G191" i="57"/>
  <c r="E189" i="57"/>
  <c r="F189" i="57"/>
  <c r="G189" i="57"/>
  <c r="E192" i="57"/>
  <c r="F192" i="57"/>
  <c r="G192" i="57"/>
  <c r="E193" i="57"/>
  <c r="F193" i="57"/>
  <c r="G193" i="57"/>
  <c r="E186" i="57"/>
  <c r="F186" i="57"/>
  <c r="G186" i="57"/>
  <c r="E194" i="57"/>
  <c r="F194" i="57"/>
  <c r="G194" i="57"/>
  <c r="E195" i="57"/>
  <c r="F195" i="57"/>
  <c r="G195" i="57"/>
  <c r="E196" i="57"/>
  <c r="F196" i="57"/>
  <c r="G196" i="57"/>
  <c r="E197" i="57"/>
  <c r="F197" i="57"/>
  <c r="G197" i="57"/>
  <c r="E198" i="57"/>
  <c r="F198" i="57"/>
  <c r="G198" i="57"/>
  <c r="E199" i="57"/>
  <c r="F199" i="57"/>
  <c r="G199" i="57"/>
  <c r="E200" i="57"/>
  <c r="F200" i="57"/>
  <c r="G200" i="57"/>
  <c r="E201" i="57"/>
  <c r="F201" i="57"/>
  <c r="G201" i="57"/>
  <c r="E202" i="57"/>
  <c r="F202" i="57"/>
  <c r="G202" i="57"/>
  <c r="E203" i="57"/>
  <c r="F203" i="57"/>
  <c r="G203" i="57"/>
  <c r="E204" i="57"/>
  <c r="F204" i="57"/>
  <c r="G204" i="57"/>
  <c r="E205" i="57"/>
  <c r="F205" i="57"/>
  <c r="G205" i="57"/>
  <c r="E206" i="57"/>
  <c r="F206" i="57"/>
  <c r="G206" i="57"/>
  <c r="E211" i="57"/>
  <c r="F211" i="57"/>
  <c r="G211" i="57"/>
  <c r="E207" i="57"/>
  <c r="F207" i="57"/>
  <c r="G207" i="57"/>
  <c r="E208" i="57"/>
  <c r="F208" i="57"/>
  <c r="G208" i="57"/>
  <c r="E212" i="57"/>
  <c r="F212" i="57"/>
  <c r="G212" i="57"/>
  <c r="E209" i="57"/>
  <c r="F209" i="57"/>
  <c r="G209" i="57"/>
  <c r="E210" i="57"/>
  <c r="F210" i="57"/>
  <c r="G210" i="57"/>
  <c r="E213" i="57"/>
  <c r="F213" i="57"/>
  <c r="G213" i="57"/>
  <c r="E214" i="57"/>
  <c r="F214" i="57"/>
  <c r="G214" i="57"/>
  <c r="E215" i="57"/>
  <c r="F215" i="57"/>
  <c r="G215" i="57"/>
  <c r="E216" i="57"/>
  <c r="F216" i="57"/>
  <c r="G216" i="57"/>
  <c r="E217" i="57"/>
  <c r="F217" i="57"/>
  <c r="G217" i="57"/>
  <c r="E221" i="57"/>
  <c r="F221" i="57"/>
  <c r="G221" i="57"/>
  <c r="E218" i="57"/>
  <c r="F218" i="57"/>
  <c r="G218" i="57"/>
  <c r="E225" i="57"/>
  <c r="F225" i="57"/>
  <c r="G225" i="57"/>
  <c r="E226" i="57"/>
  <c r="F226" i="57"/>
  <c r="G226" i="57"/>
  <c r="E227" i="57"/>
  <c r="F227" i="57"/>
  <c r="G227" i="57"/>
  <c r="E228" i="57"/>
  <c r="F228" i="57"/>
  <c r="G228" i="57"/>
  <c r="E230" i="57"/>
  <c r="F230" i="57"/>
  <c r="G230" i="57"/>
  <c r="E222" i="57"/>
  <c r="F222" i="57"/>
  <c r="G222" i="57"/>
  <c r="E219" i="57"/>
  <c r="F219" i="57"/>
  <c r="G219" i="57"/>
  <c r="E231" i="57"/>
  <c r="F231" i="57"/>
  <c r="G231" i="57"/>
  <c r="E232" i="57"/>
  <c r="F232" i="57"/>
  <c r="G232" i="57"/>
  <c r="E220" i="57"/>
  <c r="F220" i="57"/>
  <c r="G220" i="57"/>
  <c r="E223" i="57"/>
  <c r="F223" i="57"/>
  <c r="G223" i="57"/>
  <c r="E224" i="57"/>
  <c r="F224" i="57"/>
  <c r="G224" i="57"/>
  <c r="E229" i="57"/>
  <c r="F229" i="57"/>
  <c r="G229" i="57"/>
  <c r="E236" i="57"/>
  <c r="F236" i="57"/>
  <c r="G236" i="57"/>
  <c r="E237" i="57"/>
  <c r="F237" i="57"/>
  <c r="G237" i="57"/>
  <c r="E238" i="57"/>
  <c r="F238" i="57"/>
  <c r="G238" i="57"/>
  <c r="E233" i="57"/>
  <c r="F233" i="57"/>
  <c r="G233" i="57"/>
  <c r="E234" i="57"/>
  <c r="F234" i="57"/>
  <c r="G234" i="57"/>
  <c r="E235" i="57"/>
  <c r="F235" i="57"/>
  <c r="G235" i="57"/>
  <c r="E239" i="57"/>
  <c r="F239" i="57"/>
  <c r="G239" i="57"/>
  <c r="E240" i="57"/>
  <c r="F240" i="57"/>
  <c r="G240" i="57"/>
  <c r="E241" i="57"/>
  <c r="F241" i="57"/>
  <c r="G241" i="57"/>
  <c r="E243" i="57"/>
  <c r="F243" i="57"/>
  <c r="G243" i="57"/>
  <c r="E245" i="57"/>
  <c r="F245" i="57"/>
  <c r="G245" i="57"/>
  <c r="E246" i="57"/>
  <c r="F246" i="57"/>
  <c r="G246" i="57"/>
  <c r="E249" i="57"/>
  <c r="F249" i="57"/>
  <c r="G249" i="57"/>
  <c r="E247" i="57"/>
  <c r="F247" i="57"/>
  <c r="G247" i="57"/>
  <c r="E248" i="57"/>
  <c r="F248" i="57"/>
  <c r="G248" i="57"/>
  <c r="E242" i="57"/>
  <c r="F242" i="57"/>
  <c r="G242" i="57"/>
  <c r="E244" i="57"/>
  <c r="F244" i="57"/>
  <c r="G244" i="57"/>
  <c r="E250" i="57"/>
  <c r="F250" i="57"/>
  <c r="G250" i="57"/>
  <c r="E251" i="57"/>
  <c r="F251" i="57"/>
  <c r="G251" i="57"/>
  <c r="E252" i="57"/>
  <c r="F252" i="57"/>
  <c r="G252" i="57"/>
  <c r="E253" i="57"/>
  <c r="F253" i="57"/>
  <c r="G253" i="57"/>
  <c r="E254" i="57"/>
  <c r="F254" i="57"/>
  <c r="G254" i="57"/>
  <c r="E255" i="57"/>
  <c r="F255" i="57"/>
  <c r="G255" i="57"/>
  <c r="E257" i="57"/>
  <c r="F257" i="57"/>
  <c r="G257" i="57"/>
  <c r="E259" i="57"/>
  <c r="F259" i="57"/>
  <c r="G259" i="57"/>
  <c r="E260" i="57"/>
  <c r="F260" i="57"/>
  <c r="G260" i="57"/>
  <c r="E261" i="57"/>
  <c r="F261" i="57"/>
  <c r="G261" i="57"/>
  <c r="E262" i="57"/>
  <c r="F262" i="57"/>
  <c r="G262" i="57"/>
  <c r="E263" i="57"/>
  <c r="F263" i="57"/>
  <c r="G263" i="57"/>
  <c r="E256" i="57"/>
  <c r="F256" i="57"/>
  <c r="G256" i="57"/>
  <c r="E258" i="57"/>
  <c r="F258" i="57"/>
  <c r="G258" i="57"/>
  <c r="E264" i="57"/>
  <c r="F264" i="57"/>
  <c r="G264" i="57"/>
  <c r="E265" i="57"/>
  <c r="F265" i="57"/>
  <c r="G265" i="57"/>
  <c r="E266" i="57"/>
  <c r="F266" i="57"/>
  <c r="G266" i="57"/>
  <c r="E267" i="57"/>
  <c r="F267" i="57"/>
  <c r="G267" i="57"/>
  <c r="E268" i="57"/>
  <c r="F268" i="57"/>
  <c r="G268" i="57"/>
  <c r="E269" i="57"/>
  <c r="F269" i="57"/>
  <c r="G269" i="57"/>
  <c r="E270" i="57"/>
  <c r="F270" i="57"/>
  <c r="G270" i="57"/>
  <c r="E272" i="57"/>
  <c r="F272" i="57"/>
  <c r="G272" i="57"/>
  <c r="E273" i="57"/>
  <c r="F273" i="57"/>
  <c r="G273" i="57"/>
  <c r="E275" i="57"/>
  <c r="F275" i="57"/>
  <c r="G275" i="57"/>
  <c r="E276" i="57"/>
  <c r="F276" i="57"/>
  <c r="G276" i="57"/>
  <c r="E274" i="57"/>
  <c r="F274" i="57"/>
  <c r="G274" i="57"/>
  <c r="E271" i="57"/>
  <c r="F271" i="57"/>
  <c r="G271" i="57"/>
  <c r="E277" i="57"/>
  <c r="F277" i="57"/>
  <c r="G277" i="57"/>
  <c r="E278" i="57"/>
  <c r="F278" i="57"/>
  <c r="G278" i="57"/>
  <c r="E279" i="57"/>
  <c r="F279" i="57"/>
  <c r="G279" i="57"/>
  <c r="E280" i="57"/>
  <c r="F280" i="57"/>
  <c r="G280" i="57"/>
  <c r="E281" i="57"/>
  <c r="F281" i="57"/>
  <c r="G281" i="57"/>
  <c r="E282" i="57"/>
  <c r="F282" i="57"/>
  <c r="G282" i="57"/>
  <c r="E283" i="57"/>
  <c r="F283" i="57"/>
  <c r="G283" i="57"/>
  <c r="E284" i="57"/>
  <c r="F284" i="57"/>
  <c r="G284" i="57"/>
  <c r="E285" i="57"/>
  <c r="F285" i="57"/>
  <c r="G285" i="57"/>
  <c r="E286" i="57"/>
  <c r="F286" i="57"/>
  <c r="G286" i="57"/>
  <c r="E288" i="57"/>
  <c r="F288" i="57"/>
  <c r="G288" i="57"/>
  <c r="E289" i="57"/>
  <c r="F289" i="57"/>
  <c r="G289" i="57"/>
  <c r="E290" i="57"/>
  <c r="F290" i="57"/>
  <c r="G290" i="57"/>
  <c r="E291" i="57"/>
  <c r="F291" i="57"/>
  <c r="G291" i="57"/>
  <c r="E287" i="57"/>
  <c r="F287" i="57"/>
  <c r="G287" i="57"/>
  <c r="E292" i="57"/>
  <c r="F292" i="57"/>
  <c r="G292" i="57"/>
  <c r="E293" i="57"/>
  <c r="F293" i="57"/>
  <c r="G293" i="57"/>
  <c r="E294" i="57"/>
  <c r="F294" i="57"/>
  <c r="G294" i="57"/>
  <c r="E295" i="57"/>
  <c r="F295" i="57"/>
  <c r="G295" i="57"/>
  <c r="E296" i="57"/>
  <c r="F296" i="57"/>
  <c r="G296" i="57"/>
  <c r="E298" i="57"/>
  <c r="F298" i="57"/>
  <c r="G298" i="57"/>
  <c r="E297" i="57"/>
  <c r="F297" i="57"/>
  <c r="G297" i="57"/>
  <c r="E299" i="57"/>
  <c r="F299" i="57"/>
  <c r="G299" i="57"/>
  <c r="E301" i="57"/>
  <c r="F301" i="57"/>
  <c r="G301" i="57"/>
  <c r="E302" i="57"/>
  <c r="F302" i="57"/>
  <c r="G302" i="57"/>
  <c r="E300" i="57"/>
  <c r="F300" i="57"/>
  <c r="G300" i="57"/>
  <c r="E305" i="57"/>
  <c r="F305" i="57"/>
  <c r="G305" i="57"/>
  <c r="E303" i="57"/>
  <c r="F303" i="57"/>
  <c r="G303" i="57"/>
  <c r="E306" i="57"/>
  <c r="F306" i="57"/>
  <c r="G306" i="57"/>
  <c r="E307" i="57"/>
  <c r="F307" i="57"/>
  <c r="G307" i="57"/>
  <c r="E308" i="57"/>
  <c r="F308" i="57"/>
  <c r="G308" i="57"/>
  <c r="E304" i="57"/>
  <c r="F304" i="57"/>
  <c r="G304" i="57"/>
  <c r="E309" i="57"/>
  <c r="F309" i="57"/>
  <c r="G309" i="57"/>
  <c r="E313" i="57"/>
  <c r="F313" i="57"/>
  <c r="G313" i="57"/>
  <c r="E314" i="57"/>
  <c r="F314" i="57"/>
  <c r="G314" i="57"/>
  <c r="E315" i="57"/>
  <c r="F315" i="57"/>
  <c r="G315" i="57"/>
  <c r="E316" i="57"/>
  <c r="F316" i="57"/>
  <c r="G316" i="57"/>
  <c r="E317" i="57"/>
  <c r="F317" i="57"/>
  <c r="G317" i="57"/>
  <c r="E318" i="57"/>
  <c r="F318" i="57"/>
  <c r="G318" i="57"/>
  <c r="E323" i="57"/>
  <c r="F323" i="57"/>
  <c r="G323" i="57"/>
  <c r="E324" i="57"/>
  <c r="F324" i="57"/>
  <c r="G324" i="57"/>
  <c r="E331" i="57"/>
  <c r="F331" i="57"/>
  <c r="G331" i="57"/>
  <c r="E328" i="57"/>
  <c r="F328" i="57"/>
  <c r="G328" i="57"/>
  <c r="E332" i="57"/>
  <c r="F332" i="57"/>
  <c r="G332" i="57"/>
  <c r="E333" i="57"/>
  <c r="F333" i="57"/>
  <c r="G333" i="57"/>
  <c r="E334" i="57"/>
  <c r="F334" i="57"/>
  <c r="G334" i="57"/>
  <c r="E337" i="57"/>
  <c r="F337" i="57"/>
  <c r="G337" i="57"/>
  <c r="E335" i="57"/>
  <c r="F335" i="57"/>
  <c r="G335" i="57"/>
  <c r="E338" i="57"/>
  <c r="F338" i="57"/>
  <c r="G338" i="57"/>
  <c r="E339" i="57"/>
  <c r="F339" i="57"/>
  <c r="G339" i="57"/>
  <c r="E329" i="57"/>
  <c r="F329" i="57"/>
  <c r="G329" i="57"/>
  <c r="E342" i="57"/>
  <c r="F342" i="57"/>
  <c r="G342" i="57"/>
  <c r="E343" i="57"/>
  <c r="F343" i="57"/>
  <c r="G343" i="57"/>
  <c r="E325" i="57"/>
  <c r="F325" i="57"/>
  <c r="G325" i="57"/>
  <c r="E326" i="57"/>
  <c r="F326" i="57"/>
  <c r="G326" i="57"/>
  <c r="E327" i="57"/>
  <c r="F327" i="57"/>
  <c r="G327" i="57"/>
  <c r="E330" i="57"/>
  <c r="F330" i="57"/>
  <c r="G330" i="57"/>
  <c r="E340" i="57"/>
  <c r="F340" i="57"/>
  <c r="G340" i="57"/>
  <c r="E336" i="57"/>
  <c r="F336" i="57"/>
  <c r="G336" i="57"/>
  <c r="E341" i="57"/>
  <c r="F341" i="57"/>
  <c r="G341" i="57"/>
  <c r="E378" i="57"/>
  <c r="F378" i="57"/>
  <c r="G378" i="57"/>
  <c r="E349" i="57"/>
  <c r="F349" i="57"/>
  <c r="G349" i="57"/>
  <c r="E365" i="57"/>
  <c r="F365" i="57"/>
  <c r="G365" i="57"/>
  <c r="E379" i="57"/>
  <c r="F379" i="57"/>
  <c r="G379" i="57"/>
  <c r="E380" i="57"/>
  <c r="F380" i="57"/>
  <c r="G380" i="57"/>
  <c r="E350" i="57"/>
  <c r="F350" i="57"/>
  <c r="G350" i="57"/>
  <c r="E353" i="57"/>
  <c r="F353" i="57"/>
  <c r="G353" i="57"/>
  <c r="E360" i="57"/>
  <c r="F360" i="57"/>
  <c r="G360" i="57"/>
  <c r="E344" i="57"/>
  <c r="F344" i="57"/>
  <c r="G344" i="57"/>
  <c r="E345" i="57"/>
  <c r="F345" i="57"/>
  <c r="G345" i="57"/>
  <c r="E348" i="57"/>
  <c r="F348" i="57"/>
  <c r="G348" i="57"/>
  <c r="E375" i="57"/>
  <c r="F375" i="57"/>
  <c r="G375" i="57"/>
  <c r="E376" i="57"/>
  <c r="F376" i="57"/>
  <c r="G376" i="57"/>
  <c r="E346" i="57"/>
  <c r="F346" i="57"/>
  <c r="G346" i="57"/>
  <c r="E351" i="57"/>
  <c r="F351" i="57"/>
  <c r="G351" i="57"/>
  <c r="E361" i="57"/>
  <c r="F361" i="57"/>
  <c r="G361" i="57"/>
  <c r="E347" i="57"/>
  <c r="F347" i="57"/>
  <c r="G347" i="57"/>
  <c r="E352" i="57"/>
  <c r="F352" i="57"/>
  <c r="G352" i="57"/>
  <c r="E362" i="57"/>
  <c r="F362" i="57"/>
  <c r="G362" i="57"/>
  <c r="E354" i="57"/>
  <c r="F354" i="57"/>
  <c r="G354" i="57"/>
  <c r="E366" i="57"/>
  <c r="F366" i="57"/>
  <c r="G366" i="57"/>
  <c r="E363" i="57"/>
  <c r="F363" i="57"/>
  <c r="G363" i="57"/>
  <c r="E367" i="57"/>
  <c r="F367" i="57"/>
  <c r="G367" i="57"/>
  <c r="E377" i="57"/>
  <c r="F377" i="57"/>
  <c r="G377" i="57"/>
  <c r="E364" i="57"/>
  <c r="F364" i="57"/>
  <c r="G364" i="57"/>
  <c r="E387" i="57"/>
  <c r="F387" i="57"/>
  <c r="G387" i="57"/>
  <c r="E383" i="57"/>
  <c r="F383" i="57"/>
  <c r="G383" i="57"/>
  <c r="E384" i="57"/>
  <c r="F384" i="57"/>
  <c r="G384" i="57"/>
  <c r="E408" i="57"/>
  <c r="F408" i="57"/>
  <c r="G408" i="57"/>
  <c r="E392" i="57"/>
  <c r="F392" i="57"/>
  <c r="G392" i="57"/>
  <c r="E396" i="57"/>
  <c r="F396" i="57"/>
  <c r="G396" i="57"/>
  <c r="E409" i="57"/>
  <c r="F409" i="57"/>
  <c r="G409" i="57"/>
  <c r="E410" i="57"/>
  <c r="F410" i="57"/>
  <c r="G410" i="57"/>
  <c r="E414" i="57"/>
  <c r="F414" i="57"/>
  <c r="G414" i="57"/>
  <c r="E416" i="57"/>
  <c r="F416" i="57"/>
  <c r="G416" i="57"/>
  <c r="E418" i="57"/>
  <c r="F418" i="57"/>
  <c r="G418" i="57"/>
  <c r="E432" i="57"/>
  <c r="F432" i="57"/>
  <c r="G432" i="57"/>
  <c r="E437" i="57"/>
  <c r="F437" i="57"/>
  <c r="G437" i="57"/>
  <c r="E438" i="57"/>
  <c r="F438" i="57"/>
  <c r="G438" i="57"/>
  <c r="E420" i="57"/>
  <c r="F420" i="57"/>
  <c r="G420" i="57"/>
  <c r="E419" i="57"/>
  <c r="F419" i="57"/>
  <c r="G419" i="57"/>
  <c r="E421" i="57"/>
  <c r="F421" i="57"/>
  <c r="G421" i="57"/>
  <c r="E436" i="57"/>
  <c r="F436" i="57"/>
  <c r="G436" i="57"/>
  <c r="E439" i="57"/>
  <c r="F439" i="57"/>
  <c r="G439" i="57"/>
  <c r="E440" i="57"/>
  <c r="F440" i="57"/>
  <c r="G440" i="57"/>
  <c r="E381" i="57"/>
  <c r="F381" i="57"/>
  <c r="G381" i="57"/>
  <c r="E382" i="57"/>
  <c r="F382" i="57"/>
  <c r="G382" i="57"/>
  <c r="E385" i="57"/>
  <c r="F385" i="57"/>
  <c r="G385" i="57"/>
  <c r="E386" i="57"/>
  <c r="F386" i="57"/>
  <c r="G386" i="57"/>
  <c r="E395" i="57"/>
  <c r="F395" i="57"/>
  <c r="G395" i="57"/>
  <c r="E397" i="57"/>
  <c r="F397" i="57"/>
  <c r="G397" i="57"/>
  <c r="E391" i="57"/>
  <c r="F391" i="57"/>
  <c r="G391" i="57"/>
  <c r="E411" i="57"/>
  <c r="F411" i="57"/>
  <c r="G411" i="57"/>
  <c r="E413" i="57"/>
  <c r="F413" i="57"/>
  <c r="G413" i="57"/>
  <c r="E412" i="57"/>
  <c r="F412" i="57"/>
  <c r="G412" i="57"/>
  <c r="E415" i="57"/>
  <c r="F415" i="57"/>
  <c r="G415" i="57"/>
  <c r="E433" i="57"/>
  <c r="F433" i="57"/>
  <c r="G433" i="57"/>
  <c r="E434" i="57"/>
  <c r="F434" i="57"/>
  <c r="G434" i="57"/>
  <c r="E435" i="57"/>
  <c r="F435" i="57"/>
  <c r="G435" i="57"/>
  <c r="E388" i="57"/>
  <c r="F388" i="57"/>
  <c r="G388" i="57"/>
  <c r="E389" i="57"/>
  <c r="F389" i="57"/>
  <c r="G389" i="57"/>
  <c r="E393" i="57"/>
  <c r="F393" i="57"/>
  <c r="G393" i="57"/>
  <c r="E398" i="57"/>
  <c r="F398" i="57"/>
  <c r="G398" i="57"/>
  <c r="E417" i="57"/>
  <c r="F417" i="57"/>
  <c r="G417" i="57"/>
  <c r="E390" i="57"/>
  <c r="F390" i="57"/>
  <c r="G390" i="57"/>
  <c r="E394" i="57"/>
  <c r="F394" i="57"/>
  <c r="G394" i="57"/>
  <c r="E399" i="57"/>
  <c r="F399" i="57"/>
  <c r="G399" i="57"/>
  <c r="E444" i="57"/>
  <c r="F444" i="57"/>
  <c r="G444" i="57"/>
  <c r="E445" i="57"/>
  <c r="F445" i="57"/>
  <c r="G445" i="57"/>
  <c r="E443" i="57"/>
  <c r="F443" i="57"/>
  <c r="G443" i="57"/>
  <c r="E449" i="57"/>
  <c r="F449" i="57"/>
  <c r="G449" i="57"/>
  <c r="E442" i="57"/>
  <c r="F442" i="57"/>
  <c r="G442" i="57"/>
  <c r="E450" i="57"/>
  <c r="F450" i="57"/>
  <c r="G450" i="57"/>
  <c r="E441" i="57"/>
  <c r="F441" i="57"/>
  <c r="G441" i="57"/>
  <c r="E310" i="57"/>
  <c r="F310" i="57"/>
  <c r="G310" i="57"/>
  <c r="E311" i="57"/>
  <c r="F311" i="57"/>
  <c r="G311" i="57"/>
  <c r="E312" i="57"/>
  <c r="F312" i="57"/>
  <c r="G312" i="57"/>
  <c r="E355" i="57"/>
  <c r="F355" i="57"/>
  <c r="G355" i="57"/>
  <c r="E356" i="57"/>
  <c r="F356" i="57"/>
  <c r="G356" i="57"/>
  <c r="E357" i="57"/>
  <c r="F357" i="57"/>
  <c r="G357" i="57"/>
  <c r="E358" i="57"/>
  <c r="F358" i="57"/>
  <c r="G358" i="57"/>
  <c r="E359" i="57"/>
  <c r="F359" i="57"/>
  <c r="G359" i="57"/>
  <c r="E368" i="57"/>
  <c r="F368" i="57"/>
  <c r="G368" i="57"/>
  <c r="E369" i="57"/>
  <c r="F369" i="57"/>
  <c r="G369" i="57"/>
  <c r="E370" i="57"/>
  <c r="F370" i="57"/>
  <c r="G370" i="57"/>
  <c r="E371" i="57"/>
  <c r="F371" i="57"/>
  <c r="G371" i="57"/>
  <c r="E400" i="57"/>
  <c r="F400" i="57"/>
  <c r="G400" i="57"/>
  <c r="E401" i="57"/>
  <c r="F401" i="57"/>
  <c r="G401" i="57"/>
  <c r="E402" i="57"/>
  <c r="F402" i="57"/>
  <c r="G402" i="57"/>
  <c r="E422" i="57"/>
  <c r="F422" i="57"/>
  <c r="G422" i="57"/>
  <c r="E423" i="57"/>
  <c r="F423" i="57"/>
  <c r="G423" i="57"/>
  <c r="E403" i="57"/>
  <c r="F403" i="57"/>
  <c r="G403" i="57"/>
  <c r="E404" i="57"/>
  <c r="F404" i="57"/>
  <c r="G404" i="57"/>
  <c r="E424" i="57"/>
  <c r="F424" i="57"/>
  <c r="G424" i="57"/>
  <c r="E425" i="57"/>
  <c r="F425" i="57"/>
  <c r="G425" i="57"/>
  <c r="E405" i="57"/>
  <c r="F405" i="57"/>
  <c r="G405" i="57"/>
  <c r="E406" i="57"/>
  <c r="F406" i="57"/>
  <c r="G406" i="57"/>
  <c r="E407" i="57"/>
  <c r="F407" i="57"/>
  <c r="G407" i="57"/>
  <c r="E319" i="57"/>
  <c r="F319" i="57"/>
  <c r="G319" i="57"/>
  <c r="E320" i="57"/>
  <c r="F320" i="57"/>
  <c r="G320" i="57"/>
  <c r="E321" i="57"/>
  <c r="F321" i="57"/>
  <c r="G321" i="57"/>
  <c r="E322" i="57"/>
  <c r="F322" i="57"/>
  <c r="G322" i="57"/>
  <c r="E372" i="57"/>
  <c r="F372" i="57"/>
  <c r="G372" i="57"/>
  <c r="E373" i="57"/>
  <c r="F373" i="57"/>
  <c r="G373" i="57"/>
  <c r="E374" i="57"/>
  <c r="F374" i="57"/>
  <c r="G374" i="57"/>
  <c r="E426" i="57"/>
  <c r="F426" i="57"/>
  <c r="G426" i="57"/>
  <c r="E427" i="57"/>
  <c r="F427" i="57"/>
  <c r="G427" i="57"/>
  <c r="E428" i="57"/>
  <c r="F428" i="57"/>
  <c r="G428" i="57"/>
  <c r="E429" i="57"/>
  <c r="F429" i="57"/>
  <c r="G429" i="57"/>
  <c r="E430" i="57"/>
  <c r="F430" i="57"/>
  <c r="G430" i="57"/>
  <c r="E431" i="57"/>
  <c r="F431" i="57"/>
  <c r="G431" i="57"/>
  <c r="E446" i="57"/>
  <c r="F446" i="57"/>
  <c r="G446" i="57"/>
  <c r="E447" i="57"/>
  <c r="F447" i="57"/>
  <c r="G447" i="57"/>
  <c r="E448" i="57"/>
  <c r="F448" i="57"/>
  <c r="G448" i="57"/>
  <c r="E451" i="57"/>
  <c r="F451" i="57"/>
  <c r="G451" i="57"/>
  <c r="E452" i="57"/>
  <c r="F452" i="57"/>
  <c r="G452" i="57"/>
  <c r="E457" i="57"/>
  <c r="F457" i="57"/>
  <c r="G457" i="57"/>
  <c r="E455" i="57"/>
  <c r="F455" i="57"/>
  <c r="G455" i="57"/>
  <c r="E456" i="57"/>
  <c r="F456" i="57"/>
  <c r="G456" i="57"/>
  <c r="E461" i="57"/>
  <c r="F461" i="57"/>
  <c r="G461" i="57"/>
  <c r="E460" i="57"/>
  <c r="F460" i="57"/>
  <c r="G460" i="57"/>
  <c r="E462" i="57"/>
  <c r="F462" i="57"/>
  <c r="G462" i="57"/>
  <c r="E468" i="57"/>
  <c r="F468" i="57"/>
  <c r="G468" i="57"/>
  <c r="E464" i="57"/>
  <c r="F464" i="57"/>
  <c r="G464" i="57"/>
  <c r="E463" i="57"/>
  <c r="F463" i="57"/>
  <c r="G463" i="57"/>
  <c r="E469" i="57"/>
  <c r="F469" i="57"/>
  <c r="G469" i="57"/>
  <c r="E471" i="57"/>
  <c r="F471" i="57"/>
  <c r="G471" i="57"/>
  <c r="E470" i="57"/>
  <c r="F470" i="57"/>
  <c r="G470" i="57"/>
  <c r="E472" i="57"/>
  <c r="F472" i="57"/>
  <c r="G472" i="57"/>
  <c r="E473" i="57"/>
  <c r="F473" i="57"/>
  <c r="G473" i="57"/>
  <c r="E474" i="57"/>
  <c r="F474" i="57"/>
  <c r="G474" i="57"/>
  <c r="E454" i="57"/>
  <c r="F454" i="57"/>
  <c r="G454" i="57"/>
  <c r="E465" i="57"/>
  <c r="F465" i="57"/>
  <c r="G465" i="57"/>
  <c r="E466" i="57"/>
  <c r="F466" i="57"/>
  <c r="G466" i="57"/>
  <c r="E453" i="57"/>
  <c r="F453" i="57"/>
  <c r="G453" i="57"/>
  <c r="E467" i="57"/>
  <c r="F467" i="57"/>
  <c r="G467" i="57"/>
  <c r="E459" i="57"/>
  <c r="F459" i="57"/>
  <c r="G459" i="57"/>
  <c r="E458" i="57"/>
  <c r="F458" i="57"/>
  <c r="G458" i="57"/>
  <c r="E475" i="57"/>
  <c r="F475" i="57"/>
  <c r="G475" i="57"/>
  <c r="E476" i="57"/>
  <c r="F476" i="57"/>
  <c r="G476" i="57"/>
  <c r="E488" i="57"/>
  <c r="F488" i="57"/>
  <c r="G488" i="57"/>
  <c r="E486" i="57"/>
  <c r="F486" i="57"/>
  <c r="G486" i="57"/>
  <c r="E492" i="57"/>
  <c r="F492" i="57"/>
  <c r="G492" i="57"/>
  <c r="E491" i="57"/>
  <c r="F491" i="57"/>
  <c r="G491" i="57"/>
  <c r="E489" i="57"/>
  <c r="F489" i="57"/>
  <c r="G489" i="57"/>
  <c r="E485" i="57"/>
  <c r="F485" i="57"/>
  <c r="G485" i="57"/>
  <c r="E479" i="57"/>
  <c r="F479" i="57"/>
  <c r="G479" i="57"/>
  <c r="E493" i="57"/>
  <c r="F493" i="57"/>
  <c r="G493" i="57"/>
  <c r="E494" i="57"/>
  <c r="F494" i="57"/>
  <c r="G494" i="57"/>
  <c r="E495" i="57"/>
  <c r="F495" i="57"/>
  <c r="G495" i="57"/>
  <c r="E496" i="57"/>
  <c r="F496" i="57"/>
  <c r="G496" i="57"/>
  <c r="E498" i="57"/>
  <c r="F498" i="57"/>
  <c r="G498" i="57"/>
  <c r="E499" i="57"/>
  <c r="F499" i="57"/>
  <c r="G499" i="57"/>
  <c r="E484" i="57"/>
  <c r="F484" i="57"/>
  <c r="G484" i="57"/>
  <c r="E497" i="57"/>
  <c r="F497" i="57"/>
  <c r="G497" i="57"/>
  <c r="E502" i="57"/>
  <c r="F502" i="57"/>
  <c r="G502" i="57"/>
  <c r="E480" i="57"/>
  <c r="F480" i="57"/>
  <c r="G480" i="57"/>
  <c r="E481" i="57"/>
  <c r="F481" i="57"/>
  <c r="G481" i="57"/>
  <c r="E490" i="57"/>
  <c r="F490" i="57"/>
  <c r="G490" i="57"/>
  <c r="E500" i="57"/>
  <c r="F500" i="57"/>
  <c r="G500" i="57"/>
  <c r="E487" i="57"/>
  <c r="F487" i="57"/>
  <c r="G487" i="57"/>
  <c r="E477" i="57"/>
  <c r="F477" i="57"/>
  <c r="G477" i="57"/>
  <c r="E478" i="57"/>
  <c r="F478" i="57"/>
  <c r="G478" i="57"/>
  <c r="E482" i="57"/>
  <c r="F482" i="57"/>
  <c r="G482" i="57"/>
  <c r="E483" i="57"/>
  <c r="F483" i="57"/>
  <c r="G483" i="57"/>
  <c r="E501" i="57"/>
  <c r="F501" i="57"/>
  <c r="G501" i="57"/>
  <c r="E503" i="57"/>
  <c r="F503" i="57"/>
  <c r="G503" i="57"/>
  <c r="E504" i="57"/>
  <c r="F504" i="57"/>
  <c r="G504" i="57"/>
  <c r="E506" i="57"/>
  <c r="F506" i="57"/>
  <c r="G506" i="57"/>
  <c r="E508" i="57"/>
  <c r="F508" i="57"/>
  <c r="G508" i="57"/>
  <c r="E507" i="57"/>
  <c r="F507" i="57"/>
  <c r="G507" i="57"/>
  <c r="E505" i="57"/>
  <c r="F505" i="57"/>
  <c r="G505" i="57"/>
  <c r="E509" i="57"/>
  <c r="F509" i="57"/>
  <c r="G509" i="57"/>
  <c r="E511" i="57"/>
  <c r="F511" i="57"/>
  <c r="G511" i="57"/>
  <c r="E510" i="57"/>
  <c r="F510" i="57"/>
  <c r="G510" i="57"/>
  <c r="E512" i="57"/>
  <c r="F512" i="57"/>
  <c r="G512" i="57"/>
  <c r="E513" i="57"/>
  <c r="F513" i="57"/>
  <c r="G513" i="57"/>
  <c r="E514" i="57"/>
  <c r="F514" i="57"/>
  <c r="G514" i="57"/>
  <c r="E515" i="57"/>
  <c r="F515" i="57"/>
  <c r="G515" i="57"/>
  <c r="E516" i="57"/>
  <c r="F516" i="57"/>
  <c r="G516" i="57"/>
  <c r="E517" i="57"/>
  <c r="F517" i="57"/>
  <c r="G517" i="57"/>
  <c r="E518" i="57"/>
  <c r="F518" i="57"/>
  <c r="G518" i="57"/>
  <c r="E524" i="57"/>
  <c r="F524" i="57"/>
  <c r="G524" i="57"/>
  <c r="E522" i="57"/>
  <c r="F522" i="57"/>
  <c r="G522" i="57"/>
  <c r="E534" i="57"/>
  <c r="F534" i="57"/>
  <c r="G534" i="57"/>
  <c r="E535" i="57"/>
  <c r="F535" i="57"/>
  <c r="G535" i="57"/>
  <c r="E528" i="57"/>
  <c r="F528" i="57"/>
  <c r="G528" i="57"/>
  <c r="E529" i="57"/>
  <c r="F529" i="57"/>
  <c r="G529" i="57"/>
  <c r="E526" i="57"/>
  <c r="F526" i="57"/>
  <c r="G526" i="57"/>
  <c r="E520" i="57"/>
  <c r="F520" i="57"/>
  <c r="G520" i="57"/>
  <c r="E531" i="57"/>
  <c r="F531" i="57"/>
  <c r="G531" i="57"/>
  <c r="E523" i="57"/>
  <c r="F523" i="57"/>
  <c r="G523" i="57"/>
  <c r="E525" i="57"/>
  <c r="F525" i="57"/>
  <c r="G525" i="57"/>
  <c r="E533" i="57"/>
  <c r="F533" i="57"/>
  <c r="G533" i="57"/>
  <c r="E537" i="57"/>
  <c r="F537" i="57"/>
  <c r="G537" i="57"/>
  <c r="E538" i="57"/>
  <c r="F538" i="57"/>
  <c r="G538" i="57"/>
  <c r="E532" i="57"/>
  <c r="F532" i="57"/>
  <c r="G532" i="57"/>
  <c r="E527" i="57"/>
  <c r="F527" i="57"/>
  <c r="G527" i="57"/>
  <c r="E519" i="57"/>
  <c r="F519" i="57"/>
  <c r="G519" i="57"/>
  <c r="E530" i="57"/>
  <c r="F530" i="57"/>
  <c r="G530" i="57"/>
  <c r="E521" i="57"/>
  <c r="F521" i="57"/>
  <c r="G521" i="57"/>
  <c r="E536" i="57"/>
  <c r="F536" i="57"/>
  <c r="G536" i="57"/>
  <c r="E539" i="57"/>
  <c r="F539" i="57"/>
  <c r="G539" i="57"/>
  <c r="E540" i="57"/>
  <c r="F540" i="57"/>
  <c r="G540" i="57"/>
  <c r="E541" i="57"/>
  <c r="F541" i="57"/>
  <c r="G541" i="57"/>
  <c r="E542" i="57"/>
  <c r="F542" i="57"/>
  <c r="G542" i="57"/>
  <c r="E543" i="57"/>
  <c r="F543" i="57"/>
  <c r="G543" i="57"/>
  <c r="E544" i="57"/>
  <c r="F544" i="57"/>
  <c r="G544" i="57"/>
  <c r="E545" i="57"/>
  <c r="F545" i="57"/>
  <c r="G545" i="57"/>
  <c r="E546" i="57"/>
  <c r="F546" i="57"/>
  <c r="G546" i="57"/>
  <c r="E547" i="57"/>
  <c r="F547" i="57"/>
  <c r="G547" i="57"/>
  <c r="E548" i="57"/>
  <c r="F548" i="57"/>
  <c r="G548" i="57"/>
  <c r="E549" i="57"/>
  <c r="F549" i="57"/>
  <c r="G549" i="57"/>
  <c r="E552" i="57"/>
  <c r="F552" i="57"/>
  <c r="G552" i="57"/>
  <c r="E553" i="57"/>
  <c r="F553" i="57"/>
  <c r="G553" i="57"/>
  <c r="E550" i="57"/>
  <c r="F550" i="57"/>
  <c r="G550" i="57"/>
  <c r="E551" i="57"/>
  <c r="F551" i="57"/>
  <c r="G551" i="57"/>
  <c r="E554" i="57"/>
  <c r="F554" i="57"/>
  <c r="G554" i="57"/>
  <c r="E555" i="57"/>
  <c r="F555" i="57"/>
  <c r="G555" i="57"/>
  <c r="E556" i="57"/>
  <c r="F556" i="57"/>
  <c r="G556" i="57"/>
  <c r="E557" i="57"/>
  <c r="F557" i="57"/>
  <c r="G557" i="57"/>
  <c r="E558" i="57"/>
  <c r="F558" i="57"/>
  <c r="G558" i="57"/>
  <c r="E559" i="57"/>
  <c r="F559" i="57"/>
  <c r="G559" i="57"/>
  <c r="E560" i="57"/>
  <c r="F560" i="57"/>
  <c r="G560" i="57"/>
  <c r="E561" i="57"/>
  <c r="F561" i="57"/>
  <c r="G561" i="57"/>
  <c r="E562" i="57"/>
  <c r="F562" i="57"/>
  <c r="G562" i="57"/>
  <c r="E563" i="57"/>
  <c r="F563" i="57"/>
  <c r="G563" i="57"/>
  <c r="E564" i="57"/>
  <c r="F564" i="57"/>
  <c r="G564" i="57"/>
  <c r="E565" i="57"/>
  <c r="F565" i="57"/>
  <c r="G565" i="57"/>
  <c r="E566" i="57"/>
  <c r="F566" i="57"/>
  <c r="G566" i="57"/>
  <c r="E567" i="57"/>
  <c r="F567" i="57"/>
  <c r="G567" i="57"/>
  <c r="E568" i="57"/>
  <c r="F568" i="57"/>
  <c r="G568" i="57"/>
  <c r="E569" i="57"/>
  <c r="F569" i="57"/>
  <c r="G569" i="57"/>
  <c r="E570" i="57"/>
  <c r="F570" i="57"/>
  <c r="G570" i="57"/>
  <c r="E571" i="57"/>
  <c r="F571" i="57"/>
  <c r="G571" i="57"/>
  <c r="E572" i="57"/>
  <c r="F572" i="57"/>
  <c r="G572" i="57"/>
  <c r="E573" i="57"/>
  <c r="F573" i="57"/>
  <c r="G573" i="57"/>
  <c r="E575" i="57"/>
  <c r="F575" i="57"/>
  <c r="G575" i="57"/>
  <c r="E576" i="57"/>
  <c r="F576" i="57"/>
  <c r="G576" i="57"/>
  <c r="E577" i="57"/>
  <c r="F577" i="57"/>
  <c r="G577" i="57"/>
  <c r="E574" i="57"/>
  <c r="F574" i="57"/>
  <c r="G574" i="57"/>
  <c r="E578" i="57"/>
  <c r="F578" i="57"/>
  <c r="G578" i="57"/>
  <c r="E579" i="57"/>
  <c r="F579" i="57"/>
  <c r="G579" i="57"/>
  <c r="E580" i="57"/>
  <c r="F580" i="57"/>
  <c r="G580" i="57"/>
  <c r="E581" i="57"/>
  <c r="F581" i="57"/>
  <c r="G581" i="57"/>
  <c r="E582" i="57"/>
  <c r="F582" i="57"/>
  <c r="G582" i="57"/>
  <c r="E583" i="57"/>
  <c r="F583" i="57"/>
  <c r="G583" i="57"/>
  <c r="E584" i="57"/>
  <c r="F584" i="57"/>
  <c r="G584" i="57"/>
  <c r="E585" i="57"/>
  <c r="F585" i="57"/>
  <c r="G585" i="57"/>
  <c r="E586" i="57"/>
  <c r="F586" i="57"/>
  <c r="G586" i="57"/>
  <c r="E587" i="57"/>
  <c r="F587" i="57"/>
  <c r="G587" i="57"/>
  <c r="E589" i="57"/>
  <c r="F589" i="57"/>
  <c r="G589" i="57"/>
  <c r="E590" i="57"/>
  <c r="F590" i="57"/>
  <c r="G590" i="57"/>
  <c r="E591" i="57"/>
  <c r="F591" i="57"/>
  <c r="G591" i="57"/>
  <c r="E592" i="57"/>
  <c r="F592" i="57"/>
  <c r="G592" i="57"/>
  <c r="E593" i="57"/>
  <c r="F593" i="57"/>
  <c r="G593" i="57"/>
  <c r="E594" i="57"/>
  <c r="F594" i="57"/>
  <c r="G594" i="57"/>
  <c r="E588" i="57"/>
  <c r="F588" i="57"/>
  <c r="G588" i="57"/>
  <c r="E595" i="57"/>
  <c r="F595" i="57"/>
  <c r="G595" i="57"/>
  <c r="E596" i="57"/>
  <c r="F596" i="57"/>
  <c r="G596" i="57"/>
  <c r="E597" i="57"/>
  <c r="F597" i="57"/>
  <c r="G597" i="57"/>
  <c r="E598" i="57"/>
  <c r="F598" i="57"/>
  <c r="G598" i="57"/>
  <c r="E599" i="57"/>
  <c r="F599" i="57"/>
  <c r="G599" i="57"/>
  <c r="E600" i="57"/>
  <c r="F600" i="57"/>
  <c r="G600" i="57"/>
  <c r="E601" i="57"/>
  <c r="F601" i="57"/>
  <c r="G601" i="57"/>
  <c r="E602" i="57"/>
  <c r="F602" i="57"/>
  <c r="G602" i="57"/>
  <c r="E603" i="57"/>
  <c r="F603" i="57"/>
  <c r="G603" i="57"/>
  <c r="E604" i="57"/>
  <c r="F604" i="57"/>
  <c r="G604" i="57"/>
  <c r="E605" i="57"/>
  <c r="F605" i="57"/>
  <c r="G605" i="57"/>
  <c r="E606" i="57"/>
  <c r="F606" i="57"/>
  <c r="G606" i="57"/>
  <c r="E607" i="57"/>
  <c r="F607" i="57"/>
  <c r="G607" i="57"/>
  <c r="E612" i="57"/>
  <c r="F612" i="57"/>
  <c r="G612" i="57"/>
  <c r="E610" i="57"/>
  <c r="F610" i="57"/>
  <c r="G610" i="57"/>
  <c r="E608" i="57"/>
  <c r="F608" i="57"/>
  <c r="G608" i="57"/>
  <c r="E616" i="57"/>
  <c r="F616" i="57"/>
  <c r="G616" i="57"/>
  <c r="E617" i="57"/>
  <c r="F617" i="57"/>
  <c r="G617" i="57"/>
  <c r="E613" i="57"/>
  <c r="F613" i="57"/>
  <c r="G613" i="57"/>
  <c r="E611" i="57"/>
  <c r="F611" i="57"/>
  <c r="G611" i="57"/>
  <c r="E609" i="57"/>
  <c r="F609" i="57"/>
  <c r="G609" i="57"/>
  <c r="E618" i="57"/>
  <c r="F618" i="57"/>
  <c r="G618" i="57"/>
  <c r="E619" i="57"/>
  <c r="F619" i="57"/>
  <c r="G619" i="57"/>
  <c r="E620" i="57"/>
  <c r="F620" i="57"/>
  <c r="G620" i="57"/>
  <c r="E622" i="57"/>
  <c r="F622" i="57"/>
  <c r="G622" i="57"/>
  <c r="E624" i="57"/>
  <c r="F624" i="57"/>
  <c r="G624" i="57"/>
  <c r="E625" i="57"/>
  <c r="F625" i="57"/>
  <c r="G625" i="57"/>
  <c r="E623" i="57"/>
  <c r="F623" i="57"/>
  <c r="G623" i="57"/>
  <c r="E626" i="57"/>
  <c r="F626" i="57"/>
  <c r="G626" i="57"/>
  <c r="E627" i="57"/>
  <c r="F627" i="57"/>
  <c r="G627" i="57"/>
  <c r="E645" i="57"/>
  <c r="F645" i="57"/>
  <c r="G645" i="57"/>
  <c r="E646" i="57"/>
  <c r="F646" i="57"/>
  <c r="G646" i="57"/>
  <c r="E647" i="57"/>
  <c r="F647" i="57"/>
  <c r="G647" i="57"/>
  <c r="E650" i="57"/>
  <c r="F650" i="57"/>
  <c r="G650" i="57"/>
  <c r="E614" i="57"/>
  <c r="F614" i="57"/>
  <c r="G614" i="57"/>
  <c r="E615" i="57"/>
  <c r="F615" i="57"/>
  <c r="G615" i="57"/>
  <c r="E628" i="57"/>
  <c r="F628" i="57"/>
  <c r="G628" i="57"/>
  <c r="E629" i="57"/>
  <c r="F629" i="57"/>
  <c r="G629" i="57"/>
  <c r="E631" i="57"/>
  <c r="F631" i="57"/>
  <c r="G631" i="57"/>
  <c r="E9" i="57"/>
  <c r="F9" i="57"/>
  <c r="G9" i="57"/>
  <c r="E13" i="57"/>
  <c r="F13" i="57"/>
  <c r="G13" i="57"/>
  <c r="E10" i="57"/>
  <c r="F10" i="57"/>
  <c r="G10" i="57"/>
  <c r="E7" i="57"/>
  <c r="F7" i="57"/>
  <c r="G7" i="57"/>
  <c r="E8" i="57"/>
  <c r="F8" i="57"/>
  <c r="G8" i="57"/>
  <c r="E3" i="57"/>
  <c r="F3" i="57"/>
  <c r="G3" i="57"/>
  <c r="E4" i="57"/>
  <c r="F4" i="57"/>
  <c r="G4" i="57"/>
  <c r="E5" i="57"/>
  <c r="F5" i="57"/>
  <c r="G5" i="57"/>
  <c r="E6" i="57"/>
  <c r="F6" i="57"/>
  <c r="G6" i="57"/>
  <c r="F2" i="57"/>
  <c r="G2" i="57"/>
  <c r="E2" i="57"/>
  <c r="I638" i="47"/>
  <c r="K19" i="48" s="1"/>
  <c r="G640" i="47"/>
  <c r="F640" i="47"/>
  <c r="G639" i="47"/>
  <c r="F639" i="47"/>
  <c r="G638" i="47"/>
  <c r="F638" i="47"/>
  <c r="I446" i="47"/>
  <c r="G457" i="47"/>
  <c r="F457" i="47"/>
  <c r="G456" i="47"/>
  <c r="F456" i="47"/>
  <c r="G455" i="47"/>
  <c r="F455" i="47"/>
  <c r="G454" i="47"/>
  <c r="F454" i="47"/>
  <c r="G453" i="47"/>
  <c r="F453" i="47"/>
  <c r="G452" i="47"/>
  <c r="F452" i="47"/>
  <c r="I356" i="47"/>
  <c r="G361" i="47"/>
  <c r="F361" i="47"/>
  <c r="G360" i="47"/>
  <c r="F360" i="47"/>
  <c r="G359" i="47"/>
  <c r="F359" i="47"/>
  <c r="I85" i="47"/>
  <c r="K5" i="48" s="1"/>
  <c r="G94" i="47"/>
  <c r="F94" i="47"/>
  <c r="G93" i="47"/>
  <c r="F93" i="47"/>
  <c r="G92" i="47"/>
  <c r="F92" i="47"/>
  <c r="G91" i="47"/>
  <c r="F91" i="47"/>
  <c r="G90" i="47"/>
  <c r="F90" i="47"/>
  <c r="G89" i="47"/>
  <c r="F89" i="47"/>
  <c r="H48" i="56"/>
  <c r="H45" i="56"/>
  <c r="H42" i="56"/>
  <c r="H39" i="56"/>
  <c r="H31" i="56"/>
  <c r="H17" i="56"/>
  <c r="F3" i="49" l="1"/>
  <c r="G3" i="49"/>
  <c r="I672" i="57"/>
  <c r="I674" i="57" s="1"/>
  <c r="K14" i="58"/>
  <c r="M14" i="58"/>
  <c r="D23" i="58"/>
  <c r="D34" i="58"/>
  <c r="D66" i="58"/>
  <c r="L14" i="58"/>
  <c r="D45" i="58"/>
  <c r="O14" i="58"/>
  <c r="D92" i="58"/>
  <c r="D16" i="58"/>
  <c r="J673" i="55"/>
  <c r="H671" i="55"/>
  <c r="G671" i="55"/>
  <c r="H670" i="55"/>
  <c r="G670" i="55"/>
  <c r="H669" i="55"/>
  <c r="G669" i="55"/>
  <c r="H668" i="55"/>
  <c r="G668" i="55"/>
  <c r="H667" i="55"/>
  <c r="G667" i="55"/>
  <c r="H666" i="55"/>
  <c r="G666" i="55"/>
  <c r="H665" i="55"/>
  <c r="G665" i="55"/>
  <c r="H664" i="55"/>
  <c r="G664" i="55"/>
  <c r="H663" i="55"/>
  <c r="G663" i="55"/>
  <c r="H662" i="55"/>
  <c r="G662" i="55"/>
  <c r="H661" i="55"/>
  <c r="G661" i="55"/>
  <c r="H660" i="55"/>
  <c r="G660" i="55"/>
  <c r="H659" i="55"/>
  <c r="G659" i="55"/>
  <c r="H658" i="55"/>
  <c r="G658" i="55"/>
  <c r="J657" i="55"/>
  <c r="H657" i="55"/>
  <c r="G657" i="55"/>
  <c r="H656" i="55"/>
  <c r="G656" i="55"/>
  <c r="H655" i="55"/>
  <c r="G655" i="55"/>
  <c r="H654" i="55"/>
  <c r="G654" i="55"/>
  <c r="H653" i="55"/>
  <c r="G653" i="55"/>
  <c r="H652" i="55"/>
  <c r="G652" i="55"/>
  <c r="J651" i="55"/>
  <c r="H651" i="55"/>
  <c r="G651" i="55"/>
  <c r="J650" i="55"/>
  <c r="H650" i="55"/>
  <c r="G650" i="55"/>
  <c r="H649" i="55"/>
  <c r="G649" i="55"/>
  <c r="J648" i="55"/>
  <c r="H648" i="55"/>
  <c r="G648" i="55"/>
  <c r="H647" i="55"/>
  <c r="G647" i="55"/>
  <c r="H646" i="55"/>
  <c r="G646" i="55"/>
  <c r="J645" i="55"/>
  <c r="H645" i="55"/>
  <c r="G645" i="55"/>
  <c r="J644" i="55"/>
  <c r="H644" i="55"/>
  <c r="G644" i="55"/>
  <c r="J643" i="55"/>
  <c r="H643" i="55"/>
  <c r="G643" i="55"/>
  <c r="H642" i="55"/>
  <c r="G642" i="55"/>
  <c r="H641" i="55"/>
  <c r="G641" i="55"/>
  <c r="J640" i="55"/>
  <c r="H640" i="55"/>
  <c r="G640" i="55"/>
  <c r="H639" i="55"/>
  <c r="G639" i="55"/>
  <c r="H638" i="55"/>
  <c r="G638" i="55"/>
  <c r="H637" i="55"/>
  <c r="G637" i="55"/>
  <c r="H636" i="55"/>
  <c r="G636" i="55"/>
  <c r="H635" i="55"/>
  <c r="G635" i="55"/>
  <c r="H634" i="55"/>
  <c r="G634" i="55"/>
  <c r="H633" i="55"/>
  <c r="G633" i="55"/>
  <c r="J632" i="55"/>
  <c r="H632" i="55"/>
  <c r="G632" i="55"/>
  <c r="H631" i="55"/>
  <c r="G631" i="55"/>
  <c r="J630" i="55"/>
  <c r="H630" i="55"/>
  <c r="G630" i="55"/>
  <c r="H629" i="55"/>
  <c r="G629" i="55"/>
  <c r="J628" i="55"/>
  <c r="H628" i="55"/>
  <c r="G628" i="55"/>
  <c r="H627" i="55"/>
  <c r="G627" i="55"/>
  <c r="H626" i="55"/>
  <c r="G626" i="55"/>
  <c r="H625" i="55"/>
  <c r="G625" i="55"/>
  <c r="H624" i="55"/>
  <c r="G624" i="55"/>
  <c r="H623" i="55"/>
  <c r="G623" i="55"/>
  <c r="H622" i="55"/>
  <c r="G622" i="55"/>
  <c r="J620" i="55"/>
  <c r="H620" i="55"/>
  <c r="G620" i="55"/>
  <c r="H619" i="55"/>
  <c r="G619" i="55"/>
  <c r="H618" i="55"/>
  <c r="G618" i="55"/>
  <c r="H617" i="55"/>
  <c r="G617" i="55"/>
  <c r="H616" i="55"/>
  <c r="G616" i="55"/>
  <c r="H615" i="55"/>
  <c r="G615" i="55"/>
  <c r="H614" i="55"/>
  <c r="G614" i="55"/>
  <c r="H613" i="55"/>
  <c r="G613" i="55"/>
  <c r="H612" i="55"/>
  <c r="G612" i="55"/>
  <c r="H611" i="55"/>
  <c r="G611" i="55"/>
  <c r="H610" i="55"/>
  <c r="G610" i="55"/>
  <c r="H609" i="55"/>
  <c r="G609" i="55"/>
  <c r="J608" i="55"/>
  <c r="H608" i="55"/>
  <c r="G608" i="55"/>
  <c r="H607" i="55"/>
  <c r="G607" i="55"/>
  <c r="H606" i="55"/>
  <c r="G606" i="55"/>
  <c r="H605" i="55"/>
  <c r="G605" i="55"/>
  <c r="H604" i="55"/>
  <c r="G604" i="55"/>
  <c r="H603" i="55"/>
  <c r="G603" i="55"/>
  <c r="H602" i="55"/>
  <c r="G602" i="55"/>
  <c r="J601" i="55"/>
  <c r="H601" i="55"/>
  <c r="G601" i="55"/>
  <c r="H600" i="55"/>
  <c r="G600" i="55"/>
  <c r="H599" i="55"/>
  <c r="G599" i="55"/>
  <c r="H598" i="55"/>
  <c r="G598" i="55"/>
  <c r="H597" i="55"/>
  <c r="G597" i="55"/>
  <c r="H596" i="55"/>
  <c r="G596" i="55"/>
  <c r="H595" i="55"/>
  <c r="G595" i="55"/>
  <c r="H594" i="55"/>
  <c r="G594" i="55"/>
  <c r="H593" i="55"/>
  <c r="G593" i="55"/>
  <c r="H592" i="55"/>
  <c r="G592" i="55"/>
  <c r="H591" i="55"/>
  <c r="G591" i="55"/>
  <c r="H590" i="55"/>
  <c r="G590" i="55"/>
  <c r="H589" i="55"/>
  <c r="G589" i="55"/>
  <c r="J588" i="55"/>
  <c r="H588" i="55"/>
  <c r="G588" i="55"/>
  <c r="H587" i="55"/>
  <c r="G587" i="55"/>
  <c r="J586" i="55"/>
  <c r="H586" i="55"/>
  <c r="G586" i="55"/>
  <c r="H585" i="55"/>
  <c r="G585" i="55"/>
  <c r="H584" i="55"/>
  <c r="G584" i="55"/>
  <c r="H583" i="55"/>
  <c r="G583" i="55"/>
  <c r="H582" i="55"/>
  <c r="G582" i="55"/>
  <c r="H581" i="55"/>
  <c r="G581" i="55"/>
  <c r="H580" i="55"/>
  <c r="G580" i="55"/>
  <c r="J579" i="55"/>
  <c r="H579" i="55"/>
  <c r="G579" i="55"/>
  <c r="J578" i="55"/>
  <c r="H578" i="55"/>
  <c r="G578" i="55"/>
  <c r="H577" i="55"/>
  <c r="G577" i="55"/>
  <c r="H576" i="55"/>
  <c r="G576" i="55"/>
  <c r="H575" i="55"/>
  <c r="G575" i="55"/>
  <c r="J574" i="55"/>
  <c r="H574" i="55"/>
  <c r="G574" i="55"/>
  <c r="H573" i="55"/>
  <c r="G573" i="55"/>
  <c r="H572" i="55"/>
  <c r="G572" i="55"/>
  <c r="H571" i="55"/>
  <c r="G571" i="55"/>
  <c r="H570" i="55"/>
  <c r="G570" i="55"/>
  <c r="H569" i="55"/>
  <c r="G569" i="55"/>
  <c r="J568" i="55"/>
  <c r="H568" i="55"/>
  <c r="G568" i="55"/>
  <c r="J567" i="55"/>
  <c r="H567" i="55"/>
  <c r="G567" i="55"/>
  <c r="H566" i="55"/>
  <c r="G566" i="55"/>
  <c r="H565" i="55"/>
  <c r="G565" i="55"/>
  <c r="J564" i="55"/>
  <c r="H564" i="55"/>
  <c r="G564" i="55"/>
  <c r="H563" i="55"/>
  <c r="G563" i="55"/>
  <c r="H562" i="55"/>
  <c r="G562" i="55"/>
  <c r="J561" i="55"/>
  <c r="H561" i="55"/>
  <c r="G561" i="55"/>
  <c r="H560" i="55"/>
  <c r="G560" i="55"/>
  <c r="H559" i="55"/>
  <c r="G559" i="55"/>
  <c r="J558" i="55"/>
  <c r="H558" i="55"/>
  <c r="G558" i="55"/>
  <c r="H557" i="55"/>
  <c r="G557" i="55"/>
  <c r="H556" i="55"/>
  <c r="G556" i="55"/>
  <c r="H555" i="55"/>
  <c r="G555" i="55"/>
  <c r="J554" i="55"/>
  <c r="H554" i="55"/>
  <c r="G554" i="55"/>
  <c r="H553" i="55"/>
  <c r="G553" i="55"/>
  <c r="H552" i="55"/>
  <c r="G552" i="55"/>
  <c r="H551" i="55"/>
  <c r="G551" i="55"/>
  <c r="J550" i="55"/>
  <c r="H550" i="55"/>
  <c r="G550" i="55"/>
  <c r="H549" i="55"/>
  <c r="G549" i="55"/>
  <c r="H548" i="55"/>
  <c r="G548" i="55"/>
  <c r="H547" i="55"/>
  <c r="G547" i="55"/>
  <c r="H546" i="55"/>
  <c r="G546" i="55"/>
  <c r="H545" i="55"/>
  <c r="G545" i="55"/>
  <c r="H544" i="55"/>
  <c r="G544" i="55"/>
  <c r="H543" i="55"/>
  <c r="G543" i="55"/>
  <c r="H542" i="55"/>
  <c r="G542" i="55"/>
  <c r="J541" i="55"/>
  <c r="H541" i="55"/>
  <c r="G541" i="55"/>
  <c r="H540" i="55"/>
  <c r="G540" i="55"/>
  <c r="J539" i="55"/>
  <c r="H539" i="55"/>
  <c r="G539" i="55"/>
  <c r="H538" i="55"/>
  <c r="G538" i="55"/>
  <c r="H537" i="55"/>
  <c r="G537" i="55"/>
  <c r="H536" i="55"/>
  <c r="G536" i="55"/>
  <c r="H535" i="55"/>
  <c r="G535" i="55"/>
  <c r="H534" i="55"/>
  <c r="G534" i="55"/>
  <c r="H533" i="55"/>
  <c r="G533" i="55"/>
  <c r="H532" i="55"/>
  <c r="G532" i="55"/>
  <c r="H531" i="55"/>
  <c r="G531" i="55"/>
  <c r="H530" i="55"/>
  <c r="G530" i="55"/>
  <c r="H529" i="55"/>
  <c r="G529" i="55"/>
  <c r="H528" i="55"/>
  <c r="G528" i="55"/>
  <c r="H527" i="55"/>
  <c r="G527" i="55"/>
  <c r="H526" i="55"/>
  <c r="G526" i="55"/>
  <c r="H525" i="55"/>
  <c r="G525" i="55"/>
  <c r="H524" i="55"/>
  <c r="G524" i="55"/>
  <c r="H523" i="55"/>
  <c r="G523" i="55"/>
  <c r="H522" i="55"/>
  <c r="G522" i="55"/>
  <c r="H521" i="55"/>
  <c r="G521" i="55"/>
  <c r="H520" i="55"/>
  <c r="G520" i="55"/>
  <c r="J519" i="55"/>
  <c r="H519" i="55"/>
  <c r="G519" i="55"/>
  <c r="H518" i="55"/>
  <c r="G518" i="55"/>
  <c r="H517" i="55"/>
  <c r="G517" i="55"/>
  <c r="H516" i="55"/>
  <c r="G516" i="55"/>
  <c r="H515" i="55"/>
  <c r="G515" i="55"/>
  <c r="H514" i="55"/>
  <c r="G514" i="55"/>
  <c r="H513" i="55"/>
  <c r="G513" i="55"/>
  <c r="J512" i="55"/>
  <c r="H512" i="55"/>
  <c r="G512" i="55"/>
  <c r="H511" i="55"/>
  <c r="G511" i="55"/>
  <c r="H510" i="55"/>
  <c r="G510" i="55"/>
  <c r="H509" i="55"/>
  <c r="G509" i="55"/>
  <c r="H508" i="55"/>
  <c r="G508" i="55"/>
  <c r="H507" i="55"/>
  <c r="G507" i="55"/>
  <c r="H506" i="55"/>
  <c r="G506" i="55"/>
  <c r="H505" i="55"/>
  <c r="G505" i="55"/>
  <c r="H504" i="55"/>
  <c r="G504" i="55"/>
  <c r="J503" i="55"/>
  <c r="H503" i="55"/>
  <c r="G503" i="55"/>
  <c r="H502" i="55"/>
  <c r="G502" i="55"/>
  <c r="H501" i="55"/>
  <c r="G501" i="55"/>
  <c r="H500" i="55"/>
  <c r="G500" i="55"/>
  <c r="H499" i="55"/>
  <c r="G499" i="55"/>
  <c r="H498" i="55"/>
  <c r="G498" i="55"/>
  <c r="H497" i="55"/>
  <c r="G497" i="55"/>
  <c r="H496" i="55"/>
  <c r="G496" i="55"/>
  <c r="H495" i="55"/>
  <c r="G495" i="55"/>
  <c r="H494" i="55"/>
  <c r="G494" i="55"/>
  <c r="H493" i="55"/>
  <c r="G493" i="55"/>
  <c r="H492" i="55"/>
  <c r="G492" i="55"/>
  <c r="H491" i="55"/>
  <c r="G491" i="55"/>
  <c r="H490" i="55"/>
  <c r="G490" i="55"/>
  <c r="H489" i="55"/>
  <c r="G489" i="55"/>
  <c r="H488" i="55"/>
  <c r="G488" i="55"/>
  <c r="H487" i="55"/>
  <c r="G487" i="55"/>
  <c r="H486" i="55"/>
  <c r="G486" i="55"/>
  <c r="H485" i="55"/>
  <c r="G485" i="55"/>
  <c r="H484" i="55"/>
  <c r="G484" i="55"/>
  <c r="H483" i="55"/>
  <c r="G483" i="55"/>
  <c r="H482" i="55"/>
  <c r="G482" i="55"/>
  <c r="H481" i="55"/>
  <c r="G481" i="55"/>
  <c r="H480" i="55"/>
  <c r="G480" i="55"/>
  <c r="H479" i="55"/>
  <c r="G479" i="55"/>
  <c r="H478" i="55"/>
  <c r="G478" i="55"/>
  <c r="H477" i="55"/>
  <c r="G477" i="55"/>
  <c r="H476" i="55"/>
  <c r="G476" i="55"/>
  <c r="J475" i="55"/>
  <c r="H475" i="55"/>
  <c r="G475" i="55"/>
  <c r="H474" i="55"/>
  <c r="G474" i="55"/>
  <c r="H473" i="55"/>
  <c r="G473" i="55"/>
  <c r="H472" i="55"/>
  <c r="G472" i="55"/>
  <c r="H471" i="55"/>
  <c r="G471" i="55"/>
  <c r="H470" i="55"/>
  <c r="G470" i="55"/>
  <c r="H469" i="55"/>
  <c r="G469" i="55"/>
  <c r="H468" i="55"/>
  <c r="G468" i="55"/>
  <c r="H467" i="55"/>
  <c r="G467" i="55"/>
  <c r="H466" i="55"/>
  <c r="G466" i="55"/>
  <c r="H465" i="55"/>
  <c r="G465" i="55"/>
  <c r="H464" i="55"/>
  <c r="G464" i="55"/>
  <c r="H463" i="55"/>
  <c r="G463" i="55"/>
  <c r="H462" i="55"/>
  <c r="G462" i="55"/>
  <c r="H461" i="55"/>
  <c r="G461" i="55"/>
  <c r="H460" i="55"/>
  <c r="G460" i="55"/>
  <c r="H459" i="55"/>
  <c r="G459" i="55"/>
  <c r="H458" i="55"/>
  <c r="G458" i="55"/>
  <c r="H457" i="55"/>
  <c r="G457" i="55"/>
  <c r="H456" i="55"/>
  <c r="G456" i="55"/>
  <c r="H455" i="55"/>
  <c r="G455" i="55"/>
  <c r="H454" i="55"/>
  <c r="G454" i="55"/>
  <c r="J453" i="55"/>
  <c r="H453" i="55"/>
  <c r="G453" i="55"/>
  <c r="H452" i="55"/>
  <c r="G452" i="55"/>
  <c r="J451" i="55"/>
  <c r="H451" i="55"/>
  <c r="G451" i="55"/>
  <c r="H450" i="55"/>
  <c r="G450" i="55"/>
  <c r="H449" i="55"/>
  <c r="G449" i="55"/>
  <c r="H448" i="55"/>
  <c r="G448" i="55"/>
  <c r="H447" i="55"/>
  <c r="G447" i="55"/>
  <c r="H446" i="55"/>
  <c r="G446" i="55"/>
  <c r="H445" i="55"/>
  <c r="G445" i="55"/>
  <c r="H444" i="55"/>
  <c r="G444" i="55"/>
  <c r="H443" i="55"/>
  <c r="G443" i="55"/>
  <c r="H442" i="55"/>
  <c r="G442" i="55"/>
  <c r="J441" i="55"/>
  <c r="H441" i="55"/>
  <c r="G441" i="55"/>
  <c r="H440" i="55"/>
  <c r="G440" i="55"/>
  <c r="H439" i="55"/>
  <c r="G439" i="55"/>
  <c r="H438" i="55"/>
  <c r="G438" i="55"/>
  <c r="H437" i="55"/>
  <c r="G437" i="55"/>
  <c r="H436" i="55"/>
  <c r="G436" i="55"/>
  <c r="H435" i="55"/>
  <c r="G435" i="55"/>
  <c r="H434" i="55"/>
  <c r="G434" i="55"/>
  <c r="H433" i="55"/>
  <c r="G433" i="55"/>
  <c r="H432" i="55"/>
  <c r="G432" i="55"/>
  <c r="H431" i="55"/>
  <c r="G431" i="55"/>
  <c r="H430" i="55"/>
  <c r="G430" i="55"/>
  <c r="H429" i="55"/>
  <c r="G429" i="55"/>
  <c r="H428" i="55"/>
  <c r="G428" i="55"/>
  <c r="H427" i="55"/>
  <c r="G427" i="55"/>
  <c r="H426" i="55"/>
  <c r="G426" i="55"/>
  <c r="H425" i="55"/>
  <c r="G425" i="55"/>
  <c r="H424" i="55"/>
  <c r="G424" i="55"/>
  <c r="H423" i="55"/>
  <c r="G423" i="55"/>
  <c r="H422" i="55"/>
  <c r="G422" i="55"/>
  <c r="H421" i="55"/>
  <c r="G421" i="55"/>
  <c r="H420" i="55"/>
  <c r="G420" i="55"/>
  <c r="H419" i="55"/>
  <c r="G419" i="55"/>
  <c r="H418" i="55"/>
  <c r="G418" i="55"/>
  <c r="H417" i="55"/>
  <c r="G417" i="55"/>
  <c r="H416" i="55"/>
  <c r="G416" i="55"/>
  <c r="H415" i="55"/>
  <c r="G415" i="55"/>
  <c r="H414" i="55"/>
  <c r="G414" i="55"/>
  <c r="H413" i="55"/>
  <c r="G413" i="55"/>
  <c r="H412" i="55"/>
  <c r="G412" i="55"/>
  <c r="H411" i="55"/>
  <c r="G411" i="55"/>
  <c r="H410" i="55"/>
  <c r="G410" i="55"/>
  <c r="H409" i="55"/>
  <c r="G409" i="55"/>
  <c r="H408" i="55"/>
  <c r="G408" i="55"/>
  <c r="H407" i="55"/>
  <c r="G407" i="55"/>
  <c r="H406" i="55"/>
  <c r="G406" i="55"/>
  <c r="H405" i="55"/>
  <c r="G405" i="55"/>
  <c r="H404" i="55"/>
  <c r="G404" i="55"/>
  <c r="H403" i="55"/>
  <c r="G403" i="55"/>
  <c r="H402" i="55"/>
  <c r="G402" i="55"/>
  <c r="H401" i="55"/>
  <c r="G401" i="55"/>
  <c r="H400" i="55"/>
  <c r="G400" i="55"/>
  <c r="H399" i="55"/>
  <c r="G399" i="55"/>
  <c r="H398" i="55"/>
  <c r="G398" i="55"/>
  <c r="H397" i="55"/>
  <c r="G397" i="55"/>
  <c r="H396" i="55"/>
  <c r="G396" i="55"/>
  <c r="H395" i="55"/>
  <c r="G395" i="55"/>
  <c r="H394" i="55"/>
  <c r="G394" i="55"/>
  <c r="H393" i="55"/>
  <c r="G393" i="55"/>
  <c r="H392" i="55"/>
  <c r="G392" i="55"/>
  <c r="H391" i="55"/>
  <c r="G391" i="55"/>
  <c r="H390" i="55"/>
  <c r="G390" i="55"/>
  <c r="H389" i="55"/>
  <c r="G389" i="55"/>
  <c r="H388" i="55"/>
  <c r="G388" i="55"/>
  <c r="H387" i="55"/>
  <c r="G387" i="55"/>
  <c r="H386" i="55"/>
  <c r="G386" i="55"/>
  <c r="H385" i="55"/>
  <c r="G385" i="55"/>
  <c r="H384" i="55"/>
  <c r="G384" i="55"/>
  <c r="H383" i="55"/>
  <c r="G383" i="55"/>
  <c r="H382" i="55"/>
  <c r="G382" i="55"/>
  <c r="J381" i="55"/>
  <c r="H381" i="55"/>
  <c r="G381" i="55"/>
  <c r="H380" i="55"/>
  <c r="G380" i="55"/>
  <c r="H379" i="55"/>
  <c r="G379" i="55"/>
  <c r="H378" i="55"/>
  <c r="G378" i="55"/>
  <c r="H377" i="55"/>
  <c r="G377" i="55"/>
  <c r="H376" i="55"/>
  <c r="G376" i="55"/>
  <c r="H375" i="55"/>
  <c r="G375" i="55"/>
  <c r="H374" i="55"/>
  <c r="G374" i="55"/>
  <c r="H373" i="55"/>
  <c r="G373" i="55"/>
  <c r="H372" i="55"/>
  <c r="G372" i="55"/>
  <c r="H371" i="55"/>
  <c r="G371" i="55"/>
  <c r="H370" i="55"/>
  <c r="G370" i="55"/>
  <c r="H369" i="55"/>
  <c r="G369" i="55"/>
  <c r="H368" i="55"/>
  <c r="G368" i="55"/>
  <c r="H367" i="55"/>
  <c r="G367" i="55"/>
  <c r="H366" i="55"/>
  <c r="G366" i="55"/>
  <c r="H365" i="55"/>
  <c r="G365" i="55"/>
  <c r="H364" i="55"/>
  <c r="G364" i="55"/>
  <c r="H363" i="55"/>
  <c r="G363" i="55"/>
  <c r="H362" i="55"/>
  <c r="G362" i="55"/>
  <c r="H361" i="55"/>
  <c r="G361" i="55"/>
  <c r="H360" i="55"/>
  <c r="G360" i="55"/>
  <c r="H359" i="55"/>
  <c r="G359" i="55"/>
  <c r="H358" i="55"/>
  <c r="G358" i="55"/>
  <c r="H357" i="55"/>
  <c r="G357" i="55"/>
  <c r="H356" i="55"/>
  <c r="G356" i="55"/>
  <c r="H355" i="55"/>
  <c r="G355" i="55"/>
  <c r="H354" i="55"/>
  <c r="G354" i="55"/>
  <c r="H353" i="55"/>
  <c r="G353" i="55"/>
  <c r="H352" i="55"/>
  <c r="G352" i="55"/>
  <c r="H351" i="55"/>
  <c r="G351" i="55"/>
  <c r="H350" i="55"/>
  <c r="G350" i="55"/>
  <c r="H349" i="55"/>
  <c r="G349" i="55"/>
  <c r="H348" i="55"/>
  <c r="G348" i="55"/>
  <c r="H347" i="55"/>
  <c r="G347" i="55"/>
  <c r="H346" i="55"/>
  <c r="G346" i="55"/>
  <c r="H345" i="55"/>
  <c r="G345" i="55"/>
  <c r="J344" i="55"/>
  <c r="H344" i="55"/>
  <c r="G344" i="55"/>
  <c r="H343" i="55"/>
  <c r="G343" i="55"/>
  <c r="H342" i="55"/>
  <c r="G342" i="55"/>
  <c r="H341" i="55"/>
  <c r="G341" i="55"/>
  <c r="H340" i="55"/>
  <c r="G340" i="55"/>
  <c r="H339" i="55"/>
  <c r="G339" i="55"/>
  <c r="H338" i="55"/>
  <c r="G338" i="55"/>
  <c r="H337" i="55"/>
  <c r="G337" i="55"/>
  <c r="H336" i="55"/>
  <c r="G336" i="55"/>
  <c r="H335" i="55"/>
  <c r="G335" i="55"/>
  <c r="H334" i="55"/>
  <c r="G334" i="55"/>
  <c r="H333" i="55"/>
  <c r="G333" i="55"/>
  <c r="H332" i="55"/>
  <c r="G332" i="55"/>
  <c r="H331" i="55"/>
  <c r="G331" i="55"/>
  <c r="H330" i="55"/>
  <c r="G330" i="55"/>
  <c r="H329" i="55"/>
  <c r="G329" i="55"/>
  <c r="H328" i="55"/>
  <c r="G328" i="55"/>
  <c r="H327" i="55"/>
  <c r="G327" i="55"/>
  <c r="H326" i="55"/>
  <c r="G326" i="55"/>
  <c r="H325" i="55"/>
  <c r="G325" i="55"/>
  <c r="H324" i="55"/>
  <c r="G324" i="55"/>
  <c r="J323" i="55"/>
  <c r="H323" i="55"/>
  <c r="G323" i="55"/>
  <c r="H322" i="55"/>
  <c r="G322" i="55"/>
  <c r="H321" i="55"/>
  <c r="G321" i="55"/>
  <c r="H320" i="55"/>
  <c r="G320" i="55"/>
  <c r="H319" i="55"/>
  <c r="G319" i="55"/>
  <c r="J318" i="55"/>
  <c r="H318" i="55"/>
  <c r="G318" i="55"/>
  <c r="H317" i="55"/>
  <c r="G317" i="55"/>
  <c r="H316" i="55"/>
  <c r="G316" i="55"/>
  <c r="H315" i="55"/>
  <c r="G315" i="55"/>
  <c r="H314" i="55"/>
  <c r="G314" i="55"/>
  <c r="H313" i="55"/>
  <c r="G313" i="55"/>
  <c r="H312" i="55"/>
  <c r="G312" i="55"/>
  <c r="H311" i="55"/>
  <c r="G311" i="55"/>
  <c r="J310" i="55"/>
  <c r="H310" i="55"/>
  <c r="G310" i="55"/>
  <c r="H309" i="55"/>
  <c r="G309" i="55"/>
  <c r="H308" i="55"/>
  <c r="G308" i="55"/>
  <c r="H307" i="55"/>
  <c r="G307" i="55"/>
  <c r="H306" i="55"/>
  <c r="G306" i="55"/>
  <c r="H305" i="55"/>
  <c r="G305" i="55"/>
  <c r="H304" i="55"/>
  <c r="G304" i="55"/>
  <c r="J303" i="55"/>
  <c r="H303" i="55"/>
  <c r="G303" i="55"/>
  <c r="H302" i="55"/>
  <c r="G302" i="55"/>
  <c r="H301" i="55"/>
  <c r="G301" i="55"/>
  <c r="J300" i="55"/>
  <c r="H300" i="55"/>
  <c r="G300" i="55"/>
  <c r="J299" i="55"/>
  <c r="H299" i="55"/>
  <c r="G299" i="55"/>
  <c r="H298" i="55"/>
  <c r="G298" i="55"/>
  <c r="H297" i="55"/>
  <c r="G297" i="55"/>
  <c r="J296" i="55"/>
  <c r="H296" i="55"/>
  <c r="G296" i="55"/>
  <c r="H295" i="55"/>
  <c r="G295" i="55"/>
  <c r="H294" i="55"/>
  <c r="G294" i="55"/>
  <c r="H293" i="55"/>
  <c r="G293" i="55"/>
  <c r="J292" i="55"/>
  <c r="H292" i="55"/>
  <c r="G292" i="55"/>
  <c r="H291" i="55"/>
  <c r="G291" i="55"/>
  <c r="H290" i="55"/>
  <c r="G290" i="55"/>
  <c r="H289" i="55"/>
  <c r="G289" i="55"/>
  <c r="H288" i="55"/>
  <c r="G288" i="55"/>
  <c r="H287" i="55"/>
  <c r="G287" i="55"/>
  <c r="J286" i="55"/>
  <c r="H286" i="55"/>
  <c r="G286" i="55"/>
  <c r="J285" i="55"/>
  <c r="H285" i="55"/>
  <c r="G285" i="55"/>
  <c r="H284" i="55"/>
  <c r="G284" i="55"/>
  <c r="H283" i="55"/>
  <c r="G283" i="55"/>
  <c r="H282" i="55"/>
  <c r="G282" i="55"/>
  <c r="J281" i="55"/>
  <c r="H281" i="55"/>
  <c r="G281" i="55"/>
  <c r="H280" i="55"/>
  <c r="G280" i="55"/>
  <c r="J279" i="55"/>
  <c r="H279" i="55"/>
  <c r="G279" i="55"/>
  <c r="J278" i="55"/>
  <c r="H278" i="55"/>
  <c r="G278" i="55"/>
  <c r="J277" i="55"/>
  <c r="H277" i="55"/>
  <c r="G277" i="55"/>
  <c r="H276" i="55"/>
  <c r="G276" i="55"/>
  <c r="H275" i="55"/>
  <c r="G275" i="55"/>
  <c r="H274" i="55"/>
  <c r="G274" i="55"/>
  <c r="H273" i="55"/>
  <c r="G273" i="55"/>
  <c r="H272" i="55"/>
  <c r="G272" i="55"/>
  <c r="H271" i="55"/>
  <c r="G271" i="55"/>
  <c r="H270" i="55"/>
  <c r="G270" i="55"/>
  <c r="J269" i="55"/>
  <c r="H269" i="55"/>
  <c r="G269" i="55"/>
  <c r="H268" i="55"/>
  <c r="G268" i="55"/>
  <c r="H267" i="55"/>
  <c r="G267" i="55"/>
  <c r="H266" i="55"/>
  <c r="G266" i="55"/>
  <c r="H265" i="55"/>
  <c r="G265" i="55"/>
  <c r="J264" i="55"/>
  <c r="H264" i="55"/>
  <c r="G264" i="55"/>
  <c r="H263" i="55"/>
  <c r="G263" i="55"/>
  <c r="H262" i="55"/>
  <c r="G262" i="55"/>
  <c r="H261" i="55"/>
  <c r="G261" i="55"/>
  <c r="H260" i="55"/>
  <c r="G260" i="55"/>
  <c r="H259" i="55"/>
  <c r="G259" i="55"/>
  <c r="H258" i="55"/>
  <c r="G258" i="55"/>
  <c r="H257" i="55"/>
  <c r="G257" i="55"/>
  <c r="H256" i="55"/>
  <c r="G256" i="55"/>
  <c r="J255" i="55"/>
  <c r="H255" i="55"/>
  <c r="G255" i="55"/>
  <c r="H254" i="55"/>
  <c r="G254" i="55"/>
  <c r="H253" i="55"/>
  <c r="G253" i="55"/>
  <c r="H252" i="55"/>
  <c r="G252" i="55"/>
  <c r="J251" i="55"/>
  <c r="H251" i="55"/>
  <c r="G251" i="55"/>
  <c r="H250" i="55"/>
  <c r="G250" i="55"/>
  <c r="H249" i="55"/>
  <c r="G249" i="55"/>
  <c r="H248" i="55"/>
  <c r="G248" i="55"/>
  <c r="H247" i="55"/>
  <c r="G247" i="55"/>
  <c r="H246" i="55"/>
  <c r="G246" i="55"/>
  <c r="H245" i="55"/>
  <c r="G245" i="55"/>
  <c r="H244" i="55"/>
  <c r="G244" i="55"/>
  <c r="H243" i="55"/>
  <c r="G243" i="55"/>
  <c r="H242" i="55"/>
  <c r="G242" i="55"/>
  <c r="J241" i="55"/>
  <c r="H241" i="55"/>
  <c r="G241" i="55"/>
  <c r="H240" i="55"/>
  <c r="G240" i="55"/>
  <c r="H239" i="55"/>
  <c r="G239" i="55"/>
  <c r="H238" i="55"/>
  <c r="G238" i="55"/>
  <c r="H237" i="55"/>
  <c r="G237" i="55"/>
  <c r="H236" i="55"/>
  <c r="G236" i="55"/>
  <c r="H235" i="55"/>
  <c r="G235" i="55"/>
  <c r="H234" i="55"/>
  <c r="G234" i="55"/>
  <c r="J233" i="55"/>
  <c r="H233" i="55"/>
  <c r="G233" i="55"/>
  <c r="H232" i="55"/>
  <c r="G232" i="55"/>
  <c r="H231" i="55"/>
  <c r="G231" i="55"/>
  <c r="H230" i="55"/>
  <c r="G230" i="55"/>
  <c r="H229" i="55"/>
  <c r="G229" i="55"/>
  <c r="H228" i="55"/>
  <c r="G228" i="55"/>
  <c r="H227" i="55"/>
  <c r="G227" i="55"/>
  <c r="H226" i="55"/>
  <c r="G226" i="55"/>
  <c r="H225" i="55"/>
  <c r="G225" i="55"/>
  <c r="H224" i="55"/>
  <c r="G224" i="55"/>
  <c r="H223" i="55"/>
  <c r="G223" i="55"/>
  <c r="H222" i="55"/>
  <c r="G222" i="55"/>
  <c r="H221" i="55"/>
  <c r="G221" i="55"/>
  <c r="H220" i="55"/>
  <c r="G220" i="55"/>
  <c r="H219" i="55"/>
  <c r="G219" i="55"/>
  <c r="J218" i="55"/>
  <c r="H218" i="55"/>
  <c r="G218" i="55"/>
  <c r="H217" i="55"/>
  <c r="G217" i="55"/>
  <c r="H216" i="55"/>
  <c r="G216" i="55"/>
  <c r="H215" i="55"/>
  <c r="G215" i="55"/>
  <c r="J214" i="55"/>
  <c r="H214" i="55"/>
  <c r="G214" i="55"/>
  <c r="H213" i="55"/>
  <c r="G213" i="55"/>
  <c r="H212" i="55"/>
  <c r="G212" i="55"/>
  <c r="H211" i="55"/>
  <c r="G211" i="55"/>
  <c r="H210" i="55"/>
  <c r="G210" i="55"/>
  <c r="H209" i="55"/>
  <c r="G209" i="55"/>
  <c r="H208" i="55"/>
  <c r="G208" i="55"/>
  <c r="H207" i="55"/>
  <c r="G207" i="55"/>
  <c r="J206" i="55"/>
  <c r="H206" i="55"/>
  <c r="G206" i="55"/>
  <c r="H205" i="55"/>
  <c r="G205" i="55"/>
  <c r="H204" i="55"/>
  <c r="G204" i="55"/>
  <c r="H203" i="55"/>
  <c r="G203" i="55"/>
  <c r="J202" i="55"/>
  <c r="H202" i="55"/>
  <c r="G202" i="55"/>
  <c r="H201" i="55"/>
  <c r="G201" i="55"/>
  <c r="H200" i="55"/>
  <c r="G200" i="55"/>
  <c r="H199" i="55"/>
  <c r="G199" i="55"/>
  <c r="H198" i="55"/>
  <c r="G198" i="55"/>
  <c r="H197" i="55"/>
  <c r="G197" i="55"/>
  <c r="H196" i="55"/>
  <c r="G196" i="55"/>
  <c r="H195" i="55"/>
  <c r="G195" i="55"/>
  <c r="J194" i="55"/>
  <c r="H194" i="55"/>
  <c r="G194" i="55"/>
  <c r="H193" i="55"/>
  <c r="G193" i="55"/>
  <c r="H192" i="55"/>
  <c r="G192" i="55"/>
  <c r="H191" i="55"/>
  <c r="G191" i="55"/>
  <c r="H190" i="55"/>
  <c r="G190" i="55"/>
  <c r="H189" i="55"/>
  <c r="G189" i="55"/>
  <c r="H188" i="55"/>
  <c r="G188" i="55"/>
  <c r="H187" i="55"/>
  <c r="G187" i="55"/>
  <c r="H186" i="55"/>
  <c r="G186" i="55"/>
  <c r="H185" i="55"/>
  <c r="G185" i="55"/>
  <c r="H184" i="55"/>
  <c r="G184" i="55"/>
  <c r="H183" i="55"/>
  <c r="G183" i="55"/>
  <c r="H182" i="55"/>
  <c r="G182" i="55"/>
  <c r="J181" i="55"/>
  <c r="H181" i="55"/>
  <c r="G181" i="55"/>
  <c r="H180" i="55"/>
  <c r="G180" i="55"/>
  <c r="H179" i="55"/>
  <c r="G179" i="55"/>
  <c r="H178" i="55"/>
  <c r="G178" i="55"/>
  <c r="H177" i="55"/>
  <c r="G177" i="55"/>
  <c r="H176" i="55"/>
  <c r="G176" i="55"/>
  <c r="H175" i="55"/>
  <c r="G175" i="55"/>
  <c r="J174" i="55"/>
  <c r="H174" i="55"/>
  <c r="G174" i="55"/>
  <c r="H173" i="55"/>
  <c r="G173" i="55"/>
  <c r="H172" i="55"/>
  <c r="G172" i="55"/>
  <c r="H171" i="55"/>
  <c r="G171" i="55"/>
  <c r="H170" i="55"/>
  <c r="G170" i="55"/>
  <c r="H169" i="55"/>
  <c r="G169" i="55"/>
  <c r="H168" i="55"/>
  <c r="G168" i="55"/>
  <c r="H167" i="55"/>
  <c r="G167" i="55"/>
  <c r="H166" i="55"/>
  <c r="G166" i="55"/>
  <c r="H165" i="55"/>
  <c r="G165" i="55"/>
  <c r="H164" i="55"/>
  <c r="G164" i="55"/>
  <c r="H163" i="55"/>
  <c r="G163" i="55"/>
  <c r="J162" i="55"/>
  <c r="H162" i="55"/>
  <c r="G162" i="55"/>
  <c r="H161" i="55"/>
  <c r="G161" i="55"/>
  <c r="H160" i="55"/>
  <c r="G160" i="55"/>
  <c r="H159" i="55"/>
  <c r="G159" i="55"/>
  <c r="H158" i="55"/>
  <c r="G158" i="55"/>
  <c r="H157" i="55"/>
  <c r="G157" i="55"/>
  <c r="H156" i="55"/>
  <c r="G156" i="55"/>
  <c r="H155" i="55"/>
  <c r="G155" i="55"/>
  <c r="H154" i="55"/>
  <c r="G154" i="55"/>
  <c r="J153" i="55"/>
  <c r="H153" i="55"/>
  <c r="G153" i="55"/>
  <c r="H152" i="55"/>
  <c r="G152" i="55"/>
  <c r="H151" i="55"/>
  <c r="G151" i="55"/>
  <c r="H150" i="55"/>
  <c r="G150" i="55"/>
  <c r="H149" i="55"/>
  <c r="G149" i="55"/>
  <c r="H148" i="55"/>
  <c r="G148" i="55"/>
  <c r="H147" i="55"/>
  <c r="G147" i="55"/>
  <c r="H146" i="55"/>
  <c r="G146" i="55"/>
  <c r="H145" i="55"/>
  <c r="G145" i="55"/>
  <c r="H144" i="55"/>
  <c r="G144" i="55"/>
  <c r="H143" i="55"/>
  <c r="G143" i="55"/>
  <c r="H142" i="55"/>
  <c r="G142" i="55"/>
  <c r="H141" i="55"/>
  <c r="G141" i="55"/>
  <c r="H140" i="55"/>
  <c r="G140" i="55"/>
  <c r="H139" i="55"/>
  <c r="G139" i="55"/>
  <c r="H138" i="55"/>
  <c r="G138" i="55"/>
  <c r="H137" i="55"/>
  <c r="G137" i="55"/>
  <c r="H136" i="55"/>
  <c r="G136" i="55"/>
  <c r="H135" i="55"/>
  <c r="G135" i="55"/>
  <c r="H134" i="55"/>
  <c r="G134" i="55"/>
  <c r="H133" i="55"/>
  <c r="G133" i="55"/>
  <c r="H132" i="55"/>
  <c r="G132" i="55"/>
  <c r="J131" i="55"/>
  <c r="H131" i="55"/>
  <c r="G131" i="55"/>
  <c r="H130" i="55"/>
  <c r="G130" i="55"/>
  <c r="H129" i="55"/>
  <c r="G129" i="55"/>
  <c r="H128" i="55"/>
  <c r="G128" i="55"/>
  <c r="H127" i="55"/>
  <c r="G127" i="55"/>
  <c r="H126" i="55"/>
  <c r="G126" i="55"/>
  <c r="H125" i="55"/>
  <c r="G125" i="55"/>
  <c r="H124" i="55"/>
  <c r="G124" i="55"/>
  <c r="H123" i="55"/>
  <c r="G123" i="55"/>
  <c r="H122" i="55"/>
  <c r="G122" i="55"/>
  <c r="H121" i="55"/>
  <c r="G121" i="55"/>
  <c r="H120" i="55"/>
  <c r="G120" i="55"/>
  <c r="H119" i="55"/>
  <c r="G119" i="55"/>
  <c r="J118" i="55"/>
  <c r="H118" i="55"/>
  <c r="G118" i="55"/>
  <c r="J117" i="55"/>
  <c r="H117" i="55"/>
  <c r="G117" i="55"/>
  <c r="H116" i="55"/>
  <c r="G116" i="55"/>
  <c r="H115" i="55"/>
  <c r="G115" i="55"/>
  <c r="H114" i="55"/>
  <c r="G114" i="55"/>
  <c r="H113" i="55"/>
  <c r="G113" i="55"/>
  <c r="H112" i="55"/>
  <c r="G112" i="55"/>
  <c r="H111" i="55"/>
  <c r="G111" i="55"/>
  <c r="H110" i="55"/>
  <c r="G110" i="55"/>
  <c r="H109" i="55"/>
  <c r="G109" i="55"/>
  <c r="H108" i="55"/>
  <c r="G108" i="55"/>
  <c r="H107" i="55"/>
  <c r="G107" i="55"/>
  <c r="H106" i="55"/>
  <c r="G106" i="55"/>
  <c r="H105" i="55"/>
  <c r="G105" i="55"/>
  <c r="H104" i="55"/>
  <c r="G104" i="55"/>
  <c r="H103" i="55"/>
  <c r="G103" i="55"/>
  <c r="H102" i="55"/>
  <c r="G102" i="55"/>
  <c r="H101" i="55"/>
  <c r="G101" i="55"/>
  <c r="H100" i="55"/>
  <c r="G100" i="55"/>
  <c r="H99" i="55"/>
  <c r="G99" i="55"/>
  <c r="H98" i="55"/>
  <c r="G98" i="55"/>
  <c r="H97" i="55"/>
  <c r="G97" i="55"/>
  <c r="H96" i="55"/>
  <c r="G96" i="55"/>
  <c r="H95" i="55"/>
  <c r="G95" i="55"/>
  <c r="H94" i="55"/>
  <c r="G94" i="55"/>
  <c r="H93" i="55"/>
  <c r="G93" i="55"/>
  <c r="J92" i="55"/>
  <c r="H92" i="55"/>
  <c r="G92" i="55"/>
  <c r="H91" i="55"/>
  <c r="G91" i="55"/>
  <c r="H90" i="55"/>
  <c r="G90" i="55"/>
  <c r="H89" i="55"/>
  <c r="G89" i="55"/>
  <c r="H88" i="55"/>
  <c r="G88" i="55"/>
  <c r="H87" i="55"/>
  <c r="G87" i="55"/>
  <c r="H86" i="55"/>
  <c r="G86" i="55"/>
  <c r="J85" i="55"/>
  <c r="H85" i="55"/>
  <c r="G85" i="55"/>
  <c r="J84" i="55"/>
  <c r="H84" i="55"/>
  <c r="G84" i="55"/>
  <c r="H83" i="55"/>
  <c r="G83" i="55"/>
  <c r="H82" i="55"/>
  <c r="G82" i="55"/>
  <c r="H81" i="55"/>
  <c r="G81" i="55"/>
  <c r="H80" i="55"/>
  <c r="G80" i="55"/>
  <c r="H79" i="55"/>
  <c r="G79" i="55"/>
  <c r="H78" i="55"/>
  <c r="G78" i="55"/>
  <c r="H77" i="55"/>
  <c r="G77" i="55"/>
  <c r="J76" i="55"/>
  <c r="H76" i="55"/>
  <c r="G76" i="55"/>
  <c r="H75" i="55"/>
  <c r="G75" i="55"/>
  <c r="H74" i="55"/>
  <c r="G74" i="55"/>
  <c r="H73" i="55"/>
  <c r="G73" i="55"/>
  <c r="H72" i="55"/>
  <c r="G72" i="55"/>
  <c r="H71" i="55"/>
  <c r="G71" i="55"/>
  <c r="H70" i="55"/>
  <c r="G70" i="55"/>
  <c r="J69" i="55"/>
  <c r="H69" i="55"/>
  <c r="G69" i="55"/>
  <c r="H68" i="55"/>
  <c r="G68" i="55"/>
  <c r="H67" i="55"/>
  <c r="G67" i="55"/>
  <c r="H66" i="55"/>
  <c r="G66" i="55"/>
  <c r="H65" i="55"/>
  <c r="G65" i="55"/>
  <c r="H64" i="55"/>
  <c r="G64" i="55"/>
  <c r="H63" i="55"/>
  <c r="G63" i="55"/>
  <c r="H62" i="55"/>
  <c r="G62" i="55"/>
  <c r="H61" i="55"/>
  <c r="G61" i="55"/>
  <c r="H60" i="55"/>
  <c r="G60" i="55"/>
  <c r="H59" i="55"/>
  <c r="G59" i="55"/>
  <c r="H58" i="55"/>
  <c r="G58" i="55"/>
  <c r="J57" i="55"/>
  <c r="H57" i="55"/>
  <c r="G57" i="55"/>
  <c r="H56" i="55"/>
  <c r="G56" i="55"/>
  <c r="H55" i="55"/>
  <c r="G55" i="55"/>
  <c r="H54" i="55"/>
  <c r="G54" i="55"/>
  <c r="H53" i="55"/>
  <c r="G53" i="55"/>
  <c r="H52" i="55"/>
  <c r="G52" i="55"/>
  <c r="H51" i="55"/>
  <c r="G51" i="55"/>
  <c r="J50" i="55"/>
  <c r="H50" i="55"/>
  <c r="G50" i="55"/>
  <c r="H49" i="55"/>
  <c r="G49" i="55"/>
  <c r="H48" i="55"/>
  <c r="G48" i="55"/>
  <c r="H47" i="55"/>
  <c r="G47" i="55"/>
  <c r="H46" i="55"/>
  <c r="G46" i="55"/>
  <c r="H45" i="55"/>
  <c r="G45" i="55"/>
  <c r="H44" i="55"/>
  <c r="G44" i="55"/>
  <c r="H43" i="55"/>
  <c r="G43" i="55"/>
  <c r="J42" i="55"/>
  <c r="H42" i="55"/>
  <c r="G42" i="55"/>
  <c r="H41" i="55"/>
  <c r="G41" i="55"/>
  <c r="H40" i="55"/>
  <c r="G40" i="55"/>
  <c r="H39" i="55"/>
  <c r="G39" i="55"/>
  <c r="H38" i="55"/>
  <c r="G38" i="55"/>
  <c r="H37" i="55"/>
  <c r="G37" i="55"/>
  <c r="H36" i="55"/>
  <c r="G36" i="55"/>
  <c r="H35" i="55"/>
  <c r="G35" i="55"/>
  <c r="H34" i="55"/>
  <c r="G34" i="55"/>
  <c r="H33" i="55"/>
  <c r="G33" i="55"/>
  <c r="H32" i="55"/>
  <c r="G32" i="55"/>
  <c r="H31" i="55"/>
  <c r="G31" i="55"/>
  <c r="H30" i="55"/>
  <c r="G30" i="55"/>
  <c r="H29" i="55"/>
  <c r="G29" i="55"/>
  <c r="H28" i="55"/>
  <c r="G28" i="55"/>
  <c r="J27" i="55"/>
  <c r="H27" i="55"/>
  <c r="G27" i="55"/>
  <c r="H26" i="55"/>
  <c r="G26" i="55"/>
  <c r="H25" i="55"/>
  <c r="G25" i="55"/>
  <c r="H24" i="55"/>
  <c r="G24" i="55"/>
  <c r="H23" i="55"/>
  <c r="G23" i="55"/>
  <c r="H22" i="55"/>
  <c r="G22" i="55"/>
  <c r="H21" i="55"/>
  <c r="G21" i="55"/>
  <c r="H20" i="55"/>
  <c r="G20" i="55"/>
  <c r="H19" i="55"/>
  <c r="G19" i="55"/>
  <c r="H18" i="55"/>
  <c r="G18" i="55"/>
  <c r="H17" i="55"/>
  <c r="G17" i="55"/>
  <c r="H16" i="55"/>
  <c r="G16" i="55"/>
  <c r="H15" i="55"/>
  <c r="G15" i="55"/>
  <c r="H14" i="55"/>
  <c r="G14" i="55"/>
  <c r="H13" i="55"/>
  <c r="G13" i="55"/>
  <c r="H12" i="55"/>
  <c r="G12" i="55"/>
  <c r="H11" i="55"/>
  <c r="G11" i="55"/>
  <c r="H10" i="55"/>
  <c r="G10" i="55"/>
  <c r="J9" i="55"/>
  <c r="H9" i="55"/>
  <c r="G9" i="55"/>
  <c r="H8" i="55"/>
  <c r="G8" i="55"/>
  <c r="H7" i="55"/>
  <c r="G7" i="55"/>
  <c r="H6" i="55"/>
  <c r="G6" i="55"/>
  <c r="H5" i="55"/>
  <c r="G5" i="55"/>
  <c r="H4" i="55"/>
  <c r="G4" i="55"/>
  <c r="J3" i="55"/>
  <c r="H3" i="55"/>
  <c r="G3" i="55"/>
  <c r="J2" i="55"/>
  <c r="H2" i="55"/>
  <c r="G2" i="55"/>
  <c r="J673" i="44"/>
  <c r="H671" i="44"/>
  <c r="H670" i="44"/>
  <c r="H669" i="44"/>
  <c r="H668" i="44"/>
  <c r="H667" i="44"/>
  <c r="H666" i="44"/>
  <c r="H665" i="44"/>
  <c r="H664" i="44"/>
  <c r="H663" i="44"/>
  <c r="H662" i="44"/>
  <c r="H661" i="44"/>
  <c r="H660" i="44"/>
  <c r="G671" i="44"/>
  <c r="G670" i="44"/>
  <c r="G669" i="44"/>
  <c r="G668" i="44"/>
  <c r="G667" i="44"/>
  <c r="G666" i="44"/>
  <c r="G665" i="44"/>
  <c r="G664" i="44"/>
  <c r="G663" i="44"/>
  <c r="G662" i="44"/>
  <c r="G661" i="44"/>
  <c r="G660" i="44"/>
  <c r="J651" i="44"/>
  <c r="H656" i="44"/>
  <c r="G656" i="44"/>
  <c r="H655" i="44"/>
  <c r="G655" i="44"/>
  <c r="H654" i="44"/>
  <c r="G654" i="44"/>
  <c r="H659" i="44"/>
  <c r="G659" i="44"/>
  <c r="H658" i="44"/>
  <c r="G658" i="44"/>
  <c r="J657" i="44"/>
  <c r="H657" i="44"/>
  <c r="G657" i="44"/>
  <c r="H640" i="52"/>
  <c r="F639" i="52"/>
  <c r="F638" i="52"/>
  <c r="F637" i="52"/>
  <c r="F400" i="52"/>
  <c r="F399" i="52"/>
  <c r="F398" i="52"/>
  <c r="F397" i="52"/>
  <c r="F396" i="52"/>
  <c r="F395" i="52"/>
  <c r="F326" i="52"/>
  <c r="F325" i="52"/>
  <c r="F324" i="52"/>
  <c r="F44" i="52"/>
  <c r="F43" i="52"/>
  <c r="F42" i="52"/>
  <c r="F41" i="52"/>
  <c r="F40" i="52"/>
  <c r="F39" i="52"/>
  <c r="U650" i="42"/>
  <c r="R16" i="45" s="1"/>
  <c r="O650" i="42"/>
  <c r="L16" i="45" s="1"/>
  <c r="N650" i="42"/>
  <c r="H650" i="42"/>
  <c r="G650" i="42"/>
  <c r="D16" i="45" s="1"/>
  <c r="E670" i="42"/>
  <c r="D670" i="42"/>
  <c r="E669" i="42"/>
  <c r="D669" i="42"/>
  <c r="E668" i="42"/>
  <c r="D668" i="42"/>
  <c r="E667" i="42"/>
  <c r="D667" i="42"/>
  <c r="E666" i="42"/>
  <c r="D666" i="42"/>
  <c r="E665" i="42"/>
  <c r="D665" i="42"/>
  <c r="E664" i="42"/>
  <c r="D664" i="42"/>
  <c r="E663" i="42"/>
  <c r="D663" i="42"/>
  <c r="E662" i="42"/>
  <c r="D662" i="42"/>
  <c r="E661" i="42"/>
  <c r="D661" i="42"/>
  <c r="E660" i="42"/>
  <c r="D660" i="42"/>
  <c r="E659" i="42"/>
  <c r="D659" i="42"/>
  <c r="E658" i="42"/>
  <c r="D658" i="42"/>
  <c r="E657" i="42"/>
  <c r="D657" i="42"/>
  <c r="E656" i="42"/>
  <c r="D656" i="42"/>
  <c r="E655" i="42"/>
  <c r="D655" i="42"/>
  <c r="E654" i="42"/>
  <c r="D654" i="42"/>
  <c r="E653" i="42"/>
  <c r="D653" i="42"/>
  <c r="E652" i="42"/>
  <c r="D652" i="42"/>
  <c r="E651" i="42"/>
  <c r="D651" i="42"/>
  <c r="E650" i="42"/>
  <c r="D650" i="42"/>
  <c r="D9" i="58" l="1"/>
  <c r="D138" i="58"/>
  <c r="D12" i="58"/>
  <c r="H14" i="58"/>
  <c r="I14" i="58"/>
  <c r="D225" i="58"/>
  <c r="N14" i="58"/>
  <c r="P14" i="58"/>
  <c r="Q14" i="58"/>
  <c r="J14" i="58"/>
  <c r="R14" i="58"/>
  <c r="W650" i="42"/>
  <c r="J672" i="55"/>
  <c r="J674" i="55" s="1"/>
  <c r="K16" i="45"/>
  <c r="E3" i="46" s="1"/>
  <c r="J479" i="52"/>
  <c r="I479" i="52"/>
  <c r="H671" i="52"/>
  <c r="S3" i="53" s="1"/>
  <c r="R3" i="53"/>
  <c r="H636" i="52"/>
  <c r="Q3" i="53" s="1"/>
  <c r="H613" i="52"/>
  <c r="P3" i="53" s="1"/>
  <c r="H610" i="52"/>
  <c r="O3" i="53" s="1"/>
  <c r="H601" i="52"/>
  <c r="N3" i="53" s="1"/>
  <c r="H533" i="52"/>
  <c r="M3" i="53" s="1"/>
  <c r="H478" i="52"/>
  <c r="L3" i="53" s="1"/>
  <c r="H374" i="52"/>
  <c r="K3" i="53" s="1"/>
  <c r="H314" i="52"/>
  <c r="J3" i="53" s="1"/>
  <c r="H218" i="52"/>
  <c r="I3" i="53" s="1"/>
  <c r="H202" i="52"/>
  <c r="H3" i="53" s="1"/>
  <c r="H134" i="52"/>
  <c r="G3" i="53" s="1"/>
  <c r="H125" i="52"/>
  <c r="F3" i="53" s="1"/>
  <c r="H123" i="52"/>
  <c r="E3" i="53" s="1"/>
  <c r="H112" i="52"/>
  <c r="D3" i="53" s="1"/>
  <c r="H32" i="52"/>
  <c r="C3" i="53" s="1"/>
  <c r="V651" i="42" l="1"/>
  <c r="R651" i="42"/>
  <c r="J651" i="42"/>
  <c r="F651" i="42"/>
  <c r="S651" i="42"/>
  <c r="G651" i="42"/>
  <c r="U651" i="42"/>
  <c r="Q651" i="42"/>
  <c r="M651" i="42"/>
  <c r="I651" i="42"/>
  <c r="W651" i="42"/>
  <c r="K651" i="42"/>
  <c r="T651" i="42"/>
  <c r="P651" i="42"/>
  <c r="L651" i="42"/>
  <c r="O651" i="42"/>
  <c r="H651" i="42"/>
  <c r="N651" i="42"/>
  <c r="T3" i="53"/>
  <c r="H4" i="53" s="1"/>
  <c r="O6" i="53" s="1"/>
  <c r="G653" i="44"/>
  <c r="G652" i="44"/>
  <c r="G651" i="44"/>
  <c r="G650" i="44"/>
  <c r="G649" i="44"/>
  <c r="G648" i="44"/>
  <c r="G647" i="44"/>
  <c r="G646" i="44"/>
  <c r="G645" i="44"/>
  <c r="G644" i="44"/>
  <c r="G643" i="44"/>
  <c r="G642" i="44"/>
  <c r="G641" i="44"/>
  <c r="G640" i="44"/>
  <c r="G639" i="44"/>
  <c r="G638" i="44"/>
  <c r="G637" i="44"/>
  <c r="G636" i="44"/>
  <c r="G635" i="44"/>
  <c r="G634" i="44"/>
  <c r="G633" i="44"/>
  <c r="G632" i="44"/>
  <c r="G631" i="44"/>
  <c r="G630" i="44"/>
  <c r="G629" i="44"/>
  <c r="G628" i="44"/>
  <c r="G627" i="44"/>
  <c r="G626" i="44"/>
  <c r="G625" i="44"/>
  <c r="G624" i="44"/>
  <c r="G623" i="44"/>
  <c r="G622" i="44"/>
  <c r="G620" i="44"/>
  <c r="G619" i="44"/>
  <c r="G618" i="44"/>
  <c r="G617" i="44"/>
  <c r="G616" i="44"/>
  <c r="G615" i="44"/>
  <c r="G614" i="44"/>
  <c r="G613" i="44"/>
  <c r="G612" i="44"/>
  <c r="G611" i="44"/>
  <c r="G610" i="44"/>
  <c r="G609" i="44"/>
  <c r="G608" i="44"/>
  <c r="G607" i="44"/>
  <c r="G606" i="44"/>
  <c r="G605" i="44"/>
  <c r="G604" i="44"/>
  <c r="G603" i="44"/>
  <c r="G602" i="44"/>
  <c r="G601" i="44"/>
  <c r="G600" i="44"/>
  <c r="G599" i="44"/>
  <c r="G598" i="44"/>
  <c r="G597" i="44"/>
  <c r="G596" i="44"/>
  <c r="G595" i="44"/>
  <c r="G594" i="44"/>
  <c r="G593" i="44"/>
  <c r="G592" i="44"/>
  <c r="G591" i="44"/>
  <c r="G590" i="44"/>
  <c r="G589" i="44"/>
  <c r="G588" i="44"/>
  <c r="G587" i="44"/>
  <c r="G586" i="44"/>
  <c r="G585" i="44"/>
  <c r="G584" i="44"/>
  <c r="G583" i="44"/>
  <c r="G582" i="44"/>
  <c r="G581" i="44"/>
  <c r="G580" i="44"/>
  <c r="G579" i="44"/>
  <c r="G578" i="44"/>
  <c r="G577" i="44"/>
  <c r="G576" i="44"/>
  <c r="G575" i="44"/>
  <c r="G574" i="44"/>
  <c r="G573" i="44"/>
  <c r="G572" i="44"/>
  <c r="G571" i="44"/>
  <c r="G570" i="44"/>
  <c r="G569" i="44"/>
  <c r="G568" i="44"/>
  <c r="G567" i="44"/>
  <c r="G566" i="44"/>
  <c r="G565" i="44"/>
  <c r="G564" i="44"/>
  <c r="G563" i="44"/>
  <c r="G562" i="44"/>
  <c r="G561" i="44"/>
  <c r="G560" i="44"/>
  <c r="G559" i="44"/>
  <c r="G558" i="44"/>
  <c r="G557" i="44"/>
  <c r="G556" i="44"/>
  <c r="G555" i="44"/>
  <c r="G554" i="44"/>
  <c r="G553" i="44"/>
  <c r="G552" i="44"/>
  <c r="G551" i="44"/>
  <c r="G550" i="44"/>
  <c r="G549" i="44"/>
  <c r="G548" i="44"/>
  <c r="G547" i="44"/>
  <c r="G546" i="44"/>
  <c r="G545" i="44"/>
  <c r="G544" i="44"/>
  <c r="G543" i="44"/>
  <c r="G542" i="44"/>
  <c r="G541" i="44"/>
  <c r="G540" i="44"/>
  <c r="G539" i="44"/>
  <c r="G538" i="44"/>
  <c r="G537" i="44"/>
  <c r="G536" i="44"/>
  <c r="G535" i="44"/>
  <c r="G534" i="44"/>
  <c r="G533" i="44"/>
  <c r="G532" i="44"/>
  <c r="G531" i="44"/>
  <c r="G530" i="44"/>
  <c r="G529" i="44"/>
  <c r="G528" i="44"/>
  <c r="G527" i="44"/>
  <c r="G526" i="44"/>
  <c r="G525" i="44"/>
  <c r="G524" i="44"/>
  <c r="G523" i="44"/>
  <c r="G522" i="44"/>
  <c r="G521" i="44"/>
  <c r="G520" i="44"/>
  <c r="G519" i="44"/>
  <c r="G518" i="44"/>
  <c r="G517" i="44"/>
  <c r="G516" i="44"/>
  <c r="G515" i="44"/>
  <c r="G514" i="44"/>
  <c r="G513" i="44"/>
  <c r="G512" i="44"/>
  <c r="G511" i="44"/>
  <c r="G510" i="44"/>
  <c r="G509" i="44"/>
  <c r="G508" i="44"/>
  <c r="G507" i="44"/>
  <c r="G506" i="44"/>
  <c r="G505" i="44"/>
  <c r="G504" i="44"/>
  <c r="G503" i="44"/>
  <c r="G502" i="44"/>
  <c r="G501" i="44"/>
  <c r="G500" i="44"/>
  <c r="G499" i="44"/>
  <c r="G498" i="44"/>
  <c r="G497" i="44"/>
  <c r="G496" i="44"/>
  <c r="G495" i="44"/>
  <c r="G494" i="44"/>
  <c r="G493" i="44"/>
  <c r="G492" i="44"/>
  <c r="G491" i="44"/>
  <c r="G490" i="44"/>
  <c r="G489" i="44"/>
  <c r="G488" i="44"/>
  <c r="G487" i="44"/>
  <c r="G486" i="44"/>
  <c r="G485" i="44"/>
  <c r="G484" i="44"/>
  <c r="G483" i="44"/>
  <c r="G482" i="44"/>
  <c r="G481" i="44"/>
  <c r="G480" i="44"/>
  <c r="G479" i="44"/>
  <c r="G478" i="44"/>
  <c r="G477" i="44"/>
  <c r="G476" i="44"/>
  <c r="G475" i="44"/>
  <c r="G474" i="44"/>
  <c r="G473" i="44"/>
  <c r="G472" i="44"/>
  <c r="G471" i="44"/>
  <c r="G470" i="44"/>
  <c r="G469" i="44"/>
  <c r="G468" i="44"/>
  <c r="G467" i="44"/>
  <c r="G466" i="44"/>
  <c r="G465" i="44"/>
  <c r="G464" i="44"/>
  <c r="G463" i="44"/>
  <c r="G462" i="44"/>
  <c r="G461" i="44"/>
  <c r="G460" i="44"/>
  <c r="G459" i="44"/>
  <c r="G458" i="44"/>
  <c r="G457" i="44"/>
  <c r="G456" i="44"/>
  <c r="G455" i="44"/>
  <c r="G454" i="44"/>
  <c r="G453" i="44"/>
  <c r="G452" i="44"/>
  <c r="G451" i="44"/>
  <c r="G450" i="44"/>
  <c r="G449" i="44"/>
  <c r="G448" i="44"/>
  <c r="G447" i="44"/>
  <c r="G446" i="44"/>
  <c r="G445" i="44"/>
  <c r="G444" i="44"/>
  <c r="G443" i="44"/>
  <c r="G442" i="44"/>
  <c r="G441" i="44"/>
  <c r="G440" i="44"/>
  <c r="G439" i="44"/>
  <c r="G438" i="44"/>
  <c r="G437" i="44"/>
  <c r="G436" i="44"/>
  <c r="G435" i="44"/>
  <c r="G434" i="44"/>
  <c r="G433" i="44"/>
  <c r="G432" i="44"/>
  <c r="G431" i="44"/>
  <c r="G430" i="44"/>
  <c r="G429" i="44"/>
  <c r="G428" i="44"/>
  <c r="G427" i="44"/>
  <c r="G426" i="44"/>
  <c r="G425" i="44"/>
  <c r="G424" i="44"/>
  <c r="G423" i="44"/>
  <c r="G422" i="44"/>
  <c r="G421" i="44"/>
  <c r="G420" i="44"/>
  <c r="G419" i="44"/>
  <c r="G418" i="44"/>
  <c r="G417" i="44"/>
  <c r="G416" i="44"/>
  <c r="G415" i="44"/>
  <c r="G414" i="44"/>
  <c r="G413" i="44"/>
  <c r="G412" i="44"/>
  <c r="G411" i="44"/>
  <c r="G410" i="44"/>
  <c r="G409" i="44"/>
  <c r="G408" i="44"/>
  <c r="G407" i="44"/>
  <c r="G406" i="44"/>
  <c r="G405" i="44"/>
  <c r="G404" i="44"/>
  <c r="G403" i="44"/>
  <c r="G402" i="44"/>
  <c r="G401" i="44"/>
  <c r="G400" i="44"/>
  <c r="G399" i="44"/>
  <c r="G398" i="44"/>
  <c r="G397" i="44"/>
  <c r="G396" i="44"/>
  <c r="G395" i="44"/>
  <c r="G394" i="44"/>
  <c r="G393" i="44"/>
  <c r="G392" i="44"/>
  <c r="G391" i="44"/>
  <c r="G390" i="44"/>
  <c r="G389" i="44"/>
  <c r="G388" i="44"/>
  <c r="G387" i="44"/>
  <c r="G386" i="44"/>
  <c r="G385" i="44"/>
  <c r="G384" i="44"/>
  <c r="G383" i="44"/>
  <c r="G382" i="44"/>
  <c r="G381" i="44"/>
  <c r="G380" i="44"/>
  <c r="G379" i="44"/>
  <c r="G378" i="44"/>
  <c r="G377" i="44"/>
  <c r="G376" i="44"/>
  <c r="G375" i="44"/>
  <c r="G374" i="44"/>
  <c r="G373" i="44"/>
  <c r="G372" i="44"/>
  <c r="G371" i="44"/>
  <c r="G370" i="44"/>
  <c r="G369" i="44"/>
  <c r="G368" i="44"/>
  <c r="G367" i="44"/>
  <c r="G366" i="44"/>
  <c r="G365" i="44"/>
  <c r="G364" i="44"/>
  <c r="G363" i="44"/>
  <c r="G362" i="44"/>
  <c r="G361" i="44"/>
  <c r="G360" i="44"/>
  <c r="G359" i="44"/>
  <c r="G358" i="44"/>
  <c r="G357" i="44"/>
  <c r="G356" i="44"/>
  <c r="G355" i="44"/>
  <c r="G354" i="44"/>
  <c r="G353" i="44"/>
  <c r="G352" i="44"/>
  <c r="G351" i="44"/>
  <c r="G350" i="44"/>
  <c r="G349" i="44"/>
  <c r="G348" i="44"/>
  <c r="G347" i="44"/>
  <c r="G346" i="44"/>
  <c r="G345" i="44"/>
  <c r="G344" i="44"/>
  <c r="G343" i="44"/>
  <c r="G342" i="44"/>
  <c r="G341" i="44"/>
  <c r="G340" i="44"/>
  <c r="G339" i="44"/>
  <c r="G338" i="44"/>
  <c r="G337" i="44"/>
  <c r="G336" i="44"/>
  <c r="G335" i="44"/>
  <c r="G334" i="44"/>
  <c r="G333" i="44"/>
  <c r="G332" i="44"/>
  <c r="G331" i="44"/>
  <c r="G330" i="44"/>
  <c r="G329" i="44"/>
  <c r="G328" i="44"/>
  <c r="G327" i="44"/>
  <c r="G326" i="44"/>
  <c r="G325" i="44"/>
  <c r="G324" i="44"/>
  <c r="G323" i="44"/>
  <c r="G322" i="44"/>
  <c r="G321" i="44"/>
  <c r="G320" i="44"/>
  <c r="G319" i="44"/>
  <c r="G318" i="44"/>
  <c r="G317" i="44"/>
  <c r="G316" i="44"/>
  <c r="G315" i="44"/>
  <c r="G314" i="44"/>
  <c r="G313" i="44"/>
  <c r="G312" i="44"/>
  <c r="G311" i="44"/>
  <c r="G310" i="44"/>
  <c r="G309" i="44"/>
  <c r="G308" i="44"/>
  <c r="G307" i="44"/>
  <c r="G306" i="44"/>
  <c r="G305" i="44"/>
  <c r="G304" i="44"/>
  <c r="G303" i="44"/>
  <c r="G302" i="44"/>
  <c r="G301" i="44"/>
  <c r="G300" i="44"/>
  <c r="G299" i="44"/>
  <c r="G298" i="44"/>
  <c r="G297" i="44"/>
  <c r="G296" i="44"/>
  <c r="G295" i="44"/>
  <c r="G294" i="44"/>
  <c r="G293" i="44"/>
  <c r="G292" i="44"/>
  <c r="G291" i="44"/>
  <c r="G290" i="44"/>
  <c r="G289" i="44"/>
  <c r="G288" i="44"/>
  <c r="G287" i="44"/>
  <c r="G286" i="44"/>
  <c r="G285" i="44"/>
  <c r="G284" i="44"/>
  <c r="G283" i="44"/>
  <c r="G282" i="44"/>
  <c r="G281" i="44"/>
  <c r="G280" i="44"/>
  <c r="G279" i="44"/>
  <c r="G278" i="44"/>
  <c r="G277" i="44"/>
  <c r="G276" i="44"/>
  <c r="G275" i="44"/>
  <c r="G274" i="44"/>
  <c r="G273" i="44"/>
  <c r="G272" i="44"/>
  <c r="G271" i="44"/>
  <c r="G270" i="44"/>
  <c r="G269" i="44"/>
  <c r="G268" i="44"/>
  <c r="G267" i="44"/>
  <c r="G266" i="44"/>
  <c r="G265" i="44"/>
  <c r="G264" i="44"/>
  <c r="G263" i="44"/>
  <c r="G262" i="44"/>
  <c r="G261" i="44"/>
  <c r="G260" i="44"/>
  <c r="G259" i="44"/>
  <c r="G258" i="44"/>
  <c r="G257" i="44"/>
  <c r="G256" i="44"/>
  <c r="G255" i="44"/>
  <c r="G254" i="44"/>
  <c r="G253" i="44"/>
  <c r="G252" i="44"/>
  <c r="G251" i="44"/>
  <c r="G250" i="44"/>
  <c r="G249" i="44"/>
  <c r="G248" i="44"/>
  <c r="G247" i="44"/>
  <c r="G246" i="44"/>
  <c r="G245" i="44"/>
  <c r="G244" i="44"/>
  <c r="G243" i="44"/>
  <c r="G242" i="44"/>
  <c r="G241" i="44"/>
  <c r="G240" i="44"/>
  <c r="G239" i="44"/>
  <c r="G238" i="44"/>
  <c r="G237" i="44"/>
  <c r="G236" i="44"/>
  <c r="G235" i="44"/>
  <c r="G234" i="44"/>
  <c r="G233" i="44"/>
  <c r="G232" i="44"/>
  <c r="G231" i="44"/>
  <c r="G230" i="44"/>
  <c r="G229" i="44"/>
  <c r="G228" i="44"/>
  <c r="G227" i="44"/>
  <c r="G226" i="44"/>
  <c r="G225" i="44"/>
  <c r="G224" i="44"/>
  <c r="G223" i="44"/>
  <c r="G222" i="44"/>
  <c r="G221" i="44"/>
  <c r="G220" i="44"/>
  <c r="G219" i="44"/>
  <c r="G218" i="44"/>
  <c r="G217" i="44"/>
  <c r="G216" i="44"/>
  <c r="G215" i="44"/>
  <c r="G214" i="44"/>
  <c r="G213" i="44"/>
  <c r="G212" i="44"/>
  <c r="G211" i="44"/>
  <c r="G210" i="44"/>
  <c r="G209" i="44"/>
  <c r="G208" i="44"/>
  <c r="G207" i="44"/>
  <c r="G206" i="44"/>
  <c r="G205" i="44"/>
  <c r="G204" i="44"/>
  <c r="G203" i="44"/>
  <c r="G202" i="44"/>
  <c r="G201" i="44"/>
  <c r="G200" i="44"/>
  <c r="G199" i="44"/>
  <c r="G198" i="44"/>
  <c r="G197" i="44"/>
  <c r="G196" i="44"/>
  <c r="G195" i="44"/>
  <c r="G194" i="44"/>
  <c r="G193" i="44"/>
  <c r="G192" i="44"/>
  <c r="G191" i="44"/>
  <c r="G190" i="44"/>
  <c r="G189" i="44"/>
  <c r="G188" i="44"/>
  <c r="G187" i="44"/>
  <c r="G186" i="44"/>
  <c r="G185" i="44"/>
  <c r="G184" i="44"/>
  <c r="G183" i="44"/>
  <c r="G182" i="44"/>
  <c r="G181" i="44"/>
  <c r="G180" i="44"/>
  <c r="G179" i="44"/>
  <c r="G178" i="44"/>
  <c r="G177" i="44"/>
  <c r="G176" i="44"/>
  <c r="G175" i="44"/>
  <c r="G174" i="44"/>
  <c r="G173" i="44"/>
  <c r="G172" i="44"/>
  <c r="G171" i="44"/>
  <c r="G170" i="44"/>
  <c r="G169" i="44"/>
  <c r="G168" i="44"/>
  <c r="G167" i="44"/>
  <c r="G166" i="44"/>
  <c r="G165" i="44"/>
  <c r="G164" i="44"/>
  <c r="G163" i="44"/>
  <c r="G162" i="44"/>
  <c r="G161" i="44"/>
  <c r="G160" i="44"/>
  <c r="G159" i="44"/>
  <c r="G158" i="44"/>
  <c r="G157" i="44"/>
  <c r="G156" i="44"/>
  <c r="G155" i="44"/>
  <c r="G154" i="44"/>
  <c r="G153" i="44"/>
  <c r="G152" i="44"/>
  <c r="G151" i="44"/>
  <c r="G150" i="44"/>
  <c r="G149" i="44"/>
  <c r="G148" i="44"/>
  <c r="G147" i="44"/>
  <c r="G146" i="44"/>
  <c r="G145" i="44"/>
  <c r="G144" i="44"/>
  <c r="G143" i="44"/>
  <c r="G142" i="44"/>
  <c r="G141" i="44"/>
  <c r="G140" i="44"/>
  <c r="G139" i="44"/>
  <c r="G138" i="44"/>
  <c r="G137" i="44"/>
  <c r="G136" i="44"/>
  <c r="G135" i="44"/>
  <c r="G134" i="44"/>
  <c r="G133" i="44"/>
  <c r="G132" i="44"/>
  <c r="G131" i="44"/>
  <c r="G130" i="44"/>
  <c r="G129" i="44"/>
  <c r="G128" i="44"/>
  <c r="G127" i="44"/>
  <c r="G126" i="44"/>
  <c r="G125" i="44"/>
  <c r="G124" i="44"/>
  <c r="G123" i="44"/>
  <c r="G122" i="44"/>
  <c r="G121" i="44"/>
  <c r="G120" i="44"/>
  <c r="G119" i="44"/>
  <c r="G118" i="44"/>
  <c r="G117" i="44"/>
  <c r="G116" i="44"/>
  <c r="G115" i="44"/>
  <c r="G114" i="44"/>
  <c r="G113" i="44"/>
  <c r="G112" i="44"/>
  <c r="G111" i="44"/>
  <c r="G110" i="44"/>
  <c r="G109" i="44"/>
  <c r="G108" i="44"/>
  <c r="G107" i="44"/>
  <c r="G106" i="44"/>
  <c r="G105" i="44"/>
  <c r="G104" i="44"/>
  <c r="G103" i="44"/>
  <c r="G102" i="44"/>
  <c r="G101" i="44"/>
  <c r="G100" i="44"/>
  <c r="G99" i="44"/>
  <c r="G98" i="44"/>
  <c r="G97" i="44"/>
  <c r="G96" i="44"/>
  <c r="G95" i="44"/>
  <c r="G94" i="44"/>
  <c r="G93" i="44"/>
  <c r="G92" i="44"/>
  <c r="G91" i="44"/>
  <c r="G90" i="44"/>
  <c r="G89" i="44"/>
  <c r="G88" i="44"/>
  <c r="G87" i="44"/>
  <c r="G86" i="44"/>
  <c r="G85" i="44"/>
  <c r="G84" i="44"/>
  <c r="G83" i="44"/>
  <c r="G82" i="44"/>
  <c r="G81" i="44"/>
  <c r="G80" i="44"/>
  <c r="G79" i="44"/>
  <c r="G78" i="44"/>
  <c r="G77" i="44"/>
  <c r="G76" i="44"/>
  <c r="G75" i="44"/>
  <c r="G74" i="44"/>
  <c r="G73" i="44"/>
  <c r="G72" i="44"/>
  <c r="G71" i="44"/>
  <c r="G70" i="44"/>
  <c r="G69" i="44"/>
  <c r="G68" i="44"/>
  <c r="G67" i="44"/>
  <c r="G66" i="44"/>
  <c r="G65" i="44"/>
  <c r="G64" i="44"/>
  <c r="G63" i="44"/>
  <c r="G62" i="44"/>
  <c r="G61" i="44"/>
  <c r="G60" i="44"/>
  <c r="G59" i="44"/>
  <c r="G58" i="44"/>
  <c r="G57" i="44"/>
  <c r="G56" i="44"/>
  <c r="G55" i="44"/>
  <c r="G54" i="44"/>
  <c r="G53" i="44"/>
  <c r="G52" i="44"/>
  <c r="G51" i="44"/>
  <c r="G50" i="44"/>
  <c r="G49" i="44"/>
  <c r="G48" i="44"/>
  <c r="G47" i="44"/>
  <c r="G46" i="44"/>
  <c r="G45" i="44"/>
  <c r="G44" i="44"/>
  <c r="G43" i="44"/>
  <c r="G42" i="44"/>
  <c r="G41" i="44"/>
  <c r="G40" i="44"/>
  <c r="G39" i="44"/>
  <c r="G38" i="44"/>
  <c r="G37" i="44"/>
  <c r="G36" i="44"/>
  <c r="G35" i="44"/>
  <c r="G34" i="44"/>
  <c r="G33" i="44"/>
  <c r="G32" i="44"/>
  <c r="G31" i="44"/>
  <c r="G30" i="44"/>
  <c r="G29" i="44"/>
  <c r="G28" i="44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3" i="44"/>
  <c r="F566" i="52"/>
  <c r="F506" i="52"/>
  <c r="F505" i="52"/>
  <c r="F254" i="52"/>
  <c r="F565" i="52"/>
  <c r="F504" i="52"/>
  <c r="F503" i="52"/>
  <c r="F253" i="52"/>
  <c r="F564" i="52"/>
  <c r="F502" i="52"/>
  <c r="F501" i="52"/>
  <c r="F252" i="52"/>
  <c r="F563" i="52"/>
  <c r="F500" i="52"/>
  <c r="F499" i="52"/>
  <c r="F251" i="52"/>
  <c r="F562" i="52"/>
  <c r="F498" i="52"/>
  <c r="F497" i="52"/>
  <c r="F250" i="52"/>
  <c r="F561" i="52"/>
  <c r="F496" i="52"/>
  <c r="F495" i="52"/>
  <c r="F249" i="52"/>
  <c r="F560" i="52"/>
  <c r="F494" i="52"/>
  <c r="F493" i="52"/>
  <c r="F248" i="52"/>
  <c r="F154" i="52"/>
  <c r="F559" i="52"/>
  <c r="F492" i="52"/>
  <c r="F491" i="52"/>
  <c r="F247" i="52"/>
  <c r="F153" i="52"/>
  <c r="F558" i="52"/>
  <c r="F490" i="52"/>
  <c r="F489" i="52"/>
  <c r="F246" i="52"/>
  <c r="F152" i="52"/>
  <c r="F557" i="52"/>
  <c r="F556" i="52"/>
  <c r="F488" i="52"/>
  <c r="F487" i="52"/>
  <c r="F245" i="52"/>
  <c r="F3" i="52"/>
  <c r="F555" i="52"/>
  <c r="F486" i="52"/>
  <c r="F485" i="52"/>
  <c r="F244" i="52"/>
  <c r="F2" i="52"/>
  <c r="F656" i="52"/>
  <c r="F597" i="52"/>
  <c r="F72" i="52"/>
  <c r="F16" i="52"/>
  <c r="F431" i="52"/>
  <c r="F285" i="52"/>
  <c r="F596" i="52"/>
  <c r="F430" i="52"/>
  <c r="F284" i="52"/>
  <c r="F71" i="52"/>
  <c r="F646" i="52"/>
  <c r="F580" i="52"/>
  <c r="F61" i="52"/>
  <c r="F10" i="52"/>
  <c r="F419" i="52"/>
  <c r="F418" i="52"/>
  <c r="F265" i="52"/>
  <c r="F264" i="52"/>
  <c r="F579" i="52"/>
  <c r="F417" i="52"/>
  <c r="F263" i="52"/>
  <c r="F60" i="52"/>
  <c r="F655" i="52"/>
  <c r="F595" i="52"/>
  <c r="F70" i="52"/>
  <c r="F15" i="52"/>
  <c r="F654" i="52"/>
  <c r="F594" i="52"/>
  <c r="F69" i="52"/>
  <c r="F14" i="52"/>
  <c r="F593" i="52"/>
  <c r="F68" i="52"/>
  <c r="F283" i="52"/>
  <c r="F429" i="52"/>
  <c r="F282" i="52"/>
  <c r="F428" i="52"/>
  <c r="F281" i="52"/>
  <c r="F280" i="52"/>
  <c r="F592" i="52"/>
  <c r="F279" i="52"/>
  <c r="F591" i="52"/>
  <c r="F278" i="52"/>
  <c r="F653" i="52"/>
  <c r="F590" i="52"/>
  <c r="F277" i="52"/>
  <c r="F589" i="52"/>
  <c r="F276" i="52"/>
  <c r="F86" i="52"/>
  <c r="F665" i="52"/>
  <c r="F85" i="52"/>
  <c r="F25" i="52"/>
  <c r="F664" i="52"/>
  <c r="F84" i="52"/>
  <c r="F24" i="52"/>
  <c r="F456" i="52"/>
  <c r="F455" i="52"/>
  <c r="F366" i="52"/>
  <c r="F365" i="52"/>
  <c r="F454" i="52"/>
  <c r="F453" i="52"/>
  <c r="F364" i="52"/>
  <c r="F363" i="52"/>
  <c r="F599" i="52"/>
  <c r="F452" i="52"/>
  <c r="F451" i="52"/>
  <c r="F362" i="52"/>
  <c r="F361" i="52"/>
  <c r="F662" i="52"/>
  <c r="F661" i="52"/>
  <c r="F22" i="52"/>
  <c r="F21" i="52"/>
  <c r="F448" i="52"/>
  <c r="F292" i="52"/>
  <c r="F447" i="52"/>
  <c r="F446" i="52"/>
  <c r="F291" i="52"/>
  <c r="F474" i="52"/>
  <c r="F473" i="52"/>
  <c r="F370" i="52"/>
  <c r="F369" i="52"/>
  <c r="F472" i="52"/>
  <c r="F471" i="52"/>
  <c r="F368" i="52"/>
  <c r="F367" i="52"/>
  <c r="F669" i="52"/>
  <c r="F533" i="52"/>
  <c r="F532" i="52"/>
  <c r="F470" i="52"/>
  <c r="F469" i="52"/>
  <c r="F218" i="52"/>
  <c r="F217" i="52"/>
  <c r="F668" i="52"/>
  <c r="F531" i="52"/>
  <c r="F530" i="52"/>
  <c r="F468" i="52"/>
  <c r="F467" i="52"/>
  <c r="F216" i="52"/>
  <c r="F215" i="52"/>
  <c r="F667" i="52"/>
  <c r="F529" i="52"/>
  <c r="F528" i="52"/>
  <c r="F466" i="52"/>
  <c r="F465" i="52"/>
  <c r="F214" i="52"/>
  <c r="F213" i="52"/>
  <c r="F666" i="52"/>
  <c r="F527" i="52"/>
  <c r="F526" i="52"/>
  <c r="F464" i="52"/>
  <c r="F463" i="52"/>
  <c r="F212" i="52"/>
  <c r="F211" i="52"/>
  <c r="F384" i="52"/>
  <c r="F383" i="52"/>
  <c r="F382" i="52"/>
  <c r="F381" i="52"/>
  <c r="F319" i="52"/>
  <c r="F318" i="52"/>
  <c r="F243" i="52"/>
  <c r="F242" i="52"/>
  <c r="F151" i="52"/>
  <c r="F554" i="52"/>
  <c r="F317" i="52"/>
  <c r="F241" i="52"/>
  <c r="F553" i="52"/>
  <c r="F316" i="52"/>
  <c r="F240" i="52"/>
  <c r="F552" i="52"/>
  <c r="F315" i="52"/>
  <c r="F239" i="52"/>
  <c r="F551" i="52"/>
  <c r="F150" i="52"/>
  <c r="F550" i="52"/>
  <c r="F238" i="52"/>
  <c r="F626" i="52"/>
  <c r="F598" i="52"/>
  <c r="F524" i="52"/>
  <c r="F443" i="52"/>
  <c r="F290" i="52"/>
  <c r="F79" i="52"/>
  <c r="F78" i="52"/>
  <c r="F636" i="52"/>
  <c r="F112" i="52"/>
  <c r="F111" i="52"/>
  <c r="F110" i="52"/>
  <c r="F635" i="52"/>
  <c r="F109" i="52"/>
  <c r="F108" i="52"/>
  <c r="F107" i="52"/>
  <c r="F634" i="52"/>
  <c r="F106" i="52"/>
  <c r="F105" i="52"/>
  <c r="F104" i="52"/>
  <c r="F633" i="52"/>
  <c r="F601" i="52"/>
  <c r="F478" i="52"/>
  <c r="F314" i="52"/>
  <c r="F103" i="52"/>
  <c r="F102" i="52"/>
  <c r="F101" i="52"/>
  <c r="F181" i="52"/>
  <c r="F660" i="52"/>
  <c r="F659" i="52"/>
  <c r="F20" i="52"/>
  <c r="F658" i="52"/>
  <c r="F439" i="52"/>
  <c r="F438" i="52"/>
  <c r="F437" i="52"/>
  <c r="F354" i="52"/>
  <c r="F353" i="52"/>
  <c r="F180" i="52"/>
  <c r="F436" i="52"/>
  <c r="F435" i="52"/>
  <c r="F434" i="52"/>
  <c r="F433" i="52"/>
  <c r="F352" i="52"/>
  <c r="F351" i="52"/>
  <c r="F179" i="52"/>
  <c r="F610" i="52"/>
  <c r="F178" i="52"/>
  <c r="F177" i="52"/>
  <c r="F657" i="52"/>
  <c r="F75" i="52"/>
  <c r="F19" i="52"/>
  <c r="F18" i="52"/>
  <c r="F74" i="52"/>
  <c r="F73" i="52"/>
  <c r="F17" i="52"/>
  <c r="F432" i="52"/>
  <c r="F350" i="52"/>
  <c r="F176" i="52"/>
  <c r="F609" i="52"/>
  <c r="F608" i="52"/>
  <c r="F209" i="52"/>
  <c r="F625" i="52"/>
  <c r="F208" i="52"/>
  <c r="F77" i="52"/>
  <c r="F624" i="52"/>
  <c r="F207" i="52"/>
  <c r="F134" i="52"/>
  <c r="F76" i="52"/>
  <c r="F523" i="52"/>
  <c r="F442" i="52"/>
  <c r="F357" i="52"/>
  <c r="F522" i="52"/>
  <c r="F441" i="52"/>
  <c r="F356" i="52"/>
  <c r="F521" i="52"/>
  <c r="F440" i="52"/>
  <c r="F355" i="52"/>
  <c r="F549" i="52"/>
  <c r="F237" i="52"/>
  <c r="F149" i="52"/>
  <c r="F148" i="52"/>
  <c r="F548" i="52"/>
  <c r="F236" i="52"/>
  <c r="F235" i="52"/>
  <c r="F147" i="52"/>
  <c r="F547" i="52"/>
  <c r="F234" i="52"/>
  <c r="F146" i="52"/>
  <c r="F145" i="52"/>
  <c r="F546" i="52"/>
  <c r="F233" i="52"/>
  <c r="F232" i="52"/>
  <c r="F144" i="52"/>
  <c r="F121" i="52"/>
  <c r="F120" i="52"/>
  <c r="F119" i="52"/>
  <c r="F613" i="52"/>
  <c r="F118" i="52"/>
  <c r="F117" i="52"/>
  <c r="F38" i="52"/>
  <c r="F37" i="52"/>
  <c r="F612" i="52"/>
  <c r="F116" i="52"/>
  <c r="F115" i="52"/>
  <c r="F36" i="52"/>
  <c r="F35" i="52"/>
  <c r="F611" i="52"/>
  <c r="F114" i="52"/>
  <c r="F113" i="52"/>
  <c r="F34" i="52"/>
  <c r="F33" i="52"/>
  <c r="F206" i="52"/>
  <c r="F603" i="52"/>
  <c r="F511" i="52"/>
  <c r="F394" i="52"/>
  <c r="F393" i="52"/>
  <c r="F323" i="52"/>
  <c r="F205" i="52"/>
  <c r="F510" i="52"/>
  <c r="F392" i="52"/>
  <c r="F391" i="52"/>
  <c r="F322" i="52"/>
  <c r="F204" i="52"/>
  <c r="F602" i="52"/>
  <c r="F509" i="52"/>
  <c r="F390" i="52"/>
  <c r="F389" i="52"/>
  <c r="F321" i="52"/>
  <c r="F203" i="52"/>
  <c r="F645" i="52"/>
  <c r="F578" i="52"/>
  <c r="F59" i="52"/>
  <c r="F58" i="52"/>
  <c r="F9" i="52"/>
  <c r="F416" i="52"/>
  <c r="F415" i="52"/>
  <c r="F414" i="52"/>
  <c r="F335" i="52"/>
  <c r="F577" i="52"/>
  <c r="F413" i="52"/>
  <c r="F412" i="52"/>
  <c r="F411" i="52"/>
  <c r="F334" i="52"/>
  <c r="F57" i="52"/>
  <c r="F56" i="52"/>
  <c r="F199" i="52"/>
  <c r="F198" i="52"/>
  <c r="F197" i="52"/>
  <c r="F196" i="52"/>
  <c r="F195" i="52"/>
  <c r="F194" i="52"/>
  <c r="F193" i="52"/>
  <c r="F192" i="52"/>
  <c r="F191" i="52"/>
  <c r="F289" i="52"/>
  <c r="F288" i="52"/>
  <c r="F190" i="52"/>
  <c r="F189" i="52"/>
  <c r="F188" i="52"/>
  <c r="F187" i="52"/>
  <c r="F186" i="52"/>
  <c r="F185" i="52"/>
  <c r="F184" i="52"/>
  <c r="F183" i="52"/>
  <c r="F182" i="52"/>
  <c r="F287" i="52"/>
  <c r="F286" i="52"/>
  <c r="F663" i="52"/>
  <c r="F23" i="52"/>
  <c r="F450" i="52"/>
  <c r="F360" i="52"/>
  <c r="F304" i="52"/>
  <c r="F303" i="52"/>
  <c r="F302" i="52"/>
  <c r="F301" i="52"/>
  <c r="F300" i="52"/>
  <c r="F299" i="52"/>
  <c r="F298" i="52"/>
  <c r="F297" i="52"/>
  <c r="F449" i="52"/>
  <c r="F296" i="52"/>
  <c r="F295" i="52"/>
  <c r="F294" i="52"/>
  <c r="F293" i="52"/>
  <c r="F538" i="52"/>
  <c r="F223" i="52"/>
  <c r="F139" i="52"/>
  <c r="F130" i="52"/>
  <c r="F537" i="52"/>
  <c r="F222" i="52"/>
  <c r="F138" i="52"/>
  <c r="F129" i="52"/>
  <c r="F536" i="52"/>
  <c r="F221" i="52"/>
  <c r="F137" i="52"/>
  <c r="F128" i="52"/>
  <c r="F535" i="52"/>
  <c r="F220" i="52"/>
  <c r="F136" i="52"/>
  <c r="F127" i="52"/>
  <c r="F534" i="52"/>
  <c r="F219" i="52"/>
  <c r="F135" i="52"/>
  <c r="F126" i="52"/>
  <c r="F652" i="52"/>
  <c r="F67" i="52"/>
  <c r="F13" i="52"/>
  <c r="F66" i="52"/>
  <c r="F427" i="52"/>
  <c r="F651" i="52"/>
  <c r="F349" i="52"/>
  <c r="F275" i="52"/>
  <c r="F274" i="52"/>
  <c r="F273" i="52"/>
  <c r="F671" i="52"/>
  <c r="F670" i="52"/>
  <c r="F600" i="52"/>
  <c r="F100" i="52"/>
  <c r="F99" i="52"/>
  <c r="F32" i="52"/>
  <c r="F477" i="52"/>
  <c r="F476" i="52"/>
  <c r="F475" i="52"/>
  <c r="F374" i="52"/>
  <c r="F373" i="52"/>
  <c r="F372" i="52"/>
  <c r="F371" i="52"/>
  <c r="F313" i="52"/>
  <c r="F312" i="52"/>
  <c r="F311" i="52"/>
  <c r="F632" i="52"/>
  <c r="F98" i="52"/>
  <c r="F97" i="52"/>
  <c r="F31" i="52"/>
  <c r="F631" i="52"/>
  <c r="F96" i="52"/>
  <c r="F95" i="52"/>
  <c r="F30" i="52"/>
  <c r="F630" i="52"/>
  <c r="F94" i="52"/>
  <c r="F93" i="52"/>
  <c r="F29" i="52"/>
  <c r="F462" i="52"/>
  <c r="F461" i="52"/>
  <c r="F310" i="52"/>
  <c r="F309" i="52"/>
  <c r="F460" i="52"/>
  <c r="F459" i="52"/>
  <c r="F308" i="52"/>
  <c r="F307" i="52"/>
  <c r="F458" i="52"/>
  <c r="F457" i="52"/>
  <c r="F306" i="52"/>
  <c r="F305" i="52"/>
  <c r="F629" i="52"/>
  <c r="F92" i="52"/>
  <c r="F91" i="52"/>
  <c r="F28" i="52"/>
  <c r="F628" i="52"/>
  <c r="F90" i="52"/>
  <c r="F89" i="52"/>
  <c r="F27" i="52"/>
  <c r="F627" i="52"/>
  <c r="F88" i="52"/>
  <c r="F87" i="52"/>
  <c r="F26" i="52"/>
  <c r="F569" i="52"/>
  <c r="F508" i="52"/>
  <c r="F388" i="52"/>
  <c r="F387" i="52"/>
  <c r="F256" i="52"/>
  <c r="F5" i="52"/>
  <c r="F568" i="52"/>
  <c r="F320" i="52"/>
  <c r="F567" i="52"/>
  <c r="F507" i="52"/>
  <c r="F386" i="52"/>
  <c r="F385" i="52"/>
  <c r="F255" i="52"/>
  <c r="F155" i="52"/>
  <c r="F4" i="52"/>
  <c r="F518" i="52"/>
  <c r="F338" i="52"/>
  <c r="F169" i="52"/>
  <c r="F648" i="52"/>
  <c r="F337" i="52"/>
  <c r="F168" i="52"/>
  <c r="F582" i="52"/>
  <c r="F517" i="52"/>
  <c r="F336" i="52"/>
  <c r="F167" i="52"/>
  <c r="F166" i="52"/>
  <c r="F165" i="52"/>
  <c r="F516" i="52"/>
  <c r="F268" i="52"/>
  <c r="F647" i="52"/>
  <c r="F267" i="52"/>
  <c r="F581" i="52"/>
  <c r="F515" i="52"/>
  <c r="F266" i="52"/>
  <c r="F164" i="52"/>
  <c r="F163" i="52"/>
  <c r="F644" i="52"/>
  <c r="F262" i="52"/>
  <c r="F576" i="52"/>
  <c r="F514" i="52"/>
  <c r="F261" i="52"/>
  <c r="F162" i="52"/>
  <c r="F575" i="52"/>
  <c r="F513" i="52"/>
  <c r="F260" i="52"/>
  <c r="F161" i="52"/>
  <c r="F574" i="52"/>
  <c r="F512" i="52"/>
  <c r="F259" i="52"/>
  <c r="F160" i="52"/>
  <c r="F159" i="52"/>
  <c r="F620" i="52"/>
  <c r="F55" i="52"/>
  <c r="F619" i="52"/>
  <c r="F54" i="52"/>
  <c r="F643" i="52"/>
  <c r="F618" i="52"/>
  <c r="F53" i="52"/>
  <c r="F8" i="52"/>
  <c r="F410" i="52"/>
  <c r="F409" i="52"/>
  <c r="F333" i="52"/>
  <c r="F642" i="52"/>
  <c r="F617" i="52"/>
  <c r="F573" i="52"/>
  <c r="F408" i="52"/>
  <c r="F407" i="52"/>
  <c r="F332" i="52"/>
  <c r="F52" i="52"/>
  <c r="F7" i="52"/>
  <c r="F641" i="52"/>
  <c r="F616" i="52"/>
  <c r="F572" i="52"/>
  <c r="F406" i="52"/>
  <c r="F405" i="52"/>
  <c r="F331" i="52"/>
  <c r="F51" i="52"/>
  <c r="F6" i="52"/>
  <c r="F615" i="52"/>
  <c r="F571" i="52"/>
  <c r="F404" i="52"/>
  <c r="F403" i="52"/>
  <c r="F330" i="52"/>
  <c r="F50" i="52"/>
  <c r="F614" i="52"/>
  <c r="F570" i="52"/>
  <c r="F402" i="52"/>
  <c r="F401" i="52"/>
  <c r="F329" i="52"/>
  <c r="F49" i="52"/>
  <c r="F272" i="52"/>
  <c r="F271" i="52"/>
  <c r="F173" i="52"/>
  <c r="F172" i="52"/>
  <c r="F270" i="52"/>
  <c r="F171" i="52"/>
  <c r="F269" i="52"/>
  <c r="F170" i="52"/>
  <c r="F484" i="52"/>
  <c r="F483" i="52"/>
  <c r="F380" i="52"/>
  <c r="F231" i="52"/>
  <c r="F545" i="52"/>
  <c r="F482" i="52"/>
  <c r="F230" i="52"/>
  <c r="F544" i="52"/>
  <c r="F481" i="52"/>
  <c r="F379" i="52"/>
  <c r="F229" i="52"/>
  <c r="F132" i="52"/>
  <c r="F543" i="52"/>
  <c r="F480" i="52"/>
  <c r="F378" i="52"/>
  <c r="F228" i="52"/>
  <c r="F542" i="52"/>
  <c r="F377" i="52"/>
  <c r="F227" i="52"/>
  <c r="F143" i="52"/>
  <c r="F541" i="52"/>
  <c r="F376" i="52"/>
  <c r="F226" i="52"/>
  <c r="F142" i="52"/>
  <c r="F540" i="52"/>
  <c r="F479" i="52"/>
  <c r="F225" i="52"/>
  <c r="F141" i="52"/>
  <c r="F131" i="52"/>
  <c r="F539" i="52"/>
  <c r="F375" i="52"/>
  <c r="F224" i="52"/>
  <c r="F140" i="52"/>
  <c r="F520" i="52"/>
  <c r="F341" i="52"/>
  <c r="F340" i="52"/>
  <c r="F519" i="52"/>
  <c r="F339" i="52"/>
  <c r="F133" i="52"/>
  <c r="F123" i="52"/>
  <c r="F83" i="52"/>
  <c r="F82" i="52"/>
  <c r="F640" i="52"/>
  <c r="F81" i="52"/>
  <c r="F80" i="52"/>
  <c r="F525" i="52"/>
  <c r="F445" i="52"/>
  <c r="F444" i="52"/>
  <c r="F359" i="52"/>
  <c r="F358" i="52"/>
  <c r="F210" i="52"/>
  <c r="F202" i="52"/>
  <c r="F201" i="52"/>
  <c r="F200" i="52"/>
  <c r="F158" i="52"/>
  <c r="F125" i="52"/>
  <c r="F157" i="52"/>
  <c r="F124" i="52"/>
  <c r="F607" i="52"/>
  <c r="F606" i="52"/>
  <c r="F605" i="52"/>
  <c r="F604" i="52"/>
  <c r="F48" i="52"/>
  <c r="F47" i="52"/>
  <c r="F328" i="52"/>
  <c r="F327" i="52"/>
  <c r="F258" i="52"/>
  <c r="F257" i="52"/>
  <c r="F156" i="52"/>
  <c r="F46" i="52"/>
  <c r="F45" i="52"/>
  <c r="F649" i="52"/>
  <c r="F585" i="52"/>
  <c r="F62" i="52"/>
  <c r="F11" i="52"/>
  <c r="F422" i="52"/>
  <c r="F344" i="52"/>
  <c r="F421" i="52"/>
  <c r="F343" i="52"/>
  <c r="F420" i="52"/>
  <c r="F342" i="52"/>
  <c r="F584" i="52"/>
  <c r="F583" i="52"/>
  <c r="F175" i="52"/>
  <c r="F174" i="52"/>
  <c r="F650" i="52"/>
  <c r="F623" i="52"/>
  <c r="F588" i="52"/>
  <c r="F65" i="52"/>
  <c r="F12" i="52"/>
  <c r="F426" i="52"/>
  <c r="F348" i="52"/>
  <c r="F425" i="52"/>
  <c r="F347" i="52"/>
  <c r="F622" i="52"/>
  <c r="F587" i="52"/>
  <c r="F424" i="52"/>
  <c r="F346" i="52"/>
  <c r="F64" i="52"/>
  <c r="F621" i="52"/>
  <c r="F586" i="52"/>
  <c r="F423" i="52"/>
  <c r="F345" i="52"/>
  <c r="F63" i="52"/>
  <c r="O4" i="53" l="1"/>
  <c r="G6" i="53" s="1"/>
  <c r="R4" i="53"/>
  <c r="E6" i="53" s="1"/>
  <c r="P4" i="53"/>
  <c r="D6" i="53" s="1"/>
  <c r="M4" i="53"/>
  <c r="M6" i="53" s="1"/>
  <c r="K4" i="53"/>
  <c r="N6" i="53" s="1"/>
  <c r="N4" i="53"/>
  <c r="P6" i="53" s="1"/>
  <c r="L4" i="53"/>
  <c r="S6" i="53" s="1"/>
  <c r="I4" i="53"/>
  <c r="I6" i="53" s="1"/>
  <c r="G4" i="53"/>
  <c r="F6" i="53" s="1"/>
  <c r="J4" i="53"/>
  <c r="R6" i="53" s="1"/>
  <c r="D4" i="53"/>
  <c r="Q6" i="53" s="1"/>
  <c r="E4" i="53"/>
  <c r="H6" i="53" s="1"/>
  <c r="S4" i="53"/>
  <c r="L6" i="53" s="1"/>
  <c r="C4" i="53"/>
  <c r="F4" i="53"/>
  <c r="C6" i="53" s="1"/>
  <c r="Q4" i="53"/>
  <c r="J6" i="53" s="1"/>
  <c r="F664" i="50"/>
  <c r="S3" i="51" s="1"/>
  <c r="F646" i="50"/>
  <c r="R3" i="51" s="1"/>
  <c r="F625" i="50"/>
  <c r="Q3" i="51" s="1"/>
  <c r="F592" i="50"/>
  <c r="P3" i="51" s="1"/>
  <c r="F555" i="50"/>
  <c r="O3" i="51" s="1"/>
  <c r="F532" i="50"/>
  <c r="N3" i="51" s="1"/>
  <c r="F526" i="50"/>
  <c r="M3" i="51" s="1"/>
  <c r="F465" i="50"/>
  <c r="L3" i="51" s="1"/>
  <c r="F454" i="50"/>
  <c r="K3" i="51" s="1"/>
  <c r="J3" i="51"/>
  <c r="F371" i="50"/>
  <c r="I3" i="51" s="1"/>
  <c r="F255" i="50"/>
  <c r="H3" i="51" s="1"/>
  <c r="F225" i="50"/>
  <c r="G3" i="51" s="1"/>
  <c r="F199" i="50"/>
  <c r="F3" i="51" s="1"/>
  <c r="F115" i="50"/>
  <c r="E3" i="51" s="1"/>
  <c r="F111" i="50"/>
  <c r="D3" i="51" s="1"/>
  <c r="F68" i="50"/>
  <c r="C3" i="51" s="1"/>
  <c r="F37" i="50"/>
  <c r="B3" i="51" s="1"/>
  <c r="E3" i="49"/>
  <c r="D3" i="49"/>
  <c r="W22" i="48"/>
  <c r="W20" i="48"/>
  <c r="W19" i="48"/>
  <c r="W18" i="48"/>
  <c r="W17" i="48"/>
  <c r="W16" i="48"/>
  <c r="W15" i="48"/>
  <c r="W14" i="48"/>
  <c r="W13" i="48"/>
  <c r="W12" i="48"/>
  <c r="W11" i="48"/>
  <c r="W10" i="48"/>
  <c r="W9" i="48"/>
  <c r="W8" i="48"/>
  <c r="W7" i="48"/>
  <c r="W6" i="48"/>
  <c r="W5" i="48"/>
  <c r="W4" i="48"/>
  <c r="V20" i="48"/>
  <c r="V19" i="48"/>
  <c r="V18" i="48"/>
  <c r="V17" i="48"/>
  <c r="V16" i="48"/>
  <c r="V15" i="48"/>
  <c r="V14" i="48"/>
  <c r="V13" i="48"/>
  <c r="V12" i="48"/>
  <c r="V11" i="48"/>
  <c r="V10" i="48"/>
  <c r="V9" i="48"/>
  <c r="V8" i="48"/>
  <c r="V7" i="48"/>
  <c r="V6" i="48"/>
  <c r="V5" i="48"/>
  <c r="V4" i="48"/>
  <c r="U8" i="48"/>
  <c r="U7" i="48"/>
  <c r="U6" i="48"/>
  <c r="U5" i="48"/>
  <c r="U4" i="48"/>
  <c r="C3" i="49"/>
  <c r="B3" i="49"/>
  <c r="U20" i="48"/>
  <c r="U19" i="48"/>
  <c r="U18" i="48"/>
  <c r="U17" i="48"/>
  <c r="U16" i="48"/>
  <c r="U15" i="48"/>
  <c r="U14" i="48"/>
  <c r="U13" i="48"/>
  <c r="U12" i="48"/>
  <c r="U11" i="48"/>
  <c r="U10" i="48"/>
  <c r="U9" i="48"/>
  <c r="I665" i="47"/>
  <c r="I661" i="47"/>
  <c r="I657" i="47"/>
  <c r="I643" i="47"/>
  <c r="I642" i="47"/>
  <c r="I641" i="47"/>
  <c r="I637" i="47"/>
  <c r="I630" i="47"/>
  <c r="I626" i="47"/>
  <c r="I623" i="47"/>
  <c r="I617" i="47"/>
  <c r="I616" i="47"/>
  <c r="I614" i="47"/>
  <c r="I612" i="47"/>
  <c r="I611" i="47"/>
  <c r="I609" i="47"/>
  <c r="I607" i="47"/>
  <c r="I605" i="47"/>
  <c r="I602" i="47"/>
  <c r="I599" i="47"/>
  <c r="I595" i="47"/>
  <c r="I592" i="47"/>
  <c r="I584" i="47"/>
  <c r="I577" i="47"/>
  <c r="I576" i="47"/>
  <c r="I562" i="47"/>
  <c r="I560" i="47"/>
  <c r="I555" i="47"/>
  <c r="I553" i="47"/>
  <c r="I549" i="47"/>
  <c r="I544" i="47"/>
  <c r="I542" i="47"/>
  <c r="I538" i="47"/>
  <c r="I534" i="47"/>
  <c r="I533" i="47"/>
  <c r="I526" i="47"/>
  <c r="I522" i="47"/>
  <c r="I508" i="47"/>
  <c r="I500" i="47"/>
  <c r="I497" i="47"/>
  <c r="I479" i="47"/>
  <c r="I473" i="47"/>
  <c r="I472" i="47"/>
  <c r="I468" i="47"/>
  <c r="I466" i="47"/>
  <c r="I461" i="47"/>
  <c r="I460" i="47"/>
  <c r="I458" i="47"/>
  <c r="I428" i="47"/>
  <c r="I420" i="47"/>
  <c r="I417" i="47"/>
  <c r="I397" i="47"/>
  <c r="I395" i="47"/>
  <c r="I385" i="47"/>
  <c r="I382" i="47"/>
  <c r="I375" i="47"/>
  <c r="I367" i="47"/>
  <c r="I365" i="47"/>
  <c r="I364" i="47"/>
  <c r="I362" i="47"/>
  <c r="I344" i="47"/>
  <c r="I339" i="47"/>
  <c r="I326" i="47"/>
  <c r="I322" i="47"/>
  <c r="I318" i="47"/>
  <c r="I315" i="47"/>
  <c r="I311" i="47"/>
  <c r="I308" i="47"/>
  <c r="I302" i="47"/>
  <c r="I294" i="47"/>
  <c r="I286" i="47"/>
  <c r="I271" i="47"/>
  <c r="I264" i="47"/>
  <c r="I262" i="47"/>
  <c r="I253" i="47"/>
  <c r="I246" i="47"/>
  <c r="I240" i="47"/>
  <c r="I239" i="47"/>
  <c r="I235" i="47"/>
  <c r="I231" i="47"/>
  <c r="I219" i="47"/>
  <c r="I217" i="47"/>
  <c r="I214" i="47"/>
  <c r="I203" i="47"/>
  <c r="I202" i="47"/>
  <c r="I199" i="47"/>
  <c r="I181" i="47"/>
  <c r="I180" i="47"/>
  <c r="I173" i="47"/>
  <c r="I172" i="47"/>
  <c r="I160" i="47"/>
  <c r="I159" i="47"/>
  <c r="I158" i="47"/>
  <c r="I146" i="47"/>
  <c r="I144" i="47"/>
  <c r="I138" i="47"/>
  <c r="I135" i="47"/>
  <c r="I128" i="47"/>
  <c r="I126" i="47"/>
  <c r="I125" i="47"/>
  <c r="I124" i="47"/>
  <c r="I117" i="47"/>
  <c r="I113" i="47"/>
  <c r="I95" i="47"/>
  <c r="I72" i="47"/>
  <c r="I68" i="47"/>
  <c r="I65" i="47"/>
  <c r="I57" i="47"/>
  <c r="I46" i="47"/>
  <c r="I39" i="47"/>
  <c r="I33" i="47"/>
  <c r="I31" i="47"/>
  <c r="I29" i="47"/>
  <c r="I27" i="47"/>
  <c r="I23" i="47"/>
  <c r="I20" i="47"/>
  <c r="I10" i="47"/>
  <c r="I9" i="47"/>
  <c r="I4" i="47"/>
  <c r="I3" i="47"/>
  <c r="I2" i="47"/>
  <c r="G591" i="47"/>
  <c r="F591" i="47"/>
  <c r="G521" i="47"/>
  <c r="F521" i="47"/>
  <c r="G520" i="47"/>
  <c r="F520" i="47"/>
  <c r="G301" i="47"/>
  <c r="F301" i="47"/>
  <c r="G590" i="47"/>
  <c r="F590" i="47"/>
  <c r="G519" i="47"/>
  <c r="F519" i="47"/>
  <c r="G518" i="47"/>
  <c r="F518" i="47"/>
  <c r="G300" i="47"/>
  <c r="F300" i="47"/>
  <c r="G589" i="47"/>
  <c r="F589" i="47"/>
  <c r="G517" i="47"/>
  <c r="F517" i="47"/>
  <c r="G516" i="47"/>
  <c r="F516" i="47"/>
  <c r="G299" i="47"/>
  <c r="F299" i="47"/>
  <c r="G588" i="47"/>
  <c r="F588" i="47"/>
  <c r="G515" i="47"/>
  <c r="F515" i="47"/>
  <c r="G514" i="47"/>
  <c r="F514" i="47"/>
  <c r="G298" i="47"/>
  <c r="F298" i="47"/>
  <c r="G587" i="47"/>
  <c r="F587" i="47"/>
  <c r="G513" i="47"/>
  <c r="F513" i="47"/>
  <c r="G512" i="47"/>
  <c r="F512" i="47"/>
  <c r="G297" i="47"/>
  <c r="F297" i="47"/>
  <c r="G586" i="47"/>
  <c r="F586" i="47"/>
  <c r="G511" i="47"/>
  <c r="F511" i="47"/>
  <c r="G510" i="47"/>
  <c r="F510" i="47"/>
  <c r="G296" i="47"/>
  <c r="F296" i="47"/>
  <c r="G598" i="47"/>
  <c r="F598" i="47"/>
  <c r="G532" i="47"/>
  <c r="F532" i="47"/>
  <c r="G531" i="47"/>
  <c r="F531" i="47"/>
  <c r="G310" i="47"/>
  <c r="F310" i="47"/>
  <c r="G201" i="47"/>
  <c r="F201" i="47"/>
  <c r="G597" i="47"/>
  <c r="F597" i="47"/>
  <c r="G530" i="47"/>
  <c r="F530" i="47"/>
  <c r="G529" i="47"/>
  <c r="F529" i="47"/>
  <c r="G309" i="47"/>
  <c r="F309" i="47"/>
  <c r="G200" i="47"/>
  <c r="F200" i="47"/>
  <c r="G596" i="47"/>
  <c r="F596" i="47"/>
  <c r="G528" i="47"/>
  <c r="F528" i="47"/>
  <c r="G527" i="47"/>
  <c r="F527" i="47"/>
  <c r="G308" i="47"/>
  <c r="F308" i="47"/>
  <c r="G199" i="47"/>
  <c r="F199" i="47"/>
  <c r="G594" i="47"/>
  <c r="F594" i="47"/>
  <c r="G593" i="47"/>
  <c r="F593" i="47"/>
  <c r="G525" i="47"/>
  <c r="F525" i="47"/>
  <c r="G524" i="47"/>
  <c r="F524" i="47"/>
  <c r="G307" i="47"/>
  <c r="F307" i="47"/>
  <c r="G32" i="47"/>
  <c r="F32" i="47"/>
  <c r="G592" i="47"/>
  <c r="F592" i="47"/>
  <c r="G523" i="47"/>
  <c r="F523" i="47"/>
  <c r="G522" i="47"/>
  <c r="F522" i="47"/>
  <c r="G306" i="47"/>
  <c r="F306" i="47"/>
  <c r="G31" i="47"/>
  <c r="F31" i="47"/>
  <c r="G660" i="47"/>
  <c r="F660" i="47"/>
  <c r="G552" i="47"/>
  <c r="F552" i="47"/>
  <c r="G67" i="47"/>
  <c r="F67" i="47"/>
  <c r="G22" i="47"/>
  <c r="F22" i="47"/>
  <c r="G419" i="47"/>
  <c r="F419" i="47"/>
  <c r="G252" i="47"/>
  <c r="F252" i="47"/>
  <c r="G541" i="47"/>
  <c r="F541" i="47"/>
  <c r="G384" i="47"/>
  <c r="F384" i="47"/>
  <c r="G234" i="47"/>
  <c r="F234" i="47"/>
  <c r="G45" i="47"/>
  <c r="F45" i="47"/>
  <c r="G656" i="47"/>
  <c r="F656" i="47"/>
  <c r="G548" i="47"/>
  <c r="F548" i="47"/>
  <c r="G64" i="47"/>
  <c r="F64" i="47"/>
  <c r="G19" i="47"/>
  <c r="F19" i="47"/>
  <c r="G416" i="47"/>
  <c r="F416" i="47"/>
  <c r="G415" i="47"/>
  <c r="F415" i="47"/>
  <c r="G245" i="47"/>
  <c r="F245" i="47"/>
  <c r="G244" i="47"/>
  <c r="F244" i="47"/>
  <c r="G537" i="47"/>
  <c r="F537" i="47"/>
  <c r="G381" i="47"/>
  <c r="F381" i="47"/>
  <c r="G230" i="47"/>
  <c r="F230" i="47"/>
  <c r="G38" i="47"/>
  <c r="F38" i="47"/>
  <c r="G659" i="47"/>
  <c r="F659" i="47"/>
  <c r="G551" i="47"/>
  <c r="F551" i="47"/>
  <c r="G66" i="47"/>
  <c r="F66" i="47"/>
  <c r="G21" i="47"/>
  <c r="F21" i="47"/>
  <c r="G658" i="47"/>
  <c r="F658" i="47"/>
  <c r="G550" i="47"/>
  <c r="F550" i="47"/>
  <c r="G65" i="47"/>
  <c r="F65" i="47"/>
  <c r="G20" i="47"/>
  <c r="F20" i="47"/>
  <c r="G540" i="47"/>
  <c r="F540" i="47"/>
  <c r="G44" i="47"/>
  <c r="F44" i="47"/>
  <c r="G270" i="47"/>
  <c r="F270" i="47"/>
  <c r="G418" i="47"/>
  <c r="F418" i="47"/>
  <c r="G251" i="47"/>
  <c r="F251" i="47"/>
  <c r="G417" i="47"/>
  <c r="F417" i="47"/>
  <c r="G250" i="47"/>
  <c r="F250" i="47"/>
  <c r="G249" i="47"/>
  <c r="F249" i="47"/>
  <c r="G575" i="47"/>
  <c r="F575" i="47"/>
  <c r="G285" i="47"/>
  <c r="F285" i="47"/>
  <c r="G561" i="47"/>
  <c r="F561" i="47"/>
  <c r="G269" i="47"/>
  <c r="F269" i="47"/>
  <c r="G657" i="47"/>
  <c r="F657" i="47"/>
  <c r="G549" i="47"/>
  <c r="F549" i="47"/>
  <c r="G248" i="47"/>
  <c r="F248" i="47"/>
  <c r="G539" i="47"/>
  <c r="F539" i="47"/>
  <c r="G233" i="47"/>
  <c r="F233" i="47"/>
  <c r="G112" i="47"/>
  <c r="F112" i="47"/>
  <c r="G664" i="47"/>
  <c r="F664" i="47"/>
  <c r="G71" i="47"/>
  <c r="F71" i="47"/>
  <c r="G26" i="47"/>
  <c r="F26" i="47"/>
  <c r="G642" i="47"/>
  <c r="F642" i="47"/>
  <c r="G56" i="47"/>
  <c r="F56" i="47"/>
  <c r="G8" i="47"/>
  <c r="F8" i="47"/>
  <c r="G427" i="47"/>
  <c r="F427" i="47"/>
  <c r="G426" i="47"/>
  <c r="F426" i="47"/>
  <c r="G343" i="47"/>
  <c r="F343" i="47"/>
  <c r="G342" i="47"/>
  <c r="F342" i="47"/>
  <c r="G394" i="47"/>
  <c r="F394" i="47"/>
  <c r="G393" i="47"/>
  <c r="F393" i="47"/>
  <c r="G325" i="47"/>
  <c r="F325" i="47"/>
  <c r="G324" i="47"/>
  <c r="F324" i="47"/>
  <c r="G601" i="47"/>
  <c r="F601" i="47"/>
  <c r="G478" i="47"/>
  <c r="F478" i="47"/>
  <c r="G477" i="47"/>
  <c r="F477" i="47"/>
  <c r="G374" i="47"/>
  <c r="F374" i="47"/>
  <c r="G373" i="47"/>
  <c r="F373" i="47"/>
  <c r="G655" i="47"/>
  <c r="F655" i="47"/>
  <c r="G654" i="47"/>
  <c r="F654" i="47"/>
  <c r="G18" i="47"/>
  <c r="F18" i="47"/>
  <c r="G9" i="47"/>
  <c r="F9" i="47"/>
  <c r="G414" i="47"/>
  <c r="F414" i="47"/>
  <c r="G243" i="47"/>
  <c r="F243" i="47"/>
  <c r="G396" i="47"/>
  <c r="F396" i="47"/>
  <c r="G395" i="47"/>
  <c r="F395" i="47"/>
  <c r="G239" i="47"/>
  <c r="F239" i="47"/>
  <c r="G445" i="47"/>
  <c r="F445" i="47"/>
  <c r="G444" i="47"/>
  <c r="F444" i="47"/>
  <c r="G355" i="47"/>
  <c r="F355" i="47"/>
  <c r="G354" i="47"/>
  <c r="F354" i="47"/>
  <c r="G443" i="47"/>
  <c r="F443" i="47"/>
  <c r="G442" i="47"/>
  <c r="F442" i="47"/>
  <c r="G353" i="47"/>
  <c r="F353" i="47"/>
  <c r="G352" i="47"/>
  <c r="F352" i="47"/>
  <c r="G671" i="47"/>
  <c r="F671" i="47"/>
  <c r="G496" i="47"/>
  <c r="F496" i="47"/>
  <c r="G495" i="47"/>
  <c r="F495" i="47"/>
  <c r="G441" i="47"/>
  <c r="F441" i="47"/>
  <c r="G440" i="47"/>
  <c r="F440" i="47"/>
  <c r="G213" i="47"/>
  <c r="F213" i="47"/>
  <c r="G212" i="47"/>
  <c r="F212" i="47"/>
  <c r="G670" i="47"/>
  <c r="F670" i="47"/>
  <c r="G494" i="47"/>
  <c r="F494" i="47"/>
  <c r="G493" i="47"/>
  <c r="F493" i="47"/>
  <c r="G439" i="47"/>
  <c r="F439" i="47"/>
  <c r="G438" i="47"/>
  <c r="F438" i="47"/>
  <c r="G211" i="47"/>
  <c r="F211" i="47"/>
  <c r="G210" i="47"/>
  <c r="F210" i="47"/>
  <c r="G669" i="47"/>
  <c r="F669" i="47"/>
  <c r="G492" i="47"/>
  <c r="F492" i="47"/>
  <c r="G491" i="47"/>
  <c r="F491" i="47"/>
  <c r="G437" i="47"/>
  <c r="F437" i="47"/>
  <c r="G436" i="47"/>
  <c r="F436" i="47"/>
  <c r="G209" i="47"/>
  <c r="F209" i="47"/>
  <c r="G208" i="47"/>
  <c r="F208" i="47"/>
  <c r="G668" i="47"/>
  <c r="F668" i="47"/>
  <c r="G490" i="47"/>
  <c r="F490" i="47"/>
  <c r="G489" i="47"/>
  <c r="F489" i="47"/>
  <c r="G435" i="47"/>
  <c r="F435" i="47"/>
  <c r="G434" i="47"/>
  <c r="F434" i="47"/>
  <c r="G207" i="47"/>
  <c r="F207" i="47"/>
  <c r="G206" i="47"/>
  <c r="F206" i="47"/>
  <c r="G476" i="47"/>
  <c r="F476" i="47"/>
  <c r="G475" i="47"/>
  <c r="F475" i="47"/>
  <c r="G474" i="47"/>
  <c r="F474" i="47"/>
  <c r="G473" i="47"/>
  <c r="F473" i="47"/>
  <c r="G372" i="47"/>
  <c r="F372" i="47"/>
  <c r="G371" i="47"/>
  <c r="F371" i="47"/>
  <c r="G314" i="47"/>
  <c r="F314" i="47"/>
  <c r="G313" i="47"/>
  <c r="F313" i="47"/>
  <c r="G202" i="47"/>
  <c r="F202" i="47"/>
  <c r="G600" i="47"/>
  <c r="F600" i="47"/>
  <c r="G370" i="47"/>
  <c r="F370" i="47"/>
  <c r="G312" i="47"/>
  <c r="F312" i="47"/>
  <c r="G599" i="47"/>
  <c r="F599" i="47"/>
  <c r="G369" i="47"/>
  <c r="F369" i="47"/>
  <c r="G311" i="47"/>
  <c r="F311" i="47"/>
  <c r="G583" i="47"/>
  <c r="F583" i="47"/>
  <c r="G364" i="47"/>
  <c r="F364" i="47"/>
  <c r="G293" i="47"/>
  <c r="F293" i="47"/>
  <c r="G582" i="47"/>
  <c r="F582" i="47"/>
  <c r="G179" i="47"/>
  <c r="F179" i="47"/>
  <c r="G581" i="47"/>
  <c r="F581" i="47"/>
  <c r="G292" i="47"/>
  <c r="F292" i="47"/>
  <c r="G629" i="47"/>
  <c r="F629" i="47"/>
  <c r="G559" i="47"/>
  <c r="F559" i="47"/>
  <c r="G488" i="47"/>
  <c r="F488" i="47"/>
  <c r="G433" i="47"/>
  <c r="F433" i="47"/>
  <c r="G261" i="47"/>
  <c r="F261" i="47"/>
  <c r="G84" i="47"/>
  <c r="F84" i="47"/>
  <c r="G83" i="47"/>
  <c r="F83" i="47"/>
  <c r="G636" i="47"/>
  <c r="F636" i="47"/>
  <c r="G111" i="47"/>
  <c r="F111" i="47"/>
  <c r="G110" i="47"/>
  <c r="F110" i="47"/>
  <c r="G109" i="47"/>
  <c r="F109" i="47"/>
  <c r="G635" i="47"/>
  <c r="F635" i="47"/>
  <c r="G108" i="47"/>
  <c r="F108" i="47"/>
  <c r="G107" i="47"/>
  <c r="F107" i="47"/>
  <c r="G106" i="47"/>
  <c r="F106" i="47"/>
  <c r="G634" i="47"/>
  <c r="F634" i="47"/>
  <c r="G105" i="47"/>
  <c r="F105" i="47"/>
  <c r="G104" i="47"/>
  <c r="F104" i="47"/>
  <c r="G103" i="47"/>
  <c r="F103" i="47"/>
  <c r="G628" i="47"/>
  <c r="F628" i="47"/>
  <c r="G558" i="47"/>
  <c r="F558" i="47"/>
  <c r="G432" i="47"/>
  <c r="F432" i="47"/>
  <c r="G260" i="47"/>
  <c r="F260" i="47"/>
  <c r="G82" i="47"/>
  <c r="F82" i="47"/>
  <c r="G81" i="47"/>
  <c r="F81" i="47"/>
  <c r="G80" i="47"/>
  <c r="F80" i="47"/>
  <c r="G143" i="47"/>
  <c r="F143" i="47"/>
  <c r="G653" i="47"/>
  <c r="F653" i="47"/>
  <c r="G652" i="47"/>
  <c r="F652" i="47"/>
  <c r="G17" i="47"/>
  <c r="F17" i="47"/>
  <c r="G651" i="47"/>
  <c r="F651" i="47"/>
  <c r="G413" i="47"/>
  <c r="F413" i="47"/>
  <c r="G412" i="47"/>
  <c r="F412" i="47"/>
  <c r="G411" i="47"/>
  <c r="F411" i="47"/>
  <c r="G338" i="47"/>
  <c r="F338" i="47"/>
  <c r="G337" i="47"/>
  <c r="F337" i="47"/>
  <c r="G142" i="47"/>
  <c r="F142" i="47"/>
  <c r="G410" i="47"/>
  <c r="F410" i="47"/>
  <c r="G409" i="47"/>
  <c r="F409" i="47"/>
  <c r="G408" i="47"/>
  <c r="F408" i="47"/>
  <c r="G407" i="47"/>
  <c r="F407" i="47"/>
  <c r="G336" i="47"/>
  <c r="F336" i="47"/>
  <c r="G335" i="47"/>
  <c r="F335" i="47"/>
  <c r="G141" i="47"/>
  <c r="F141" i="47"/>
  <c r="G606" i="47"/>
  <c r="F606" i="47"/>
  <c r="G140" i="47"/>
  <c r="F140" i="47"/>
  <c r="G137" i="47"/>
  <c r="F137" i="47"/>
  <c r="G650" i="47"/>
  <c r="F650" i="47"/>
  <c r="G63" i="47"/>
  <c r="F63" i="47"/>
  <c r="G16" i="47"/>
  <c r="F16" i="47"/>
  <c r="G15" i="47"/>
  <c r="F15" i="47"/>
  <c r="G43" i="47"/>
  <c r="F43" i="47"/>
  <c r="G42" i="47"/>
  <c r="F42" i="47"/>
  <c r="G3" i="47"/>
  <c r="F3" i="47"/>
  <c r="G406" i="47"/>
  <c r="F406" i="47"/>
  <c r="G334" i="47"/>
  <c r="F334" i="47"/>
  <c r="G139" i="47"/>
  <c r="F139" i="47"/>
  <c r="G605" i="47"/>
  <c r="F605" i="47"/>
  <c r="G604" i="47"/>
  <c r="F604" i="47"/>
  <c r="G217" i="47"/>
  <c r="F217" i="47"/>
  <c r="G627" i="47"/>
  <c r="F627" i="47"/>
  <c r="G205" i="47"/>
  <c r="F205" i="47"/>
  <c r="G79" i="47"/>
  <c r="F79" i="47"/>
  <c r="G626" i="47"/>
  <c r="F626" i="47"/>
  <c r="G204" i="47"/>
  <c r="F204" i="47"/>
  <c r="G127" i="47"/>
  <c r="F127" i="47"/>
  <c r="G78" i="47"/>
  <c r="F78" i="47"/>
  <c r="G526" i="47"/>
  <c r="F526" i="47"/>
  <c r="G472" i="47"/>
  <c r="F472" i="47"/>
  <c r="G366" i="47"/>
  <c r="F366" i="47"/>
  <c r="G487" i="47"/>
  <c r="F487" i="47"/>
  <c r="G431" i="47"/>
  <c r="F431" i="47"/>
  <c r="G351" i="47"/>
  <c r="F351" i="47"/>
  <c r="G486" i="47"/>
  <c r="F486" i="47"/>
  <c r="G430" i="47"/>
  <c r="F430" i="47"/>
  <c r="G350" i="47"/>
  <c r="F350" i="47"/>
  <c r="G580" i="47"/>
  <c r="F580" i="47"/>
  <c r="G291" i="47"/>
  <c r="F291" i="47"/>
  <c r="G178" i="47"/>
  <c r="F178" i="47"/>
  <c r="G177" i="47"/>
  <c r="F177" i="47"/>
  <c r="G579" i="47"/>
  <c r="F579" i="47"/>
  <c r="G290" i="47"/>
  <c r="F290" i="47"/>
  <c r="G289" i="47"/>
  <c r="F289" i="47"/>
  <c r="G176" i="47"/>
  <c r="F176" i="47"/>
  <c r="G578" i="47"/>
  <c r="F578" i="47"/>
  <c r="G288" i="47"/>
  <c r="F288" i="47"/>
  <c r="G175" i="47"/>
  <c r="F175" i="47"/>
  <c r="G174" i="47"/>
  <c r="F174" i="47"/>
  <c r="G577" i="47"/>
  <c r="F577" i="47"/>
  <c r="G287" i="47"/>
  <c r="F287" i="47"/>
  <c r="G286" i="47"/>
  <c r="F286" i="47"/>
  <c r="G173" i="47"/>
  <c r="F173" i="47"/>
  <c r="G123" i="47"/>
  <c r="F123" i="47"/>
  <c r="G122" i="47"/>
  <c r="F122" i="47"/>
  <c r="G121" i="47"/>
  <c r="F121" i="47"/>
  <c r="G613" i="47"/>
  <c r="F613" i="47"/>
  <c r="G120" i="47"/>
  <c r="F120" i="47"/>
  <c r="G119" i="47"/>
  <c r="F119" i="47"/>
  <c r="G88" i="47"/>
  <c r="F88" i="47"/>
  <c r="G87" i="47"/>
  <c r="F87" i="47"/>
  <c r="G612" i="47"/>
  <c r="F612" i="47"/>
  <c r="G118" i="47"/>
  <c r="F118" i="47"/>
  <c r="G117" i="47"/>
  <c r="F117" i="47"/>
  <c r="G86" i="47"/>
  <c r="F86" i="47"/>
  <c r="G85" i="47"/>
  <c r="F85" i="47"/>
  <c r="G611" i="47"/>
  <c r="F611" i="47"/>
  <c r="G116" i="47"/>
  <c r="F116" i="47"/>
  <c r="G115" i="47"/>
  <c r="F115" i="47"/>
  <c r="G77" i="47"/>
  <c r="F77" i="47"/>
  <c r="G76" i="47"/>
  <c r="F76" i="47"/>
  <c r="G218" i="47"/>
  <c r="F218" i="47"/>
  <c r="G608" i="47"/>
  <c r="F608" i="47"/>
  <c r="G499" i="47"/>
  <c r="F499" i="47"/>
  <c r="G451" i="47"/>
  <c r="F451" i="47"/>
  <c r="G450" i="47"/>
  <c r="F450" i="47"/>
  <c r="G358" i="47"/>
  <c r="F358" i="47"/>
  <c r="G216" i="47"/>
  <c r="F216" i="47"/>
  <c r="G498" i="47"/>
  <c r="F498" i="47"/>
  <c r="G449" i="47"/>
  <c r="F449" i="47"/>
  <c r="G448" i="47"/>
  <c r="F448" i="47"/>
  <c r="G357" i="47"/>
  <c r="F357" i="47"/>
  <c r="G215" i="47"/>
  <c r="F215" i="47"/>
  <c r="G607" i="47"/>
  <c r="F607" i="47"/>
  <c r="G497" i="47"/>
  <c r="F497" i="47"/>
  <c r="G447" i="47"/>
  <c r="F447" i="47"/>
  <c r="G446" i="47"/>
  <c r="F446" i="47"/>
  <c r="G356" i="47"/>
  <c r="F356" i="47"/>
  <c r="G214" i="47"/>
  <c r="F214" i="47"/>
  <c r="G649" i="47"/>
  <c r="F649" i="47"/>
  <c r="G547" i="47"/>
  <c r="F547" i="47"/>
  <c r="G62" i="47"/>
  <c r="F62" i="47"/>
  <c r="G61" i="47"/>
  <c r="F61" i="47"/>
  <c r="G14" i="47"/>
  <c r="F14" i="47"/>
  <c r="G405" i="47"/>
  <c r="F405" i="47"/>
  <c r="G404" i="47"/>
  <c r="F404" i="47"/>
  <c r="G403" i="47"/>
  <c r="F403" i="47"/>
  <c r="G333" i="47"/>
  <c r="F333" i="47"/>
  <c r="G536" i="47"/>
  <c r="F536" i="47"/>
  <c r="G380" i="47"/>
  <c r="F380" i="47"/>
  <c r="G379" i="47"/>
  <c r="F379" i="47"/>
  <c r="G378" i="47"/>
  <c r="F378" i="47"/>
  <c r="G317" i="47"/>
  <c r="F317" i="47"/>
  <c r="G37" i="47"/>
  <c r="F37" i="47"/>
  <c r="G36" i="47"/>
  <c r="F36" i="47"/>
  <c r="G198" i="47"/>
  <c r="F198" i="47"/>
  <c r="G197" i="47"/>
  <c r="F197" i="47"/>
  <c r="G196" i="47"/>
  <c r="F196" i="47"/>
  <c r="G195" i="47"/>
  <c r="F195" i="47"/>
  <c r="G194" i="47"/>
  <c r="F194" i="47"/>
  <c r="G193" i="47"/>
  <c r="F193" i="47"/>
  <c r="G192" i="47"/>
  <c r="F192" i="47"/>
  <c r="G191" i="47"/>
  <c r="F191" i="47"/>
  <c r="G190" i="47"/>
  <c r="F190" i="47"/>
  <c r="G305" i="47"/>
  <c r="F305" i="47"/>
  <c r="G304" i="47"/>
  <c r="F304" i="47"/>
  <c r="G189" i="47"/>
  <c r="F189" i="47"/>
  <c r="G188" i="47"/>
  <c r="F188" i="47"/>
  <c r="G187" i="47"/>
  <c r="F187" i="47"/>
  <c r="G186" i="47"/>
  <c r="F186" i="47"/>
  <c r="G185" i="47"/>
  <c r="F185" i="47"/>
  <c r="G184" i="47"/>
  <c r="F184" i="47"/>
  <c r="G183" i="47"/>
  <c r="F183" i="47"/>
  <c r="G182" i="47"/>
  <c r="F182" i="47"/>
  <c r="G181" i="47"/>
  <c r="F181" i="47"/>
  <c r="G303" i="47"/>
  <c r="F303" i="47"/>
  <c r="G302" i="47"/>
  <c r="F302" i="47"/>
  <c r="G648" i="47"/>
  <c r="F648" i="47"/>
  <c r="G13" i="47"/>
  <c r="F13" i="47"/>
  <c r="G402" i="47"/>
  <c r="F402" i="47"/>
  <c r="G332" i="47"/>
  <c r="F332" i="47"/>
  <c r="G229" i="47"/>
  <c r="F229" i="47"/>
  <c r="G228" i="47"/>
  <c r="F228" i="47"/>
  <c r="G227" i="47"/>
  <c r="F227" i="47"/>
  <c r="G226" i="47"/>
  <c r="F226" i="47"/>
  <c r="G268" i="47"/>
  <c r="F268" i="47"/>
  <c r="G267" i="47"/>
  <c r="F267" i="47"/>
  <c r="G266" i="47"/>
  <c r="F266" i="47"/>
  <c r="G265" i="47"/>
  <c r="F265" i="47"/>
  <c r="G377" i="47"/>
  <c r="F377" i="47"/>
  <c r="G225" i="47"/>
  <c r="F225" i="47"/>
  <c r="G224" i="47"/>
  <c r="F224" i="47"/>
  <c r="G223" i="47"/>
  <c r="F223" i="47"/>
  <c r="G222" i="47"/>
  <c r="F222" i="47"/>
  <c r="G574" i="47"/>
  <c r="F574" i="47"/>
  <c r="G284" i="47"/>
  <c r="F284" i="47"/>
  <c r="G171" i="47"/>
  <c r="F171" i="47"/>
  <c r="G134" i="47"/>
  <c r="F134" i="47"/>
  <c r="G573" i="47"/>
  <c r="F573" i="47"/>
  <c r="G283" i="47"/>
  <c r="F283" i="47"/>
  <c r="G170" i="47"/>
  <c r="F170" i="47"/>
  <c r="G133" i="47"/>
  <c r="F133" i="47"/>
  <c r="G572" i="47"/>
  <c r="F572" i="47"/>
  <c r="G282" i="47"/>
  <c r="F282" i="47"/>
  <c r="G169" i="47"/>
  <c r="F169" i="47"/>
  <c r="G132" i="47"/>
  <c r="F132" i="47"/>
  <c r="G571" i="47"/>
  <c r="F571" i="47"/>
  <c r="G281" i="47"/>
  <c r="F281" i="47"/>
  <c r="G168" i="47"/>
  <c r="F168" i="47"/>
  <c r="G131" i="47"/>
  <c r="F131" i="47"/>
  <c r="G570" i="47"/>
  <c r="F570" i="47"/>
  <c r="G280" i="47"/>
  <c r="F280" i="47"/>
  <c r="G167" i="47"/>
  <c r="F167" i="47"/>
  <c r="G130" i="47"/>
  <c r="F130" i="47"/>
  <c r="G647" i="47"/>
  <c r="F647" i="47"/>
  <c r="G60" i="47"/>
  <c r="F60" i="47"/>
  <c r="G12" i="47"/>
  <c r="F12" i="47"/>
  <c r="G35" i="47"/>
  <c r="F35" i="47"/>
  <c r="G401" i="47"/>
  <c r="F401" i="47"/>
  <c r="G646" i="47"/>
  <c r="F646" i="47"/>
  <c r="G331" i="47"/>
  <c r="F331" i="47"/>
  <c r="G221" i="47"/>
  <c r="F221" i="47"/>
  <c r="G220" i="47"/>
  <c r="F220" i="47"/>
  <c r="G219" i="47"/>
  <c r="F219" i="47"/>
  <c r="G645" i="47"/>
  <c r="F645" i="47"/>
  <c r="G644" i="47"/>
  <c r="F644" i="47"/>
  <c r="G546" i="47"/>
  <c r="F546" i="47"/>
  <c r="G59" i="47"/>
  <c r="F59" i="47"/>
  <c r="G58" i="47"/>
  <c r="F58" i="47"/>
  <c r="G11" i="47"/>
  <c r="F11" i="47"/>
  <c r="G400" i="47"/>
  <c r="F400" i="47"/>
  <c r="G399" i="47"/>
  <c r="F399" i="47"/>
  <c r="G398" i="47"/>
  <c r="F398" i="47"/>
  <c r="G330" i="47"/>
  <c r="F330" i="47"/>
  <c r="G329" i="47"/>
  <c r="F329" i="47"/>
  <c r="G328" i="47"/>
  <c r="F328" i="47"/>
  <c r="G327" i="47"/>
  <c r="F327" i="47"/>
  <c r="G242" i="47"/>
  <c r="F242" i="47"/>
  <c r="G241" i="47"/>
  <c r="F241" i="47"/>
  <c r="G240" i="47"/>
  <c r="F240" i="47"/>
  <c r="G633" i="47"/>
  <c r="F633" i="47"/>
  <c r="G102" i="47"/>
  <c r="F102" i="47"/>
  <c r="G101" i="47"/>
  <c r="F101" i="47"/>
  <c r="G28" i="47"/>
  <c r="F28" i="47"/>
  <c r="G622" i="47"/>
  <c r="F622" i="47"/>
  <c r="G55" i="47"/>
  <c r="F55" i="47"/>
  <c r="G54" i="47"/>
  <c r="F54" i="47"/>
  <c r="G7" i="47"/>
  <c r="F7" i="47"/>
  <c r="G621" i="47"/>
  <c r="F621" i="47"/>
  <c r="G53" i="47"/>
  <c r="F53" i="47"/>
  <c r="G52" i="47"/>
  <c r="F52" i="47"/>
  <c r="G6" i="47"/>
  <c r="F6" i="47"/>
  <c r="G459" i="47"/>
  <c r="F459" i="47"/>
  <c r="G458" i="47"/>
  <c r="F458" i="47"/>
  <c r="G263" i="47"/>
  <c r="F263" i="47"/>
  <c r="G262" i="47"/>
  <c r="F262" i="47"/>
  <c r="G392" i="47"/>
  <c r="F392" i="47"/>
  <c r="G391" i="47"/>
  <c r="F391" i="47"/>
  <c r="G238" i="47"/>
  <c r="F238" i="47"/>
  <c r="G237" i="47"/>
  <c r="F237" i="47"/>
  <c r="G390" i="47"/>
  <c r="F390" i="47"/>
  <c r="G389" i="47"/>
  <c r="F389" i="47"/>
  <c r="G236" i="47"/>
  <c r="F236" i="47"/>
  <c r="G235" i="47"/>
  <c r="F235" i="47"/>
  <c r="G632" i="47"/>
  <c r="F632" i="47"/>
  <c r="G100" i="47"/>
  <c r="F100" i="47"/>
  <c r="G99" i="47"/>
  <c r="F99" i="47"/>
  <c r="G27" i="47"/>
  <c r="F27" i="47"/>
  <c r="G620" i="47"/>
  <c r="F620" i="47"/>
  <c r="G51" i="47"/>
  <c r="F51" i="47"/>
  <c r="G50" i="47"/>
  <c r="F50" i="47"/>
  <c r="G5" i="47"/>
  <c r="F5" i="47"/>
  <c r="G619" i="47"/>
  <c r="F619" i="47"/>
  <c r="G49" i="47"/>
  <c r="F49" i="47"/>
  <c r="G48" i="47"/>
  <c r="F48" i="47"/>
  <c r="G4" i="47"/>
  <c r="F4" i="47"/>
  <c r="G585" i="47"/>
  <c r="F585" i="47"/>
  <c r="G509" i="47"/>
  <c r="F509" i="47"/>
  <c r="G471" i="47"/>
  <c r="F471" i="47"/>
  <c r="G470" i="47"/>
  <c r="F470" i="47"/>
  <c r="G295" i="47"/>
  <c r="F295" i="47"/>
  <c r="G30" i="47"/>
  <c r="F30" i="47"/>
  <c r="G595" i="47"/>
  <c r="F595" i="47"/>
  <c r="G365" i="47"/>
  <c r="F365" i="47"/>
  <c r="G584" i="47"/>
  <c r="F584" i="47"/>
  <c r="G508" i="47"/>
  <c r="F508" i="47"/>
  <c r="G469" i="47"/>
  <c r="F469" i="47"/>
  <c r="G468" i="47"/>
  <c r="F468" i="47"/>
  <c r="G294" i="47"/>
  <c r="F294" i="47"/>
  <c r="G180" i="47"/>
  <c r="F180" i="47"/>
  <c r="G29" i="47"/>
  <c r="F29" i="47"/>
  <c r="G485" i="47"/>
  <c r="F485" i="47"/>
  <c r="G349" i="47"/>
  <c r="F349" i="47"/>
  <c r="G157" i="47"/>
  <c r="F157" i="47"/>
  <c r="G667" i="47"/>
  <c r="F667" i="47"/>
  <c r="G348" i="47"/>
  <c r="F348" i="47"/>
  <c r="G166" i="47"/>
  <c r="F166" i="47"/>
  <c r="G557" i="47"/>
  <c r="F557" i="47"/>
  <c r="G484" i="47"/>
  <c r="F484" i="47"/>
  <c r="G347" i="47"/>
  <c r="F347" i="47"/>
  <c r="G156" i="47"/>
  <c r="F156" i="47"/>
  <c r="G155" i="47"/>
  <c r="F155" i="47"/>
  <c r="G154" i="47"/>
  <c r="F154" i="47"/>
  <c r="G483" i="47"/>
  <c r="F483" i="47"/>
  <c r="G259" i="47"/>
  <c r="F259" i="47"/>
  <c r="G666" i="47"/>
  <c r="F666" i="47"/>
  <c r="G258" i="47"/>
  <c r="F258" i="47"/>
  <c r="G556" i="47"/>
  <c r="F556" i="47"/>
  <c r="G482" i="47"/>
  <c r="F482" i="47"/>
  <c r="G257" i="47"/>
  <c r="F257" i="47"/>
  <c r="G165" i="47"/>
  <c r="F165" i="47"/>
  <c r="G153" i="47"/>
  <c r="F153" i="47"/>
  <c r="G665" i="47"/>
  <c r="F665" i="47"/>
  <c r="G256" i="47"/>
  <c r="F256" i="47"/>
  <c r="G569" i="47"/>
  <c r="F569" i="47"/>
  <c r="G507" i="47"/>
  <c r="F507" i="47"/>
  <c r="G279" i="47"/>
  <c r="F279" i="47"/>
  <c r="G164" i="47"/>
  <c r="F164" i="47"/>
  <c r="G568" i="47"/>
  <c r="F568" i="47"/>
  <c r="G506" i="47"/>
  <c r="F506" i="47"/>
  <c r="G278" i="47"/>
  <c r="F278" i="47"/>
  <c r="G163" i="47"/>
  <c r="F163" i="47"/>
  <c r="G555" i="47"/>
  <c r="F555" i="47"/>
  <c r="G481" i="47"/>
  <c r="F481" i="47"/>
  <c r="G255" i="47"/>
  <c r="F255" i="47"/>
  <c r="G152" i="47"/>
  <c r="F152" i="47"/>
  <c r="G151" i="47"/>
  <c r="F151" i="47"/>
  <c r="G631" i="47"/>
  <c r="F631" i="47"/>
  <c r="G98" i="47"/>
  <c r="F98" i="47"/>
  <c r="G630" i="47"/>
  <c r="F630" i="47"/>
  <c r="G97" i="47"/>
  <c r="F97" i="47"/>
  <c r="G663" i="47"/>
  <c r="F663" i="47"/>
  <c r="G625" i="47"/>
  <c r="F625" i="47"/>
  <c r="G70" i="47"/>
  <c r="F70" i="47"/>
  <c r="G25" i="47"/>
  <c r="F25" i="47"/>
  <c r="G425" i="47"/>
  <c r="F425" i="47"/>
  <c r="G424" i="47"/>
  <c r="F424" i="47"/>
  <c r="G341" i="47"/>
  <c r="F341" i="47"/>
  <c r="G662" i="47"/>
  <c r="F662" i="47"/>
  <c r="G624" i="47"/>
  <c r="F624" i="47"/>
  <c r="G554" i="47"/>
  <c r="F554" i="47"/>
  <c r="G423" i="47"/>
  <c r="F423" i="47"/>
  <c r="G422" i="47"/>
  <c r="F422" i="47"/>
  <c r="G340" i="47"/>
  <c r="F340" i="47"/>
  <c r="G69" i="47"/>
  <c r="F69" i="47"/>
  <c r="G24" i="47"/>
  <c r="F24" i="47"/>
  <c r="G661" i="47"/>
  <c r="F661" i="47"/>
  <c r="G623" i="47"/>
  <c r="F623" i="47"/>
  <c r="G553" i="47"/>
  <c r="F553" i="47"/>
  <c r="G421" i="47"/>
  <c r="F421" i="47"/>
  <c r="G420" i="47"/>
  <c r="F420" i="47"/>
  <c r="G339" i="47"/>
  <c r="F339" i="47"/>
  <c r="G68" i="47"/>
  <c r="F68" i="47"/>
  <c r="G23" i="47"/>
  <c r="F23" i="47"/>
  <c r="G618" i="47"/>
  <c r="F618" i="47"/>
  <c r="G543" i="47"/>
  <c r="F543" i="47"/>
  <c r="G388" i="47"/>
  <c r="F388" i="47"/>
  <c r="G387" i="47"/>
  <c r="F387" i="47"/>
  <c r="G323" i="47"/>
  <c r="F323" i="47"/>
  <c r="G47" i="47"/>
  <c r="F47" i="47"/>
  <c r="G617" i="47"/>
  <c r="F617" i="47"/>
  <c r="G542" i="47"/>
  <c r="F542" i="47"/>
  <c r="G386" i="47"/>
  <c r="F386" i="47"/>
  <c r="G385" i="47"/>
  <c r="F385" i="47"/>
  <c r="G322" i="47"/>
  <c r="F322" i="47"/>
  <c r="G46" i="47"/>
  <c r="F46" i="47"/>
  <c r="G254" i="47"/>
  <c r="F254" i="47"/>
  <c r="G253" i="47"/>
  <c r="F253" i="47"/>
  <c r="G150" i="47"/>
  <c r="F150" i="47"/>
  <c r="G149" i="47"/>
  <c r="F149" i="47"/>
  <c r="G247" i="47"/>
  <c r="F247" i="47"/>
  <c r="G145" i="47"/>
  <c r="F145" i="47"/>
  <c r="G246" i="47"/>
  <c r="F246" i="47"/>
  <c r="G144" i="47"/>
  <c r="F144" i="47"/>
  <c r="G505" i="47"/>
  <c r="F505" i="47"/>
  <c r="G504" i="47"/>
  <c r="F504" i="47"/>
  <c r="G465" i="47"/>
  <c r="F465" i="47"/>
  <c r="G277" i="47"/>
  <c r="F277" i="47"/>
  <c r="G567" i="47"/>
  <c r="F567" i="47"/>
  <c r="G503" i="47"/>
  <c r="F503" i="47"/>
  <c r="G276" i="47"/>
  <c r="F276" i="47"/>
  <c r="G566" i="47"/>
  <c r="F566" i="47"/>
  <c r="G502" i="47"/>
  <c r="F502" i="47"/>
  <c r="G464" i="47"/>
  <c r="F464" i="47"/>
  <c r="G275" i="47"/>
  <c r="F275" i="47"/>
  <c r="G129" i="47"/>
  <c r="F129" i="47"/>
  <c r="G565" i="47"/>
  <c r="F565" i="47"/>
  <c r="G501" i="47"/>
  <c r="F501" i="47"/>
  <c r="G463" i="47"/>
  <c r="F463" i="47"/>
  <c r="G274" i="47"/>
  <c r="F274" i="47"/>
  <c r="G564" i="47"/>
  <c r="F564" i="47"/>
  <c r="G462" i="47"/>
  <c r="F462" i="47"/>
  <c r="G273" i="47"/>
  <c r="F273" i="47"/>
  <c r="G162" i="47"/>
  <c r="F162" i="47"/>
  <c r="G563" i="47"/>
  <c r="F563" i="47"/>
  <c r="G461" i="47"/>
  <c r="F461" i="47"/>
  <c r="G272" i="47"/>
  <c r="F272" i="47"/>
  <c r="G161" i="47"/>
  <c r="F161" i="47"/>
  <c r="G562" i="47"/>
  <c r="F562" i="47"/>
  <c r="G500" i="47"/>
  <c r="F500" i="47"/>
  <c r="G271" i="47"/>
  <c r="F271" i="47"/>
  <c r="G160" i="47"/>
  <c r="F160" i="47"/>
  <c r="G128" i="47"/>
  <c r="F128" i="47"/>
  <c r="G560" i="47"/>
  <c r="F560" i="47"/>
  <c r="G460" i="47"/>
  <c r="F460" i="47"/>
  <c r="G264" i="47"/>
  <c r="F264" i="47"/>
  <c r="G159" i="47"/>
  <c r="F159" i="47"/>
  <c r="G533" i="47"/>
  <c r="F533" i="47"/>
  <c r="G368" i="47"/>
  <c r="F368" i="47"/>
  <c r="G367" i="47"/>
  <c r="F367" i="47"/>
  <c r="G480" i="47"/>
  <c r="F480" i="47"/>
  <c r="G346" i="47"/>
  <c r="F346" i="47"/>
  <c r="G126" i="47"/>
  <c r="F126" i="47"/>
  <c r="G113" i="47"/>
  <c r="F113" i="47"/>
  <c r="G75" i="47"/>
  <c r="F75" i="47"/>
  <c r="G74" i="47"/>
  <c r="F74" i="47"/>
  <c r="G637" i="47"/>
  <c r="F637" i="47"/>
  <c r="G73" i="47"/>
  <c r="F73" i="47"/>
  <c r="G72" i="47"/>
  <c r="F72" i="47"/>
  <c r="G479" i="47"/>
  <c r="F479" i="47"/>
  <c r="G429" i="47"/>
  <c r="F429" i="47"/>
  <c r="G428" i="47"/>
  <c r="F428" i="47"/>
  <c r="G345" i="47"/>
  <c r="F345" i="47"/>
  <c r="G344" i="47"/>
  <c r="F344" i="47"/>
  <c r="G203" i="47"/>
  <c r="F203" i="47"/>
  <c r="G148" i="47"/>
  <c r="F148" i="47"/>
  <c r="G147" i="47"/>
  <c r="F147" i="47"/>
  <c r="G146" i="47"/>
  <c r="F146" i="47"/>
  <c r="G158" i="47"/>
  <c r="F158" i="47"/>
  <c r="G125" i="47"/>
  <c r="F125" i="47"/>
  <c r="G136" i="47"/>
  <c r="F136" i="47"/>
  <c r="G124" i="47"/>
  <c r="F124" i="47"/>
  <c r="G610" i="47"/>
  <c r="F610" i="47"/>
  <c r="G609" i="47"/>
  <c r="F609" i="47"/>
  <c r="G603" i="47"/>
  <c r="F603" i="47"/>
  <c r="G602" i="47"/>
  <c r="F602" i="47"/>
  <c r="G96" i="47"/>
  <c r="F96" i="47"/>
  <c r="G95" i="47"/>
  <c r="F95" i="47"/>
  <c r="G321" i="47"/>
  <c r="F321" i="47"/>
  <c r="G320" i="47"/>
  <c r="F320" i="47"/>
  <c r="G232" i="47"/>
  <c r="F232" i="47"/>
  <c r="G231" i="47"/>
  <c r="F231" i="47"/>
  <c r="G135" i="47"/>
  <c r="F135" i="47"/>
  <c r="G41" i="47"/>
  <c r="F41" i="47"/>
  <c r="G40" i="47"/>
  <c r="F40" i="47"/>
  <c r="G643" i="47"/>
  <c r="F643" i="47"/>
  <c r="G545" i="47"/>
  <c r="F545" i="47"/>
  <c r="G57" i="47"/>
  <c r="F57" i="47"/>
  <c r="G10" i="47"/>
  <c r="F10" i="47"/>
  <c r="G467" i="47"/>
  <c r="F467" i="47"/>
  <c r="G363" i="47"/>
  <c r="F363" i="47"/>
  <c r="G466" i="47"/>
  <c r="F466" i="47"/>
  <c r="G362" i="47"/>
  <c r="F362" i="47"/>
  <c r="G397" i="47"/>
  <c r="F397" i="47"/>
  <c r="G326" i="47"/>
  <c r="F326" i="47"/>
  <c r="G576" i="47"/>
  <c r="F576" i="47"/>
  <c r="G544" i="47"/>
  <c r="F544" i="47"/>
  <c r="G172" i="47"/>
  <c r="F172" i="47"/>
  <c r="G138" i="47"/>
  <c r="F138" i="47"/>
  <c r="G641" i="47"/>
  <c r="F641" i="47"/>
  <c r="G615" i="47"/>
  <c r="F615" i="47"/>
  <c r="G535" i="47"/>
  <c r="F535" i="47"/>
  <c r="G34" i="47"/>
  <c r="F34" i="47"/>
  <c r="G2" i="47"/>
  <c r="F2" i="47"/>
  <c r="G383" i="47"/>
  <c r="F383" i="47"/>
  <c r="G319" i="47"/>
  <c r="F319" i="47"/>
  <c r="G376" i="47"/>
  <c r="F376" i="47"/>
  <c r="G316" i="47"/>
  <c r="F316" i="47"/>
  <c r="G616" i="47"/>
  <c r="F616" i="47"/>
  <c r="G538" i="47"/>
  <c r="F538" i="47"/>
  <c r="G382" i="47"/>
  <c r="F382" i="47"/>
  <c r="G318" i="47"/>
  <c r="F318" i="47"/>
  <c r="G39" i="47"/>
  <c r="F39" i="47"/>
  <c r="G614" i="47"/>
  <c r="F614" i="47"/>
  <c r="G534" i="47"/>
  <c r="F534" i="47"/>
  <c r="G375" i="47"/>
  <c r="F375" i="47"/>
  <c r="G315" i="47"/>
  <c r="F315" i="47"/>
  <c r="G33" i="47"/>
  <c r="F33" i="47"/>
  <c r="D3" i="46"/>
  <c r="C3" i="46"/>
  <c r="B3" i="46"/>
  <c r="T16" i="45"/>
  <c r="T15" i="45"/>
  <c r="T14" i="45"/>
  <c r="T13" i="45"/>
  <c r="T12" i="45"/>
  <c r="T11" i="45"/>
  <c r="T10" i="45"/>
  <c r="T9" i="45"/>
  <c r="T8" i="45"/>
  <c r="T7" i="45"/>
  <c r="T6" i="45"/>
  <c r="T5" i="45"/>
  <c r="T17" i="45" s="1"/>
  <c r="T4" i="45"/>
  <c r="J650" i="44"/>
  <c r="J648" i="44"/>
  <c r="J645" i="44"/>
  <c r="J644" i="44"/>
  <c r="J643" i="44"/>
  <c r="J640" i="44"/>
  <c r="J632" i="44"/>
  <c r="J630" i="44"/>
  <c r="J628" i="44"/>
  <c r="J620" i="44"/>
  <c r="J608" i="44"/>
  <c r="J601" i="44"/>
  <c r="J588" i="44"/>
  <c r="J586" i="44"/>
  <c r="J579" i="44"/>
  <c r="J578" i="44"/>
  <c r="J574" i="44"/>
  <c r="J568" i="44"/>
  <c r="J567" i="44"/>
  <c r="J564" i="44"/>
  <c r="J561" i="44"/>
  <c r="J558" i="44"/>
  <c r="J554" i="44"/>
  <c r="J550" i="44"/>
  <c r="J541" i="44"/>
  <c r="J539" i="44"/>
  <c r="J519" i="44"/>
  <c r="J512" i="44"/>
  <c r="J503" i="44"/>
  <c r="J475" i="44"/>
  <c r="J453" i="44"/>
  <c r="J451" i="44"/>
  <c r="J441" i="44"/>
  <c r="J381" i="44"/>
  <c r="J344" i="44"/>
  <c r="J323" i="44"/>
  <c r="J318" i="44"/>
  <c r="J310" i="44"/>
  <c r="J303" i="44"/>
  <c r="J300" i="44"/>
  <c r="J299" i="44"/>
  <c r="J296" i="44"/>
  <c r="J292" i="44"/>
  <c r="J286" i="44"/>
  <c r="J285" i="44"/>
  <c r="J281" i="44"/>
  <c r="J279" i="44"/>
  <c r="J278" i="44"/>
  <c r="J277" i="44"/>
  <c r="J269" i="44"/>
  <c r="J264" i="44"/>
  <c r="J255" i="44"/>
  <c r="J251" i="44"/>
  <c r="J241" i="44"/>
  <c r="J233" i="44"/>
  <c r="J218" i="44"/>
  <c r="J214" i="44"/>
  <c r="J206" i="44"/>
  <c r="J202" i="44"/>
  <c r="J194" i="44"/>
  <c r="J181" i="44"/>
  <c r="J174" i="44"/>
  <c r="J162" i="44"/>
  <c r="J153" i="44"/>
  <c r="J131" i="44"/>
  <c r="J118" i="44"/>
  <c r="J117" i="44"/>
  <c r="J92" i="44"/>
  <c r="J85" i="44"/>
  <c r="J84" i="44"/>
  <c r="J76" i="44"/>
  <c r="J69" i="44"/>
  <c r="J57" i="44"/>
  <c r="J50" i="44"/>
  <c r="J42" i="44"/>
  <c r="J27" i="44"/>
  <c r="J9" i="44"/>
  <c r="J3" i="44"/>
  <c r="J2" i="44"/>
  <c r="G2" i="44"/>
  <c r="H607" i="44"/>
  <c r="H600" i="44"/>
  <c r="H599" i="44"/>
  <c r="H585" i="44"/>
  <c r="H606" i="44"/>
  <c r="H598" i="44"/>
  <c r="H597" i="44"/>
  <c r="H584" i="44"/>
  <c r="H605" i="44"/>
  <c r="H596" i="44"/>
  <c r="H595" i="44"/>
  <c r="H583" i="44"/>
  <c r="H604" i="44"/>
  <c r="H594" i="44"/>
  <c r="H593" i="44"/>
  <c r="H582" i="44"/>
  <c r="H603" i="44"/>
  <c r="H592" i="44"/>
  <c r="H591" i="44"/>
  <c r="H581" i="44"/>
  <c r="H602" i="44"/>
  <c r="H590" i="44"/>
  <c r="H589" i="44"/>
  <c r="H580" i="44"/>
  <c r="H577" i="44"/>
  <c r="H573" i="44"/>
  <c r="H572" i="44"/>
  <c r="H566" i="44"/>
  <c r="H563" i="44"/>
  <c r="H576" i="44"/>
  <c r="H571" i="44"/>
  <c r="H570" i="44"/>
  <c r="H565" i="44"/>
  <c r="H562" i="44"/>
  <c r="H575" i="44"/>
  <c r="H569" i="44"/>
  <c r="H568" i="44"/>
  <c r="H564" i="44"/>
  <c r="H561" i="44"/>
  <c r="H560" i="44"/>
  <c r="H559" i="44"/>
  <c r="H557" i="44"/>
  <c r="H556" i="44"/>
  <c r="H553" i="44"/>
  <c r="H540" i="44"/>
  <c r="H558" i="44"/>
  <c r="H555" i="44"/>
  <c r="H554" i="44"/>
  <c r="H552" i="44"/>
  <c r="H539" i="44"/>
  <c r="H538" i="44"/>
  <c r="H511" i="44"/>
  <c r="H502" i="44"/>
  <c r="H474" i="44"/>
  <c r="H440" i="44"/>
  <c r="H343" i="44"/>
  <c r="H193" i="44"/>
  <c r="H173" i="44"/>
  <c r="H152" i="44"/>
  <c r="H116" i="44"/>
  <c r="H537" i="44"/>
  <c r="H510" i="44"/>
  <c r="H501" i="44"/>
  <c r="H473" i="44"/>
  <c r="H439" i="44"/>
  <c r="H438" i="44"/>
  <c r="H342" i="44"/>
  <c r="H341" i="44"/>
  <c r="H192" i="44"/>
  <c r="H172" i="44"/>
  <c r="H151" i="44"/>
  <c r="H115" i="44"/>
  <c r="H536" i="44"/>
  <c r="H509" i="44"/>
  <c r="H500" i="44"/>
  <c r="H472" i="44"/>
  <c r="H535" i="44"/>
  <c r="H508" i="44"/>
  <c r="H499" i="44"/>
  <c r="H471" i="44"/>
  <c r="H507" i="44"/>
  <c r="H498" i="44"/>
  <c r="H340" i="44"/>
  <c r="H437" i="44"/>
  <c r="H339" i="44"/>
  <c r="H436" i="44"/>
  <c r="H338" i="44"/>
  <c r="H337" i="44"/>
  <c r="H263" i="44"/>
  <c r="H232" i="44"/>
  <c r="H262" i="44"/>
  <c r="H231" i="44"/>
  <c r="H276" i="44"/>
  <c r="H261" i="44"/>
  <c r="H230" i="44"/>
  <c r="H260" i="44"/>
  <c r="H229" i="44"/>
  <c r="H497" i="44"/>
  <c r="H534" i="44"/>
  <c r="H496" i="44"/>
  <c r="H470" i="44"/>
  <c r="H533" i="44"/>
  <c r="H495" i="44"/>
  <c r="H469" i="44"/>
  <c r="H435" i="44"/>
  <c r="H434" i="44"/>
  <c r="H380" i="44"/>
  <c r="H379" i="44"/>
  <c r="H433" i="44"/>
  <c r="H432" i="44"/>
  <c r="H378" i="44"/>
  <c r="H377" i="44"/>
  <c r="H259" i="44"/>
  <c r="H250" i="44"/>
  <c r="H249" i="44"/>
  <c r="H240" i="44"/>
  <c r="H239" i="44"/>
  <c r="H532" i="44"/>
  <c r="H531" i="44"/>
  <c r="H468" i="44"/>
  <c r="H467" i="44"/>
  <c r="H431" i="44"/>
  <c r="H336" i="44"/>
  <c r="H430" i="44"/>
  <c r="H429" i="44"/>
  <c r="H335" i="44"/>
  <c r="H428" i="44"/>
  <c r="H427" i="44"/>
  <c r="H376" i="44"/>
  <c r="H375" i="44"/>
  <c r="H426" i="44"/>
  <c r="H425" i="44"/>
  <c r="H374" i="44"/>
  <c r="H373" i="44"/>
  <c r="H302" i="44"/>
  <c r="H295" i="44"/>
  <c r="H294" i="44"/>
  <c r="H291" i="44"/>
  <c r="H290" i="44"/>
  <c r="H284" i="44"/>
  <c r="H283" i="44"/>
  <c r="H301" i="44"/>
  <c r="H293" i="44"/>
  <c r="H292" i="44"/>
  <c r="H289" i="44"/>
  <c r="H288" i="44"/>
  <c r="H282" i="44"/>
  <c r="H281" i="44"/>
  <c r="H275" i="44"/>
  <c r="H254" i="44"/>
  <c r="H253" i="44"/>
  <c r="H248" i="44"/>
  <c r="H247" i="44"/>
  <c r="H217" i="44"/>
  <c r="H216" i="44"/>
  <c r="H274" i="44"/>
  <c r="H252" i="44"/>
  <c r="H251" i="44"/>
  <c r="H246" i="44"/>
  <c r="H245" i="44"/>
  <c r="H215" i="44"/>
  <c r="H214" i="44"/>
  <c r="H424" i="44"/>
  <c r="H423" i="44"/>
  <c r="H422" i="44"/>
  <c r="H421" i="44"/>
  <c r="H372" i="44"/>
  <c r="H371" i="44"/>
  <c r="H334" i="44"/>
  <c r="H333" i="44"/>
  <c r="H317" i="44"/>
  <c r="H258" i="44"/>
  <c r="H238" i="44"/>
  <c r="H228" i="44"/>
  <c r="H257" i="44"/>
  <c r="H237" i="44"/>
  <c r="H227" i="44"/>
  <c r="H91" i="44"/>
  <c r="H84" i="44"/>
  <c r="H83" i="44"/>
  <c r="H90" i="44"/>
  <c r="H75" i="44"/>
  <c r="H89" i="44"/>
  <c r="H82" i="44"/>
  <c r="H201" i="44"/>
  <c r="H191" i="44"/>
  <c r="H180" i="44"/>
  <c r="H171" i="44"/>
  <c r="H150" i="44"/>
  <c r="H114" i="44"/>
  <c r="H113" i="44"/>
  <c r="H200" i="44"/>
  <c r="H112" i="44"/>
  <c r="H111" i="44"/>
  <c r="H110" i="44"/>
  <c r="H199" i="44"/>
  <c r="H109" i="44"/>
  <c r="H108" i="44"/>
  <c r="H107" i="44"/>
  <c r="H198" i="44"/>
  <c r="H106" i="44"/>
  <c r="H105" i="44"/>
  <c r="H104" i="44"/>
  <c r="H197" i="44"/>
  <c r="H190" i="44"/>
  <c r="H170" i="44"/>
  <c r="H149" i="44"/>
  <c r="H103" i="44"/>
  <c r="H102" i="44"/>
  <c r="H101" i="44"/>
  <c r="H639" i="44"/>
  <c r="H530" i="44"/>
  <c r="H529" i="44"/>
  <c r="H466" i="44"/>
  <c r="H528" i="44"/>
  <c r="H420" i="44"/>
  <c r="H419" i="44"/>
  <c r="H418" i="44"/>
  <c r="H370" i="44"/>
  <c r="H369" i="44"/>
  <c r="H316" i="44"/>
  <c r="H417" i="44"/>
  <c r="H416" i="44"/>
  <c r="H415" i="44"/>
  <c r="H414" i="44"/>
  <c r="H368" i="44"/>
  <c r="H367" i="44"/>
  <c r="H315" i="44"/>
  <c r="H309" i="44"/>
  <c r="H638" i="44"/>
  <c r="H637" i="44"/>
  <c r="H527" i="44"/>
  <c r="H494" i="44"/>
  <c r="H465" i="44"/>
  <c r="H464" i="44"/>
  <c r="H493" i="44"/>
  <c r="H492" i="44"/>
  <c r="H463" i="44"/>
  <c r="H413" i="44"/>
  <c r="H366" i="44"/>
  <c r="H314" i="44"/>
  <c r="H308" i="44"/>
  <c r="H307" i="44"/>
  <c r="H642" i="44"/>
  <c r="H649" i="44"/>
  <c r="H641" i="44"/>
  <c r="H619" i="44"/>
  <c r="H648" i="44"/>
  <c r="H640" i="44"/>
  <c r="H631" i="44"/>
  <c r="H618" i="44"/>
  <c r="H450" i="44"/>
  <c r="H412" i="44"/>
  <c r="H365" i="44"/>
  <c r="H449" i="44"/>
  <c r="H411" i="44"/>
  <c r="H364" i="44"/>
  <c r="H448" i="44"/>
  <c r="H410" i="44"/>
  <c r="H363" i="44"/>
  <c r="H88" i="44"/>
  <c r="H81" i="44"/>
  <c r="H74" i="44"/>
  <c r="H73" i="44"/>
  <c r="H87" i="44"/>
  <c r="H80" i="44"/>
  <c r="H79" i="44"/>
  <c r="H72" i="44"/>
  <c r="H86" i="44"/>
  <c r="H78" i="44"/>
  <c r="H71" i="44"/>
  <c r="H70" i="44"/>
  <c r="H85" i="44"/>
  <c r="H77" i="44"/>
  <c r="H76" i="44"/>
  <c r="H69" i="44"/>
  <c r="H653" i="44"/>
  <c r="H652" i="44"/>
  <c r="H651" i="44"/>
  <c r="H647" i="44"/>
  <c r="H627" i="44"/>
  <c r="H626" i="44"/>
  <c r="H617" i="44"/>
  <c r="H616" i="44"/>
  <c r="H646" i="44"/>
  <c r="H625" i="44"/>
  <c r="H624" i="44"/>
  <c r="H615" i="44"/>
  <c r="H614" i="44"/>
  <c r="H645" i="44"/>
  <c r="H623" i="44"/>
  <c r="H622" i="44"/>
  <c r="H613" i="44"/>
  <c r="H612" i="44"/>
  <c r="H322" i="44"/>
  <c r="H452" i="44"/>
  <c r="H447" i="44"/>
  <c r="H409" i="44"/>
  <c r="H408" i="44"/>
  <c r="H362" i="44"/>
  <c r="H321" i="44"/>
  <c r="H446" i="44"/>
  <c r="H407" i="44"/>
  <c r="H406" i="44"/>
  <c r="H361" i="44"/>
  <c r="H320" i="44"/>
  <c r="H451" i="44"/>
  <c r="H445" i="44"/>
  <c r="H405" i="44"/>
  <c r="H404" i="44"/>
  <c r="H360" i="44"/>
  <c r="H319" i="44"/>
  <c r="H526" i="44"/>
  <c r="H506" i="44"/>
  <c r="H491" i="44"/>
  <c r="H490" i="44"/>
  <c r="H462" i="44"/>
  <c r="H403" i="44"/>
  <c r="H402" i="44"/>
  <c r="H401" i="44"/>
  <c r="H359" i="44"/>
  <c r="H189" i="44"/>
  <c r="H169" i="44"/>
  <c r="H168" i="44"/>
  <c r="H167" i="44"/>
  <c r="H161" i="44"/>
  <c r="H100" i="44"/>
  <c r="H99" i="44"/>
  <c r="H549" i="44"/>
  <c r="H548" i="44"/>
  <c r="H547" i="44"/>
  <c r="H546" i="44"/>
  <c r="H545" i="44"/>
  <c r="H544" i="44"/>
  <c r="H543" i="44"/>
  <c r="H542" i="44"/>
  <c r="H541" i="44"/>
  <c r="H551" i="44"/>
  <c r="H550" i="44"/>
  <c r="H26" i="44"/>
  <c r="H25" i="44"/>
  <c r="H24" i="44"/>
  <c r="H23" i="44"/>
  <c r="H22" i="44"/>
  <c r="H21" i="44"/>
  <c r="H20" i="44"/>
  <c r="H19" i="44"/>
  <c r="H18" i="44"/>
  <c r="H41" i="44"/>
  <c r="H40" i="44"/>
  <c r="H525" i="44"/>
  <c r="H461" i="44"/>
  <c r="H400" i="44"/>
  <c r="H358" i="44"/>
  <c r="H226" i="44"/>
  <c r="H225" i="44"/>
  <c r="H224" i="44"/>
  <c r="H223" i="44"/>
  <c r="H148" i="44"/>
  <c r="H147" i="44"/>
  <c r="H146" i="44"/>
  <c r="H145" i="44"/>
  <c r="H166" i="44"/>
  <c r="H144" i="44"/>
  <c r="H143" i="44"/>
  <c r="H142" i="44"/>
  <c r="H141" i="44"/>
  <c r="H644" i="44"/>
  <c r="H643" i="44"/>
  <c r="H636" i="44"/>
  <c r="H630" i="44"/>
  <c r="H68" i="44"/>
  <c r="H39" i="44"/>
  <c r="H17" i="44"/>
  <c r="H8" i="44"/>
  <c r="H67" i="44"/>
  <c r="H38" i="44"/>
  <c r="H16" i="44"/>
  <c r="H7" i="44"/>
  <c r="H66" i="44"/>
  <c r="H37" i="44"/>
  <c r="H15" i="44"/>
  <c r="H6" i="44"/>
  <c r="H65" i="44"/>
  <c r="H36" i="44"/>
  <c r="H14" i="44"/>
  <c r="H5" i="44"/>
  <c r="H524" i="44"/>
  <c r="H489" i="44"/>
  <c r="H460" i="44"/>
  <c r="H488" i="44"/>
  <c r="H399" i="44"/>
  <c r="H273" i="44"/>
  <c r="H236" i="44"/>
  <c r="H222" i="44"/>
  <c r="H221" i="44"/>
  <c r="H220" i="44"/>
  <c r="H523" i="44"/>
  <c r="H522" i="44"/>
  <c r="H505" i="44"/>
  <c r="H487" i="44"/>
  <c r="H486" i="44"/>
  <c r="H459" i="44"/>
  <c r="H398" i="44"/>
  <c r="H397" i="44"/>
  <c r="H396" i="44"/>
  <c r="H357" i="44"/>
  <c r="H356" i="44"/>
  <c r="H355" i="44"/>
  <c r="H354" i="44"/>
  <c r="H332" i="44"/>
  <c r="H331" i="44"/>
  <c r="H330" i="44"/>
  <c r="H518" i="44"/>
  <c r="H485" i="44"/>
  <c r="H484" i="44"/>
  <c r="H458" i="44"/>
  <c r="H517" i="44"/>
  <c r="H483" i="44"/>
  <c r="H482" i="44"/>
  <c r="H457" i="44"/>
  <c r="H516" i="44"/>
  <c r="H481" i="44"/>
  <c r="H480" i="44"/>
  <c r="H456" i="44"/>
  <c r="H395" i="44"/>
  <c r="H394" i="44"/>
  <c r="H329" i="44"/>
  <c r="H328" i="44"/>
  <c r="H393" i="44"/>
  <c r="H392" i="44"/>
  <c r="H327" i="44"/>
  <c r="H326" i="44"/>
  <c r="H391" i="44"/>
  <c r="H390" i="44"/>
  <c r="H325" i="44"/>
  <c r="H324" i="44"/>
  <c r="H268" i="44"/>
  <c r="H213" i="44"/>
  <c r="H212" i="44"/>
  <c r="H205" i="44"/>
  <c r="H267" i="44"/>
  <c r="H211" i="44"/>
  <c r="H210" i="44"/>
  <c r="H204" i="44"/>
  <c r="H266" i="44"/>
  <c r="H209" i="44"/>
  <c r="H208" i="44"/>
  <c r="H203" i="44"/>
  <c r="H601" i="44"/>
  <c r="H588" i="44"/>
  <c r="H587" i="44"/>
  <c r="H586" i="44"/>
  <c r="H579" i="44"/>
  <c r="H578" i="44"/>
  <c r="H574" i="44"/>
  <c r="H567" i="44"/>
  <c r="H64" i="44"/>
  <c r="H56" i="44"/>
  <c r="H49" i="44"/>
  <c r="H48" i="44"/>
  <c r="H35" i="44"/>
  <c r="H13" i="44"/>
  <c r="H2" i="44"/>
  <c r="H444" i="44"/>
  <c r="H353" i="44"/>
  <c r="H313" i="44"/>
  <c r="H272" i="44"/>
  <c r="H235" i="44"/>
  <c r="H130" i="44"/>
  <c r="H188" i="44"/>
  <c r="H179" i="44"/>
  <c r="H160" i="44"/>
  <c r="H129" i="44"/>
  <c r="H128" i="44"/>
  <c r="H127" i="44"/>
  <c r="H443" i="44"/>
  <c r="H323" i="44"/>
  <c r="H271" i="44"/>
  <c r="H219" i="44"/>
  <c r="H187" i="44"/>
  <c r="H178" i="44"/>
  <c r="H140" i="44"/>
  <c r="H635" i="44"/>
  <c r="H634" i="44"/>
  <c r="H270" i="44"/>
  <c r="H218" i="44"/>
  <c r="H186" i="44"/>
  <c r="H177" i="44"/>
  <c r="H139" i="44"/>
  <c r="H126" i="44"/>
  <c r="H185" i="44"/>
  <c r="H176" i="44"/>
  <c r="H138" i="44"/>
  <c r="H125" i="44"/>
  <c r="H184" i="44"/>
  <c r="H175" i="44"/>
  <c r="H137" i="44"/>
  <c r="H124" i="44"/>
  <c r="H123" i="44"/>
  <c r="H515" i="44"/>
  <c r="H479" i="44"/>
  <c r="H514" i="44"/>
  <c r="H478" i="44"/>
  <c r="H521" i="44"/>
  <c r="H513" i="44"/>
  <c r="H477" i="44"/>
  <c r="H455" i="44"/>
  <c r="H389" i="44"/>
  <c r="H388" i="44"/>
  <c r="H352" i="44"/>
  <c r="H300" i="44"/>
  <c r="H299" i="44"/>
  <c r="H298" i="44"/>
  <c r="H287" i="44"/>
  <c r="H286" i="44"/>
  <c r="H285" i="44"/>
  <c r="H278" i="44"/>
  <c r="H277" i="44"/>
  <c r="H269" i="44"/>
  <c r="H265" i="44"/>
  <c r="H256" i="44"/>
  <c r="H244" i="44"/>
  <c r="H243" i="44"/>
  <c r="H234" i="44"/>
  <c r="H207" i="44"/>
  <c r="H202" i="44"/>
  <c r="H264" i="44"/>
  <c r="H255" i="44"/>
  <c r="H242" i="44"/>
  <c r="H241" i="44"/>
  <c r="H233" i="44"/>
  <c r="H206" i="44"/>
  <c r="H196" i="44"/>
  <c r="H183" i="44"/>
  <c r="H165" i="44"/>
  <c r="H164" i="44"/>
  <c r="H159" i="44"/>
  <c r="H98" i="44"/>
  <c r="H136" i="44"/>
  <c r="H135" i="44"/>
  <c r="H122" i="44"/>
  <c r="H121" i="44"/>
  <c r="H134" i="44"/>
  <c r="H120" i="44"/>
  <c r="H133" i="44"/>
  <c r="H119" i="44"/>
  <c r="H55" i="44"/>
  <c r="H54" i="44"/>
  <c r="H47" i="44"/>
  <c r="H34" i="44"/>
  <c r="H63" i="44"/>
  <c r="H53" i="44"/>
  <c r="H33" i="44"/>
  <c r="H62" i="44"/>
  <c r="H52" i="44"/>
  <c r="H46" i="44"/>
  <c r="H32" i="44"/>
  <c r="H4" i="44"/>
  <c r="H61" i="44"/>
  <c r="H51" i="44"/>
  <c r="H45" i="44"/>
  <c r="H31" i="44"/>
  <c r="H60" i="44"/>
  <c r="H44" i="44"/>
  <c r="H30" i="44"/>
  <c r="H12" i="44"/>
  <c r="H59" i="44"/>
  <c r="H43" i="44"/>
  <c r="H29" i="44"/>
  <c r="H11" i="44"/>
  <c r="H58" i="44"/>
  <c r="H50" i="44"/>
  <c r="H28" i="44"/>
  <c r="H10" i="44"/>
  <c r="H3" i="44"/>
  <c r="H57" i="44"/>
  <c r="H42" i="44"/>
  <c r="H27" i="44"/>
  <c r="H9" i="44"/>
  <c r="H442" i="44"/>
  <c r="H351" i="44"/>
  <c r="H158" i="44"/>
  <c r="H174" i="44"/>
  <c r="H157" i="44"/>
  <c r="H117" i="44"/>
  <c r="H620" i="44"/>
  <c r="H611" i="44"/>
  <c r="H610" i="44"/>
  <c r="H650" i="44"/>
  <c r="H609" i="44"/>
  <c r="H608" i="44"/>
  <c r="H441" i="44"/>
  <c r="H387" i="44"/>
  <c r="H386" i="44"/>
  <c r="H350" i="44"/>
  <c r="H349" i="44"/>
  <c r="H318" i="44"/>
  <c r="H312" i="44"/>
  <c r="H311" i="44"/>
  <c r="H310" i="44"/>
  <c r="H633" i="44"/>
  <c r="H629" i="44"/>
  <c r="H632" i="44"/>
  <c r="H628" i="44"/>
  <c r="H306" i="44"/>
  <c r="H305" i="44"/>
  <c r="H304" i="44"/>
  <c r="H303" i="44"/>
  <c r="H97" i="44"/>
  <c r="H96" i="44"/>
  <c r="H156" i="44"/>
  <c r="H155" i="44"/>
  <c r="H132" i="44"/>
  <c r="H131" i="44"/>
  <c r="H118" i="44"/>
  <c r="H95" i="44"/>
  <c r="H94" i="44"/>
  <c r="H520" i="44"/>
  <c r="H504" i="44"/>
  <c r="H476" i="44"/>
  <c r="H454" i="44"/>
  <c r="H385" i="44"/>
  <c r="H348" i="44"/>
  <c r="H384" i="44"/>
  <c r="H347" i="44"/>
  <c r="H383" i="44"/>
  <c r="H346" i="44"/>
  <c r="H297" i="44"/>
  <c r="H296" i="44"/>
  <c r="H280" i="44"/>
  <c r="H279" i="44"/>
  <c r="H519" i="44"/>
  <c r="H512" i="44"/>
  <c r="H503" i="44"/>
  <c r="H475" i="44"/>
  <c r="H453" i="44"/>
  <c r="H382" i="44"/>
  <c r="H345" i="44"/>
  <c r="H381" i="44"/>
  <c r="H344" i="44"/>
  <c r="H195" i="44"/>
  <c r="H182" i="44"/>
  <c r="H163" i="44"/>
  <c r="H154" i="44"/>
  <c r="H93" i="44"/>
  <c r="H194" i="44"/>
  <c r="H181" i="44"/>
  <c r="H162" i="44"/>
  <c r="H153" i="44"/>
  <c r="H92" i="44"/>
  <c r="D2" i="46" l="1"/>
  <c r="K6" i="53"/>
  <c r="T6" i="53" s="1"/>
  <c r="T4" i="53"/>
  <c r="C2" i="49"/>
  <c r="V21" i="48"/>
  <c r="W21" i="48"/>
  <c r="B2" i="49"/>
  <c r="C2" i="46"/>
  <c r="J672" i="44"/>
  <c r="J674" i="44" s="1"/>
  <c r="B2" i="46"/>
  <c r="T3" i="51"/>
  <c r="D4" i="51" s="1"/>
  <c r="F6" i="51" s="1"/>
  <c r="E320" i="42"/>
  <c r="D320" i="42"/>
  <c r="E319" i="42"/>
  <c r="D319" i="42"/>
  <c r="S4" i="51" l="1"/>
  <c r="E6" i="51" s="1"/>
  <c r="N4" i="51"/>
  <c r="D6" i="51" s="1"/>
  <c r="E4" i="51"/>
  <c r="B6" i="51" s="1"/>
  <c r="O4" i="51"/>
  <c r="M6" i="51" s="1"/>
  <c r="F4" i="51"/>
  <c r="P6" i="51" s="1"/>
  <c r="P4" i="51"/>
  <c r="O6" i="51" s="1"/>
  <c r="K4" i="51"/>
  <c r="R6" i="51" s="1"/>
  <c r="Q4" i="51"/>
  <c r="N6" i="51" s="1"/>
  <c r="H4" i="51"/>
  <c r="C6" i="51" s="1"/>
  <c r="C4" i="51"/>
  <c r="I6" i="51" s="1"/>
  <c r="R4" i="51"/>
  <c r="L6" i="51" s="1"/>
  <c r="I4" i="51"/>
  <c r="Q6" i="51" s="1"/>
  <c r="B4" i="51"/>
  <c r="H6" i="51" s="1"/>
  <c r="G4" i="51"/>
  <c r="J6" i="51" s="1"/>
  <c r="J4" i="51"/>
  <c r="K6" i="51" s="1"/>
  <c r="M4" i="51"/>
  <c r="L4" i="51"/>
  <c r="G6" i="51" s="1"/>
  <c r="E510" i="42"/>
  <c r="D510" i="42"/>
  <c r="Q452" i="42"/>
  <c r="Q277" i="42"/>
  <c r="T277" i="42"/>
  <c r="E296" i="42"/>
  <c r="D296" i="42"/>
  <c r="U204" i="42"/>
  <c r="S204" i="42"/>
  <c r="R204" i="42"/>
  <c r="K204" i="42"/>
  <c r="J204" i="42"/>
  <c r="I204" i="42"/>
  <c r="H204" i="42"/>
  <c r="V94" i="42"/>
  <c r="U94" i="42"/>
  <c r="S94" i="42"/>
  <c r="R94" i="42"/>
  <c r="L94" i="42"/>
  <c r="I94" i="42"/>
  <c r="H94" i="42"/>
  <c r="F94" i="42"/>
  <c r="V71" i="42"/>
  <c r="U71" i="42"/>
  <c r="T71" i="42"/>
  <c r="S71" i="42"/>
  <c r="R71" i="42"/>
  <c r="P71" i="42"/>
  <c r="O71" i="42"/>
  <c r="L71" i="42"/>
  <c r="J71" i="42"/>
  <c r="I71" i="42"/>
  <c r="H71" i="42"/>
  <c r="G71" i="42"/>
  <c r="F71" i="42"/>
  <c r="Q69" i="42"/>
  <c r="Q71" i="42" s="1"/>
  <c r="M69" i="42"/>
  <c r="M71" i="42" s="1"/>
  <c r="K69" i="42"/>
  <c r="D64" i="42"/>
  <c r="E64" i="42"/>
  <c r="E600" i="42"/>
  <c r="D600" i="42"/>
  <c r="Q2" i="42"/>
  <c r="P2" i="42"/>
  <c r="O2" i="42"/>
  <c r="M2" i="42"/>
  <c r="K2" i="42"/>
  <c r="F2" i="42"/>
  <c r="E89" i="42"/>
  <c r="J2" i="42"/>
  <c r="U607" i="42"/>
  <c r="T607" i="42"/>
  <c r="S607" i="42"/>
  <c r="Q607" i="42"/>
  <c r="E643" i="42"/>
  <c r="M607" i="42"/>
  <c r="L607" i="42"/>
  <c r="K607" i="42"/>
  <c r="J607" i="42"/>
  <c r="I607" i="42"/>
  <c r="H607" i="42"/>
  <c r="G607" i="42"/>
  <c r="Q577" i="42"/>
  <c r="P577" i="42"/>
  <c r="O577" i="42"/>
  <c r="M577" i="42"/>
  <c r="F577" i="42"/>
  <c r="Q560" i="42"/>
  <c r="P560" i="42"/>
  <c r="N560" i="42"/>
  <c r="M560" i="42"/>
  <c r="K560" i="42"/>
  <c r="Q538" i="42"/>
  <c r="P538" i="42"/>
  <c r="M538" i="42"/>
  <c r="K538" i="42"/>
  <c r="F538" i="42"/>
  <c r="V452" i="42"/>
  <c r="T452" i="42"/>
  <c r="G452" i="42"/>
  <c r="F452" i="42"/>
  <c r="R309" i="42"/>
  <c r="P309" i="42"/>
  <c r="O309" i="42"/>
  <c r="N309" i="42"/>
  <c r="M309" i="42"/>
  <c r="L309" i="42"/>
  <c r="K309" i="42"/>
  <c r="R302" i="42"/>
  <c r="V277" i="42"/>
  <c r="P277" i="42"/>
  <c r="O277" i="42"/>
  <c r="N277" i="42"/>
  <c r="L277" i="42"/>
  <c r="K277" i="42"/>
  <c r="G277" i="42"/>
  <c r="F277" i="42"/>
  <c r="V202" i="42"/>
  <c r="V204" i="42" s="1"/>
  <c r="T202" i="42"/>
  <c r="T204" i="42" s="1"/>
  <c r="Q202" i="42"/>
  <c r="Q204" i="42" s="1"/>
  <c r="P202" i="42"/>
  <c r="O202" i="42"/>
  <c r="O204" i="42" s="1"/>
  <c r="N202" i="42"/>
  <c r="N204" i="42" s="1"/>
  <c r="M202" i="42"/>
  <c r="M204" i="42" s="1"/>
  <c r="L202" i="42"/>
  <c r="G202" i="42"/>
  <c r="G204" i="42" s="1"/>
  <c r="F202" i="42"/>
  <c r="F204" i="42" s="1"/>
  <c r="T92" i="42"/>
  <c r="T94" i="42" s="1"/>
  <c r="Q92" i="42"/>
  <c r="Q94" i="42" s="1"/>
  <c r="P92" i="42"/>
  <c r="O92" i="42"/>
  <c r="O94" i="42" s="1"/>
  <c r="N92" i="42"/>
  <c r="N94" i="42" s="1"/>
  <c r="M92" i="42"/>
  <c r="M94" i="42" s="1"/>
  <c r="K92" i="42"/>
  <c r="J92" i="42"/>
  <c r="J94" i="42" s="1"/>
  <c r="G92" i="42"/>
  <c r="G94" i="42" s="1"/>
  <c r="N69" i="42"/>
  <c r="N71" i="42" s="1"/>
  <c r="E648" i="42"/>
  <c r="E647" i="42"/>
  <c r="E642" i="42"/>
  <c r="E641" i="42"/>
  <c r="E640" i="42"/>
  <c r="E639" i="42"/>
  <c r="E638" i="42"/>
  <c r="E637" i="42"/>
  <c r="E636" i="42"/>
  <c r="E635" i="42"/>
  <c r="E634" i="42"/>
  <c r="E633" i="42"/>
  <c r="E632" i="42"/>
  <c r="E631" i="42"/>
  <c r="E630" i="42"/>
  <c r="E629" i="42"/>
  <c r="E628" i="42"/>
  <c r="E627" i="42"/>
  <c r="E618" i="42"/>
  <c r="E617" i="42"/>
  <c r="E649" i="42"/>
  <c r="E646" i="42"/>
  <c r="E645" i="42"/>
  <c r="E644" i="42"/>
  <c r="E626" i="42"/>
  <c r="E625" i="42"/>
  <c r="E624" i="42"/>
  <c r="E623" i="42"/>
  <c r="E622" i="42"/>
  <c r="E621" i="42"/>
  <c r="E619" i="42"/>
  <c r="E616" i="42"/>
  <c r="E615" i="42"/>
  <c r="E614" i="42"/>
  <c r="E613" i="42"/>
  <c r="E612" i="42"/>
  <c r="E611" i="42"/>
  <c r="E610" i="42"/>
  <c r="E609" i="42"/>
  <c r="E608" i="42"/>
  <c r="E607" i="42"/>
  <c r="E606" i="42"/>
  <c r="E605" i="42"/>
  <c r="E604" i="42"/>
  <c r="E603" i="42"/>
  <c r="E602" i="42"/>
  <c r="E601" i="42"/>
  <c r="E599" i="42"/>
  <c r="E598" i="42"/>
  <c r="E597" i="42"/>
  <c r="E596" i="42"/>
  <c r="E595" i="42"/>
  <c r="E594" i="42"/>
  <c r="E593" i="42"/>
  <c r="E592" i="42"/>
  <c r="E591" i="42"/>
  <c r="E590" i="42"/>
  <c r="E589" i="42"/>
  <c r="E588" i="42"/>
  <c r="E587" i="42"/>
  <c r="E586" i="42"/>
  <c r="E585" i="42"/>
  <c r="E584" i="42"/>
  <c r="E583" i="42"/>
  <c r="E582" i="42"/>
  <c r="E581" i="42"/>
  <c r="E580" i="42"/>
  <c r="E579" i="42"/>
  <c r="E578" i="42"/>
  <c r="E577" i="42"/>
  <c r="E576" i="42"/>
  <c r="E575" i="42"/>
  <c r="E574" i="42"/>
  <c r="E573" i="42"/>
  <c r="E572" i="42"/>
  <c r="E571" i="42"/>
  <c r="E570" i="42"/>
  <c r="E569" i="42"/>
  <c r="E568" i="42"/>
  <c r="E567" i="42"/>
  <c r="E566" i="42"/>
  <c r="E565" i="42"/>
  <c r="E564" i="42"/>
  <c r="E563" i="42"/>
  <c r="E562" i="42"/>
  <c r="E561" i="42"/>
  <c r="E560" i="42"/>
  <c r="E559" i="42"/>
  <c r="E558" i="42"/>
  <c r="E557" i="42"/>
  <c r="E556" i="42"/>
  <c r="E555" i="42"/>
  <c r="E554" i="42"/>
  <c r="E553" i="42"/>
  <c r="E552" i="42"/>
  <c r="E551" i="42"/>
  <c r="E550" i="42"/>
  <c r="E549" i="42"/>
  <c r="E548" i="42"/>
  <c r="E547" i="42"/>
  <c r="E546" i="42"/>
  <c r="E545" i="42"/>
  <c r="E544" i="42"/>
  <c r="E543" i="42"/>
  <c r="E542" i="42"/>
  <c r="E541" i="42"/>
  <c r="E540" i="42"/>
  <c r="E539" i="42"/>
  <c r="E538" i="42"/>
  <c r="E537" i="42"/>
  <c r="E536" i="42"/>
  <c r="E535" i="42"/>
  <c r="E534" i="42"/>
  <c r="E533" i="42"/>
  <c r="E532" i="42"/>
  <c r="E531" i="42"/>
  <c r="E530" i="42"/>
  <c r="E529" i="42"/>
  <c r="E528" i="42"/>
  <c r="E527" i="42"/>
  <c r="E526" i="42"/>
  <c r="E525" i="42"/>
  <c r="E524" i="42"/>
  <c r="E523" i="42"/>
  <c r="E522" i="42"/>
  <c r="E521" i="42"/>
  <c r="E520" i="42"/>
  <c r="E519" i="42"/>
  <c r="E518" i="42"/>
  <c r="E517" i="42"/>
  <c r="E516" i="42"/>
  <c r="E515" i="42"/>
  <c r="E514" i="42"/>
  <c r="E513" i="42"/>
  <c r="E512" i="42"/>
  <c r="E511" i="42"/>
  <c r="E509" i="42"/>
  <c r="E508" i="42"/>
  <c r="E507" i="42"/>
  <c r="E506" i="42"/>
  <c r="E505" i="42"/>
  <c r="E504" i="42"/>
  <c r="E503" i="42"/>
  <c r="E502" i="42"/>
  <c r="E501" i="42"/>
  <c r="E500" i="42"/>
  <c r="E499" i="42"/>
  <c r="E498" i="42"/>
  <c r="E497" i="42"/>
  <c r="E496" i="42"/>
  <c r="E495" i="42"/>
  <c r="E494" i="42"/>
  <c r="E493" i="42"/>
  <c r="E492" i="42"/>
  <c r="E491" i="42"/>
  <c r="E490" i="42"/>
  <c r="E489" i="42"/>
  <c r="E488" i="42"/>
  <c r="E487" i="42"/>
  <c r="E486" i="42"/>
  <c r="E485" i="42"/>
  <c r="E484" i="42"/>
  <c r="E483" i="42"/>
  <c r="E482" i="42"/>
  <c r="E481" i="42"/>
  <c r="E480" i="42"/>
  <c r="E479" i="42"/>
  <c r="E478" i="42"/>
  <c r="E477" i="42"/>
  <c r="E476" i="42"/>
  <c r="E475" i="42"/>
  <c r="E474" i="42"/>
  <c r="E473" i="42"/>
  <c r="E472" i="42"/>
  <c r="E471" i="42"/>
  <c r="E470" i="42"/>
  <c r="E469" i="42"/>
  <c r="E468" i="42"/>
  <c r="E467" i="42"/>
  <c r="E466" i="42"/>
  <c r="E465" i="42"/>
  <c r="E464" i="42"/>
  <c r="E463" i="42"/>
  <c r="E462" i="42"/>
  <c r="E461" i="42"/>
  <c r="E460" i="42"/>
  <c r="E459" i="42"/>
  <c r="E458" i="42"/>
  <c r="E457" i="42"/>
  <c r="E456" i="42"/>
  <c r="E455" i="42"/>
  <c r="E454" i="42"/>
  <c r="E453" i="42"/>
  <c r="E452" i="42"/>
  <c r="E451" i="42"/>
  <c r="E450" i="42"/>
  <c r="E449" i="42"/>
  <c r="E448" i="42"/>
  <c r="E447" i="42"/>
  <c r="E439" i="42"/>
  <c r="E438" i="42"/>
  <c r="E437" i="42"/>
  <c r="E436" i="42"/>
  <c r="E435" i="42"/>
  <c r="E434" i="42"/>
  <c r="E379" i="42"/>
  <c r="E378" i="42"/>
  <c r="E377" i="42"/>
  <c r="E321" i="42"/>
  <c r="E433" i="42"/>
  <c r="E432" i="42"/>
  <c r="E431" i="42"/>
  <c r="E430" i="42"/>
  <c r="E429" i="42"/>
  <c r="E428" i="42"/>
  <c r="E427" i="42"/>
  <c r="E426" i="42"/>
  <c r="E425" i="42"/>
  <c r="E424" i="42"/>
  <c r="E423" i="42"/>
  <c r="E422" i="42"/>
  <c r="E376" i="42"/>
  <c r="E375" i="42"/>
  <c r="E374" i="42"/>
  <c r="E373" i="42"/>
  <c r="E372" i="42"/>
  <c r="E371" i="42"/>
  <c r="E370" i="42"/>
  <c r="E369" i="42"/>
  <c r="E368" i="42"/>
  <c r="E317" i="42"/>
  <c r="E316" i="42"/>
  <c r="E315" i="42"/>
  <c r="E446" i="42"/>
  <c r="E445" i="42"/>
  <c r="E444" i="42"/>
  <c r="E443" i="42"/>
  <c r="E442" i="42"/>
  <c r="E441" i="42"/>
  <c r="E440" i="42"/>
  <c r="E421" i="42"/>
  <c r="E420" i="42"/>
  <c r="E419" i="42"/>
  <c r="E418" i="42"/>
  <c r="E417" i="42"/>
  <c r="E416" i="42"/>
  <c r="E415" i="42"/>
  <c r="E414" i="42"/>
  <c r="E413" i="42"/>
  <c r="E412" i="42"/>
  <c r="E411" i="42"/>
  <c r="E410" i="42"/>
  <c r="E409" i="42"/>
  <c r="E408" i="42"/>
  <c r="E407" i="42"/>
  <c r="E406" i="42"/>
  <c r="E405" i="42"/>
  <c r="E404" i="42"/>
  <c r="E403" i="42"/>
  <c r="E402" i="42"/>
  <c r="E401" i="42"/>
  <c r="E400" i="42"/>
  <c r="E399" i="42"/>
  <c r="E398" i="42"/>
  <c r="E397" i="42"/>
  <c r="E396" i="42"/>
  <c r="E395" i="42"/>
  <c r="E394" i="42"/>
  <c r="E393" i="42"/>
  <c r="E392" i="42"/>
  <c r="E391" i="42"/>
  <c r="E390" i="42"/>
  <c r="E389" i="42"/>
  <c r="E388" i="42"/>
  <c r="E387" i="42"/>
  <c r="E386" i="42"/>
  <c r="E385" i="42"/>
  <c r="E384" i="42"/>
  <c r="E383" i="42"/>
  <c r="E382" i="42"/>
  <c r="E381" i="42"/>
  <c r="E380" i="42"/>
  <c r="E367" i="42"/>
  <c r="E366" i="42"/>
  <c r="E365" i="42"/>
  <c r="E364" i="42"/>
  <c r="E363" i="42"/>
  <c r="E362" i="42"/>
  <c r="E361" i="42"/>
  <c r="E360" i="42"/>
  <c r="E359" i="42"/>
  <c r="E358" i="42"/>
  <c r="E357" i="42"/>
  <c r="E356" i="42"/>
  <c r="E355" i="42"/>
  <c r="E354" i="42"/>
  <c r="E353" i="42"/>
  <c r="E352" i="42"/>
  <c r="E351" i="42"/>
  <c r="E350" i="42"/>
  <c r="E349" i="42"/>
  <c r="E348" i="42"/>
  <c r="E347" i="42"/>
  <c r="E346" i="42"/>
  <c r="E345" i="42"/>
  <c r="E344" i="42"/>
  <c r="E343" i="42"/>
  <c r="E342" i="42"/>
  <c r="E341" i="42"/>
  <c r="E340" i="42"/>
  <c r="E339" i="42"/>
  <c r="E338" i="42"/>
  <c r="E337" i="42"/>
  <c r="E336" i="42"/>
  <c r="E335" i="42"/>
  <c r="E334" i="42"/>
  <c r="E333" i="42"/>
  <c r="E332" i="42"/>
  <c r="E331" i="42"/>
  <c r="E330" i="42"/>
  <c r="E329" i="42"/>
  <c r="E328" i="42"/>
  <c r="E327" i="42"/>
  <c r="E326" i="42"/>
  <c r="E325" i="42"/>
  <c r="E324" i="42"/>
  <c r="E323" i="42"/>
  <c r="E322" i="42"/>
  <c r="E318" i="42"/>
  <c r="E314" i="42"/>
  <c r="E313" i="42"/>
  <c r="E312" i="42"/>
  <c r="E311" i="42"/>
  <c r="E310" i="42"/>
  <c r="E309" i="42"/>
  <c r="E308" i="42"/>
  <c r="E307" i="42"/>
  <c r="E306" i="42"/>
  <c r="E305" i="42"/>
  <c r="E304" i="42"/>
  <c r="E303" i="42"/>
  <c r="E302" i="42"/>
  <c r="E301" i="42"/>
  <c r="E300" i="42"/>
  <c r="E299" i="42"/>
  <c r="E298" i="42"/>
  <c r="E297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E264" i="42"/>
  <c r="E263" i="42"/>
  <c r="E262" i="42"/>
  <c r="E261" i="42"/>
  <c r="E260" i="42"/>
  <c r="E259" i="42"/>
  <c r="E258" i="42"/>
  <c r="E257" i="42"/>
  <c r="E256" i="42"/>
  <c r="E255" i="42"/>
  <c r="E254" i="42"/>
  <c r="E253" i="42"/>
  <c r="E252" i="42"/>
  <c r="E251" i="42"/>
  <c r="E250" i="42"/>
  <c r="E249" i="42"/>
  <c r="E248" i="42"/>
  <c r="E247" i="42"/>
  <c r="E246" i="42"/>
  <c r="E245" i="42"/>
  <c r="E244" i="42"/>
  <c r="E243" i="42"/>
  <c r="E242" i="42"/>
  <c r="E241" i="42"/>
  <c r="E240" i="42"/>
  <c r="E239" i="42"/>
  <c r="E238" i="42"/>
  <c r="E237" i="42"/>
  <c r="E236" i="42"/>
  <c r="E235" i="42"/>
  <c r="E234" i="42"/>
  <c r="E233" i="42"/>
  <c r="E232" i="42"/>
  <c r="E231" i="42"/>
  <c r="E230" i="42"/>
  <c r="E229" i="42"/>
  <c r="E228" i="42"/>
  <c r="E227" i="42"/>
  <c r="E226" i="42"/>
  <c r="E225" i="42"/>
  <c r="E224" i="42"/>
  <c r="E223" i="42"/>
  <c r="E222" i="42"/>
  <c r="E221" i="42"/>
  <c r="E220" i="42"/>
  <c r="E219" i="42"/>
  <c r="E218" i="42"/>
  <c r="E217" i="42"/>
  <c r="E216" i="42"/>
  <c r="E215" i="42"/>
  <c r="E214" i="42"/>
  <c r="E213" i="42"/>
  <c r="E212" i="42"/>
  <c r="E211" i="42"/>
  <c r="E210" i="42"/>
  <c r="E209" i="42"/>
  <c r="E208" i="42"/>
  <c r="E207" i="42"/>
  <c r="E206" i="42"/>
  <c r="E205" i="42"/>
  <c r="E204" i="42"/>
  <c r="E203" i="42"/>
  <c r="E202" i="42"/>
  <c r="E201" i="42"/>
  <c r="E200" i="42"/>
  <c r="E199" i="42"/>
  <c r="E198" i="42"/>
  <c r="E197" i="42"/>
  <c r="E196" i="42"/>
  <c r="E195" i="42"/>
  <c r="E194" i="42"/>
  <c r="E193" i="42"/>
  <c r="E192" i="42"/>
  <c r="E191" i="42"/>
  <c r="E190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73" i="42"/>
  <c r="E172" i="42"/>
  <c r="E171" i="42"/>
  <c r="E170" i="42"/>
  <c r="E169" i="42"/>
  <c r="E168" i="42"/>
  <c r="E167" i="42"/>
  <c r="E166" i="42"/>
  <c r="E165" i="42"/>
  <c r="E164" i="42"/>
  <c r="E163" i="42"/>
  <c r="E162" i="42"/>
  <c r="E161" i="42"/>
  <c r="E160" i="42"/>
  <c r="E159" i="42"/>
  <c r="E158" i="42"/>
  <c r="E157" i="42"/>
  <c r="E156" i="42"/>
  <c r="E155" i="42"/>
  <c r="E154" i="42"/>
  <c r="E153" i="42"/>
  <c r="E152" i="42"/>
  <c r="E151" i="42"/>
  <c r="E150" i="42"/>
  <c r="E149" i="42"/>
  <c r="E148" i="42"/>
  <c r="E147" i="42"/>
  <c r="E146" i="42"/>
  <c r="E145" i="42"/>
  <c r="E144" i="42"/>
  <c r="E143" i="42"/>
  <c r="E142" i="42"/>
  <c r="E141" i="42"/>
  <c r="E140" i="42"/>
  <c r="E139" i="42"/>
  <c r="E138" i="42"/>
  <c r="E137" i="42"/>
  <c r="E136" i="42"/>
  <c r="E135" i="42"/>
  <c r="E134" i="42"/>
  <c r="E133" i="42"/>
  <c r="E132" i="42"/>
  <c r="E131" i="42"/>
  <c r="E130" i="42"/>
  <c r="E129" i="42"/>
  <c r="E128" i="42"/>
  <c r="E127" i="42"/>
  <c r="E126" i="42"/>
  <c r="E125" i="42"/>
  <c r="E124" i="42"/>
  <c r="E123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98" i="42"/>
  <c r="E97" i="42"/>
  <c r="E96" i="42"/>
  <c r="E95" i="42"/>
  <c r="E94" i="42"/>
  <c r="E93" i="42"/>
  <c r="E92" i="42"/>
  <c r="E91" i="42"/>
  <c r="E90" i="42"/>
  <c r="E83" i="42"/>
  <c r="E82" i="42"/>
  <c r="E81" i="42"/>
  <c r="E75" i="42"/>
  <c r="E74" i="42"/>
  <c r="E73" i="42"/>
  <c r="E88" i="42"/>
  <c r="E87" i="42"/>
  <c r="E86" i="42"/>
  <c r="E85" i="42"/>
  <c r="E84" i="42"/>
  <c r="E80" i="42"/>
  <c r="E79" i="42"/>
  <c r="E78" i="42"/>
  <c r="E77" i="42"/>
  <c r="E76" i="42"/>
  <c r="E72" i="42"/>
  <c r="E71" i="42"/>
  <c r="E70" i="42"/>
  <c r="E69" i="42"/>
  <c r="E68" i="42"/>
  <c r="E67" i="42"/>
  <c r="E66" i="42"/>
  <c r="E65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D648" i="42"/>
  <c r="D647" i="42"/>
  <c r="D643" i="42"/>
  <c r="D642" i="42"/>
  <c r="D641" i="42"/>
  <c r="D640" i="42"/>
  <c r="D639" i="42"/>
  <c r="D638" i="42"/>
  <c r="D637" i="42"/>
  <c r="D636" i="42"/>
  <c r="D635" i="42"/>
  <c r="D634" i="42"/>
  <c r="D633" i="42"/>
  <c r="D632" i="42"/>
  <c r="D631" i="42"/>
  <c r="D630" i="42"/>
  <c r="D629" i="42"/>
  <c r="D628" i="42"/>
  <c r="D627" i="42"/>
  <c r="D618" i="42"/>
  <c r="D617" i="42"/>
  <c r="D649" i="42"/>
  <c r="D646" i="42"/>
  <c r="D645" i="42"/>
  <c r="D644" i="42"/>
  <c r="D626" i="42"/>
  <c r="D625" i="42"/>
  <c r="D624" i="42"/>
  <c r="D623" i="42"/>
  <c r="D622" i="42"/>
  <c r="D621" i="42"/>
  <c r="D619" i="42"/>
  <c r="D616" i="42"/>
  <c r="D615" i="42"/>
  <c r="D614" i="42"/>
  <c r="D613" i="42"/>
  <c r="D612" i="42"/>
  <c r="D611" i="42"/>
  <c r="D610" i="42"/>
  <c r="D609" i="42"/>
  <c r="D608" i="42"/>
  <c r="D607" i="42"/>
  <c r="D606" i="42"/>
  <c r="D605" i="42"/>
  <c r="D604" i="42"/>
  <c r="D603" i="42"/>
  <c r="D602" i="42"/>
  <c r="D601" i="42"/>
  <c r="D599" i="42"/>
  <c r="D598" i="42"/>
  <c r="D597" i="42"/>
  <c r="D596" i="42"/>
  <c r="D595" i="42"/>
  <c r="D594" i="42"/>
  <c r="D593" i="42"/>
  <c r="D592" i="42"/>
  <c r="D591" i="42"/>
  <c r="D590" i="42"/>
  <c r="D589" i="42"/>
  <c r="D588" i="42"/>
  <c r="D587" i="42"/>
  <c r="D586" i="42"/>
  <c r="D585" i="42"/>
  <c r="D584" i="42"/>
  <c r="D583" i="42"/>
  <c r="D582" i="42"/>
  <c r="D581" i="42"/>
  <c r="D580" i="42"/>
  <c r="D579" i="42"/>
  <c r="D578" i="42"/>
  <c r="D577" i="42"/>
  <c r="D576" i="42"/>
  <c r="D575" i="42"/>
  <c r="D574" i="42"/>
  <c r="D573" i="42"/>
  <c r="D572" i="42"/>
  <c r="D571" i="42"/>
  <c r="D570" i="42"/>
  <c r="D569" i="42"/>
  <c r="D568" i="42"/>
  <c r="D567" i="42"/>
  <c r="D566" i="42"/>
  <c r="D565" i="42"/>
  <c r="D564" i="42"/>
  <c r="D563" i="42"/>
  <c r="D562" i="42"/>
  <c r="D561" i="42"/>
  <c r="D560" i="42"/>
  <c r="D559" i="42"/>
  <c r="D558" i="42"/>
  <c r="D557" i="42"/>
  <c r="D556" i="42"/>
  <c r="D555" i="42"/>
  <c r="D554" i="42"/>
  <c r="D553" i="42"/>
  <c r="D552" i="42"/>
  <c r="D551" i="42"/>
  <c r="D550" i="42"/>
  <c r="D549" i="42"/>
  <c r="D548" i="42"/>
  <c r="D547" i="42"/>
  <c r="D546" i="42"/>
  <c r="D545" i="42"/>
  <c r="D544" i="42"/>
  <c r="D543" i="42"/>
  <c r="D542" i="42"/>
  <c r="D541" i="42"/>
  <c r="D540" i="42"/>
  <c r="D539" i="42"/>
  <c r="D538" i="42"/>
  <c r="D537" i="42"/>
  <c r="D536" i="42"/>
  <c r="D535" i="42"/>
  <c r="D534" i="42"/>
  <c r="D533" i="42"/>
  <c r="D532" i="42"/>
  <c r="D531" i="42"/>
  <c r="D530" i="42"/>
  <c r="D529" i="42"/>
  <c r="D528" i="42"/>
  <c r="D527" i="42"/>
  <c r="D526" i="42"/>
  <c r="D525" i="42"/>
  <c r="D524" i="42"/>
  <c r="D523" i="42"/>
  <c r="D522" i="42"/>
  <c r="D521" i="42"/>
  <c r="D520" i="42"/>
  <c r="D519" i="42"/>
  <c r="D518" i="42"/>
  <c r="D517" i="42"/>
  <c r="D516" i="42"/>
  <c r="D515" i="42"/>
  <c r="D514" i="42"/>
  <c r="D513" i="42"/>
  <c r="D512" i="42"/>
  <c r="D511" i="42"/>
  <c r="D509" i="42"/>
  <c r="D508" i="42"/>
  <c r="D507" i="42"/>
  <c r="D506" i="42"/>
  <c r="D505" i="42"/>
  <c r="D504" i="42"/>
  <c r="D503" i="42"/>
  <c r="D502" i="42"/>
  <c r="D501" i="42"/>
  <c r="D500" i="42"/>
  <c r="D499" i="42"/>
  <c r="D498" i="42"/>
  <c r="D497" i="42"/>
  <c r="D496" i="42"/>
  <c r="D495" i="42"/>
  <c r="D494" i="42"/>
  <c r="D493" i="42"/>
  <c r="D492" i="42"/>
  <c r="D491" i="42"/>
  <c r="D490" i="42"/>
  <c r="D489" i="42"/>
  <c r="D488" i="42"/>
  <c r="D487" i="42"/>
  <c r="D486" i="42"/>
  <c r="D485" i="42"/>
  <c r="D484" i="42"/>
  <c r="D483" i="42"/>
  <c r="D482" i="42"/>
  <c r="D481" i="42"/>
  <c r="D480" i="42"/>
  <c r="D479" i="42"/>
  <c r="D478" i="42"/>
  <c r="D477" i="42"/>
  <c r="D476" i="42"/>
  <c r="D475" i="42"/>
  <c r="D474" i="42"/>
  <c r="D473" i="42"/>
  <c r="D472" i="42"/>
  <c r="D471" i="42"/>
  <c r="D470" i="42"/>
  <c r="D469" i="42"/>
  <c r="D468" i="42"/>
  <c r="D467" i="42"/>
  <c r="D466" i="42"/>
  <c r="D465" i="42"/>
  <c r="D464" i="42"/>
  <c r="D463" i="42"/>
  <c r="D462" i="42"/>
  <c r="D461" i="42"/>
  <c r="D460" i="42"/>
  <c r="D459" i="42"/>
  <c r="D458" i="42"/>
  <c r="D457" i="42"/>
  <c r="D456" i="42"/>
  <c r="D455" i="42"/>
  <c r="D454" i="42"/>
  <c r="D453" i="42"/>
  <c r="D452" i="42"/>
  <c r="D451" i="42"/>
  <c r="D450" i="42"/>
  <c r="D449" i="42"/>
  <c r="D448" i="42"/>
  <c r="D447" i="42"/>
  <c r="D439" i="42"/>
  <c r="D438" i="42"/>
  <c r="D437" i="42"/>
  <c r="D436" i="42"/>
  <c r="D435" i="42"/>
  <c r="D434" i="42"/>
  <c r="D379" i="42"/>
  <c r="D378" i="42"/>
  <c r="D377" i="42"/>
  <c r="D321" i="42"/>
  <c r="D433" i="42"/>
  <c r="D432" i="42"/>
  <c r="D431" i="42"/>
  <c r="D430" i="42"/>
  <c r="D429" i="42"/>
  <c r="D428" i="42"/>
  <c r="D427" i="42"/>
  <c r="D426" i="42"/>
  <c r="D425" i="42"/>
  <c r="D424" i="42"/>
  <c r="D423" i="42"/>
  <c r="D422" i="42"/>
  <c r="D376" i="42"/>
  <c r="D375" i="42"/>
  <c r="D374" i="42"/>
  <c r="D373" i="42"/>
  <c r="D372" i="42"/>
  <c r="D371" i="42"/>
  <c r="D370" i="42"/>
  <c r="D369" i="42"/>
  <c r="D368" i="42"/>
  <c r="D317" i="42"/>
  <c r="D316" i="42"/>
  <c r="D315" i="42"/>
  <c r="D446" i="42"/>
  <c r="D445" i="42"/>
  <c r="D444" i="42"/>
  <c r="D443" i="42"/>
  <c r="D442" i="42"/>
  <c r="D441" i="42"/>
  <c r="D440" i="42"/>
  <c r="D421" i="42"/>
  <c r="D420" i="42"/>
  <c r="D419" i="42"/>
  <c r="D418" i="42"/>
  <c r="D417" i="42"/>
  <c r="D416" i="42"/>
  <c r="D415" i="42"/>
  <c r="D414" i="42"/>
  <c r="D413" i="42"/>
  <c r="D412" i="42"/>
  <c r="D411" i="42"/>
  <c r="D410" i="42"/>
  <c r="D409" i="42"/>
  <c r="D408" i="42"/>
  <c r="D407" i="42"/>
  <c r="D406" i="42"/>
  <c r="D405" i="42"/>
  <c r="D404" i="42"/>
  <c r="D403" i="42"/>
  <c r="D402" i="42"/>
  <c r="D401" i="42"/>
  <c r="D400" i="42"/>
  <c r="D399" i="42"/>
  <c r="D398" i="42"/>
  <c r="D397" i="42"/>
  <c r="D396" i="42"/>
  <c r="D395" i="42"/>
  <c r="D394" i="42"/>
  <c r="D393" i="42"/>
  <c r="D392" i="42"/>
  <c r="D391" i="42"/>
  <c r="D390" i="42"/>
  <c r="D389" i="42"/>
  <c r="D388" i="42"/>
  <c r="D387" i="42"/>
  <c r="D386" i="42"/>
  <c r="D385" i="42"/>
  <c r="D384" i="42"/>
  <c r="D383" i="42"/>
  <c r="D382" i="42"/>
  <c r="D381" i="42"/>
  <c r="D380" i="42"/>
  <c r="D367" i="42"/>
  <c r="D366" i="42"/>
  <c r="D365" i="42"/>
  <c r="D364" i="42"/>
  <c r="D363" i="42"/>
  <c r="D362" i="42"/>
  <c r="D361" i="42"/>
  <c r="D360" i="42"/>
  <c r="D359" i="42"/>
  <c r="D358" i="42"/>
  <c r="D357" i="42"/>
  <c r="D356" i="42"/>
  <c r="D355" i="42"/>
  <c r="D354" i="42"/>
  <c r="D353" i="42"/>
  <c r="D352" i="42"/>
  <c r="D351" i="42"/>
  <c r="D350" i="42"/>
  <c r="D349" i="42"/>
  <c r="D348" i="42"/>
  <c r="D347" i="42"/>
  <c r="D346" i="42"/>
  <c r="D345" i="42"/>
  <c r="D344" i="42"/>
  <c r="D343" i="42"/>
  <c r="D342" i="42"/>
  <c r="D341" i="42"/>
  <c r="D340" i="42"/>
  <c r="D339" i="42"/>
  <c r="D338" i="42"/>
  <c r="D337" i="42"/>
  <c r="D336" i="42"/>
  <c r="D335" i="42"/>
  <c r="D334" i="42"/>
  <c r="D333" i="42"/>
  <c r="D332" i="42"/>
  <c r="D331" i="42"/>
  <c r="D330" i="42"/>
  <c r="D329" i="42"/>
  <c r="D328" i="42"/>
  <c r="D327" i="42"/>
  <c r="D326" i="42"/>
  <c r="D325" i="42"/>
  <c r="D324" i="42"/>
  <c r="D323" i="42"/>
  <c r="D322" i="42"/>
  <c r="D318" i="42"/>
  <c r="D314" i="42"/>
  <c r="D313" i="42"/>
  <c r="D312" i="42"/>
  <c r="D311" i="42"/>
  <c r="D310" i="42"/>
  <c r="D309" i="42"/>
  <c r="D308" i="42"/>
  <c r="D307" i="42"/>
  <c r="D306" i="42"/>
  <c r="D305" i="42"/>
  <c r="D304" i="42"/>
  <c r="D303" i="42"/>
  <c r="D302" i="42"/>
  <c r="D301" i="42"/>
  <c r="D300" i="42"/>
  <c r="D299" i="42"/>
  <c r="D298" i="42"/>
  <c r="D297" i="42"/>
  <c r="D295" i="42"/>
  <c r="D294" i="42"/>
  <c r="D293" i="42"/>
  <c r="D292" i="42"/>
  <c r="D291" i="42"/>
  <c r="D290" i="42"/>
  <c r="D289" i="42"/>
  <c r="D288" i="42"/>
  <c r="D287" i="42"/>
  <c r="D286" i="42"/>
  <c r="D285" i="42"/>
  <c r="D284" i="42"/>
  <c r="D283" i="42"/>
  <c r="D282" i="42"/>
  <c r="D281" i="42"/>
  <c r="D280" i="42"/>
  <c r="D279" i="42"/>
  <c r="D278" i="42"/>
  <c r="D277" i="42"/>
  <c r="D276" i="42"/>
  <c r="D275" i="42"/>
  <c r="D274" i="42"/>
  <c r="D273" i="42"/>
  <c r="D272" i="42"/>
  <c r="D271" i="42"/>
  <c r="D270" i="42"/>
  <c r="D269" i="42"/>
  <c r="D268" i="42"/>
  <c r="D267" i="42"/>
  <c r="D266" i="42"/>
  <c r="D265" i="42"/>
  <c r="D264" i="42"/>
  <c r="D263" i="42"/>
  <c r="D262" i="42"/>
  <c r="D261" i="42"/>
  <c r="D260" i="42"/>
  <c r="D259" i="42"/>
  <c r="D258" i="42"/>
  <c r="D257" i="42"/>
  <c r="D256" i="42"/>
  <c r="D255" i="42"/>
  <c r="D254" i="42"/>
  <c r="D253" i="42"/>
  <c r="D252" i="42"/>
  <c r="D251" i="42"/>
  <c r="D250" i="42"/>
  <c r="D249" i="42"/>
  <c r="D248" i="42"/>
  <c r="D247" i="42"/>
  <c r="D246" i="42"/>
  <c r="D245" i="42"/>
  <c r="D244" i="42"/>
  <c r="D243" i="42"/>
  <c r="D242" i="42"/>
  <c r="D241" i="42"/>
  <c r="D240" i="42"/>
  <c r="D239" i="42"/>
  <c r="D238" i="42"/>
  <c r="D237" i="42"/>
  <c r="D236" i="42"/>
  <c r="D235" i="42"/>
  <c r="D234" i="42"/>
  <c r="D233" i="42"/>
  <c r="D232" i="42"/>
  <c r="D231" i="42"/>
  <c r="D230" i="42"/>
  <c r="D229" i="42"/>
  <c r="D228" i="42"/>
  <c r="D227" i="42"/>
  <c r="D226" i="42"/>
  <c r="D225" i="42"/>
  <c r="D224" i="42"/>
  <c r="D223" i="42"/>
  <c r="D222" i="42"/>
  <c r="D221" i="42"/>
  <c r="D220" i="42"/>
  <c r="D219" i="42"/>
  <c r="D218" i="42"/>
  <c r="D217" i="42"/>
  <c r="D216" i="42"/>
  <c r="D215" i="42"/>
  <c r="D214" i="42"/>
  <c r="D213" i="42"/>
  <c r="D212" i="42"/>
  <c r="D211" i="42"/>
  <c r="D210" i="42"/>
  <c r="D209" i="42"/>
  <c r="D208" i="42"/>
  <c r="D207" i="42"/>
  <c r="D206" i="42"/>
  <c r="D205" i="42"/>
  <c r="D204" i="42"/>
  <c r="D203" i="42"/>
  <c r="D202" i="42"/>
  <c r="D201" i="42"/>
  <c r="D200" i="42"/>
  <c r="D199" i="42"/>
  <c r="D198" i="42"/>
  <c r="D197" i="42"/>
  <c r="D196" i="42"/>
  <c r="D195" i="42"/>
  <c r="D194" i="42"/>
  <c r="D193" i="42"/>
  <c r="D192" i="42"/>
  <c r="D191" i="42"/>
  <c r="D190" i="42"/>
  <c r="D189" i="42"/>
  <c r="D188" i="42"/>
  <c r="D187" i="42"/>
  <c r="D186" i="42"/>
  <c r="D185" i="42"/>
  <c r="D184" i="42"/>
  <c r="D183" i="42"/>
  <c r="D182" i="42"/>
  <c r="D181" i="42"/>
  <c r="D180" i="42"/>
  <c r="D179" i="42"/>
  <c r="D178" i="42"/>
  <c r="D177" i="42"/>
  <c r="D176" i="42"/>
  <c r="D175" i="42"/>
  <c r="D174" i="42"/>
  <c r="D173" i="42"/>
  <c r="D172" i="42"/>
  <c r="D171" i="42"/>
  <c r="D170" i="42"/>
  <c r="D169" i="42"/>
  <c r="D168" i="42"/>
  <c r="D167" i="42"/>
  <c r="D166" i="42"/>
  <c r="D165" i="42"/>
  <c r="D164" i="42"/>
  <c r="D163" i="42"/>
  <c r="D162" i="42"/>
  <c r="D161" i="42"/>
  <c r="D160" i="42"/>
  <c r="D159" i="42"/>
  <c r="D158" i="42"/>
  <c r="D157" i="42"/>
  <c r="D156" i="42"/>
  <c r="D155" i="42"/>
  <c r="D154" i="42"/>
  <c r="D153" i="42"/>
  <c r="D152" i="42"/>
  <c r="D151" i="42"/>
  <c r="D150" i="42"/>
  <c r="D149" i="42"/>
  <c r="D148" i="42"/>
  <c r="D147" i="42"/>
  <c r="D146" i="42"/>
  <c r="D145" i="42"/>
  <c r="D144" i="42"/>
  <c r="D143" i="42"/>
  <c r="D142" i="42"/>
  <c r="D141" i="42"/>
  <c r="D140" i="42"/>
  <c r="D139" i="42"/>
  <c r="D138" i="42"/>
  <c r="D137" i="42"/>
  <c r="D136" i="42"/>
  <c r="D135" i="42"/>
  <c r="D134" i="42"/>
  <c r="D133" i="42"/>
  <c r="D132" i="42"/>
  <c r="D131" i="42"/>
  <c r="D130" i="42"/>
  <c r="D129" i="42"/>
  <c r="D128" i="42"/>
  <c r="D127" i="42"/>
  <c r="D126" i="42"/>
  <c r="D125" i="42"/>
  <c r="D124" i="42"/>
  <c r="D123" i="42"/>
  <c r="D122" i="42"/>
  <c r="D121" i="42"/>
  <c r="D120" i="42"/>
  <c r="D119" i="42"/>
  <c r="D118" i="42"/>
  <c r="D117" i="42"/>
  <c r="D116" i="42"/>
  <c r="D115" i="42"/>
  <c r="D114" i="42"/>
  <c r="D113" i="42"/>
  <c r="D112" i="42"/>
  <c r="D111" i="42"/>
  <c r="D110" i="42"/>
  <c r="D109" i="42"/>
  <c r="D108" i="42"/>
  <c r="D107" i="42"/>
  <c r="D106" i="42"/>
  <c r="D105" i="42"/>
  <c r="D104" i="42"/>
  <c r="D103" i="42"/>
  <c r="D102" i="42"/>
  <c r="D101" i="42"/>
  <c r="D100" i="42"/>
  <c r="D99" i="42"/>
  <c r="D98" i="42"/>
  <c r="D97" i="42"/>
  <c r="D96" i="42"/>
  <c r="D95" i="42"/>
  <c r="D94" i="42"/>
  <c r="D93" i="42"/>
  <c r="D92" i="42"/>
  <c r="D91" i="42"/>
  <c r="D90" i="42"/>
  <c r="D83" i="42"/>
  <c r="D82" i="42"/>
  <c r="D81" i="42"/>
  <c r="D75" i="42"/>
  <c r="D74" i="42"/>
  <c r="D73" i="42"/>
  <c r="D89" i="42"/>
  <c r="D88" i="42"/>
  <c r="D87" i="42"/>
  <c r="D86" i="42"/>
  <c r="D85" i="42"/>
  <c r="D84" i="42"/>
  <c r="D80" i="42"/>
  <c r="D79" i="42"/>
  <c r="D78" i="42"/>
  <c r="D77" i="42"/>
  <c r="D76" i="42"/>
  <c r="D72" i="42"/>
  <c r="D71" i="42"/>
  <c r="D70" i="42"/>
  <c r="D69" i="42"/>
  <c r="D68" i="42"/>
  <c r="D67" i="42"/>
  <c r="D66" i="42"/>
  <c r="D65" i="42"/>
  <c r="D63" i="42"/>
  <c r="D62" i="42"/>
  <c r="D61" i="42"/>
  <c r="D60" i="42"/>
  <c r="D59" i="42"/>
  <c r="D58" i="42"/>
  <c r="D57" i="42"/>
  <c r="D56" i="42"/>
  <c r="D55" i="42"/>
  <c r="D54" i="42"/>
  <c r="D53" i="42"/>
  <c r="D52" i="42"/>
  <c r="D51" i="42"/>
  <c r="D50" i="42"/>
  <c r="D49" i="42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C92" i="39"/>
  <c r="C91" i="39"/>
  <c r="C90" i="39"/>
  <c r="C89" i="39"/>
  <c r="C88" i="39"/>
  <c r="C87" i="39"/>
  <c r="C86" i="39"/>
  <c r="C85" i="39"/>
  <c r="C84" i="39"/>
  <c r="C83" i="39"/>
  <c r="C82" i="39"/>
  <c r="C81" i="39"/>
  <c r="C80" i="39"/>
  <c r="C79" i="39"/>
  <c r="C78" i="39"/>
  <c r="C77" i="39"/>
  <c r="C76" i="39"/>
  <c r="C75" i="39"/>
  <c r="C74" i="39"/>
  <c r="C73" i="39"/>
  <c r="C72" i="39"/>
  <c r="C71" i="39"/>
  <c r="C70" i="39"/>
  <c r="C69" i="39"/>
  <c r="C68" i="39"/>
  <c r="C67" i="39"/>
  <c r="C66" i="39"/>
  <c r="C65" i="39"/>
  <c r="C64" i="39"/>
  <c r="C63" i="39"/>
  <c r="C62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6" i="39"/>
  <c r="C45" i="39"/>
  <c r="C44" i="39"/>
  <c r="C43" i="39"/>
  <c r="C42" i="39"/>
  <c r="C41" i="39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T4" i="51" l="1"/>
  <c r="S6" i="51"/>
  <c r="Q93" i="39"/>
  <c r="L94" i="39" s="1"/>
  <c r="W560" i="42"/>
  <c r="N561" i="42" s="1"/>
  <c r="K561" i="42"/>
  <c r="Q561" i="42"/>
  <c r="M539" i="42"/>
  <c r="W577" i="42"/>
  <c r="Q578" i="42"/>
  <c r="W607" i="42"/>
  <c r="H608" i="42" s="1"/>
  <c r="W277" i="42"/>
  <c r="Q278" i="42" s="1"/>
  <c r="W538" i="42"/>
  <c r="F539" i="42"/>
  <c r="P561" i="42"/>
  <c r="O578" i="42"/>
  <c r="W452" i="42"/>
  <c r="Q453" i="42" s="1"/>
  <c r="W309" i="42"/>
  <c r="Q310" i="42" s="1"/>
  <c r="W92" i="42"/>
  <c r="V93" i="42" s="1"/>
  <c r="W69" i="42"/>
  <c r="T70" i="42" s="1"/>
  <c r="K71" i="42"/>
  <c r="K94" i="42"/>
  <c r="P94" i="42"/>
  <c r="P204" i="42"/>
  <c r="W202" i="42"/>
  <c r="L203" i="42" s="1"/>
  <c r="L204" i="42"/>
  <c r="K608" i="42" l="1"/>
  <c r="F278" i="42"/>
  <c r="H70" i="42"/>
  <c r="S278" i="42"/>
  <c r="I278" i="42"/>
  <c r="T608" i="42"/>
  <c r="E99" i="39"/>
  <c r="L95" i="39"/>
  <c r="O94" i="39"/>
  <c r="G70" i="42"/>
  <c r="T278" i="42"/>
  <c r="M278" i="42"/>
  <c r="G278" i="42"/>
  <c r="L278" i="42"/>
  <c r="H94" i="39"/>
  <c r="S70" i="42"/>
  <c r="F70" i="42"/>
  <c r="N94" i="39"/>
  <c r="J94" i="39"/>
  <c r="F94" i="39"/>
  <c r="M94" i="39"/>
  <c r="E94" i="39"/>
  <c r="I94" i="39"/>
  <c r="W278" i="42"/>
  <c r="P94" i="39"/>
  <c r="G94" i="39"/>
  <c r="R278" i="42"/>
  <c r="U70" i="42"/>
  <c r="K70" i="42"/>
  <c r="N278" i="42"/>
  <c r="J278" i="42"/>
  <c r="P278" i="42"/>
  <c r="D94" i="39"/>
  <c r="K94" i="39"/>
  <c r="F453" i="42"/>
  <c r="W608" i="42"/>
  <c r="O608" i="42"/>
  <c r="V608" i="42"/>
  <c r="R608" i="42"/>
  <c r="N608" i="42"/>
  <c r="F608" i="42"/>
  <c r="P608" i="42"/>
  <c r="V578" i="42"/>
  <c r="R578" i="42"/>
  <c r="N578" i="42"/>
  <c r="J578" i="42"/>
  <c r="S578" i="42"/>
  <c r="U578" i="42"/>
  <c r="I578" i="42"/>
  <c r="G578" i="42"/>
  <c r="T578" i="42"/>
  <c r="L578" i="42"/>
  <c r="H578" i="42"/>
  <c r="W578" i="42"/>
  <c r="K578" i="42"/>
  <c r="M608" i="42"/>
  <c r="G608" i="42"/>
  <c r="U608" i="42"/>
  <c r="F578" i="42"/>
  <c r="K278" i="42"/>
  <c r="I608" i="42"/>
  <c r="H561" i="42"/>
  <c r="L561" i="42"/>
  <c r="T561" i="42"/>
  <c r="I561" i="42"/>
  <c r="U561" i="42"/>
  <c r="G561" i="42"/>
  <c r="S561" i="42"/>
  <c r="R561" i="42"/>
  <c r="O561" i="42"/>
  <c r="W561" i="42"/>
  <c r="J561" i="42"/>
  <c r="V561" i="42"/>
  <c r="F561" i="42"/>
  <c r="T539" i="42"/>
  <c r="L539" i="42"/>
  <c r="H539" i="42"/>
  <c r="S539" i="42"/>
  <c r="O539" i="42"/>
  <c r="G539" i="42"/>
  <c r="V539" i="42"/>
  <c r="J539" i="42"/>
  <c r="W539" i="42"/>
  <c r="N539" i="42"/>
  <c r="U539" i="42"/>
  <c r="I539" i="42"/>
  <c r="R539" i="42"/>
  <c r="P539" i="42"/>
  <c r="V70" i="42"/>
  <c r="O203" i="42"/>
  <c r="Q70" i="42"/>
  <c r="S608" i="42"/>
  <c r="P70" i="42"/>
  <c r="J70" i="42"/>
  <c r="W70" i="42"/>
  <c r="O278" i="42"/>
  <c r="V278" i="42"/>
  <c r="H278" i="42"/>
  <c r="U278" i="42"/>
  <c r="L608" i="42"/>
  <c r="Q539" i="42"/>
  <c r="Q608" i="42"/>
  <c r="M578" i="42"/>
  <c r="J608" i="42"/>
  <c r="M561" i="42"/>
  <c r="P578" i="42"/>
  <c r="K539" i="42"/>
  <c r="O310" i="42"/>
  <c r="R310" i="42"/>
  <c r="M310" i="42"/>
  <c r="W310" i="42"/>
  <c r="S310" i="42"/>
  <c r="G310" i="42"/>
  <c r="V310" i="42"/>
  <c r="J310" i="42"/>
  <c r="F310" i="42"/>
  <c r="U310" i="42"/>
  <c r="I310" i="42"/>
  <c r="T310" i="42"/>
  <c r="P310" i="42"/>
  <c r="L310" i="42"/>
  <c r="H310" i="42"/>
  <c r="R453" i="42"/>
  <c r="N453" i="42"/>
  <c r="J453" i="42"/>
  <c r="U453" i="42"/>
  <c r="M453" i="42"/>
  <c r="I453" i="42"/>
  <c r="P453" i="42"/>
  <c r="L453" i="42"/>
  <c r="H453" i="42"/>
  <c r="W453" i="42"/>
  <c r="S453" i="42"/>
  <c r="O453" i="42"/>
  <c r="K453" i="42"/>
  <c r="G453" i="42"/>
  <c r="K310" i="42"/>
  <c r="N310" i="42"/>
  <c r="V453" i="42"/>
  <c r="T453" i="42"/>
  <c r="L70" i="42"/>
  <c r="N70" i="42"/>
  <c r="M70" i="42"/>
  <c r="O70" i="42"/>
  <c r="R70" i="42"/>
  <c r="I70" i="42"/>
  <c r="V203" i="42"/>
  <c r="J93" i="42"/>
  <c r="I93" i="42"/>
  <c r="W93" i="42"/>
  <c r="P93" i="42"/>
  <c r="M93" i="42"/>
  <c r="F93" i="42"/>
  <c r="H93" i="42"/>
  <c r="R93" i="42"/>
  <c r="L93" i="42"/>
  <c r="K93" i="42"/>
  <c r="T93" i="42"/>
  <c r="Q93" i="42"/>
  <c r="O93" i="42"/>
  <c r="N93" i="42"/>
  <c r="P203" i="42"/>
  <c r="G93" i="42"/>
  <c r="U93" i="42"/>
  <c r="S93" i="42"/>
  <c r="H203" i="42"/>
  <c r="R203" i="42"/>
  <c r="N203" i="42"/>
  <c r="J203" i="42"/>
  <c r="F203" i="42"/>
  <c r="U203" i="42"/>
  <c r="Q203" i="42"/>
  <c r="I203" i="42"/>
  <c r="W203" i="42"/>
  <c r="S203" i="42"/>
  <c r="K203" i="42"/>
  <c r="M203" i="42"/>
  <c r="G203" i="42"/>
  <c r="T203" i="42"/>
  <c r="K95" i="39" l="1"/>
  <c r="O99" i="39"/>
  <c r="M99" i="39"/>
  <c r="G95" i="39"/>
  <c r="G96" i="39" s="1"/>
  <c r="G99" i="39"/>
  <c r="N95" i="39"/>
  <c r="N96" i="39" s="1"/>
  <c r="K99" i="39"/>
  <c r="D95" i="39"/>
  <c r="D96" i="39" s="1"/>
  <c r="P95" i="39"/>
  <c r="P96" i="39" s="1"/>
  <c r="D99" i="39"/>
  <c r="M95" i="39"/>
  <c r="M96" i="39" s="1"/>
  <c r="F99" i="39"/>
  <c r="O95" i="39"/>
  <c r="O96" i="39" s="1"/>
  <c r="L99" i="39"/>
  <c r="N99" i="39"/>
  <c r="F95" i="39"/>
  <c r="F96" i="39" s="1"/>
  <c r="L96" i="39"/>
  <c r="E95" i="39"/>
  <c r="E96" i="39" s="1"/>
  <c r="H99" i="39"/>
  <c r="I95" i="39"/>
  <c r="I96" i="39" s="1"/>
  <c r="J99" i="39"/>
  <c r="P99" i="39"/>
  <c r="J95" i="39"/>
  <c r="J96" i="39" s="1"/>
  <c r="I99" i="39"/>
  <c r="H95" i="39"/>
  <c r="H96" i="39" s="1"/>
  <c r="K96" i="39" l="1"/>
  <c r="W2" i="42"/>
  <c r="F3" i="42" s="1"/>
  <c r="T3" i="42" l="1"/>
  <c r="L3" i="42"/>
  <c r="H3" i="42"/>
  <c r="U3" i="42"/>
  <c r="S3" i="42"/>
  <c r="G3" i="42"/>
  <c r="M3" i="42"/>
  <c r="V3" i="42"/>
  <c r="R3" i="42"/>
  <c r="N3" i="42"/>
  <c r="I3" i="42"/>
  <c r="Q3" i="42"/>
  <c r="O3" i="42"/>
  <c r="K3" i="42"/>
  <c r="P3" i="42"/>
  <c r="J3" i="42"/>
</calcChain>
</file>

<file path=xl/sharedStrings.xml><?xml version="1.0" encoding="utf-8"?>
<sst xmlns="http://schemas.openxmlformats.org/spreadsheetml/2006/main" count="9895" uniqueCount="866">
  <si>
    <t>P</t>
  </si>
  <si>
    <t>A</t>
  </si>
  <si>
    <t>D</t>
  </si>
  <si>
    <t>DESCRIPTION</t>
  </si>
  <si>
    <t>USE SOFTWARE NETWORK SWITCH</t>
  </si>
  <si>
    <t>DECOMPOSITION OF SYSTEM POWER INTO VE POWER THROUGH CPU-UTIL.</t>
  </si>
  <si>
    <t>REFERENCE v9.4</t>
  </si>
  <si>
    <t>METAHEURISTICS</t>
  </si>
  <si>
    <t>PHYSICAL ANALYSIS: CAUSES OF MOS POWER CONSUMPTION</t>
  </si>
  <si>
    <t>PHYSICAL ANALYSIS: PROCESSOR SUB-UNIT ANALYSIS, INCLUSING IMPLICIT USE OF DENNARD'S LAW &amp; SWITCHING FREQUENCY</t>
  </si>
  <si>
    <t>FAN SPEED</t>
  </si>
  <si>
    <t>CPU PACKAGE TEMPERATURE</t>
  </si>
  <si>
    <t>HYPOTHESIS: PROCESSOR POWER IS A QUADRATIC FUNCTION OF TEMPERATURE</t>
  </si>
  <si>
    <t>HYPOTHESIS: PROCESSOR POWER IS A QUADRATIC FUNCTION OF "EFFECTIVE FREQUENCY"</t>
  </si>
  <si>
    <t>PRINCIPAL COMPONENT ANALYSIS</t>
  </si>
  <si>
    <t>CLASSIFICATION OF DATA</t>
  </si>
  <si>
    <t>SUPPORT VECTOR REGRESSION</t>
  </si>
  <si>
    <t>GAUSSIAN MIXTURE MODELLING</t>
  </si>
  <si>
    <t>SUB-LINEAR REGRESSION</t>
  </si>
  <si>
    <t>POLYNOMIAL REGRESSION</t>
  </si>
  <si>
    <t>LINEAR REGRESSION</t>
  </si>
  <si>
    <t>TIME-DIVISION-MULTIPLEXING: EVENTS OCCURRING IN A THREAD’S TIME OF OPERATION</t>
  </si>
  <si>
    <t>TIME-DIVISION-MULTIPLEXING: EVENTS ARISING OUT OF ACTIVITIES OF EMULATING DRIVERS ON BEHALF OF VE</t>
  </si>
  <si>
    <t>TIME-DIVISION-MULTIPLEXING: EVENTS OCCURRING IN A VM’S TIME OF OPERATION</t>
  </si>
  <si>
    <t>DIVIDE RESOURCE UTILIZATION RANGE &amp; OFFLINE MODEL EACH SUB-RANGE TO CAPTURE UNIQUE SUB-RANGE BEHAVIOUR</t>
  </si>
  <si>
    <t xml:space="preserve">WORKLOAD ADAPTATION: EXTEND THE SET OF COUNTERS WHEN POWER CONSUMPTION UNDER A WORKLOAD DOES NOT FIT THE MODEL </t>
  </si>
  <si>
    <t>DIRECT ENERGY ACCOUNTING TO EACH I/O REQUEST: DISK STATE, POWER CONS. IN DISK STATE, TRANSFER RATE, REQUEST SIZE.</t>
  </si>
  <si>
    <t>ATTRIBUTION OF BOTH STATIC AND DYNAMIC POWER TO GUEST VEs</t>
  </si>
  <si>
    <t>MIPS</t>
  </si>
  <si>
    <t>WEB INTERACTIONS/S</t>
  </si>
  <si>
    <t>NUMBER OF THREADS</t>
  </si>
  <si>
    <t>NUMBER OF PROCESSES</t>
  </si>
  <si>
    <t>NETWORK TRANSMIT DATA RATE</t>
  </si>
  <si>
    <t>GLOP/W</t>
  </si>
  <si>
    <t>HASH/J</t>
  </si>
  <si>
    <t>J/WEB INTERACTION</t>
  </si>
  <si>
    <t>MISCELLANEOUS, SMALL PROGRAMS</t>
  </si>
  <si>
    <t>PARSEC</t>
  </si>
  <si>
    <t>GNU C COMPILER (GCC)</t>
  </si>
  <si>
    <t>NASA PARALLEL BENCHMARKS (NPB)</t>
  </si>
  <si>
    <t>STRESS-NG</t>
  </si>
  <si>
    <t>REPRESENTATIVE, PROCESSOR INTENSIVE (SPEC CPU2006, CPU2000, BYTEmark, SPECpower ssj2008)</t>
  </si>
  <si>
    <t>MULTIPLE, CONCURRENT HTTP DOWNLOADS</t>
  </si>
  <si>
    <t>FILE TRANSFER</t>
  </si>
  <si>
    <t>TPC-W/WEB SEARCH</t>
  </si>
  <si>
    <t>MEMORY USAGE</t>
  </si>
  <si>
    <t>INSTRUMENTATION INSIDE CUSTOM I/O DEVICE EMULATOR</t>
  </si>
  <si>
    <t>HARD DISK DRIVE INPUT/OUTPUT OPERATIONS, DATA RATE, ACTIVE TIME IN POWER STATE</t>
  </si>
  <si>
    <t>CONTAINER UTILIZATION</t>
  </si>
  <si>
    <t>PROCESSOR UTILIZATION</t>
  </si>
  <si>
    <t>VIRTUAL MODEL-SPECIFIC REGISTERS FOR EVENT INSTRUMENTATION</t>
  </si>
  <si>
    <t>MICROARCHITECTURE POWER INSTRUMENTATION</t>
  </si>
  <si>
    <t>MICROARCHITECTURE EVENT INSTRUMENTATION</t>
  </si>
  <si>
    <t>MULTI-CORE, CORE-SPECIFIC, PROGRESSIVELY INCREASING UTILIZATION</t>
  </si>
  <si>
    <t>MEMORY-HIERARCHY-LEVEL-SPECIFIC WORKLOAD</t>
  </si>
  <si>
    <t>CPU-CORE-SPECIFIC WORKLOAD</t>
  </si>
  <si>
    <t>NETWORK-INTENSIVE WORKLOAD</t>
  </si>
  <si>
    <t>MEMORY-INTENSIVE WORKLOAD</t>
  </si>
  <si>
    <t>PROCESSOR-INTENSIVE WORKLOAD</t>
  </si>
  <si>
    <t>FORCE IDLE</t>
  </si>
  <si>
    <t>USE A MENU OF VM RESOURCE CONFIGURATIONS</t>
  </si>
  <si>
    <t>BIND vCPU TO PHYSICAL CORE</t>
  </si>
  <si>
    <t>BIND vCPU TO HARDWARE THREAD</t>
  </si>
  <si>
    <t>NETWORK INTERFACE DATA RATE CAPACITY OR UTILIZATION</t>
  </si>
  <si>
    <t>HARDWARE THREADS</t>
  </si>
  <si>
    <t>MANUAL FREQUENCY SCALING</t>
  </si>
  <si>
    <t>SERVER_POWER_MODEL_ACCURACY: GPR,QSVM&gt;LSVM,LLSR</t>
  </si>
  <si>
    <t>TRAINING TIME: LLSR &lt; LSVM &lt; QUADRATIC SVM (QSVM) &lt; GAUSSIAN PROCESS REGRESSION (GPR); PREDICTION SPEED: QSVM &gt; LSVM &gt; LLSR &gt;&gt; GPR</t>
  </si>
  <si>
    <t>LINEAR SVM (LSVM) &amp; LINEAR LEAST SQUARES REGRESSION (LLSR) PREDICT SERVER_POWER(SUM_VM_MIPS) WITH COMPARABLE ACCURACY BUT LSVM_COMPLEXITY&gt;&gt;LLSR_COMPLEXITY</t>
  </si>
  <si>
    <t>PARTICLE-SWARM APPROACH IS EFFECTIVE TO OPTIMIZE MULTIPLE ERROR MINIMIZATION OBJECTIVES (IN PROCESS OF FINDING MODEL PARAMETERS).</t>
  </si>
  <si>
    <t>EVEN CPU-UTILIZATION MODELS CAN BE ACCURATE IF VARIATION OF TEMPERATURE, VOLTAGE AND FREQUENCY IS TAKEN INTO ACCOUNT.</t>
  </si>
  <si>
    <t>ACCURACY OF SVR EXCEEDS LINEAR REGRESSION MODEL</t>
  </si>
  <si>
    <t>ACCURACY OF LINEAR, CPU-UTILIZATION-ONLY REGRESSION IS HIGHLY DEPENDENT ON HOST SYSTEM CONFIGURATION.</t>
  </si>
  <si>
    <t>ACCURACY OF GMM EXCEEDS THAT OF LINEAR REGRESSION MODEL, WHETHER UNI- OR MULTIVARIATE</t>
  </si>
  <si>
    <t>HOST SYSTEM HARD DISK DRIVE'S I/O ENERGY IS A FUNCTION OF TIME TO TRANSFER AND POWER CONSUMED IN THE ACTIVE STATE</t>
  </si>
  <si>
    <t>NON-LINEAR HOST SYSTEM COOLING POWER MODEL(TEMPERATURE)</t>
  </si>
  <si>
    <t>PREDICTED HOST POWER(SUM(RESOURCE UTILIZATION)) SLIGHTLY &lt; SUM(PREDICTED VM POWER(RESOURCE UTILIZATION))</t>
  </si>
  <si>
    <t>INCREASE ENERGY EFFICIENCY OF NETWORK OPERATIONS BY BUFFERING PACKET TX/RX</t>
  </si>
  <si>
    <t>POWER FOR PACKET DELIVERY IN VIRTUALIZED ENVIRONMENT AND SOFTWARE NETWORK SWITCH &gt;&gt; POWER FOR SAME TASK IN  NON-VIRTUALIZED ENVIRONMENT</t>
  </si>
  <si>
    <t>POWER CONSUMED BY OpenVZ &lt; KVM(HAV) &lt; XEN(PV) ON NETWORK-INTENSIVE W/L</t>
  </si>
  <si>
    <t>IDLE POWER CONSUMPTION SAME FOR BARE METAL, OPENVZ, KVM BUT GREATER FOR PARAVIRTUALIZED XEN – XEN DOES NOT USE SLEEP DEEPER THAN C1</t>
  </si>
  <si>
    <t>FOR NETWORK-INTENSIVE WORKLOADS, POWER CONSUMED BY KVM LESS THAN XEN</t>
  </si>
  <si>
    <t xml:space="preserve">FOR NETWORK -INTENSIVE WORKLOADS, POWER CONSUMED BY CONTAINERS LESS THAN THAT CONSUMED BY VMs </t>
  </si>
  <si>
    <t>FOR PROCESSOR- AND MEMORY-INTENSIVE WORKLOADS, POWER DOES NOT DEPEND ON VIRTUALIZATION GENRE, TECHNOLOGY.</t>
  </si>
  <si>
    <t>POWER vs CPU-UTILIZATION SLOPE INCREASES SUB-LINEARLY WITH NUMBER OF VMs ON ESXi 5.</t>
  </si>
  <si>
    <t>VM POWER ON HOST POSITIVELY CORRELATED WITH VM SIZE</t>
  </si>
  <si>
    <t>FOR A GIVEN VM, POWER CONSUMPTION DEPENDS ON HOST</t>
  </si>
  <si>
    <t>Nehalem core’s deep-sleep (c-)states add power step transition from purely idle to active</t>
  </si>
  <si>
    <t>Xeon Core 2 cache coherency architecture activates cores that would otherwise be idle and therefore introduces sub-linear growth of power consumption when the previously  idle cores are loaded</t>
  </si>
  <si>
    <t xml:space="preserve">AMD Phenom II's multi-core processor power consumption varies if the same utilization is obtained by different load distribution across cores. </t>
  </si>
  <si>
    <t>VM power consumption increases linearly with number of vCPUs running at 100% utilization, if number of vCPUs is less than the number of physical cores</t>
  </si>
  <si>
    <t>If the number of process threads running at 100% is greater than the number of processor physical cores (no hardware threads), then energy efficiency decreases</t>
  </si>
  <si>
    <t>Power consumed by memory is independent of access rate or amount of memory accessed.</t>
  </si>
  <si>
    <t>As the number of VMs active on the same core increases, host system power consumption increases.</t>
  </si>
  <si>
    <t>For physical cores running at 100% utilization, PM power consumption increases linearly with number of physical cores.</t>
  </si>
  <si>
    <t xml:space="preserve">For a vCPU running at 100% utilization, VM power consumption increases linearly with vCPU frequency </t>
  </si>
  <si>
    <t>If the number of process threads running at 100% is greater than the number of processor logical cores, then energy efficiency decreases</t>
  </si>
  <si>
    <t xml:space="preserve">Processor power varies non-linearly with utilization if DVFS is active but linearly if DVFS is inactive. </t>
  </si>
  <si>
    <t>NUMA has no effect on the energy efficiency of processor intensive loads executed on VMs, unless it causes frequent thread-switching</t>
  </si>
  <si>
    <t>For the same average transmit data rate by a software virtual network switch, use of hardware threads is more energy efficient than using only physical cores without hardware threads.</t>
  </si>
  <si>
    <t>For the same number of process threads running at 100%, use of hardware threads is less energy efficient than using only physical cores without hardware threads</t>
  </si>
  <si>
    <t>Energy efficiency of a virtual machine running a processor-intensive load, peaks at some frequency, for any number of threads</t>
  </si>
  <si>
    <t>Energy efficiency of a physical machine running a processor-intensive load, peaks at some frequency, for any number of threads greater than 1</t>
  </si>
  <si>
    <t xml:space="preserve">Dependency of VE’s power consumption on host system architecture </t>
  </si>
  <si>
    <t>Estimation of power consumption of (virtualization-) host system</t>
  </si>
  <si>
    <t>Dependency of model on workload</t>
  </si>
  <si>
    <t>Dependency of VE’s power consumption and model on VE’s resource configuration (heterogeneity)</t>
  </si>
  <si>
    <t>Attribution of host system power consumption to individual VEs</t>
  </si>
  <si>
    <t>Loading the VM’s resources and measuring resource loading</t>
  </si>
  <si>
    <t>Loading the container's resources and measuring resource loading</t>
  </si>
  <si>
    <t>Impact of alternative virtualization genres on the VE’s power consumption</t>
  </si>
  <si>
    <t>Zotero citation key</t>
  </si>
  <si>
    <t>fu_multimedia_2017</t>
  </si>
  <si>
    <t>xu_demystifying_2016</t>
  </si>
  <si>
    <t>Impact of alternative virtualization platforms on the VE’s power consumption</t>
  </si>
  <si>
    <t>Impact of alternative IO virtualization subsystem on the VE’s power consumption</t>
  </si>
  <si>
    <t>li_energyefficiency_2018</t>
  </si>
  <si>
    <t>li_power_2020</t>
  </si>
  <si>
    <t>CITATION KEY</t>
  </si>
  <si>
    <t>N/W PACKET RATE</t>
  </si>
  <si>
    <t>NEW(20200924)</t>
  </si>
  <si>
    <t>CHANGED (20200924)</t>
  </si>
  <si>
    <t>USE A MENU OF NETWORK IO PLATFORMS</t>
  </si>
  <si>
    <t>NEW (20200924)</t>
  </si>
  <si>
    <t>HIGHEST EEy (J/WI) IN WEB INTERACTIONS OCCURS WHEN THE HOST IS OVERSUBSCRIBED BY VMs</t>
  </si>
  <si>
    <t>PACKET MTU</t>
  </si>
  <si>
    <t>POWER CONSUMPTION vs TCP THROUGHPUT</t>
  </si>
  <si>
    <t>(1) HAS BEST THROUGHPUT (Mb/s) BUT HAS HIGHEST POWER CONSUMPTION (vs 2,3)</t>
  </si>
  <si>
    <t>(1) HAS THE WORST (3X) IDLE POWER CONSUMPTION (vs 2,3)</t>
  </si>
  <si>
    <t>POWER CONSUMPTION vs PACKET RATE (fixed packet size)</t>
  </si>
  <si>
    <t>1 - CONSTANT - NO VARIATION WITH RATE</t>
  </si>
  <si>
    <t>2 - +ve CORRELATION, MILD IRREGULARITY WITH SENDING RATE</t>
  </si>
  <si>
    <t>3 - +ve CORRELATION, SIGNIFICANT IRREGULARITY WITH SENDING RATE</t>
  </si>
  <si>
    <t>POWER CONSUMPTION vs PACKET SIZE (fixed packet rate)</t>
  </si>
  <si>
    <t>1 - INDEPENDENT - NO VARIATION WITH PACKET SIZE</t>
  </si>
  <si>
    <t>2 - INDEPENDENT - NO VARIATION WITH PACKET SIZE</t>
  </si>
  <si>
    <t>3 - INDEPENDENT - NO VARIATION WITH PACKET SIZE</t>
  </si>
  <si>
    <t>POWER EFFICIENCY OF PACKET-SWITCHING IN (1) CAN BE OPTIMIZED BY ADJUSTING CORE FREQUENCY</t>
  </si>
  <si>
    <t>VIRTIO-NET USES LESS POWER (ANY PKT RATE, PKT SIZE) ON (5) THAN ON (1),(4)</t>
  </si>
  <si>
    <t>VIRTIO-NET USES MORE POWER (ANY PKT RATE, PKT SIZE, DATA PLANE) THAN VHOST-NET</t>
  </si>
  <si>
    <t>POWER CONSUMPTION vs UNDERLYING DATA PLANE (ANY PKT RATE, SIZE)</t>
  </si>
  <si>
    <t>(1): P(snort)&lt;=Pbro (4): P(snort) ~ P(bro) (5): P(snort)&gt;=P(bro)</t>
  </si>
  <si>
    <t>Psnort@50kp/s: INDEPENDENT ON (1),(4),(5)</t>
  </si>
  <si>
    <t>Pbro@50kp/s: INDEPENDENT ON (1),(4),(5)</t>
  </si>
  <si>
    <t>PNF IMPLEMENTATION OF NAT ON ASUS RT-AC68U HAS LOWER W/bps WHEN PASSING MULTIMEDIA TRAFFIC THAN LINUX IPTABLES ON GP HW</t>
  </si>
  <si>
    <t>khan_investigating_2017</t>
  </si>
  <si>
    <t>chen_profiling_2011a</t>
  </si>
  <si>
    <t>morabito_power_2015</t>
  </si>
  <si>
    <t>shea_power_2014</t>
  </si>
  <si>
    <t>callau-zori_experimentdriven_2018</t>
  </si>
  <si>
    <t>AFFINITY TECHNIQUES</t>
  </si>
  <si>
    <t>USE OF CONFIGURATION SETS</t>
  </si>
  <si>
    <t>REMARKS</t>
  </si>
  <si>
    <t>APPLY NUMA CONSTRAINT</t>
  </si>
  <si>
    <t xml:space="preserve">BIND DPDK PROCESS TO SPECIFIC CORE (CPU AFFINITY) </t>
  </si>
  <si>
    <t>BIND CORE TO NETWORK PORT</t>
  </si>
  <si>
    <t>chinprasertsuk_power_2014</t>
  </si>
  <si>
    <t>Replaced development 4.1 with 7.1 as it was a better fit.</t>
  </si>
  <si>
    <t>Replaced development 5.1 with 7.4 as it was a better fit.</t>
  </si>
  <si>
    <t>aldossary_energybased_2018</t>
  </si>
  <si>
    <t>Dependency of power consumption on implementation of virtual I/O</t>
  </si>
  <si>
    <t>Dependency of power consumption on implementation of network function</t>
  </si>
  <si>
    <t>Dependency of power consumption on implementation of virtual data plane</t>
  </si>
  <si>
    <t>P7</t>
  </si>
  <si>
    <t>How can load be targeted at specific VE resources? How can the actual resource consumption be measured?</t>
  </si>
  <si>
    <t>P5</t>
  </si>
  <si>
    <t>P6</t>
  </si>
  <si>
    <t>How do a VE's power consumption and power model vary with resource configuration (heterogeneous VEs)?</t>
  </si>
  <si>
    <t>P8</t>
  </si>
  <si>
    <t>How can the measured power consumption of a host to be attributed to the hosted VEs ?</t>
  </si>
  <si>
    <t>P4</t>
  </si>
  <si>
    <t>P3</t>
  </si>
  <si>
    <t>Can workload-adaptable power models be developed?</t>
  </si>
  <si>
    <t>Can host system power consumption be predicted on the basis of VE activity?</t>
  </si>
  <si>
    <t>P2</t>
  </si>
  <si>
    <t>P1</t>
  </si>
  <si>
    <t>What is the impact of specific major architectural features of computer hardware on the power consumption of VEs?</t>
  </si>
  <si>
    <t>P9</t>
  </si>
  <si>
    <t>P10</t>
  </si>
  <si>
    <t>What is the impact of specific major implementations of IO virtualization on the power consumption of VEs ?</t>
  </si>
  <si>
    <t>P11</t>
  </si>
  <si>
    <t>P12</t>
  </si>
  <si>
    <t>Which particular implementation of a network function is most power or energy efficient ?</t>
  </si>
  <si>
    <t>Is it possible to meaningfully rationalize the behaviour of VE power consumption across different implementations of systems for virtualization ?</t>
  </si>
  <si>
    <t>MULTIMEDIA STREAMS</t>
  </si>
  <si>
    <t>REAL-WORLD TRAFFIC TRACES</t>
  </si>
  <si>
    <t>NEW(20201116)</t>
  </si>
  <si>
    <t>What is the impact of specific major implementations of software layer 2 data plane switching on the power consumption of VEs ?</t>
  </si>
  <si>
    <t>P13</t>
  </si>
  <si>
    <t>How can we model operation under real-time exploitation of processor green capabilities ?</t>
  </si>
  <si>
    <t>Improvement of power efficiency of high performance packet IO frameworks</t>
  </si>
  <si>
    <t>PROCESSOR MODELLED AS A SINGLE QUEUE, SINGLE SERVER WITH VACATION AND SETUP TIME</t>
  </si>
  <si>
    <t>NEW(20201128)</t>
  </si>
  <si>
    <t>NEW(20201127)</t>
  </si>
  <si>
    <t>NEW(20201120)</t>
  </si>
  <si>
    <t>NEW(20201129)</t>
  </si>
  <si>
    <t>Loading the dataplane's resources and measuring resource loading</t>
  </si>
  <si>
    <t>RUN-TO-COMPLETION AUGMENTED BY LPI AND ADAPTATION OF POWER STATE ON RESUMPTION</t>
  </si>
  <si>
    <t>SIMULATION</t>
  </si>
  <si>
    <t>USING DISCRETE-EVENT DRIVEN PROGRAM</t>
  </si>
  <si>
    <t>RUN-TO-COMPLETION AUGMENTED BY LPI</t>
  </si>
  <si>
    <t>RUN-TO-COMPLETION</t>
  </si>
  <si>
    <t>PACKET TIMESTAMP ON NIC</t>
  </si>
  <si>
    <t>NEW 20201207</t>
  </si>
  <si>
    <t>BIND VM TO PHYSICAL CORE</t>
  </si>
  <si>
    <t>BIND INTERRUPT HANDLING TO A PHYSICAL CORE</t>
  </si>
  <si>
    <t>USE TIME-BASED INTERRUPT COALESCENCE ON NIC</t>
  </si>
  <si>
    <t>BMAP TRAFFIC ARRIVAL</t>
  </si>
  <si>
    <t>PACKET TRAFFIC ARRIVAL IS BMAP</t>
  </si>
  <si>
    <t>bruschi_joint_2016</t>
  </si>
  <si>
    <t>bolla_modelbased_2020</t>
  </si>
  <si>
    <t>moreirazorello_improving_2018</t>
  </si>
  <si>
    <t>enokido_power_2015</t>
  </si>
  <si>
    <t>enokido_power_2015a</t>
  </si>
  <si>
    <t>enokido_extended_2016</t>
  </si>
  <si>
    <t>gu_tree_2015</t>
  </si>
  <si>
    <t>MASS-STORAGE-INTENSIVE WORKLOAD</t>
  </si>
  <si>
    <t>li_online_2012</t>
  </si>
  <si>
    <t>silva-de-souza_containergy_2020</t>
  </si>
  <si>
    <t>FRAMES PER SECOND</t>
  </si>
  <si>
    <t>NEW(20201219)</t>
  </si>
  <si>
    <t>wu_intelligent_2017</t>
  </si>
  <si>
    <t>phung_lightweight_2020</t>
  </si>
  <si>
    <t>Was 9.2</t>
  </si>
  <si>
    <t>aldossary_energyaware_2019</t>
  </si>
  <si>
    <t>Was 9.1.2</t>
  </si>
  <si>
    <t>wen_system_2013</t>
  </si>
  <si>
    <t>stoess_energy_2007</t>
  </si>
  <si>
    <t>krishnan_vm_2011</t>
  </si>
  <si>
    <t>dhiman_system_2010</t>
  </si>
  <si>
    <t>veni_prediction_2016</t>
  </si>
  <si>
    <t>Was 9.1.1</t>
  </si>
  <si>
    <t xml:space="preserve">MODELLING ON DEMAND: TRAIN A NEW POWER MODEL FOR UNKNOWN WORKLOAD OR RESOURCE-CONFIGURATION OR HOST </t>
  </si>
  <si>
    <t>kansal_virtual_2010</t>
  </si>
  <si>
    <t>wassmann_energy_2013a</t>
  </si>
  <si>
    <t>husainbohra_vmeter_2010</t>
  </si>
  <si>
    <t>GREEN OPERATING PRINCIPLES</t>
  </si>
  <si>
    <t>USE LOW POWER INSTRUCTION INSTEAD OF LPI AND USE PROC-UTILIZATION-DRIVEN ADAPTATION OF P-STATE</t>
  </si>
  <si>
    <t>CORROBORATION THROUGH EXPERIMENTATION</t>
  </si>
  <si>
    <t>USE TEST DATA IN POST-TRAINING PHASE</t>
  </si>
  <si>
    <t>CONTROLLED RESOURCE PROVISION DURING OPERATING TIME</t>
  </si>
  <si>
    <t>ADJUST P-STATE &amp; LOW-POWER-INSTRUCTION TIME ACCORDING TO PROCESSOR UTILIZATION THRESHOLD OBTAINED USING QUEUEING MODEL</t>
  </si>
  <si>
    <t>ADJUST P-STATE &amp; C-STATE ACCORDING TO PAST LOAD SAMPLE</t>
  </si>
  <si>
    <t>AUTOMATED FREQUENCY AJUSTMENT</t>
  </si>
  <si>
    <t>AUTOMATED ADJUSTMENT OF NUMBER OF HARDWARE THREADS</t>
  </si>
  <si>
    <t>TRANSCODING TO HEVC STREAM</t>
  </si>
  <si>
    <t>AUTOMATED IMAGE CLASSIFICATION</t>
  </si>
  <si>
    <t>NEW(20201221)</t>
  </si>
  <si>
    <t>salam_prediction_2018</t>
  </si>
  <si>
    <t>salam_improving_2019</t>
  </si>
  <si>
    <t>phung_applicationagnostic_2017</t>
  </si>
  <si>
    <t>colmant_processlevel_2015</t>
  </si>
  <si>
    <t>GMM</t>
  </si>
  <si>
    <t>CPU2000</t>
  </si>
  <si>
    <t>MICRO-ARCH. EVENT INST.</t>
  </si>
  <si>
    <t>PROC UTILIZATION</t>
  </si>
  <si>
    <t>POWER SUPPLY OUTPUT</t>
  </si>
  <si>
    <t>GUESTS: ACTIVE; HOST: STATIC</t>
  </si>
  <si>
    <t>EVENTS OCCURRING IN VE's OP. TIME</t>
  </si>
  <si>
    <t>HDD IOPS/DATA RATE/ACTIVE TIME</t>
  </si>
  <si>
    <t>Final A-Codes</t>
  </si>
  <si>
    <t>Final D-Codes</t>
  </si>
  <si>
    <t>On the Xeon E5620, the total energy consumed by a CPU-intensive task DECREASES with the operating frequency at which the task is run.</t>
  </si>
  <si>
    <t>PKTGEN-DPDK@(MAX TX RATE, ANY PKT SIZE) MORE POWER EFFICIENT THAN MOONGEN, NETMAP</t>
  </si>
  <si>
    <t>PKTGEN-LINUX@(MAX TX RATE, PKT SIZE&gt;=256) MORE POWER EFFICIENT THAN MOONGEN, NETMAP, PKTGEN-DPDK</t>
  </si>
  <si>
    <t>PKTGEN-DPDK@(MAX TX RATE, ANY PKT SIZE) ACHIEVES HIGHEST POWER EFFICIENCY, GREATEST THROUGHPUT &amp; LEAST POWER CONSUMPTION WITH (a) CPU AFFINITY OF DPDK PROCESS and (b) NUMA-NODE AFFINITY OF PCI-E NIC and (c) DVFS AFFINITY</t>
  </si>
  <si>
    <t>PKTGEN-DPDK@(MAX TX RATE, ANY PKT SIZE) ACHIEVES HIGHEST POWER EFFICIENCY, GREATEST THROUGHPUT &amp; LEAST POWER CONSUMPTION WITH (a) CPU AFFINITY OF DPDK PROCESS and (b) NUMA-NODE AFFINITY OF PCI-E NIC</t>
  </si>
  <si>
    <t>NUMA PARTITIONING OF PROCESSOR, MEMORY, NETWORK ADAPTER + FINE-GRAINED ALLOCATION OF CPU CORES TO NETWORK PORTS PROVIDES OPPORTUNITY TO SET ACTIVE CORES TO MAX FREQ. AND IDLE CORES TO MIN. FREQ.</t>
  </si>
  <si>
    <t>INSTRUMENTATION INSIDE TRAFFIC SINK TOOL (e.g. iperf - traffic sink tool, vnstat)</t>
  </si>
  <si>
    <t>ABSTRACTED BY SYSTEM SOFTWARE</t>
  </si>
  <si>
    <t>IN MICROARCHITECTURE</t>
  </si>
  <si>
    <t>J/bit</t>
  </si>
  <si>
    <t>INFERENCES PER SECOND</t>
  </si>
  <si>
    <t>DECOMPOSITION</t>
  </si>
  <si>
    <t>(a) GUEST VEs - DYNAMIC POWER ONLY (b) HOST/ROOT VM - STATIC POWER ONLY</t>
  </si>
  <si>
    <t>(a) DATA PLANE (b) VIRTUAL I/O (c) NETWORK FUNCTION</t>
  </si>
  <si>
    <t>(a) IDLE POWER (b) WORKLOAD POWER EXCLUDING TEMPERATURE-DEPENDENT EFFECTS (c) TEMP.-DEPENDENT ADDITIONAL POWER</t>
  </si>
  <si>
    <t>MULTIPLE CONCURRENT VEs: TIME-DIVISION MULTIPLEXING</t>
  </si>
  <si>
    <t>MULTI-LAYER PERCEPTRON</t>
  </si>
  <si>
    <t>DECISION TREE REGRESSION</t>
  </si>
  <si>
    <t>NON-LINEAR HOST SYSTEM IDLE POWER MODEL(FREQUENCY)</t>
  </si>
  <si>
    <t>NON-LINEAR HOST SYSTEM POWER MODEL</t>
  </si>
  <si>
    <t>HOST SYSTEM POWER MODEL IN TERMS OF APPLICATION PROCESSES</t>
  </si>
  <si>
    <t>ENERGY CONSUMPTION AND ENERGY EFFICIENCY IN TERMS OF PACKETS PER SECOND THROUGH VNF (SNORT)</t>
  </si>
  <si>
    <t>CNF POWER CONSUMPTION  IN TERMS OF TRANSCODED FRAMES PER SECOND  AND HARDWARE CONFIGURATION</t>
  </si>
  <si>
    <t>CNF POWER CONSUMPTION  IN TERMS OF INFERRED IMAGES PER SECOND  AND HARDWARE CONFIGURATION</t>
  </si>
  <si>
    <t>Q-ING THEORY MODEL THAT ESTIMATES  AVERAGE DELAY EXPERIENCED BY BMAP PACKET TRAFFIC THROUGH A VNF, &amp; AVERAGE IDLE PERIOD OF PACKET PROCESSOR</t>
  </si>
  <si>
    <t>Q-ING THEORY MODEL THAT ESTIMATES  AVERAGE POWER CONSUMPTION OF PACKET PROCESSOR UNDER BMAP PACKET TRAFFIC</t>
  </si>
  <si>
    <t>Q-ING THEORY MODEL THAT ESTIMATES  AVERAGE POWER CONSUMPTION AND LATENCY OF PACKET PROCESSOR UNDER BMAP PACKET TRAFFIC</t>
  </si>
  <si>
    <t xml:space="preserve">ARTIFICAL NEURAL NETWORK THAT OPTIMIZES POWER CONSUMPTION THROUGH SELECTION OF THE MINIMAL FREQUENCY REQUIRED TO PROCESS NETWORK TRAFFIC CHARACTERIZED BY 54 FEATURES </t>
  </si>
  <si>
    <t>HOST SYSTEM POWER MODEL IN TERMS OF AVERAGE EFFECTIVE TRANSMISSION RATE</t>
  </si>
  <si>
    <t>LPI TRANSITION LATENCY IS TOO LARGE FOR HIGH-PERFORMANCE PACKET IO</t>
  </si>
  <si>
    <t>REGULATING FREQUENCY OF OPERATION TO KEEP PROCESSOR UTILIZATION &lt; 80% WILL SUPPORT LOW PACKET LATENCY UNDER BMAP ARRIVAL</t>
  </si>
  <si>
    <t>(a) IN GENERAL P-STATE OPERATION: LOWEST LATENCY, HIGHEST POWER CONS.</t>
  </si>
  <si>
    <t>(b) IN PAUSE INSTRUCTION: LATENCY HIGHER THAN (a), POWER LOWER THAN (a)</t>
  </si>
  <si>
    <t>(c) IN LPI: LATENCY HIGHER THAN (b), POWER LOWER THAN (b)</t>
  </si>
  <si>
    <t>LATENCY, POWER-CONSUMPTION TRADE-OFF, AT ANY FREQUENCY:</t>
  </si>
  <si>
    <t>MODEL TREE GENERALLY REQUIRES MUCH GREATER DATA SUBSET SIZES THAN REGRESSION TREE FOR A GIVEN LEVEL OF ACCURACY</t>
  </si>
  <si>
    <t>PROCESSOR POWER CONSUMPTION CAN BE REDUCED BY ADJUSTING CORE FREQUENCY ACCORDING TO PPS WHICH SNORT MUST PROCESS</t>
  </si>
  <si>
    <t>How can we improve the power efficiency of high performance packet IO frameworks ?</t>
  </si>
  <si>
    <t>arroba_server_2014</t>
  </si>
  <si>
    <t>Dependency of VE’s power consumption on temperature</t>
  </si>
  <si>
    <t>Dependency of VE’s power consumption on frequency</t>
  </si>
  <si>
    <t>Operation of packet processor under real-time, automated exploitation of processor green capabilities</t>
  </si>
  <si>
    <t>Investigation of processor green capabilities</t>
  </si>
  <si>
    <t xml:space="preserve">How does temperature of operation affect VEs' power models? </t>
  </si>
  <si>
    <t>floor(P)</t>
  </si>
  <si>
    <t>TOTAL # OCCURRENCES</t>
  </si>
  <si>
    <t>NORMALIZED FREQUENCY OF OCCURRENCE</t>
  </si>
  <si>
    <t>PERCENTAGE FREQUENCY OF OCCURRENCE</t>
  </si>
  <si>
    <t>P-CAT #</t>
  </si>
  <si>
    <t>P-CAT CODE</t>
  </si>
  <si>
    <t>Dependency of VE's power consumption on implementation of virtualization genres and platforms</t>
  </si>
  <si>
    <t>Loading VE resources and measuring use thereof</t>
  </si>
  <si>
    <t>Research Interest</t>
  </si>
  <si>
    <t>TOTAL # UNIQUE PAs</t>
  </si>
  <si>
    <t>FREQUENCY OF OCCURRENCE RELATIVE TO LEAST FREQUENT P-CAT</t>
  </si>
  <si>
    <t>WEIGHTED CHALLENGE</t>
  </si>
  <si>
    <t>RESEARCH INTEREST</t>
  </si>
  <si>
    <t>floor.math(P)</t>
  </si>
  <si>
    <t>floor.math(A)</t>
  </si>
  <si>
    <t>TOTAL</t>
  </si>
  <si>
    <t>POWER CONSUMPTION:  LESS THAN FOR (a) LPI ON/OFF (b) XDP OPERATION AND (c) INTEL HEURISTIC FOR LOAD &gt; 10%</t>
  </si>
  <si>
    <t>LATENCY: ONLY SLIGHTLY WORSE THAN OPERATION OF (a) UNMODIFIED DPDK OR (b) DPDK UNDER INTEL HEURISTIC</t>
  </si>
  <si>
    <t>LINK</t>
  </si>
  <si>
    <t>LINK WEIGHT</t>
  </si>
  <si>
    <t>1,1</t>
  </si>
  <si>
    <t>1,5</t>
  </si>
  <si>
    <t>1,6</t>
  </si>
  <si>
    <t>1,8</t>
  </si>
  <si>
    <t>1,10</t>
  </si>
  <si>
    <t>1,11</t>
  </si>
  <si>
    <t>1,12</t>
  </si>
  <si>
    <t>2,6</t>
  </si>
  <si>
    <t>2,8</t>
  </si>
  <si>
    <t>2,9</t>
  </si>
  <si>
    <t>2,12</t>
  </si>
  <si>
    <t>3,2</t>
  </si>
  <si>
    <t>3,5</t>
  </si>
  <si>
    <t>3,6</t>
  </si>
  <si>
    <t>3,8</t>
  </si>
  <si>
    <t>3,9</t>
  </si>
  <si>
    <t>3,10</t>
  </si>
  <si>
    <t>3,11</t>
  </si>
  <si>
    <t>3,12</t>
  </si>
  <si>
    <t>3,15</t>
  </si>
  <si>
    <t>4,1</t>
  </si>
  <si>
    <t>4,2</t>
  </si>
  <si>
    <t>4,7</t>
  </si>
  <si>
    <t>4,8</t>
  </si>
  <si>
    <t>4,9</t>
  </si>
  <si>
    <t>4,10</t>
  </si>
  <si>
    <t>4,11</t>
  </si>
  <si>
    <t>4,12</t>
  </si>
  <si>
    <t>4,15</t>
  </si>
  <si>
    <t>4,17</t>
  </si>
  <si>
    <t>5,1</t>
  </si>
  <si>
    <t>5,2</t>
  </si>
  <si>
    <t>5,6</t>
  </si>
  <si>
    <t>5,7</t>
  </si>
  <si>
    <t>5,9</t>
  </si>
  <si>
    <t>5,10</t>
  </si>
  <si>
    <t>5,11</t>
  </si>
  <si>
    <t>5,12</t>
  </si>
  <si>
    <t>5,15</t>
  </si>
  <si>
    <t>5,17</t>
  </si>
  <si>
    <t>6,13</t>
  </si>
  <si>
    <t>7,6</t>
  </si>
  <si>
    <t>7,7</t>
  </si>
  <si>
    <t>7,8</t>
  </si>
  <si>
    <t>7,9</t>
  </si>
  <si>
    <t>7,10</t>
  </si>
  <si>
    <t>7,11</t>
  </si>
  <si>
    <t>7,13</t>
  </si>
  <si>
    <t>8,1</t>
  </si>
  <si>
    <t>8,2</t>
  </si>
  <si>
    <t>8,12</t>
  </si>
  <si>
    <t>8,15</t>
  </si>
  <si>
    <t>8,17</t>
  </si>
  <si>
    <t>9,1</t>
  </si>
  <si>
    <t>9,6</t>
  </si>
  <si>
    <t>9,8</t>
  </si>
  <si>
    <t>9,11</t>
  </si>
  <si>
    <t>9,12</t>
  </si>
  <si>
    <t>10,6</t>
  </si>
  <si>
    <t>10,8</t>
  </si>
  <si>
    <t>10,9</t>
  </si>
  <si>
    <t>10,11</t>
  </si>
  <si>
    <t>10,12</t>
  </si>
  <si>
    <t>11,1</t>
  </si>
  <si>
    <t>11,8</t>
  </si>
  <si>
    <t>11,10</t>
  </si>
  <si>
    <t>11,11</t>
  </si>
  <si>
    <t>11,12</t>
  </si>
  <si>
    <t>12,2</t>
  </si>
  <si>
    <t>12,3</t>
  </si>
  <si>
    <t>12,4</t>
  </si>
  <si>
    <t>12,5</t>
  </si>
  <si>
    <t>12,6</t>
  </si>
  <si>
    <t>12,7</t>
  </si>
  <si>
    <t>12,8</t>
  </si>
  <si>
    <t>12,12</t>
  </si>
  <si>
    <t>12,14</t>
  </si>
  <si>
    <t>12,15</t>
  </si>
  <si>
    <t>12,16</t>
  </si>
  <si>
    <t>13,3</t>
  </si>
  <si>
    <t>SUM OF INDIVIDUAL LINK-WEIGHTS</t>
  </si>
  <si>
    <t>TOTAL NUMBER OF ROWS REPRESENTING LINKS</t>
  </si>
  <si>
    <t>LINK WEIGHTS SUMMED CORRECTLY</t>
  </si>
  <si>
    <t>P-CAT</t>
  </si>
  <si>
    <t>A-CAT</t>
  </si>
  <si>
    <t>GRAND TOTAL</t>
  </si>
  <si>
    <t>MEDIAN</t>
  </si>
  <si>
    <t>MEAN</t>
  </si>
  <si>
    <r>
      <t>L</t>
    </r>
    <r>
      <rPr>
        <b/>
        <vertAlign val="subscript"/>
        <sz val="16"/>
        <color theme="1"/>
        <rFont val="Calibri"/>
        <family val="2"/>
        <scheme val="minor"/>
      </rPr>
      <t>PA</t>
    </r>
  </si>
  <si>
    <t>25th PERCENTILE</t>
  </si>
  <si>
    <t>floor.math(D)</t>
  </si>
  <si>
    <t>1,2</t>
  </si>
  <si>
    <t>1,3</t>
  </si>
  <si>
    <t>1,4</t>
  </si>
  <si>
    <t>1,7</t>
  </si>
  <si>
    <t>1,15</t>
  </si>
  <si>
    <t>1,16</t>
  </si>
  <si>
    <t>2,1</t>
  </si>
  <si>
    <t>2,2</t>
  </si>
  <si>
    <t>2,3</t>
  </si>
  <si>
    <t>2,5</t>
  </si>
  <si>
    <t>2,7</t>
  </si>
  <si>
    <t>2,10</t>
  </si>
  <si>
    <t>5,8</t>
  </si>
  <si>
    <t>6,2</t>
  </si>
  <si>
    <t>6,5</t>
  </si>
  <si>
    <t>6,6</t>
  </si>
  <si>
    <t>6,8</t>
  </si>
  <si>
    <t>6,10</t>
  </si>
  <si>
    <t>6,11</t>
  </si>
  <si>
    <t>6,12</t>
  </si>
  <si>
    <t>6,14</t>
  </si>
  <si>
    <t>6,15</t>
  </si>
  <si>
    <t>6,16</t>
  </si>
  <si>
    <t>6,17</t>
  </si>
  <si>
    <t>6,18</t>
  </si>
  <si>
    <t>7,17</t>
  </si>
  <si>
    <t>8,3</t>
  </si>
  <si>
    <t>8,4</t>
  </si>
  <si>
    <t>8,5</t>
  </si>
  <si>
    <t>8,6</t>
  </si>
  <si>
    <t>8,8</t>
  </si>
  <si>
    <t>8,10</t>
  </si>
  <si>
    <t>8,11</t>
  </si>
  <si>
    <t>8,14</t>
  </si>
  <si>
    <t>8,16</t>
  </si>
  <si>
    <t>8,18</t>
  </si>
  <si>
    <t>9,2</t>
  </si>
  <si>
    <t>9,3</t>
  </si>
  <si>
    <t>9,5</t>
  </si>
  <si>
    <t>9,7</t>
  </si>
  <si>
    <t>9,9</t>
  </si>
  <si>
    <t>9,13</t>
  </si>
  <si>
    <t>9,14</t>
  </si>
  <si>
    <t>9,18</t>
  </si>
  <si>
    <t>10,1</t>
  </si>
  <si>
    <t>10,2</t>
  </si>
  <si>
    <t>10,3</t>
  </si>
  <si>
    <t>10,4</t>
  </si>
  <si>
    <t>10,5</t>
  </si>
  <si>
    <t>10,7</t>
  </si>
  <si>
    <t>10,10</t>
  </si>
  <si>
    <t>10,13</t>
  </si>
  <si>
    <t>10,15</t>
  </si>
  <si>
    <t>10,17</t>
  </si>
  <si>
    <t>10,18</t>
  </si>
  <si>
    <t>11,9</t>
  </si>
  <si>
    <t>11,15</t>
  </si>
  <si>
    <t>11,16</t>
  </si>
  <si>
    <t>11,17</t>
  </si>
  <si>
    <t>11,18</t>
  </si>
  <si>
    <t>12,1</t>
  </si>
  <si>
    <t>12,11</t>
  </si>
  <si>
    <t>12,13</t>
  </si>
  <si>
    <t>12,17</t>
  </si>
  <si>
    <t>12,18</t>
  </si>
  <si>
    <t>13,2</t>
  </si>
  <si>
    <t>13,5</t>
  </si>
  <si>
    <t>13,9</t>
  </si>
  <si>
    <t>13,10</t>
  </si>
  <si>
    <t>14,8</t>
  </si>
  <si>
    <t>14,9</t>
  </si>
  <si>
    <t>15,1</t>
  </si>
  <si>
    <t>15,2</t>
  </si>
  <si>
    <t>15,3</t>
  </si>
  <si>
    <t>15,7</t>
  </si>
  <si>
    <t>15,8</t>
  </si>
  <si>
    <t>15,10</t>
  </si>
  <si>
    <t>16,8</t>
  </si>
  <si>
    <t>17,1</t>
  </si>
  <si>
    <t>17,3</t>
  </si>
  <si>
    <t>17,5</t>
  </si>
  <si>
    <t>17,6</t>
  </si>
  <si>
    <t>17,7</t>
  </si>
  <si>
    <t>17,8</t>
  </si>
  <si>
    <r>
      <t>NUMBER OF LINKS (L</t>
    </r>
    <r>
      <rPr>
        <b/>
        <vertAlign val="subscript"/>
        <sz val="20"/>
        <color theme="1"/>
        <rFont val="Calibri"/>
        <family val="2"/>
        <scheme val="minor"/>
      </rPr>
      <t>AD</t>
    </r>
    <r>
      <rPr>
        <b/>
        <sz val="20"/>
        <color theme="1"/>
        <rFont val="Calibri"/>
        <family val="2"/>
        <scheme val="minor"/>
      </rPr>
      <t xml:space="preserve">) FROM A-CAT (A) TO D-CAT (D) </t>
    </r>
  </si>
  <si>
    <r>
      <t>NUMBER OF LINKS (L</t>
    </r>
    <r>
      <rPr>
        <b/>
        <vertAlign val="subscript"/>
        <sz val="20"/>
        <color theme="1"/>
        <rFont val="Calibri"/>
        <family val="2"/>
        <scheme val="minor"/>
      </rPr>
      <t>PA</t>
    </r>
    <r>
      <rPr>
        <b/>
        <sz val="20"/>
        <color theme="1"/>
        <rFont val="Calibri"/>
        <family val="2"/>
        <scheme val="minor"/>
      </rPr>
      <t xml:space="preserve">) FROM P-CAT (P) TO A-CAT (A) </t>
    </r>
  </si>
  <si>
    <t>D-CAT</t>
  </si>
  <si>
    <r>
      <t>TOTAL (LT</t>
    </r>
    <r>
      <rPr>
        <b/>
        <vertAlign val="subscript"/>
        <sz val="20"/>
        <color theme="1"/>
        <rFont val="Calibri"/>
        <family val="2"/>
        <scheme val="minor"/>
      </rPr>
      <t>AD</t>
    </r>
    <r>
      <rPr>
        <b/>
        <sz val="20"/>
        <color theme="1"/>
        <rFont val="Calibri"/>
        <family val="2"/>
        <scheme val="minor"/>
      </rPr>
      <t>)</t>
    </r>
  </si>
  <si>
    <r>
      <t>TOTAL (LT</t>
    </r>
    <r>
      <rPr>
        <b/>
        <vertAlign val="subscript"/>
        <sz val="20"/>
        <color theme="1"/>
        <rFont val="Calibri"/>
        <family val="2"/>
        <scheme val="minor"/>
      </rPr>
      <t>PA</t>
    </r>
    <r>
      <rPr>
        <b/>
        <sz val="20"/>
        <color theme="1"/>
        <rFont val="Calibri"/>
        <family val="2"/>
        <scheme val="minor"/>
      </rPr>
      <t>)</t>
    </r>
  </si>
  <si>
    <r>
      <t>LT</t>
    </r>
    <r>
      <rPr>
        <b/>
        <vertAlign val="subscript"/>
        <sz val="16"/>
        <color theme="1"/>
        <rFont val="Calibri"/>
        <family val="2"/>
        <scheme val="minor"/>
      </rPr>
      <t>PA</t>
    </r>
    <r>
      <rPr>
        <b/>
        <sz val="16"/>
        <color theme="1"/>
        <rFont val="Calibri"/>
        <family val="2"/>
        <scheme val="minor"/>
      </rPr>
      <t xml:space="preserve"> </t>
    </r>
  </si>
  <si>
    <t>CELLS WITH NUMERICAL DATA</t>
  </si>
  <si>
    <t>VALUE LESS THAN ITEM AT 25th percentile</t>
  </si>
  <si>
    <t>35th PERCENTILE</t>
  </si>
  <si>
    <t>Contribution to D-cat weight</t>
  </si>
  <si>
    <t>D-cat weight</t>
  </si>
  <si>
    <t>arroba</t>
  </si>
  <si>
    <t>PAPERS</t>
  </si>
  <si>
    <t>66,68,69,76,78,79,81,82,97,98,99,100,arroba</t>
  </si>
  <si>
    <t>66,68,69,73,75,78,79,81,82,83,97,98,99,106</t>
  </si>
  <si>
    <t>66,68,69,73,75,76,78,79,81,82,83,97,98,99,100,106, arroba</t>
  </si>
  <si>
    <t>ALL</t>
  </si>
  <si>
    <t>62,67,70,71,72,73,84,94,95,96,101,107</t>
  </si>
  <si>
    <t>66,arroba,100,107</t>
  </si>
  <si>
    <t>55,56,57,58,67,71,75,79,98</t>
  </si>
  <si>
    <t>58,60,61,72,84,91</t>
  </si>
  <si>
    <r>
      <t>LT</t>
    </r>
    <r>
      <rPr>
        <b/>
        <vertAlign val="subscript"/>
        <sz val="16"/>
        <color theme="1"/>
        <rFont val="Calibri"/>
        <family val="2"/>
        <scheme val="minor"/>
      </rPr>
      <t>AD</t>
    </r>
    <r>
      <rPr>
        <b/>
        <sz val="16"/>
        <color theme="1"/>
        <rFont val="Calibri"/>
        <family val="2"/>
        <scheme val="minor"/>
      </rPr>
      <t xml:space="preserve"> </t>
    </r>
  </si>
  <si>
    <r>
      <t>L</t>
    </r>
    <r>
      <rPr>
        <b/>
        <vertAlign val="subscript"/>
        <sz val="16"/>
        <color theme="1"/>
        <rFont val="Calibri"/>
        <family val="2"/>
        <scheme val="minor"/>
      </rPr>
      <t>AD</t>
    </r>
  </si>
  <si>
    <t>46th</t>
  </si>
  <si>
    <t>REFERENCE (edepa:484883e)</t>
  </si>
  <si>
    <t>TOTAL #TRIADS</t>
  </si>
  <si>
    <t>REFERENCE version 94801c6</t>
  </si>
  <si>
    <t>li_power_2021</t>
  </si>
  <si>
    <t>li_power_2022</t>
  </si>
  <si>
    <t>li_power_2023</t>
  </si>
  <si>
    <t>li_power_2024</t>
  </si>
  <si>
    <t>li_power_2025</t>
  </si>
  <si>
    <t>li_power_2026</t>
  </si>
  <si>
    <t>li_power_2027</t>
  </si>
  <si>
    <t>li_power_2028</t>
  </si>
  <si>
    <t>li_power_2029</t>
  </si>
  <si>
    <t>li_power_2030</t>
  </si>
  <si>
    <t>li_power_2031</t>
  </si>
  <si>
    <t>li_power_2032</t>
  </si>
  <si>
    <t>13,16</t>
  </si>
  <si>
    <t>16,9</t>
  </si>
  <si>
    <t xml:space="preserve">60th </t>
  </si>
  <si>
    <t>94th</t>
  </si>
  <si>
    <t>Unique PAD</t>
  </si>
  <si>
    <t>#Triads</t>
  </si>
  <si>
    <t>1,1,15</t>
  </si>
  <si>
    <t>1,5,12</t>
  </si>
  <si>
    <t>1,6,11</t>
  </si>
  <si>
    <t>1,6,12</t>
  </si>
  <si>
    <t>1,6,15</t>
  </si>
  <si>
    <t>1,6,16</t>
  </si>
  <si>
    <t>1,8,11</t>
  </si>
  <si>
    <t>1,8,12</t>
  </si>
  <si>
    <t>1,8,15</t>
  </si>
  <si>
    <t>1,8,16</t>
  </si>
  <si>
    <t>1,10,11</t>
  </si>
  <si>
    <t>1,10,12</t>
  </si>
  <si>
    <t>1,10,15</t>
  </si>
  <si>
    <t>1,11,12</t>
  </si>
  <si>
    <t>1,11,15</t>
  </si>
  <si>
    <t>1,12,11</t>
  </si>
  <si>
    <t>1,12,12</t>
  </si>
  <si>
    <t>1,12,15</t>
  </si>
  <si>
    <t>2,6,14</t>
  </si>
  <si>
    <t>2,8,14</t>
  </si>
  <si>
    <t>2,9,14</t>
  </si>
  <si>
    <t>2,12,14</t>
  </si>
  <si>
    <t>3,2,1</t>
  </si>
  <si>
    <t>3,2,2</t>
  </si>
  <si>
    <t>3,2,3</t>
  </si>
  <si>
    <t>3,2,8</t>
  </si>
  <si>
    <t>3,2,10</t>
  </si>
  <si>
    <t>3,5,8</t>
  </si>
  <si>
    <t>3,6,2</t>
  </si>
  <si>
    <t>3,6,6</t>
  </si>
  <si>
    <t>3,6,8</t>
  </si>
  <si>
    <t>3,6,12</t>
  </si>
  <si>
    <t>3,8,1</t>
  </si>
  <si>
    <t>3,8,2</t>
  </si>
  <si>
    <t>3,8,6</t>
  </si>
  <si>
    <t>3,8,8</t>
  </si>
  <si>
    <t>3,8,11</t>
  </si>
  <si>
    <t>3,8,12</t>
  </si>
  <si>
    <t>3,9,1</t>
  </si>
  <si>
    <t>3,9,2</t>
  </si>
  <si>
    <t>3,9,3</t>
  </si>
  <si>
    <t>3,9,8</t>
  </si>
  <si>
    <t>3,9,18</t>
  </si>
  <si>
    <t>3,10,1</t>
  </si>
  <si>
    <t>3,10,2</t>
  </si>
  <si>
    <t>3,10,3</t>
  </si>
  <si>
    <t>3,10,8</t>
  </si>
  <si>
    <t>3,11,8</t>
  </si>
  <si>
    <t>3,11,12</t>
  </si>
  <si>
    <t>3,12,1</t>
  </si>
  <si>
    <t>3,12,2</t>
  </si>
  <si>
    <t>3,12,3</t>
  </si>
  <si>
    <t>3,12,8</t>
  </si>
  <si>
    <t>3,12,12</t>
  </si>
  <si>
    <t>3,15,1</t>
  </si>
  <si>
    <t>3,15,2</t>
  </si>
  <si>
    <t>3,15,3</t>
  </si>
  <si>
    <t>3,15,8</t>
  </si>
  <si>
    <t>3,15,10</t>
  </si>
  <si>
    <t>4,1,3</t>
  </si>
  <si>
    <t>4,1,7</t>
  </si>
  <si>
    <t>4,1,10</t>
  </si>
  <si>
    <t>4,2,3</t>
  </si>
  <si>
    <t>4,2,7</t>
  </si>
  <si>
    <t>4,2,10</t>
  </si>
  <si>
    <t>4,7,8</t>
  </si>
  <si>
    <t>4,8,1</t>
  </si>
  <si>
    <t>4,8,2</t>
  </si>
  <si>
    <t>4,8,6</t>
  </si>
  <si>
    <t>4,8,8</t>
  </si>
  <si>
    <t>4,8,11</t>
  </si>
  <si>
    <t>4,8,12</t>
  </si>
  <si>
    <t>4,8,18</t>
  </si>
  <si>
    <t>4,9,3</t>
  </si>
  <si>
    <t>4,9,5</t>
  </si>
  <si>
    <t>4,9,7</t>
  </si>
  <si>
    <t>4,9,8</t>
  </si>
  <si>
    <t>4,9,18</t>
  </si>
  <si>
    <t>4,10,3</t>
  </si>
  <si>
    <t>4,10,7</t>
  </si>
  <si>
    <t>4,10,8</t>
  </si>
  <si>
    <t>4,11,8</t>
  </si>
  <si>
    <t>4,12,2</t>
  </si>
  <si>
    <t>4,12,3</t>
  </si>
  <si>
    <t>4,12,6</t>
  </si>
  <si>
    <t>4,12,7</t>
  </si>
  <si>
    <t>4,12,11</t>
  </si>
  <si>
    <t>4,12,12</t>
  </si>
  <si>
    <t>4,12,18</t>
  </si>
  <si>
    <t>4,15,3</t>
  </si>
  <si>
    <t>4,15,7</t>
  </si>
  <si>
    <t>4,15,10</t>
  </si>
  <si>
    <t>4,17,5</t>
  </si>
  <si>
    <t>4,17,6</t>
  </si>
  <si>
    <t>4,17,7</t>
  </si>
  <si>
    <t>4,17,8</t>
  </si>
  <si>
    <t>5,1,7</t>
  </si>
  <si>
    <t>5,2,7</t>
  </si>
  <si>
    <t>5,6,5</t>
  </si>
  <si>
    <t>5,6,13</t>
  </si>
  <si>
    <t>5,7,8</t>
  </si>
  <si>
    <t>5,9,7</t>
  </si>
  <si>
    <t>5,10,7</t>
  </si>
  <si>
    <t>5,10,8</t>
  </si>
  <si>
    <t>5,11,8</t>
  </si>
  <si>
    <t>5,12,5</t>
  </si>
  <si>
    <t>5,12,7</t>
  </si>
  <si>
    <t>5,12,13</t>
  </si>
  <si>
    <t>5,15,7</t>
  </si>
  <si>
    <t>5,17,7</t>
  </si>
  <si>
    <t>5,17,8</t>
  </si>
  <si>
    <t>6,13,2</t>
  </si>
  <si>
    <t>6,13,5</t>
  </si>
  <si>
    <t>6,13,10</t>
  </si>
  <si>
    <t>7,6,5</t>
  </si>
  <si>
    <t>7,6,8</t>
  </si>
  <si>
    <t>7,6,18</t>
  </si>
  <si>
    <t>7,7,8</t>
  </si>
  <si>
    <t>7,7,9</t>
  </si>
  <si>
    <t>7,8,3</t>
  </si>
  <si>
    <t>7,8,4</t>
  </si>
  <si>
    <t>7,8,5</t>
  </si>
  <si>
    <t>7,8,6</t>
  </si>
  <si>
    <t>7,8,8</t>
  </si>
  <si>
    <t>7,8,10</t>
  </si>
  <si>
    <t>7,8,11</t>
  </si>
  <si>
    <t>7,8,18</t>
  </si>
  <si>
    <t>7,9,1</t>
  </si>
  <si>
    <t>7,9,2</t>
  </si>
  <si>
    <t>7,9,3</t>
  </si>
  <si>
    <t>7,9,5</t>
  </si>
  <si>
    <t>7,9,7</t>
  </si>
  <si>
    <t>7,9,8</t>
  </si>
  <si>
    <t>7,9,9</t>
  </si>
  <si>
    <t>7,9,13</t>
  </si>
  <si>
    <t>7,9,17</t>
  </si>
  <si>
    <t>7,9,18</t>
  </si>
  <si>
    <t>7,10,1</t>
  </si>
  <si>
    <t>7,10,2</t>
  </si>
  <si>
    <t>7,10,3</t>
  </si>
  <si>
    <t>7,10,4</t>
  </si>
  <si>
    <t>7,10,5</t>
  </si>
  <si>
    <t>7,10,6</t>
  </si>
  <si>
    <t>7,10,7</t>
  </si>
  <si>
    <t>7,10,8</t>
  </si>
  <si>
    <t>7,10,9</t>
  </si>
  <si>
    <t>7,10,10</t>
  </si>
  <si>
    <t>7,10,13</t>
  </si>
  <si>
    <t>7,10,17</t>
  </si>
  <si>
    <t>7,10,18</t>
  </si>
  <si>
    <t>7,11,8</t>
  </si>
  <si>
    <t>7,11,9</t>
  </si>
  <si>
    <t>7,11,17</t>
  </si>
  <si>
    <t>7,11,18</t>
  </si>
  <si>
    <t>7,13,9</t>
  </si>
  <si>
    <t>8,1,1</t>
  </si>
  <si>
    <t>8,1,2</t>
  </si>
  <si>
    <t>8,1,3</t>
  </si>
  <si>
    <t>8,1,4</t>
  </si>
  <si>
    <t>8,1,5</t>
  </si>
  <si>
    <t>8,1,6</t>
  </si>
  <si>
    <t>8,1,7</t>
  </si>
  <si>
    <t>8,1,10</t>
  </si>
  <si>
    <t>8,2,1</t>
  </si>
  <si>
    <t>8,2,2</t>
  </si>
  <si>
    <t>8,2,3</t>
  </si>
  <si>
    <t>8,2,5</t>
  </si>
  <si>
    <t>8,2,6</t>
  </si>
  <si>
    <t>8,2,7</t>
  </si>
  <si>
    <t>8,2,10</t>
  </si>
  <si>
    <t>8,12,1</t>
  </si>
  <si>
    <t>8,12,2</t>
  </si>
  <si>
    <t>8,12,5</t>
  </si>
  <si>
    <t>8,12,6</t>
  </si>
  <si>
    <t>8,15,1</t>
  </si>
  <si>
    <t>8,15,3</t>
  </si>
  <si>
    <t>8,15,7</t>
  </si>
  <si>
    <t>8,15,10</t>
  </si>
  <si>
    <t>8,17,1</t>
  </si>
  <si>
    <t>8,17,3</t>
  </si>
  <si>
    <t>8,17,5</t>
  </si>
  <si>
    <t>8,17,6</t>
  </si>
  <si>
    <t>8,17,7</t>
  </si>
  <si>
    <t>9,1,16</t>
  </si>
  <si>
    <t>9,6,16</t>
  </si>
  <si>
    <t>9,8,16</t>
  </si>
  <si>
    <t>9,11,16</t>
  </si>
  <si>
    <t>9,12,16</t>
  </si>
  <si>
    <t>10,6,17</t>
  </si>
  <si>
    <t>10,8,17</t>
  </si>
  <si>
    <t>10,9,17</t>
  </si>
  <si>
    <t>10,11,17</t>
  </si>
  <si>
    <t>10,12,17</t>
  </si>
  <si>
    <t>11,1,15</t>
  </si>
  <si>
    <t>11,8,15</t>
  </si>
  <si>
    <t>11,10,15</t>
  </si>
  <si>
    <t>11,11,15</t>
  </si>
  <si>
    <t>11,12,15</t>
  </si>
  <si>
    <t>12,2,8</t>
  </si>
  <si>
    <t>12,2,9</t>
  </si>
  <si>
    <t>12,3,8</t>
  </si>
  <si>
    <t>12,3,9</t>
  </si>
  <si>
    <t>12,4,2</t>
  </si>
  <si>
    <t>12,4,10</t>
  </si>
  <si>
    <t>12,5,8</t>
  </si>
  <si>
    <t>12,5,12</t>
  </si>
  <si>
    <t>12,6,2</t>
  </si>
  <si>
    <t>12,6,5</t>
  </si>
  <si>
    <t>12,6,8</t>
  </si>
  <si>
    <t>12,6,10</t>
  </si>
  <si>
    <t>12,6,12</t>
  </si>
  <si>
    <t>12,7,8</t>
  </si>
  <si>
    <t>12,7,17</t>
  </si>
  <si>
    <t>12,8,12</t>
  </si>
  <si>
    <t>12,12,12</t>
  </si>
  <si>
    <t>12,14,8</t>
  </si>
  <si>
    <t>12,14,9</t>
  </si>
  <si>
    <t>12,15,8</t>
  </si>
  <si>
    <t>12,16,8</t>
  </si>
  <si>
    <t>13,2,9</t>
  </si>
  <si>
    <t>13,3,9</t>
  </si>
  <si>
    <t>13,9,9</t>
  </si>
  <si>
    <t>13,10,9</t>
  </si>
  <si>
    <t>13,16,9</t>
  </si>
  <si>
    <t>#ROWS</t>
  </si>
  <si>
    <t>VALID</t>
  </si>
  <si>
    <t>CDF</t>
  </si>
  <si>
    <t>A8</t>
  </si>
  <si>
    <t>A9</t>
  </si>
  <si>
    <t>A10</t>
  </si>
  <si>
    <t>A11</t>
  </si>
  <si>
    <t>A6</t>
  </si>
  <si>
    <t>A2</t>
  </si>
  <si>
    <t>A5</t>
  </si>
  <si>
    <t>A12</t>
  </si>
  <si>
    <t>A17</t>
  </si>
  <si>
    <t>A1</t>
  </si>
  <si>
    <t>RUNNING TOTAL #TRIADS</t>
  </si>
  <si>
    <t>Sorted approach category</t>
  </si>
  <si>
    <t>A-CAT UTILITY METRIC</t>
  </si>
  <si>
    <t># TRIADS VIA A-CAT</t>
  </si>
  <si>
    <r>
      <t>UTILITY METRIC (U</t>
    </r>
    <r>
      <rPr>
        <b/>
        <vertAlign val="subscript"/>
        <sz val="16"/>
        <color theme="1"/>
        <rFont val="Calibri"/>
        <family val="2"/>
        <scheme val="minor"/>
      </rPr>
      <t>k</t>
    </r>
    <r>
      <rPr>
        <b/>
        <sz val="16"/>
        <color theme="1"/>
        <rFont val="Calibri"/>
        <family val="2"/>
        <scheme val="minor"/>
      </rPr>
      <t>)</t>
    </r>
  </si>
  <si>
    <t>D-CAT SORTED</t>
  </si>
  <si>
    <r>
      <t>N</t>
    </r>
    <r>
      <rPr>
        <b/>
        <vertAlign val="subscript"/>
        <sz val="16"/>
        <color theme="1"/>
        <rFont val="Calibri"/>
        <family val="2"/>
        <scheme val="minor"/>
      </rPr>
      <t>PA</t>
    </r>
    <r>
      <rPr>
        <b/>
        <sz val="16"/>
        <color theme="1"/>
        <rFont val="Calibri"/>
        <family val="2"/>
        <scheme val="minor"/>
      </rPr>
      <t>(k)</t>
    </r>
  </si>
  <si>
    <r>
      <t>WEIGHTED CHALLENGE, W</t>
    </r>
    <r>
      <rPr>
        <b/>
        <vertAlign val="subscript"/>
        <sz val="16"/>
        <color theme="1"/>
        <rFont val="Calibri"/>
        <family val="2"/>
        <scheme val="minor"/>
      </rPr>
      <t>k</t>
    </r>
  </si>
  <si>
    <t>77th</t>
  </si>
  <si>
    <t>85th</t>
  </si>
  <si>
    <t>#OCCS. OF floor(A) IN REFS.</t>
  </si>
  <si>
    <t xml:space="preserve">FREQUENCY OF OCCURRENCE </t>
  </si>
  <si>
    <t>A-CAT, k</t>
  </si>
  <si>
    <t>P-CATEGORY (sorted by research interest)</t>
  </si>
  <si>
    <t>#RUs</t>
  </si>
  <si>
    <t>Frequency of occurrence</t>
  </si>
  <si>
    <r>
      <t>W</t>
    </r>
    <r>
      <rPr>
        <b/>
        <vertAlign val="subscript"/>
        <sz val="16"/>
        <color theme="1"/>
        <rFont val="Calibri"/>
        <family val="2"/>
        <scheme val="minor"/>
      </rPr>
      <t>k</t>
    </r>
    <r>
      <rPr>
        <b/>
        <sz val="16"/>
        <color theme="1"/>
        <rFont val="Calibri"/>
        <family val="2"/>
        <scheme val="minor"/>
      </rPr>
      <t>/W</t>
    </r>
    <r>
      <rPr>
        <b/>
        <vertAlign val="subscript"/>
        <sz val="16"/>
        <color theme="1"/>
        <rFont val="Calibri"/>
        <family val="2"/>
        <scheme val="minor"/>
      </rPr>
      <t>6</t>
    </r>
  </si>
  <si>
    <t>floor(A)</t>
  </si>
  <si>
    <t>A-CATEGORY (sorted by frequency of occurrence in RUs)</t>
  </si>
  <si>
    <t>NORMALIZED FREQUENCY OF OCCURRENCE IN RUs</t>
  </si>
  <si>
    <t>FREQUENCY OF OCCURRENCE IN RUs</t>
  </si>
  <si>
    <t>P-CAT (sorted by  frequency of occurrence in RUs)</t>
  </si>
  <si>
    <r>
      <t>P-CAT (sorted by W</t>
    </r>
    <r>
      <rPr>
        <b/>
        <vertAlign val="subscript"/>
        <sz val="16"/>
        <color rgb="FFFF0000"/>
        <rFont val="Calibri"/>
        <family val="2"/>
        <scheme val="minor"/>
      </rPr>
      <t>k</t>
    </r>
    <r>
      <rPr>
        <b/>
        <sz val="16"/>
        <color rgb="FFFF0000"/>
        <rFont val="Calibri"/>
        <family val="2"/>
        <scheme val="minor"/>
      </rPr>
      <t>)</t>
    </r>
  </si>
  <si>
    <t>P-CAT, k</t>
  </si>
  <si>
    <t>FREQUENCY OF OCCURRENCE IN CHALLENGES</t>
  </si>
  <si>
    <r>
      <t>R</t>
    </r>
    <r>
      <rPr>
        <b/>
        <vertAlign val="subscript"/>
        <sz val="16"/>
        <color theme="1"/>
        <rFont val="Calibri"/>
        <family val="2"/>
        <scheme val="minor"/>
      </rPr>
      <t>Ak</t>
    </r>
  </si>
  <si>
    <t>#OCCURRENCES</t>
  </si>
  <si>
    <r>
      <t>A-CAT, k (sorted by R</t>
    </r>
    <r>
      <rPr>
        <b/>
        <vertAlign val="subscript"/>
        <sz val="16"/>
        <color rgb="FFFF0000"/>
        <rFont val="Calibri"/>
        <family val="2"/>
        <scheme val="minor"/>
      </rPr>
      <t>Ak</t>
    </r>
    <r>
      <rPr>
        <b/>
        <sz val="16"/>
        <color rgb="FFFF0000"/>
        <rFont val="Calibri"/>
        <family val="2"/>
        <scheme val="minor"/>
      </rPr>
      <t>)</t>
    </r>
  </si>
  <si>
    <r>
      <t>U</t>
    </r>
    <r>
      <rPr>
        <b/>
        <vertAlign val="subscript"/>
        <sz val="16"/>
        <color theme="1"/>
        <rFont val="Calibri"/>
        <family val="2"/>
        <scheme val="minor"/>
      </rPr>
      <t>Ak</t>
    </r>
  </si>
  <si>
    <r>
      <t>Utility (U</t>
    </r>
    <r>
      <rPr>
        <b/>
        <vertAlign val="subscript"/>
        <sz val="16"/>
        <color theme="1"/>
        <rFont val="Calibri"/>
        <family val="2"/>
        <scheme val="minor"/>
      </rPr>
      <t>Ak</t>
    </r>
    <r>
      <rPr>
        <b/>
        <sz val="16"/>
        <color theme="1"/>
        <rFont val="Calibri"/>
        <family val="2"/>
        <scheme val="minor"/>
      </rPr>
      <t>)</t>
    </r>
  </si>
  <si>
    <t>#TRIADS</t>
  </si>
  <si>
    <t>TRIADS%</t>
  </si>
  <si>
    <t>TOTAL FREQUENCY OF OCCURRENCE IN RUs</t>
  </si>
  <si>
    <r>
      <t>P-CAT (sorted by F</t>
    </r>
    <r>
      <rPr>
        <b/>
        <vertAlign val="subscript"/>
        <sz val="16"/>
        <color theme="1"/>
        <rFont val="Calibri"/>
        <family val="2"/>
        <scheme val="minor"/>
      </rPr>
      <t>Pk</t>
    </r>
    <r>
      <rPr>
        <b/>
        <sz val="16"/>
        <color theme="1"/>
        <rFont val="Calibri"/>
        <family val="2"/>
        <scheme val="minor"/>
      </rPr>
      <t>)</t>
    </r>
  </si>
  <si>
    <r>
      <t>F</t>
    </r>
    <r>
      <rPr>
        <b/>
        <vertAlign val="subscript"/>
        <sz val="16"/>
        <color theme="1"/>
        <rFont val="Calibri"/>
        <family val="2"/>
        <scheme val="minor"/>
      </rPr>
      <t>Pk</t>
    </r>
  </si>
  <si>
    <t>SUB-CAT</t>
  </si>
  <si>
    <r>
      <t>R</t>
    </r>
    <r>
      <rPr>
        <b/>
        <vertAlign val="subscript"/>
        <sz val="16"/>
        <color theme="1"/>
        <rFont val="Calibri"/>
        <family val="2"/>
        <scheme val="minor"/>
      </rPr>
      <t>Dk</t>
    </r>
  </si>
  <si>
    <t>POWER vs NETWORK-UTILIZATION SLOPE INCREASES SUB-LINEARLY WITH NUMBER OF VMs</t>
  </si>
  <si>
    <t>VE NETWORK I/O</t>
  </si>
  <si>
    <t>HIGH-PERFORMANCE PACKET GENERATORS</t>
  </si>
  <si>
    <t>RELATIVE ACCURACY OF MODELLING APPROACHES</t>
  </si>
  <si>
    <t>OPERATION OF DPDK IO VIRTUALIZATION SYSTEM UNDER HEURISTIC CONTROL GUIDED BY QUEUEING THEORY MODEL</t>
  </si>
  <si>
    <r>
      <t>LINEAR AND CLASSIFIED(BY NUMBER OF VMs, CPU-UTILIZATION.) SCALABLE VM MODELS(</t>
    </r>
    <r>
      <rPr>
        <sz val="14"/>
        <color rgb="FF602888"/>
        <rFont val="Calibri"/>
        <family val="2"/>
        <scheme val="minor"/>
      </rPr>
      <t>ARCHITECTURAL INSTRUMENTATION OF CPU+MEM+DISK</t>
    </r>
    <r>
      <rPr>
        <sz val="14"/>
        <color theme="1"/>
        <rFont val="Calibri"/>
        <family val="2"/>
        <scheme val="minor"/>
      </rPr>
      <t>)</t>
    </r>
  </si>
  <si>
    <r>
      <t>LINEAR SCALABLE VM MODEL(</t>
    </r>
    <r>
      <rPr>
        <sz val="14"/>
        <color rgb="FF602888"/>
        <rFont val="Calibri"/>
        <family val="2"/>
        <scheme val="minor"/>
      </rPr>
      <t>ARCHITECTURAL INSTRUMENTATION</t>
    </r>
    <r>
      <rPr>
        <sz val="14"/>
        <color theme="1"/>
        <rFont val="Calibri"/>
        <family val="2"/>
        <scheme val="minor"/>
      </rPr>
      <t>,</t>
    </r>
    <r>
      <rPr>
        <sz val="14"/>
        <color rgb="FFFF0000"/>
        <rFont val="Calibri"/>
        <family val="2"/>
        <scheme val="minor"/>
      </rPr>
      <t>STRESS-NG  WORKLOAD</t>
    </r>
    <r>
      <rPr>
        <sz val="14"/>
        <color theme="1"/>
        <rFont val="Calibri"/>
        <family val="2"/>
        <scheme val="minor"/>
      </rPr>
      <t xml:space="preserve"> - BUT EXACT USE NOT SPECIFIED)</t>
    </r>
  </si>
  <si>
    <r>
      <t>LINEAR SCALABLE CONTAINER  MODEL(</t>
    </r>
    <r>
      <rPr>
        <sz val="14"/>
        <color rgb="FF602888"/>
        <rFont val="Calibri"/>
        <family val="2"/>
        <scheme val="minor"/>
      </rPr>
      <t>MICROARCHITECTURAL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 WORKLOAD</t>
    </r>
    <r>
      <rPr>
        <sz val="14"/>
        <color theme="1"/>
        <rFont val="Calibri"/>
        <family val="2"/>
        <scheme val="minor"/>
      </rPr>
      <t>)</t>
    </r>
  </si>
  <si>
    <r>
      <t>LINEAR SCALABLE THREAD MODEL(</t>
    </r>
    <r>
      <rPr>
        <sz val="14"/>
        <color rgb="FF602888"/>
        <rFont val="Calibri"/>
        <family val="2"/>
        <scheme val="minor"/>
      </rPr>
      <t>MICROARCHITECTURAL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 WORKLOAD</t>
    </r>
    <r>
      <rPr>
        <sz val="14"/>
        <color theme="1"/>
        <rFont val="Calibri"/>
        <family val="2"/>
        <scheme val="minor"/>
      </rPr>
      <t>)</t>
    </r>
  </si>
  <si>
    <r>
      <t>LINEAR SCALABLE VM MODEL(</t>
    </r>
    <r>
      <rPr>
        <sz val="14"/>
        <color rgb="FF602888"/>
        <rFont val="Calibri"/>
        <family val="2"/>
        <scheme val="minor"/>
      </rPr>
      <t>MICROARCHITECTURAL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 WORKLOAD</t>
    </r>
    <r>
      <rPr>
        <sz val="14"/>
        <color theme="1"/>
        <rFont val="Calibri"/>
        <family val="2"/>
        <scheme val="minor"/>
      </rPr>
      <t>)</t>
    </r>
  </si>
  <si>
    <r>
      <t xml:space="preserve">WEIGHTED SUM OF LINEAR MODELS IN TERMS OF </t>
    </r>
    <r>
      <rPr>
        <sz val="14"/>
        <color rgb="FFFF0000"/>
        <rFont val="Calibri"/>
        <family val="2"/>
        <scheme val="minor"/>
      </rPr>
      <t>CPU+MEM+IO WORKLOAD</t>
    </r>
    <r>
      <rPr>
        <sz val="14"/>
        <color theme="1"/>
        <rFont val="Calibri"/>
        <family val="2"/>
        <scheme val="minor"/>
      </rPr>
      <t>:                                                                                     (a) VM POWER(</t>
    </r>
    <r>
      <rPr>
        <sz val="14"/>
        <color rgb="FF602888"/>
        <rFont val="Calibri"/>
        <family val="2"/>
        <scheme val="minor"/>
      </rPr>
      <t>MICROARCHITECTURAL  PROCESSOR AND CACHE INSTRUMENTATION</t>
    </r>
    <r>
      <rPr>
        <sz val="14"/>
        <color theme="1"/>
        <rFont val="Calibri"/>
        <family val="2"/>
        <scheme val="minor"/>
      </rPr>
      <t>)                                                                      (b) VM POWER(</t>
    </r>
    <r>
      <rPr>
        <sz val="14"/>
        <color rgb="FF602888"/>
        <rFont val="Calibri"/>
        <family val="2"/>
        <scheme val="minor"/>
      </rPr>
      <t>ARCHITECTURAL DISK INSTRUMENTATION, MICROARCHITECTURAL DRAM INSTRUMENTATION</t>
    </r>
    <r>
      <rPr>
        <sz val="14"/>
        <color theme="1"/>
        <rFont val="Calibri"/>
        <family val="2"/>
        <scheme val="minor"/>
      </rPr>
      <t>)</t>
    </r>
  </si>
  <si>
    <r>
      <t>LINEAR SCALABLE VM MODEL(</t>
    </r>
    <r>
      <rPr>
        <sz val="14"/>
        <color rgb="FF602888"/>
        <rFont val="Calibri"/>
        <family val="2"/>
        <scheme val="minor"/>
      </rPr>
      <t>MICROARCHITECTURAL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 W/L</t>
    </r>
    <r>
      <rPr>
        <sz val="14"/>
        <color theme="1"/>
        <rFont val="Calibri"/>
        <family val="2"/>
        <scheme val="minor"/>
      </rPr>
      <t>)</t>
    </r>
  </si>
  <si>
    <r>
      <t>LINEAR SCALABLE VM MODEL(</t>
    </r>
    <r>
      <rPr>
        <sz val="14"/>
        <color rgb="FF602888"/>
        <rFont val="Calibri"/>
        <family val="2"/>
        <scheme val="minor"/>
      </rPr>
      <t>MICROARCHITECTURAL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SPECIFIC W/L</t>
    </r>
    <r>
      <rPr>
        <sz val="14"/>
        <color theme="1"/>
        <rFont val="Calibri"/>
        <family val="2"/>
        <scheme val="minor"/>
      </rPr>
      <t>)</t>
    </r>
  </si>
  <si>
    <r>
      <t>LINEAR SCALABLE VM MODEL(</t>
    </r>
    <r>
      <rPr>
        <sz val="14"/>
        <color rgb="FF602888"/>
        <rFont val="Calibri"/>
        <family val="2"/>
        <scheme val="minor"/>
      </rPr>
      <t>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SPECIFIC W/L</t>
    </r>
    <r>
      <rPr>
        <sz val="14"/>
        <color theme="1"/>
        <rFont val="Calibri"/>
        <family val="2"/>
        <scheme val="minor"/>
      </rPr>
      <t>)</t>
    </r>
  </si>
  <si>
    <r>
      <t>NON-LINEAR SCALABLE VM MODEL(</t>
    </r>
    <r>
      <rPr>
        <sz val="14"/>
        <color rgb="FF602888"/>
        <rFont val="Calibri"/>
        <family val="2"/>
        <scheme val="minor"/>
      </rPr>
      <t>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CPU. W/L</t>
    </r>
    <r>
      <rPr>
        <sz val="14"/>
        <color theme="1"/>
        <rFont val="Calibri"/>
        <family val="2"/>
        <scheme val="minor"/>
      </rPr>
      <t>)</t>
    </r>
  </si>
  <si>
    <r>
      <t>NON-LINEAR SCALABLE VM MODEL(</t>
    </r>
    <r>
      <rPr>
        <sz val="14"/>
        <color rgb="FF602888"/>
        <rFont val="Calibri"/>
        <family val="2"/>
        <scheme val="minor"/>
      </rPr>
      <t>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NETWORK W/L</t>
    </r>
    <r>
      <rPr>
        <sz val="14"/>
        <color theme="1"/>
        <rFont val="Calibri"/>
        <family val="2"/>
        <scheme val="minor"/>
      </rPr>
      <t>)</t>
    </r>
  </si>
  <si>
    <r>
      <t>SVRM VM POWER(</t>
    </r>
    <r>
      <rPr>
        <sz val="14"/>
        <color rgb="FF602888"/>
        <rFont val="Calibri"/>
        <family val="2"/>
        <scheme val="minor"/>
      </rPr>
      <t>µ-ARCH. PERF. COUNT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CPU+MEM+DISK W/L</t>
    </r>
    <r>
      <rPr>
        <sz val="14"/>
        <color theme="1"/>
        <rFont val="Calibri"/>
        <family val="2"/>
        <scheme val="minor"/>
      </rPr>
      <t>.)</t>
    </r>
  </si>
  <si>
    <r>
      <t>SCALABLE GMM VM POWER(</t>
    </r>
    <r>
      <rPr>
        <sz val="14"/>
        <color rgb="FF602888"/>
        <rFont val="Calibri"/>
        <family val="2"/>
        <scheme val="minor"/>
      </rPr>
      <t>CPU UTILIZATION &amp; MICROARCHITECTURAL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 W/L</t>
    </r>
    <r>
      <rPr>
        <sz val="14"/>
        <color theme="1"/>
        <rFont val="Calibri"/>
        <family val="2"/>
        <scheme val="minor"/>
      </rPr>
      <t>)</t>
    </r>
  </si>
  <si>
    <r>
      <t>LINEAR MODEL: HOST SYSTEM POWER(</t>
    </r>
    <r>
      <rPr>
        <sz val="14"/>
        <color rgb="FF602888"/>
        <rFont val="Calibri"/>
        <family val="2"/>
        <scheme val="minor"/>
      </rPr>
      <t>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STRESS-NG  W/L</t>
    </r>
    <r>
      <rPr>
        <sz val="14"/>
        <color theme="1"/>
        <rFont val="Calibri"/>
        <family val="2"/>
        <scheme val="minor"/>
      </rPr>
      <t>)</t>
    </r>
  </si>
  <si>
    <r>
      <t>BOUNDED LINEAR MODEL: HOST SYSTEM POWER(</t>
    </r>
    <r>
      <rPr>
        <sz val="14"/>
        <color rgb="FF602888"/>
        <rFont val="Calibri"/>
        <family val="2"/>
        <scheme val="minor"/>
      </rPr>
      <t>MICROARCHITECTURAL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 W/L</t>
    </r>
    <r>
      <rPr>
        <sz val="14"/>
        <color theme="1"/>
        <rFont val="Calibri"/>
        <family val="2"/>
        <scheme val="minor"/>
      </rPr>
      <t>)</t>
    </r>
  </si>
  <si>
    <r>
      <t>LINEAR MODEL: HOST SYSTEM POWER(</t>
    </r>
    <r>
      <rPr>
        <sz val="14"/>
        <color rgb="FF602888"/>
        <rFont val="Calibri"/>
        <family val="2"/>
        <scheme val="minor"/>
      </rPr>
      <t>MICROARCHITECTURAL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 W/L</t>
    </r>
    <r>
      <rPr>
        <sz val="14"/>
        <color theme="1"/>
        <rFont val="Calibri"/>
        <family val="2"/>
        <scheme val="minor"/>
      </rPr>
      <t>)</t>
    </r>
  </si>
  <si>
    <r>
      <t>LINEAR MODEL: HOST SYSTEM POWER(</t>
    </r>
    <r>
      <rPr>
        <sz val="14"/>
        <color rgb="FF602888"/>
        <rFont val="Calibri"/>
        <family val="2"/>
        <scheme val="minor"/>
      </rPr>
      <t>BOTH MICROARCHITECTURAL AND 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SYNTHETIC W/L</t>
    </r>
    <r>
      <rPr>
        <sz val="14"/>
        <color theme="1"/>
        <rFont val="Calibri"/>
        <family val="2"/>
        <scheme val="minor"/>
      </rPr>
      <t>)</t>
    </r>
  </si>
  <si>
    <r>
      <t>LINEAR MODEL: HOST SYSTEM POWER(</t>
    </r>
    <r>
      <rPr>
        <sz val="14"/>
        <color rgb="FF602888"/>
        <rFont val="Calibri"/>
        <family val="2"/>
        <scheme val="minor"/>
      </rPr>
      <t>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CPU+MEM+DISK W/L</t>
    </r>
    <r>
      <rPr>
        <sz val="14"/>
        <color theme="1"/>
        <rFont val="Calibri"/>
        <family val="2"/>
        <scheme val="minor"/>
      </rPr>
      <t>)</t>
    </r>
  </si>
  <si>
    <r>
      <rPr>
        <sz val="14"/>
        <color rgb="FFFF0000"/>
        <rFont val="Calibri"/>
        <family val="2"/>
        <scheme val="minor"/>
      </rPr>
      <t>WORKLOAD = RANGE OF WEB APPS &amp; SERVICES, CPU+MEM</t>
    </r>
    <r>
      <rPr>
        <sz val="14"/>
        <color theme="1"/>
        <rFont val="Calibri"/>
        <family val="2"/>
        <scheme val="minor"/>
      </rPr>
      <t>)</t>
    </r>
  </si>
  <si>
    <r>
      <t>(</t>
    </r>
    <r>
      <rPr>
        <sz val="14"/>
        <color rgb="FF602888"/>
        <rFont val="Calibri"/>
        <family val="2"/>
        <scheme val="minor"/>
      </rPr>
      <t>CPU UTILIZATION</t>
    </r>
    <r>
      <rPr>
        <sz val="14"/>
        <color theme="1"/>
        <rFont val="Calibri"/>
        <family val="2"/>
        <scheme val="minor"/>
      </rPr>
      <t>,  TEMPERATURE, FREQUENCY, SUPPLY VOLTAGE;</t>
    </r>
  </si>
  <si>
    <r>
      <t>NON-LINEAR MODEL: HOST SYSTEM POWER(</t>
    </r>
    <r>
      <rPr>
        <sz val="14"/>
        <color rgb="FF602888"/>
        <rFont val="Calibri"/>
        <family val="2"/>
        <scheme val="minor"/>
      </rPr>
      <t>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 W/L</t>
    </r>
    <r>
      <rPr>
        <sz val="14"/>
        <color theme="1"/>
        <rFont val="Calibri"/>
        <family val="2"/>
        <scheme val="minor"/>
      </rPr>
      <t>)</t>
    </r>
  </si>
  <si>
    <r>
      <t>REGRESSION TREE HOST SYSTE POWER(</t>
    </r>
    <r>
      <rPr>
        <sz val="14"/>
        <color rgb="FF602888"/>
        <rFont val="Calibri"/>
        <family val="2"/>
        <scheme val="minor"/>
      </rPr>
      <t>µARCH PERF COUNT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CPU+MEM+DISK W/L</t>
    </r>
    <r>
      <rPr>
        <sz val="14"/>
        <color theme="1"/>
        <rFont val="Calibri"/>
        <family val="2"/>
        <scheme val="minor"/>
      </rPr>
      <t>)</t>
    </r>
  </si>
  <si>
    <r>
      <t>LINEAR MODEL TREE HOST SYSTEM POWER(</t>
    </r>
    <r>
      <rPr>
        <sz val="14"/>
        <color rgb="FF602888"/>
        <rFont val="Calibri"/>
        <family val="2"/>
      </rPr>
      <t>µARCH PERF COUNT</t>
    </r>
    <r>
      <rPr>
        <sz val="14"/>
        <color theme="1"/>
        <rFont val="Calibri"/>
        <family val="2"/>
      </rPr>
      <t xml:space="preserve">, </t>
    </r>
    <r>
      <rPr>
        <sz val="14"/>
        <color rgb="FFFF0000"/>
        <rFont val="Calibri"/>
        <family val="2"/>
      </rPr>
      <t>CPU+MEM+DISK W/L</t>
    </r>
    <r>
      <rPr>
        <sz val="14"/>
        <color theme="1"/>
        <rFont val="Calibri"/>
        <family val="2"/>
      </rPr>
      <t>)</t>
    </r>
  </si>
  <si>
    <r>
      <t>HOST SYSTEM POWER = STATIC COMPONENT + SUM(VM POWER(</t>
    </r>
    <r>
      <rPr>
        <sz val="14"/>
        <color rgb="FF602888"/>
        <rFont val="Calibri"/>
        <family val="2"/>
        <scheme val="minor"/>
      </rPr>
      <t>µARCH PERF COUNT PERF COUNT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CPU+MEM+DISK W/L</t>
    </r>
    <r>
      <rPr>
        <sz val="14"/>
        <color theme="1"/>
        <rFont val="Calibri"/>
        <family val="2"/>
        <scheme val="minor"/>
      </rPr>
      <t>) OBTAINED THROUGH SVRM)</t>
    </r>
  </si>
  <si>
    <r>
      <t>GMM HOST SYSTEM POWER(</t>
    </r>
    <r>
      <rPr>
        <sz val="14"/>
        <color rgb="FF602888"/>
        <rFont val="Calibri"/>
        <family val="2"/>
        <scheme val="minor"/>
      </rPr>
      <t>BOTH MICROARCHITECTURAL AND ARCHITECTURAL INSTRUMENTATION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rgb="FFFF0000"/>
        <rFont val="Calibri"/>
        <family val="2"/>
        <scheme val="minor"/>
      </rPr>
      <t>CPU+MEM W/L</t>
    </r>
    <r>
      <rPr>
        <sz val="14"/>
        <color theme="1"/>
        <rFont val="Calibri"/>
        <family val="2"/>
        <scheme val="minor"/>
      </rPr>
      <t>)</t>
    </r>
  </si>
  <si>
    <t>MODELS OF POWER CONSUMPTION IN TERMS OF WORKLOAD PROFILE -&gt;                                                                     OBSERVATIONS ON OPERATION OF PROCESSOR GREEN CAPABILITIES</t>
  </si>
  <si>
    <t>POWER CONSUMPTION DEPENDENCIES -&gt;                                                                                                                                             PHYSICAL &amp; LOGICAL ARTIFACTS -&gt;                                                                                                                                                                          IT SYSTEM IMPLEMENTATION -&gt;                                                                                                                                                                 DEPENDENCE ON VIRTUALIZATION/CONTAINERIZATION GENRE/TECHNOLOGY</t>
  </si>
  <si>
    <t>POWER CONSUMPTION DEPENDENCIES -&gt;                                                                                                                                       NETWORKING WORKLOADS -&gt;                                                                                                                                                                                   L2 DATA PLANE SWITCHING IMPLEMENTATIONS                                                                                                                                             (1): OvS-DPDK (2): OvS-native (3): Linux kernel bridge</t>
  </si>
  <si>
    <t>POWER CONSUMPTION DEPENDENCIES -&gt;                                                                                                                                        NETWORKING WORKLOADS -&gt;                                                                                                                                                                                  IO VIRTUALIZATION IMPLEMENTATIONS                                                                                                                                                             (1) OvS-DPDK (4) Click (5) Netmap VALE (6) PKTGEN-DPDK (7) MOONGEN (8) PKTGEN-LINUX</t>
  </si>
  <si>
    <t>POWER CONSUMPTION DEPENDENCIES -&gt;                                                                                                                                     NETWORKING WORKLOADS -&gt;                                                                                                                                                                                  IN VNF IMPLEMENTATIONS                                                                                                                                                                                       (1): OvS-DPDK (4):CLICK (5):NETMAP VALE</t>
  </si>
  <si>
    <t>POWER CONSUMPTION DEPENDENCIES -&gt;                                                                                                                                                            NETWORKING WORKLOADS -&gt;                                                                                                                                                                                  IN GENERAL NETWORKING</t>
  </si>
  <si>
    <t>POWER CONSUMPTION DEPENDENCIES -&gt;                                                                                                                                               PHYSICAL &amp; LOGICAL ARTIFACTS -&gt;                                                                                                                                                                          IT SYSTEM IMPLEMENTATION -&gt;                                                                                                                                                                         DEPENDENCE ON RESOURCE PROVISION</t>
  </si>
  <si>
    <t>POWER CONSUMPTION DEPENDENCIES -&gt;                                                                                                                                                       PHYSICAL &amp; LOGICAL ARTIFACTS -&gt;                                                                                                                                                 ARCHITECTURE</t>
  </si>
  <si>
    <t>POWER CONSUMPTION DEPENDENCIES -&gt;                                                                                                                                             PHYSICAL &amp; LOGICAL ARTIFACTS -&gt;                                                                                                                                                    COMPONENT IMPLEMENTATION</t>
  </si>
  <si>
    <t>MODELS OF POWER CONSUMPTION IN TERMS OF WORKLOAD PROFILE -&gt;                                                                        WORKLOAD CHARACTERIZATION AS PREDICTOR</t>
  </si>
  <si>
    <r>
      <rPr>
        <b/>
        <sz val="14"/>
        <color rgb="FF00B050"/>
        <rFont val="Calibri"/>
        <family val="2"/>
        <scheme val="minor"/>
      </rPr>
      <t>ADAPTABLE VE MODELS -&gt;                                                                                                                                                                             POWER, EXPONENTIAL AND LOGARITHMIC REGRESSIONS IN TERMS OF COMBINATIONS OF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602888"/>
        <rFont val="Calibri"/>
        <family val="2"/>
        <scheme val="minor"/>
      </rPr>
      <t xml:space="preserve">RESOURCE USE (PURPLE). </t>
    </r>
    <r>
      <rPr>
        <b/>
        <sz val="14"/>
        <color rgb="FFFF0000"/>
        <rFont val="Calibri"/>
        <family val="2"/>
        <scheme val="minor"/>
      </rPr>
      <t>WORKLOAD SPECIFIED IN RED</t>
    </r>
    <r>
      <rPr>
        <b/>
        <sz val="14"/>
        <color theme="1"/>
        <rFont val="Calibri"/>
        <family val="2"/>
        <scheme val="minor"/>
      </rPr>
      <t>.</t>
    </r>
  </si>
  <si>
    <r>
      <rPr>
        <b/>
        <sz val="14"/>
        <color rgb="FF00B050"/>
        <rFont val="Calibri"/>
        <family val="2"/>
        <scheme val="minor"/>
      </rPr>
      <t>MODELS OF POWER CONSUMPTION FOR HOST SYSTEM OF VIRTUALIZED ENVIRONMENTS -&gt;                                                  LINEAR REGRESSIONS IN TERMS OF COMBINATIONS OF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602888"/>
        <rFont val="Calibri"/>
        <family val="2"/>
        <scheme val="minor"/>
      </rPr>
      <t>RESOURCE USE (PURPLE)</t>
    </r>
    <r>
      <rPr>
        <b/>
        <sz val="14"/>
        <color theme="1"/>
        <rFont val="Calibri"/>
        <family val="2"/>
        <scheme val="minor"/>
      </rPr>
      <t xml:space="preserve">.                                                                </t>
    </r>
    <r>
      <rPr>
        <b/>
        <sz val="14"/>
        <color rgb="FFFF0000"/>
        <rFont val="Calibri"/>
        <family val="2"/>
        <scheme val="minor"/>
      </rPr>
      <t>WORKLOAD SPECIFIED IN RED</t>
    </r>
    <r>
      <rPr>
        <b/>
        <sz val="14"/>
        <color theme="1"/>
        <rFont val="Calibri"/>
        <family val="2"/>
        <scheme val="minor"/>
      </rPr>
      <t>.</t>
    </r>
  </si>
  <si>
    <r>
      <rPr>
        <b/>
        <sz val="14"/>
        <color rgb="FF00B050"/>
        <rFont val="Calibri"/>
        <family val="2"/>
        <scheme val="minor"/>
      </rPr>
      <t xml:space="preserve">MODELS OF POWER CONSUMPTION FOR HOST SYSTEM OF VIRTUALIZED ENVIRONMENTS -&gt;                                                      NON - LINEAR REGRESSIONS IN TERMS OF COMBINATIONS OF </t>
    </r>
    <r>
      <rPr>
        <b/>
        <sz val="14"/>
        <color rgb="FF602888"/>
        <rFont val="Calibri"/>
        <family val="2"/>
        <scheme val="minor"/>
      </rPr>
      <t>RESOURCE USE (PURPLE)</t>
    </r>
    <r>
      <rPr>
        <b/>
        <sz val="14"/>
        <color theme="1"/>
        <rFont val="Calibri"/>
        <family val="2"/>
        <scheme val="minor"/>
      </rPr>
      <t xml:space="preserve">.                                            </t>
    </r>
    <r>
      <rPr>
        <b/>
        <sz val="14"/>
        <color rgb="FFFF0000"/>
        <rFont val="Calibri"/>
        <family val="2"/>
        <scheme val="minor"/>
      </rPr>
      <t>WORKLOAD SPECIFIED IN RED</t>
    </r>
    <r>
      <rPr>
        <b/>
        <sz val="14"/>
        <color theme="1"/>
        <rFont val="Calibri"/>
        <family val="2"/>
        <scheme val="minor"/>
      </rPr>
      <t>.</t>
    </r>
  </si>
  <si>
    <r>
      <rPr>
        <b/>
        <sz val="14"/>
        <color rgb="FF00B050"/>
        <rFont val="Calibri"/>
        <family val="2"/>
        <scheme val="minor"/>
      </rPr>
      <t xml:space="preserve">MODELS OF POWER CONSUMPTION FOR HOST SYSTEM OF VIRTUALIZED ENVIRONMENTS -&gt;                                                      MACHINE-LEARNT COMBINATIONS OF </t>
    </r>
    <r>
      <rPr>
        <b/>
        <sz val="14"/>
        <color rgb="FF602888"/>
        <rFont val="Calibri"/>
        <family val="2"/>
        <scheme val="minor"/>
      </rPr>
      <t>RESOURCE USE (PURPLE)</t>
    </r>
    <r>
      <rPr>
        <b/>
        <sz val="14"/>
        <color theme="1"/>
        <rFont val="Calibri"/>
        <family val="2"/>
        <scheme val="minor"/>
      </rPr>
      <t xml:space="preserve">.                                                                                             </t>
    </r>
    <r>
      <rPr>
        <b/>
        <sz val="14"/>
        <color rgb="FFFF0000"/>
        <rFont val="Calibri"/>
        <family val="2"/>
        <scheme val="minor"/>
      </rPr>
      <t>WORKLOAD SPECIFIED IN RED</t>
    </r>
    <r>
      <rPr>
        <b/>
        <sz val="14"/>
        <color theme="1"/>
        <rFont val="Calibri"/>
        <family val="2"/>
        <scheme val="minor"/>
      </rPr>
      <t>.</t>
    </r>
  </si>
  <si>
    <r>
      <rPr>
        <b/>
        <sz val="14"/>
        <color rgb="FF00B050"/>
        <rFont val="Calibri"/>
        <family val="2"/>
        <scheme val="minor"/>
      </rPr>
      <t>ADAPTABLE VE MODELS -&gt;                                                                                                                                                                               LINEAR REGRESSIONS IN TERMS OF COMBINATIONS OF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602888"/>
        <rFont val="Calibri"/>
        <family val="2"/>
        <scheme val="minor"/>
      </rPr>
      <t xml:space="preserve">RESOURCE USE (PURPLE).                                                          </t>
    </r>
    <r>
      <rPr>
        <b/>
        <sz val="14"/>
        <color rgb="FFFF0000"/>
        <rFont val="Calibri"/>
        <family val="2"/>
        <scheme val="minor"/>
      </rPr>
      <t>WORKLOAD SPECIFIED IN RED</t>
    </r>
    <r>
      <rPr>
        <b/>
        <sz val="14"/>
        <color theme="1"/>
        <rFont val="Calibri"/>
        <family val="2"/>
        <scheme val="minor"/>
      </rPr>
      <t>.</t>
    </r>
  </si>
  <si>
    <r>
      <rPr>
        <b/>
        <sz val="14"/>
        <color rgb="FF00B050"/>
        <rFont val="Calibri"/>
        <family val="2"/>
        <scheme val="minor"/>
      </rPr>
      <t>ADAPTABLE VE MODELS -&gt;                                                                                                                                                                          MACHINE - LEARNT COMBINATIONS OF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602888"/>
        <rFont val="Calibri"/>
        <family val="2"/>
        <scheme val="minor"/>
      </rPr>
      <t>RESOURCE USE (PURPLE)</t>
    </r>
    <r>
      <rPr>
        <b/>
        <sz val="14"/>
        <color theme="1"/>
        <rFont val="Calibri"/>
        <family val="2"/>
        <scheme val="minor"/>
      </rPr>
      <t xml:space="preserve">.                                                                                        </t>
    </r>
    <r>
      <rPr>
        <b/>
        <sz val="14"/>
        <color rgb="FFFF0000"/>
        <rFont val="Calibri"/>
        <family val="2"/>
        <scheme val="minor"/>
      </rPr>
      <t>WORKLOAD SPECIFIED IN RED</t>
    </r>
    <r>
      <rPr>
        <b/>
        <sz val="14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</si>
</sst>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602888"/>
      <name val="Calibri"/>
      <family val="2"/>
      <scheme val="minor"/>
    </font>
    <font>
      <b/>
      <sz val="16"/>
      <color rgb="FF0087EA"/>
      <name val="Calibri"/>
      <family val="2"/>
      <scheme val="minor"/>
    </font>
    <font>
      <b/>
      <sz val="16"/>
      <color rgb="FFB5B500"/>
      <name val="Calibri"/>
      <family val="2"/>
      <scheme val="minor"/>
    </font>
    <font>
      <b/>
      <sz val="16"/>
      <color rgb="FFFFDC71"/>
      <name val="Calibri"/>
      <family val="2"/>
      <scheme val="minor"/>
    </font>
    <font>
      <b/>
      <sz val="16"/>
      <color rgb="FFFFD9D9"/>
      <name val="Calibri"/>
      <family val="2"/>
      <scheme val="minor"/>
    </font>
    <font>
      <b/>
      <sz val="16"/>
      <color rgb="FFFFF0F0"/>
      <name val="Calibri"/>
      <family val="2"/>
      <scheme val="minor"/>
    </font>
    <font>
      <b/>
      <vertAlign val="subscript"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602888"/>
      <name val="Calibri"/>
      <family val="2"/>
      <scheme val="minor"/>
    </font>
    <font>
      <sz val="14"/>
      <color rgb="FF602888"/>
      <name val="Calibri"/>
      <family val="2"/>
    </font>
    <font>
      <sz val="14"/>
      <color rgb="FFFF0000"/>
      <name val="Calibri"/>
      <family val="2"/>
    </font>
    <font>
      <b/>
      <sz val="20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602888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/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60288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NumberFormat="1" applyFont="1"/>
    <xf numFmtId="0" fontId="5" fillId="0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6" fillId="2" borderId="0" xfId="0" applyFont="1" applyFill="1"/>
    <xf numFmtId="0" fontId="2" fillId="4" borderId="0" xfId="0" applyFont="1" applyFill="1"/>
    <xf numFmtId="0" fontId="2" fillId="0" borderId="0" xfId="0" applyFont="1" applyFill="1"/>
    <xf numFmtId="0" fontId="3" fillId="5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0" fontId="0" fillId="0" borderId="0" xfId="0" applyFont="1"/>
    <xf numFmtId="0" fontId="3" fillId="5" borderId="0" xfId="0" applyNumberFormat="1" applyFont="1" applyFill="1"/>
    <xf numFmtId="165" fontId="4" fillId="0" borderId="0" xfId="0" applyNumberFormat="1" applyFont="1" applyAlignment="1">
      <alignment horizontal="center"/>
    </xf>
    <xf numFmtId="165" fontId="3" fillId="0" borderId="0" xfId="0" applyNumberFormat="1" applyFont="1"/>
    <xf numFmtId="165" fontId="5" fillId="0" borderId="0" xfId="0" applyNumberFormat="1" applyFont="1"/>
    <xf numFmtId="165" fontId="5" fillId="5" borderId="0" xfId="0" applyNumberFormat="1" applyFont="1" applyFill="1"/>
    <xf numFmtId="165" fontId="3" fillId="5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 applyAlignment="1">
      <alignment horizontal="left"/>
    </xf>
    <xf numFmtId="165" fontId="2" fillId="2" borderId="0" xfId="0" applyNumberFormat="1" applyFont="1" applyFill="1"/>
    <xf numFmtId="165" fontId="2" fillId="3" borderId="0" xfId="0" applyNumberFormat="1" applyFont="1" applyFill="1"/>
    <xf numFmtId="0" fontId="7" fillId="0" borderId="0" xfId="0" applyFont="1" applyAlignment="1">
      <alignment horizontal="right" wrapText="1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5" fillId="3" borderId="0" xfId="0" applyFont="1" applyFill="1"/>
    <xf numFmtId="0" fontId="5" fillId="2" borderId="0" xfId="0" applyFont="1" applyFill="1"/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Border="1"/>
    <xf numFmtId="0" fontId="2" fillId="2" borderId="0" xfId="0" applyFont="1" applyFill="1" applyBorder="1"/>
    <xf numFmtId="165" fontId="3" fillId="0" borderId="0" xfId="0" applyNumberFormat="1" applyFont="1" applyFill="1"/>
    <xf numFmtId="0" fontId="4" fillId="0" borderId="0" xfId="0" applyFont="1" applyFill="1"/>
    <xf numFmtId="0" fontId="2" fillId="0" borderId="0" xfId="0" applyFont="1" applyAlignment="1">
      <alignment horizontal="left"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5" fillId="2" borderId="1" xfId="0" applyFont="1" applyFill="1" applyBorder="1" applyAlignment="1">
      <alignment vertical="center"/>
    </xf>
    <xf numFmtId="165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5" fillId="2" borderId="1" xfId="0" applyFont="1" applyFill="1" applyBorder="1"/>
    <xf numFmtId="165" fontId="5" fillId="2" borderId="1" xfId="0" applyNumberFormat="1" applyFont="1" applyFill="1" applyBorder="1"/>
    <xf numFmtId="0" fontId="5" fillId="2" borderId="1" xfId="0" applyFont="1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5" fillId="3" borderId="1" xfId="0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/>
    <xf numFmtId="165" fontId="5" fillId="3" borderId="1" xfId="0" applyNumberFormat="1" applyFont="1" applyFill="1" applyBorder="1"/>
    <xf numFmtId="0" fontId="5" fillId="3" borderId="1" xfId="0" applyFont="1" applyFill="1" applyBorder="1" applyAlignment="1">
      <alignment horizontal="right"/>
    </xf>
    <xf numFmtId="0" fontId="0" fillId="3" borderId="1" xfId="0" applyFill="1" applyBorder="1"/>
    <xf numFmtId="0" fontId="5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164" fontId="5" fillId="2" borderId="1" xfId="0" applyNumberFormat="1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4" borderId="1" xfId="0" applyFill="1" applyBorder="1"/>
    <xf numFmtId="0" fontId="5" fillId="0" borderId="1" xfId="0" applyFont="1" applyBorder="1"/>
    <xf numFmtId="165" fontId="5" fillId="0" borderId="1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1" xfId="0" applyFont="1" applyBorder="1" applyAlignment="1">
      <alignment horizontal="center"/>
    </xf>
    <xf numFmtId="0" fontId="0" fillId="0" borderId="1" xfId="0" applyBorder="1"/>
    <xf numFmtId="165" fontId="5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165" fontId="5" fillId="3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1" fontId="1" fillId="6" borderId="1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0" borderId="0" xfId="0" applyFont="1" applyFill="1"/>
    <xf numFmtId="2" fontId="5" fillId="0" borderId="0" xfId="0" applyNumberFormat="1" applyFont="1" applyFill="1"/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center"/>
    </xf>
    <xf numFmtId="1" fontId="9" fillId="6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/>
    </xf>
    <xf numFmtId="1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/>
    <xf numFmtId="0" fontId="5" fillId="3" borderId="1" xfId="0" applyFont="1" applyFill="1" applyBorder="1" applyAlignment="1">
      <alignment vertical="center" wrapText="1"/>
    </xf>
    <xf numFmtId="165" fontId="5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15" fillId="0" borderId="1" xfId="0" applyFont="1" applyBorder="1"/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3" borderId="8" xfId="0" applyFont="1" applyFill="1" applyBorder="1"/>
    <xf numFmtId="165" fontId="5" fillId="3" borderId="8" xfId="0" applyNumberFormat="1" applyFont="1" applyFill="1" applyBorder="1"/>
    <xf numFmtId="0" fontId="5" fillId="3" borderId="8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5" fillId="3" borderId="7" xfId="0" applyFont="1" applyFill="1" applyBorder="1"/>
    <xf numFmtId="165" fontId="5" fillId="3" borderId="7" xfId="0" applyNumberFormat="1" applyFont="1" applyFill="1" applyBorder="1"/>
    <xf numFmtId="0" fontId="5" fillId="3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0" fillId="3" borderId="7" xfId="0" applyFill="1" applyBorder="1"/>
    <xf numFmtId="0" fontId="0" fillId="2" borderId="7" xfId="0" applyFill="1" applyBorder="1"/>
    <xf numFmtId="0" fontId="0" fillId="3" borderId="8" xfId="0" applyFill="1" applyBorder="1" applyAlignment="1">
      <alignment vertical="center"/>
    </xf>
    <xf numFmtId="0" fontId="5" fillId="2" borderId="7" xfId="0" applyFont="1" applyFill="1" applyBorder="1"/>
    <xf numFmtId="165" fontId="5" fillId="2" borderId="7" xfId="0" applyNumberFormat="1" applyFont="1" applyFill="1" applyBorder="1"/>
    <xf numFmtId="0" fontId="5" fillId="2" borderId="7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0" fontId="5" fillId="2" borderId="8" xfId="0" applyFont="1" applyFill="1" applyBorder="1"/>
    <xf numFmtId="165" fontId="5" fillId="2" borderId="8" xfId="0" applyNumberFormat="1" applyFont="1" applyFill="1" applyBorder="1"/>
    <xf numFmtId="0" fontId="5" fillId="2" borderId="8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0" fillId="2" borderId="8" xfId="0" applyFont="1" applyFill="1" applyBorder="1"/>
    <xf numFmtId="0" fontId="5" fillId="2" borderId="7" xfId="0" applyFont="1" applyFill="1" applyBorder="1" applyAlignment="1">
      <alignment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2" fillId="3" borderId="8" xfId="0" applyFont="1" applyFill="1" applyBorder="1"/>
    <xf numFmtId="0" fontId="2" fillId="3" borderId="7" xfId="0" applyFont="1" applyFill="1" applyBorder="1"/>
    <xf numFmtId="0" fontId="1" fillId="2" borderId="8" xfId="0" applyFont="1" applyFill="1" applyBorder="1" applyAlignment="1">
      <alignment horizontal="center" wrapText="1"/>
    </xf>
    <xf numFmtId="0" fontId="2" fillId="2" borderId="8" xfId="0" applyFont="1" applyFill="1" applyBorder="1"/>
    <xf numFmtId="0" fontId="1" fillId="2" borderId="7" xfId="0" applyFont="1" applyFill="1" applyBorder="1" applyAlignment="1">
      <alignment horizontal="center" wrapText="1"/>
    </xf>
    <xf numFmtId="164" fontId="5" fillId="2" borderId="7" xfId="0" applyNumberFormat="1" applyFont="1" applyFill="1" applyBorder="1"/>
    <xf numFmtId="0" fontId="12" fillId="3" borderId="8" xfId="0" applyFont="1" applyFill="1" applyBorder="1"/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7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0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2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0" fontId="17" fillId="0" borderId="1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0" fontId="19" fillId="0" borderId="1" xfId="0" applyFont="1" applyBorder="1"/>
    <xf numFmtId="0" fontId="20" fillId="0" borderId="1" xfId="0" applyFont="1" applyBorder="1"/>
    <xf numFmtId="0" fontId="15" fillId="8" borderId="1" xfId="0" applyFont="1" applyFill="1" applyBorder="1"/>
    <xf numFmtId="0" fontId="15" fillId="8" borderId="1" xfId="0" applyFont="1" applyFill="1" applyBorder="1" applyAlignment="1">
      <alignment horizontal="right"/>
    </xf>
    <xf numFmtId="0" fontId="21" fillId="0" borderId="1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18" fillId="9" borderId="1" xfId="0" applyFont="1" applyFill="1" applyBorder="1" applyAlignment="1">
      <alignment horizontal="center"/>
    </xf>
    <xf numFmtId="0" fontId="16" fillId="5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6" borderId="1" xfId="0" applyFont="1" applyFill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 wrapText="1"/>
    </xf>
    <xf numFmtId="165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166" fontId="1" fillId="5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0" fontId="12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3" fillId="0" borderId="27" xfId="0" applyFont="1" applyBorder="1"/>
    <xf numFmtId="0" fontId="4" fillId="0" borderId="27" xfId="0" applyFont="1" applyBorder="1" applyAlignment="1">
      <alignment horizontal="right"/>
    </xf>
    <xf numFmtId="0" fontId="4" fillId="0" borderId="27" xfId="0" applyFont="1" applyBorder="1"/>
    <xf numFmtId="0" fontId="1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165" fontId="5" fillId="2" borderId="8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5" fillId="6" borderId="1" xfId="0" applyFont="1" applyFill="1" applyBorder="1"/>
    <xf numFmtId="165" fontId="5" fillId="6" borderId="1" xfId="0" applyNumberFormat="1" applyFont="1" applyFill="1" applyBorder="1"/>
    <xf numFmtId="0" fontId="5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6" borderId="1" xfId="0" applyFill="1" applyBorder="1"/>
    <xf numFmtId="0" fontId="5" fillId="10" borderId="1" xfId="0" applyFont="1" applyFill="1" applyBorder="1"/>
    <xf numFmtId="165" fontId="5" fillId="10" borderId="1" xfId="0" applyNumberFormat="1" applyFont="1" applyFill="1" applyBorder="1"/>
    <xf numFmtId="0" fontId="5" fillId="10" borderId="1" xfId="0" applyFont="1" applyFill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0" fillId="10" borderId="1" xfId="0" applyFill="1" applyBorder="1"/>
    <xf numFmtId="0" fontId="5" fillId="3" borderId="28" xfId="0" applyFont="1" applyFill="1" applyBorder="1"/>
    <xf numFmtId="165" fontId="5" fillId="3" borderId="28" xfId="0" applyNumberFormat="1" applyFont="1" applyFill="1" applyBorder="1"/>
    <xf numFmtId="0" fontId="3" fillId="3" borderId="28" xfId="0" applyFont="1" applyFill="1" applyBorder="1"/>
    <xf numFmtId="0" fontId="5" fillId="3" borderId="28" xfId="0" applyFont="1" applyFill="1" applyBorder="1" applyAlignment="1">
      <alignment horizontal="right"/>
    </xf>
    <xf numFmtId="0" fontId="1" fillId="3" borderId="28" xfId="0" applyFont="1" applyFill="1" applyBorder="1" applyAlignment="1">
      <alignment horizontal="center"/>
    </xf>
    <xf numFmtId="0" fontId="0" fillId="3" borderId="28" xfId="0" applyFill="1" applyBorder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5" fillId="0" borderId="0" xfId="0" applyFont="1"/>
    <xf numFmtId="0" fontId="20" fillId="9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/>
    <xf numFmtId="166" fontId="1" fillId="0" borderId="0" xfId="0" applyNumberFormat="1" applyFont="1"/>
    <xf numFmtId="166" fontId="1" fillId="0" borderId="1" xfId="0" applyNumberFormat="1" applyFont="1" applyBorder="1" applyAlignment="1">
      <alignment horizontal="center"/>
    </xf>
    <xf numFmtId="0" fontId="15" fillId="0" borderId="29" xfId="0" applyFont="1" applyBorder="1" applyAlignment="1">
      <alignment horizontal="right"/>
    </xf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right" wrapText="1"/>
    </xf>
    <xf numFmtId="166" fontId="1" fillId="0" borderId="33" xfId="0" applyNumberFormat="1" applyFont="1" applyBorder="1" applyAlignment="1">
      <alignment horizontal="center"/>
    </xf>
    <xf numFmtId="0" fontId="1" fillId="0" borderId="34" xfId="0" applyFont="1" applyBorder="1" applyAlignment="1">
      <alignment horizontal="right"/>
    </xf>
    <xf numFmtId="0" fontId="1" fillId="0" borderId="35" xfId="0" applyFont="1" applyBorder="1" applyAlignment="1">
      <alignment horizontal="center"/>
    </xf>
    <xf numFmtId="0" fontId="1" fillId="0" borderId="35" xfId="0" applyFont="1" applyBorder="1"/>
    <xf numFmtId="0" fontId="1" fillId="0" borderId="36" xfId="0" applyFont="1" applyBorder="1"/>
    <xf numFmtId="0" fontId="0" fillId="0" borderId="1" xfId="0" applyFill="1" applyBorder="1"/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6" fontId="5" fillId="0" borderId="1" xfId="0" applyNumberFormat="1" applyFont="1" applyFill="1" applyBorder="1"/>
    <xf numFmtId="166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/>
    </xf>
    <xf numFmtId="166" fontId="0" fillId="0" borderId="1" xfId="0" applyNumberFormat="1" applyFill="1" applyBorder="1"/>
    <xf numFmtId="166" fontId="0" fillId="0" borderId="1" xfId="0" applyNumberFormat="1" applyBorder="1"/>
    <xf numFmtId="166" fontId="1" fillId="0" borderId="1" xfId="0" applyNumberFormat="1" applyFont="1" applyBorder="1"/>
    <xf numFmtId="0" fontId="1" fillId="6" borderId="30" xfId="0" applyFont="1" applyFill="1" applyBorder="1"/>
    <xf numFmtId="0" fontId="1" fillId="0" borderId="31" xfId="0" applyFont="1" applyBorder="1"/>
    <xf numFmtId="0" fontId="1" fillId="0" borderId="32" xfId="0" applyFont="1" applyBorder="1" applyAlignment="1">
      <alignment horizontal="right"/>
    </xf>
    <xf numFmtId="0" fontId="1" fillId="0" borderId="33" xfId="0" applyFont="1" applyBorder="1"/>
    <xf numFmtId="165" fontId="1" fillId="0" borderId="34" xfId="0" applyNumberFormat="1" applyFont="1" applyBorder="1" applyAlignment="1">
      <alignment horizontal="right"/>
    </xf>
    <xf numFmtId="166" fontId="1" fillId="6" borderId="35" xfId="0" applyNumberFormat="1" applyFont="1" applyFill="1" applyBorder="1"/>
    <xf numFmtId="166" fontId="1" fillId="0" borderId="36" xfId="0" applyNumberFormat="1" applyFont="1" applyBorder="1"/>
    <xf numFmtId="0" fontId="1" fillId="0" borderId="30" xfId="0" applyFont="1" applyBorder="1"/>
    <xf numFmtId="166" fontId="1" fillId="0" borderId="35" xfId="0" applyNumberFormat="1" applyFont="1" applyBorder="1"/>
    <xf numFmtId="0" fontId="1" fillId="0" borderId="29" xfId="0" applyFont="1" applyBorder="1" applyAlignment="1">
      <alignment horizontal="right"/>
    </xf>
    <xf numFmtId="166" fontId="1" fillId="0" borderId="35" xfId="0" applyNumberFormat="1" applyFont="1" applyBorder="1" applyAlignment="1">
      <alignment horizontal="right"/>
    </xf>
    <xf numFmtId="166" fontId="1" fillId="0" borderId="36" xfId="0" applyNumberFormat="1" applyFont="1" applyBorder="1" applyAlignment="1">
      <alignment horizontal="right"/>
    </xf>
    <xf numFmtId="165" fontId="1" fillId="11" borderId="0" xfId="0" applyNumberFormat="1" applyFont="1" applyFill="1" applyBorder="1" applyAlignment="1">
      <alignment horizontal="right"/>
    </xf>
    <xf numFmtId="166" fontId="1" fillId="11" borderId="0" xfId="0" applyNumberFormat="1" applyFont="1" applyFill="1" applyBorder="1"/>
    <xf numFmtId="0" fontId="1" fillId="11" borderId="0" xfId="0" applyFont="1" applyFill="1" applyAlignment="1">
      <alignment horizontal="right"/>
    </xf>
    <xf numFmtId="166" fontId="1" fillId="11" borderId="0" xfId="0" applyNumberFormat="1" applyFont="1" applyFill="1" applyAlignment="1">
      <alignment horizontal="right"/>
    </xf>
    <xf numFmtId="0" fontId="0" fillId="0" borderId="31" xfId="0" applyBorder="1"/>
    <xf numFmtId="166" fontId="1" fillId="0" borderId="33" xfId="0" applyNumberFormat="1" applyFont="1" applyBorder="1"/>
    <xf numFmtId="0" fontId="5" fillId="3" borderId="37" xfId="0" applyFont="1" applyFill="1" applyBorder="1" applyAlignment="1">
      <alignment vertical="center"/>
    </xf>
    <xf numFmtId="0" fontId="5" fillId="3" borderId="37" xfId="0" applyFont="1" applyFill="1" applyBorder="1" applyAlignment="1">
      <alignment horizontal="right"/>
    </xf>
    <xf numFmtId="0" fontId="5" fillId="3" borderId="37" xfId="0" applyFont="1" applyFill="1" applyBorder="1"/>
    <xf numFmtId="0" fontId="1" fillId="0" borderId="26" xfId="0" applyFont="1" applyBorder="1" applyAlignment="1"/>
    <xf numFmtId="0" fontId="0" fillId="0" borderId="26" xfId="0" applyBorder="1" applyAlignment="1"/>
    <xf numFmtId="0" fontId="1" fillId="0" borderId="25" xfId="0" applyFont="1" applyBorder="1" applyAlignment="1"/>
    <xf numFmtId="0" fontId="0" fillId="0" borderId="25" xfId="0" applyBorder="1" applyAlignment="1"/>
    <xf numFmtId="0" fontId="1" fillId="0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0" fillId="0" borderId="16" xfId="0" applyBorder="1" applyAlignment="1">
      <alignment wrapText="1"/>
    </xf>
    <xf numFmtId="0" fontId="1" fillId="0" borderId="19" xfId="0" applyFont="1" applyBorder="1" applyAlignment="1"/>
    <xf numFmtId="0" fontId="0" fillId="0" borderId="21" xfId="0" applyBorder="1" applyAlignment="1"/>
    <xf numFmtId="0" fontId="1" fillId="0" borderId="14" xfId="0" applyFont="1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20" xfId="0" applyBorder="1" applyAlignment="1"/>
    <xf numFmtId="0" fontId="1" fillId="0" borderId="12" xfId="0" applyFont="1" applyBorder="1" applyAlignment="1"/>
    <xf numFmtId="0" fontId="0" fillId="0" borderId="13" xfId="0" applyBorder="1" applyAlignment="1"/>
    <xf numFmtId="0" fontId="1" fillId="0" borderId="1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11" xfId="0" applyFont="1" applyBorder="1" applyAlignment="1"/>
    <xf numFmtId="0" fontId="0" fillId="0" borderId="0" xfId="0" applyBorder="1" applyAlignment="1"/>
    <xf numFmtId="0" fontId="1" fillId="0" borderId="17" xfId="0" applyFont="1" applyBorder="1" applyAlignment="1">
      <alignment wrapText="1"/>
    </xf>
    <xf numFmtId="0" fontId="0" fillId="0" borderId="18" xfId="0" applyBorder="1" applyAlignment="1">
      <alignment wrapText="1"/>
    </xf>
    <xf numFmtId="0" fontId="1" fillId="0" borderId="17" xfId="0" applyFont="1" applyBorder="1" applyAlignment="1"/>
    <xf numFmtId="0" fontId="0" fillId="0" borderId="18" xfId="0" applyBorder="1" applyAlignment="1"/>
    <xf numFmtId="0" fontId="1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4" fillId="0" borderId="38" xfId="0" applyFont="1" applyBorder="1" applyAlignment="1">
      <alignment horizontal="center"/>
    </xf>
    <xf numFmtId="0" fontId="4" fillId="0" borderId="38" xfId="0" applyFont="1" applyBorder="1"/>
    <xf numFmtId="0" fontId="3" fillId="0" borderId="38" xfId="0" applyFont="1" applyBorder="1"/>
    <xf numFmtId="0" fontId="2" fillId="0" borderId="38" xfId="0" applyFont="1" applyBorder="1"/>
    <xf numFmtId="0" fontId="0" fillId="0" borderId="38" xfId="0" applyBorder="1"/>
    <xf numFmtId="0" fontId="0" fillId="5" borderId="38" xfId="0" applyFill="1" applyBorder="1"/>
    <xf numFmtId="0" fontId="8" fillId="0" borderId="38" xfId="0" applyFont="1" applyBorder="1"/>
    <xf numFmtId="0" fontId="0" fillId="0" borderId="38" xfId="0" applyBorder="1" applyAlignment="1">
      <alignment horizontal="center"/>
    </xf>
    <xf numFmtId="0" fontId="0" fillId="0" borderId="38" xfId="0" applyBorder="1" applyAlignment="1">
      <alignment vertical="center"/>
    </xf>
    <xf numFmtId="0" fontId="3" fillId="0" borderId="38" xfId="0" applyFont="1" applyFill="1" applyBorder="1"/>
    <xf numFmtId="0" fontId="2" fillId="0" borderId="38" xfId="0" applyFont="1" applyFill="1" applyBorder="1"/>
    <xf numFmtId="0" fontId="0" fillId="0" borderId="38" xfId="0" applyFill="1" applyBorder="1"/>
    <xf numFmtId="0" fontId="3" fillId="12" borderId="38" xfId="0" applyFont="1" applyFill="1" applyBorder="1"/>
    <xf numFmtId="0" fontId="2" fillId="12" borderId="38" xfId="0" applyFont="1" applyFill="1" applyBorder="1"/>
    <xf numFmtId="0" fontId="0" fillId="12" borderId="38" xfId="0" applyFill="1" applyBorder="1"/>
    <xf numFmtId="0" fontId="3" fillId="0" borderId="38" xfId="0" applyFont="1" applyFill="1" applyBorder="1" applyAlignment="1">
      <alignment vertical="center"/>
    </xf>
    <xf numFmtId="0" fontId="2" fillId="0" borderId="38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/>
    </xf>
    <xf numFmtId="0" fontId="0" fillId="0" borderId="38" xfId="0" applyFont="1" applyFill="1" applyBorder="1"/>
    <xf numFmtId="0" fontId="4" fillId="0" borderId="38" xfId="0" applyFont="1" applyFill="1" applyBorder="1"/>
    <xf numFmtId="0" fontId="0" fillId="12" borderId="38" xfId="0" applyFill="1" applyBorder="1" applyAlignment="1">
      <alignment horizontal="center"/>
    </xf>
    <xf numFmtId="0" fontId="3" fillId="0" borderId="38" xfId="0" applyFont="1" applyBorder="1" applyAlignment="1">
      <alignment vertical="center"/>
    </xf>
    <xf numFmtId="0" fontId="2" fillId="0" borderId="38" xfId="0" applyFont="1" applyBorder="1" applyAlignment="1">
      <alignment vertical="center" wrapText="1"/>
    </xf>
    <xf numFmtId="2" fontId="3" fillId="0" borderId="38" xfId="0" applyNumberFormat="1" applyFont="1" applyBorder="1"/>
    <xf numFmtId="0" fontId="27" fillId="0" borderId="38" xfId="0" applyFont="1" applyFill="1" applyBorder="1" applyAlignment="1">
      <alignment vertical="center"/>
    </xf>
    <xf numFmtId="0" fontId="28" fillId="0" borderId="38" xfId="0" applyFont="1" applyFill="1" applyBorder="1" applyAlignment="1">
      <alignment vertical="center" wrapText="1"/>
    </xf>
    <xf numFmtId="0" fontId="29" fillId="0" borderId="38" xfId="0" applyFont="1" applyFill="1" applyBorder="1" applyAlignment="1">
      <alignment vertical="center"/>
    </xf>
    <xf numFmtId="0" fontId="27" fillId="0" borderId="38" xfId="0" applyFont="1" applyBorder="1" applyAlignment="1">
      <alignment vertical="center" wrapText="1"/>
    </xf>
    <xf numFmtId="0" fontId="28" fillId="0" borderId="38" xfId="0" applyFont="1" applyBorder="1" applyAlignment="1">
      <alignment vertical="center" wrapText="1"/>
    </xf>
    <xf numFmtId="0" fontId="29" fillId="0" borderId="38" xfId="0" applyFont="1" applyBorder="1" applyAlignment="1">
      <alignment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5" borderId="38" xfId="0" applyFont="1" applyFill="1" applyBorder="1" applyAlignment="1">
      <alignment vertical="center" wrapText="1"/>
    </xf>
    <xf numFmtId="0" fontId="27" fillId="0" borderId="38" xfId="0" applyFont="1" applyBorder="1" applyAlignment="1">
      <alignment vertical="center"/>
    </xf>
    <xf numFmtId="0" fontId="29" fillId="0" borderId="38" xfId="0" applyFont="1" applyBorder="1" applyAlignment="1">
      <alignment vertical="center"/>
    </xf>
    <xf numFmtId="0" fontId="27" fillId="0" borderId="38" xfId="0" applyFont="1" applyFill="1" applyBorder="1" applyAlignment="1">
      <alignment vertical="center" wrapText="1"/>
    </xf>
    <xf numFmtId="0" fontId="29" fillId="0" borderId="38" xfId="0" applyFont="1" applyFill="1" applyBorder="1" applyAlignment="1">
      <alignment vertical="center" wrapText="1"/>
    </xf>
    <xf numFmtId="0" fontId="27" fillId="0" borderId="38" xfId="0" applyFont="1" applyFill="1" applyBorder="1"/>
    <xf numFmtId="0" fontId="28" fillId="0" borderId="38" xfId="0" applyFont="1" applyFill="1" applyBorder="1"/>
    <xf numFmtId="0" fontId="29" fillId="0" borderId="38" xfId="0" applyFont="1" applyFill="1" applyBorder="1"/>
    <xf numFmtId="0" fontId="6" fillId="0" borderId="38" xfId="0" applyFont="1" applyFill="1" applyBorder="1" applyAlignment="1">
      <alignment vertical="center" wrapText="1"/>
    </xf>
    <xf numFmtId="0" fontId="12" fillId="0" borderId="38" xfId="0" applyFont="1" applyFill="1" applyBorder="1" applyAlignment="1">
      <alignment vertical="center"/>
    </xf>
    <xf numFmtId="0" fontId="6" fillId="0" borderId="38" xfId="0" applyFont="1" applyBorder="1" applyAlignment="1">
      <alignment vertical="center" wrapText="1"/>
    </xf>
    <xf numFmtId="0" fontId="12" fillId="0" borderId="38" xfId="0" applyFont="1" applyBorder="1" applyAlignment="1">
      <alignment vertical="center"/>
    </xf>
    <xf numFmtId="0" fontId="12" fillId="0" borderId="3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2888"/>
      <color rgb="FFFFD9D9"/>
      <color rgb="FFFFF0F0"/>
      <color rgb="FFB5B500"/>
      <color rgb="FFFFDC71"/>
      <color rgb="FF008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Frequency of occurence (F</a:t>
            </a:r>
            <a:r>
              <a:rPr lang="en-US" b="1" baseline="-25000"/>
              <a:t>P</a:t>
            </a:r>
            <a:r>
              <a:rPr lang="en-US" b="1" baseline="-50000"/>
              <a:t>k</a:t>
            </a:r>
            <a:r>
              <a:rPr lang="en-US" b="1" baseline="0"/>
              <a:t>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'RUs-Freq of challenges (F_P_k)'!$A$99</c:f>
              <c:strCache>
                <c:ptCount val="1"/>
                <c:pt idx="0">
                  <c:v>FPk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'RUs-Freq of challenges (F_P_k)'!$D$98:$P$98</c:f>
              <c:numCache>
                <c:formatCode>General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7</c:v>
                </c:pt>
              </c:numCache>
            </c:numRef>
          </c:cat>
          <c:val>
            <c:numRef>
              <c:f>'RUs-Freq of challenges (F_P_k)'!$D$99:$P$99</c:f>
              <c:numCache>
                <c:formatCode>General</c:formatCode>
                <c:ptCount val="13"/>
                <c:pt idx="0">
                  <c:v>2.8571428571428571E-2</c:v>
                </c:pt>
                <c:pt idx="1">
                  <c:v>5.7142857142857141E-2</c:v>
                </c:pt>
                <c:pt idx="2">
                  <c:v>5.7142857142857141E-2</c:v>
                </c:pt>
                <c:pt idx="3">
                  <c:v>5.7142857142857141E-2</c:v>
                </c:pt>
                <c:pt idx="4">
                  <c:v>5.7142857142857141E-2</c:v>
                </c:pt>
                <c:pt idx="5">
                  <c:v>8.5714285714285715E-2</c:v>
                </c:pt>
                <c:pt idx="6">
                  <c:v>8.5714285714285715E-2</c:v>
                </c:pt>
                <c:pt idx="7">
                  <c:v>0.11428571428571428</c:v>
                </c:pt>
                <c:pt idx="8">
                  <c:v>0.25714285714285712</c:v>
                </c:pt>
                <c:pt idx="9">
                  <c:v>0.31428571428571428</c:v>
                </c:pt>
                <c:pt idx="10">
                  <c:v>0.4</c:v>
                </c:pt>
                <c:pt idx="11">
                  <c:v>0.42857142857142855</c:v>
                </c:pt>
                <c:pt idx="12">
                  <c:v>0.65714285714285714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B-46F2-AACD-275F4FDB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420536"/>
        <c:axId val="678424472"/>
      </c:barChart>
      <c:catAx>
        <c:axId val="67842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P-CATEGORY (</a:t>
                </a:r>
                <a:r>
                  <a:rPr lang="en-GB" b="1"/>
                  <a:t>P</a:t>
                </a:r>
                <a:r>
                  <a:rPr lang="en-GB" b="1" baseline="-25000"/>
                  <a:t>k</a:t>
                </a:r>
                <a:r>
                  <a:rPr lang="en-GB" b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24472"/>
        <c:crosses val="autoZero"/>
        <c:auto val="1"/>
        <c:lblAlgn val="ctr"/>
        <c:lblOffset val="100"/>
        <c:noMultiLvlLbl val="0"/>
      </c:catAx>
      <c:valAx>
        <c:axId val="6784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2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Research Interest</a:t>
            </a:r>
            <a:r>
              <a:rPr lang="en-US" b="1" baseline="0"/>
              <a:t> (R</a:t>
            </a:r>
            <a:r>
              <a:rPr lang="en-US" b="1" baseline="-25000"/>
              <a:t>P</a:t>
            </a:r>
            <a:r>
              <a:rPr lang="en-US" b="1" baseline="-50000"/>
              <a:t>k</a:t>
            </a:r>
            <a:r>
              <a:rPr lang="en-US" b="1" baseline="0"/>
              <a:t>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Interest (R_P_k)'!$C$99</c:f>
              <c:strCache>
                <c:ptCount val="1"/>
                <c:pt idx="0">
                  <c:v>Research Interest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'Research Interest (R_P_k)'!$D$98:$P$98</c:f>
              <c:numCache>
                <c:formatCode>General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7</c:v>
                </c:pt>
              </c:numCache>
            </c:numRef>
          </c:cat>
          <c:val>
            <c:numRef>
              <c:f>'Research Interest (R_P_k)'!$D$99:$P$99</c:f>
              <c:numCache>
                <c:formatCode>General</c:formatCode>
                <c:ptCount val="13"/>
                <c:pt idx="0">
                  <c:v>1.098901098901099E-2</c:v>
                </c:pt>
                <c:pt idx="1">
                  <c:v>2.197802197802198E-2</c:v>
                </c:pt>
                <c:pt idx="2">
                  <c:v>2.197802197802198E-2</c:v>
                </c:pt>
                <c:pt idx="3">
                  <c:v>2.197802197802198E-2</c:v>
                </c:pt>
                <c:pt idx="4">
                  <c:v>2.197802197802198E-2</c:v>
                </c:pt>
                <c:pt idx="5">
                  <c:v>3.2967032967032968E-2</c:v>
                </c:pt>
                <c:pt idx="6">
                  <c:v>3.2967032967032968E-2</c:v>
                </c:pt>
                <c:pt idx="7">
                  <c:v>4.3956043956043959E-2</c:v>
                </c:pt>
                <c:pt idx="8">
                  <c:v>9.8901098901098897E-2</c:v>
                </c:pt>
                <c:pt idx="9">
                  <c:v>0.12087912087912088</c:v>
                </c:pt>
                <c:pt idx="10">
                  <c:v>0.15384615384615385</c:v>
                </c:pt>
                <c:pt idx="11">
                  <c:v>0.16483516483516483</c:v>
                </c:pt>
                <c:pt idx="12">
                  <c:v>0.25274725274725274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4BC-8329-56C0A8B7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420536"/>
        <c:axId val="678424472"/>
      </c:barChart>
      <c:catAx>
        <c:axId val="67842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P-CATEGORY (</a:t>
                </a:r>
                <a:r>
                  <a:rPr lang="en-GB" b="1"/>
                  <a:t>P</a:t>
                </a:r>
                <a:r>
                  <a:rPr lang="en-GB" b="1" baseline="-25000"/>
                  <a:t>k</a:t>
                </a:r>
                <a:r>
                  <a:rPr lang="en-GB" b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24472"/>
        <c:crosses val="autoZero"/>
        <c:auto val="1"/>
        <c:lblAlgn val="ctr"/>
        <c:lblOffset val="100"/>
        <c:noMultiLvlLbl val="0"/>
      </c:catAx>
      <c:valAx>
        <c:axId val="6784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2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FREQUENCY OF OCCURRENCE IN RUs (F</a:t>
            </a:r>
            <a:r>
              <a:rPr lang="en-US" b="1" baseline="-25000">
                <a:solidFill>
                  <a:schemeClr val="accent5">
                    <a:lumMod val="75000"/>
                  </a:schemeClr>
                </a:solidFill>
              </a:rPr>
              <a:t>P</a:t>
            </a:r>
            <a:r>
              <a:rPr lang="en-US" b="1" baseline="-50000">
                <a:solidFill>
                  <a:schemeClr val="accent5">
                    <a:lumMod val="75000"/>
                  </a:schemeClr>
                </a:solidFill>
              </a:rPr>
              <a:t>k</a:t>
            </a: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)</a:t>
            </a:r>
          </a:p>
          <a:p>
            <a:pPr>
              <a:defRPr/>
            </a:pPr>
            <a:r>
              <a:rPr lang="en-US" b="1">
                <a:solidFill>
                  <a:schemeClr val="bg1">
                    <a:lumMod val="65000"/>
                  </a:schemeClr>
                </a:solidFill>
              </a:rPr>
              <a:t>WEIGHTED CHALLENGE </a:t>
            </a:r>
            <a:r>
              <a:rPr lang="en-US" b="1" baseline="0">
                <a:solidFill>
                  <a:schemeClr val="bg1">
                    <a:lumMod val="65000"/>
                  </a:schemeClr>
                </a:solidFill>
              </a:rPr>
              <a:t>(W</a:t>
            </a:r>
            <a:r>
              <a:rPr lang="en-US" sz="1400" b="1" i="0" u="none" strike="noStrike" baseline="-25000">
                <a:solidFill>
                  <a:schemeClr val="bg1">
                    <a:lumMod val="65000"/>
                  </a:schemeClr>
                </a:solidFill>
                <a:effectLst/>
              </a:rPr>
              <a:t>P</a:t>
            </a:r>
            <a:r>
              <a:rPr lang="en-US" sz="1400" b="1" i="0" u="none" strike="noStrike" baseline="-50000">
                <a:solidFill>
                  <a:schemeClr val="bg1">
                    <a:lumMod val="65000"/>
                  </a:schemeClr>
                </a:solidFill>
                <a:effectLst/>
              </a:rPr>
              <a:t>k</a:t>
            </a:r>
            <a:r>
              <a:rPr lang="en-US" b="1" baseline="0">
                <a:solidFill>
                  <a:schemeClr val="bg1">
                    <a:lumMod val="65000"/>
                  </a:schemeClr>
                </a:solidFill>
              </a:rPr>
              <a:t>) - right axis</a:t>
            </a:r>
          </a:p>
          <a:p>
            <a:pPr>
              <a:defRPr/>
            </a:pPr>
            <a:r>
              <a:rPr lang="en-US" b="1" baseline="0">
                <a:solidFill>
                  <a:schemeClr val="accent2"/>
                </a:solidFill>
              </a:rPr>
              <a:t>FREQUENCY OF OCCURRENCE IN CHALLENGES (R</a:t>
            </a:r>
            <a:r>
              <a:rPr lang="en-US" b="1" baseline="-25000">
                <a:solidFill>
                  <a:schemeClr val="accent2"/>
                </a:solidFill>
              </a:rPr>
              <a:t>P</a:t>
            </a:r>
            <a:r>
              <a:rPr lang="en-US" b="1" baseline="-50000">
                <a:solidFill>
                  <a:schemeClr val="accent2"/>
                </a:solidFill>
              </a:rPr>
              <a:t>k</a:t>
            </a:r>
            <a:r>
              <a:rPr lang="en-US" b="1" baseline="0">
                <a:solidFill>
                  <a:schemeClr val="accent2"/>
                </a:solidFill>
              </a:rPr>
              <a:t>) - right axis</a:t>
            </a:r>
            <a:endParaRPr lang="en-US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'Weighted Challenge (W_P_k)'!$G$10</c:f>
              <c:strCache>
                <c:ptCount val="1"/>
                <c:pt idx="0">
                  <c:v>FREQUENCY OF OCCURRENCE IN 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'Weighted Challenge (W_P_k)'!$H$9:$T$9</c:f>
              <c:numCache>
                <c:formatCode>General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7</c:v>
                </c:pt>
              </c:numCache>
            </c:numRef>
          </c:cat>
          <c:val>
            <c:numRef>
              <c:f>'Weighted Challenge (W_P_k)'!$H$10:$T$10</c:f>
              <c:numCache>
                <c:formatCode>General</c:formatCode>
                <c:ptCount val="13"/>
                <c:pt idx="0">
                  <c:v>2.8571428571428571E-2</c:v>
                </c:pt>
                <c:pt idx="1">
                  <c:v>5.7142857142857141E-2</c:v>
                </c:pt>
                <c:pt idx="2">
                  <c:v>5.7142857142857141E-2</c:v>
                </c:pt>
                <c:pt idx="3">
                  <c:v>5.7142857142857141E-2</c:v>
                </c:pt>
                <c:pt idx="4">
                  <c:v>5.7142857142857141E-2</c:v>
                </c:pt>
                <c:pt idx="5">
                  <c:v>8.5714285714285715E-2</c:v>
                </c:pt>
                <c:pt idx="6">
                  <c:v>8.5714285714285715E-2</c:v>
                </c:pt>
                <c:pt idx="7">
                  <c:v>0.11428571428571428</c:v>
                </c:pt>
                <c:pt idx="8">
                  <c:v>0.25714285714285712</c:v>
                </c:pt>
                <c:pt idx="9">
                  <c:v>0.31428571428571428</c:v>
                </c:pt>
                <c:pt idx="10">
                  <c:v>0.4</c:v>
                </c:pt>
                <c:pt idx="11">
                  <c:v>0.42857142857142855</c:v>
                </c:pt>
                <c:pt idx="12">
                  <c:v>0.65714285714285714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4-4EEF-894C-556685FC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37198472"/>
        <c:axId val="637192896"/>
      </c:barChart>
      <c:barChart>
        <c:barDir val="col"/>
        <c:grouping val="clustered"/>
        <c:varyColors val="0"/>
        <c:ser>
          <c:idx val="1"/>
          <c:order val="1"/>
          <c:tx>
            <c:strRef>
              <c:f>'Weighted Challenge (W_P_k)'!$G$12</c:f>
              <c:strCache>
                <c:ptCount val="1"/>
                <c:pt idx="0">
                  <c:v>FREQUENCY OF OCCURRENCE IN CHALLENGES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'Weighted Challenge (W_P_k)'!$H$9:$T$9</c:f>
              <c:numCache>
                <c:formatCode>General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7</c:v>
                </c:pt>
              </c:numCache>
            </c:numRef>
          </c:cat>
          <c:val>
            <c:numRef>
              <c:f>'Weighted Challenge (W_P_k)'!$H$12:$T$12</c:f>
              <c:numCache>
                <c:formatCode>General</c:formatCode>
                <c:ptCount val="13"/>
                <c:pt idx="0">
                  <c:v>1.098901098901099E-2</c:v>
                </c:pt>
                <c:pt idx="1">
                  <c:v>2.197802197802198E-2</c:v>
                </c:pt>
                <c:pt idx="2">
                  <c:v>2.197802197802198E-2</c:v>
                </c:pt>
                <c:pt idx="3">
                  <c:v>2.197802197802198E-2</c:v>
                </c:pt>
                <c:pt idx="4">
                  <c:v>2.197802197802198E-2</c:v>
                </c:pt>
                <c:pt idx="5">
                  <c:v>3.2967032967032968E-2</c:v>
                </c:pt>
                <c:pt idx="6">
                  <c:v>3.2967032967032968E-2</c:v>
                </c:pt>
                <c:pt idx="7">
                  <c:v>4.3956043956043959E-2</c:v>
                </c:pt>
                <c:pt idx="8">
                  <c:v>9.8901098901098897E-2</c:v>
                </c:pt>
                <c:pt idx="9">
                  <c:v>0.12087912087912088</c:v>
                </c:pt>
                <c:pt idx="10">
                  <c:v>0.15384615384615385</c:v>
                </c:pt>
                <c:pt idx="11">
                  <c:v>0.16483516483516483</c:v>
                </c:pt>
                <c:pt idx="12">
                  <c:v>0.25274725274725274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4-4EEF-894C-556685FC59DD}"/>
            </c:ext>
          </c:extLst>
        </c:ser>
        <c:ser>
          <c:idx val="2"/>
          <c:order val="2"/>
          <c:tx>
            <c:strRef>
              <c:f>'Weighted Challenge (W_P_k)'!$G$11</c:f>
              <c:strCache>
                <c:ptCount val="1"/>
                <c:pt idx="0">
                  <c:v>WEIGHTED CHALLENGE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'Weighted Challenge (W_P_k)'!$H$9:$T$9</c:f>
              <c:numCache>
                <c:formatCode>General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7</c:v>
                </c:pt>
              </c:numCache>
            </c:numRef>
          </c:cat>
          <c:val>
            <c:numRef>
              <c:f>'Weighted Challenge (W_P_k)'!$H$11:$T$11</c:f>
              <c:numCache>
                <c:formatCode>0.0000</c:formatCode>
                <c:ptCount val="13"/>
                <c:pt idx="0">
                  <c:v>3.0567685589519649E-2</c:v>
                </c:pt>
                <c:pt idx="1">
                  <c:v>3.9301310043668124E-2</c:v>
                </c:pt>
                <c:pt idx="2">
                  <c:v>2.6200873362445413E-2</c:v>
                </c:pt>
                <c:pt idx="3">
                  <c:v>2.1834061135371178E-2</c:v>
                </c:pt>
                <c:pt idx="4">
                  <c:v>6.1135371179039298E-2</c:v>
                </c:pt>
                <c:pt idx="5">
                  <c:v>6.9868995633187769E-2</c:v>
                </c:pt>
                <c:pt idx="6">
                  <c:v>8.7336244541484712E-3</c:v>
                </c:pt>
                <c:pt idx="7">
                  <c:v>7.8602620087336247E-2</c:v>
                </c:pt>
                <c:pt idx="8">
                  <c:v>6.9868995633187769E-2</c:v>
                </c:pt>
                <c:pt idx="9">
                  <c:v>0.1222707423580786</c:v>
                </c:pt>
                <c:pt idx="10">
                  <c:v>0.15283842794759825</c:v>
                </c:pt>
                <c:pt idx="11">
                  <c:v>9.606986899563319E-2</c:v>
                </c:pt>
                <c:pt idx="12">
                  <c:v>0.22270742358078602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4-4EEF-894C-556685FC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447563536"/>
        <c:axId val="457629592"/>
      </c:barChart>
      <c:catAx>
        <c:axId val="63719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P-CATEGORY (</a:t>
                </a:r>
                <a:r>
                  <a:rPr lang="en-GB" b="1"/>
                  <a:t>P</a:t>
                </a:r>
                <a:r>
                  <a:rPr lang="en-GB" b="1" baseline="-25000"/>
                  <a:t>k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2896"/>
        <c:crosses val="autoZero"/>
        <c:auto val="1"/>
        <c:lblAlgn val="ctr"/>
        <c:lblOffset val="100"/>
        <c:noMultiLvlLbl val="0"/>
      </c:catAx>
      <c:valAx>
        <c:axId val="6371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8472"/>
        <c:crosses val="autoZero"/>
        <c:crossBetween val="between"/>
      </c:valAx>
      <c:valAx>
        <c:axId val="457629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3536"/>
        <c:crosses val="max"/>
        <c:crossBetween val="between"/>
      </c:valAx>
      <c:catAx>
        <c:axId val="44756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7629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UTILITY METRIC (U</a:t>
            </a:r>
            <a:r>
              <a:rPr lang="en-US" b="1" baseline="-25000"/>
              <a:t>A</a:t>
            </a:r>
            <a:r>
              <a:rPr lang="en-US" b="1" baseline="-50000"/>
              <a:t>k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'TABLE,CHART,STATS - U_{A_k}'!$B$6</c:f>
              <c:strCache>
                <c:ptCount val="1"/>
                <c:pt idx="0">
                  <c:v>UTILITY METRIC (Uk)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'TABLE,CHART,STATS - U_{A_k}'!$C$5:$S$5</c:f>
              <c:numCache>
                <c:formatCode>General</c:formatCode>
                <c:ptCount val="17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5</c:v>
                </c:pt>
                <c:pt idx="4">
                  <c:v>13</c:v>
                </c:pt>
                <c:pt idx="5">
                  <c:v>3</c:v>
                </c:pt>
                <c:pt idx="6">
                  <c:v>7</c:v>
                </c:pt>
                <c:pt idx="7">
                  <c:v>15</c:v>
                </c:pt>
                <c:pt idx="8">
                  <c:v>1</c:v>
                </c:pt>
                <c:pt idx="9">
                  <c:v>17</c:v>
                </c:pt>
                <c:pt idx="10">
                  <c:v>11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2</c:v>
                </c:pt>
                <c:pt idx="15">
                  <c:v>8</c:v>
                </c:pt>
                <c:pt idx="16">
                  <c:v>10</c:v>
                </c:pt>
              </c:numCache>
            </c:numRef>
          </c:cat>
          <c:val>
            <c:numRef>
              <c:f>'TABLE,CHART,STATS - U_{A_k}'!$C$6:$S$6</c:f>
              <c:numCache>
                <c:formatCode>General</c:formatCode>
                <c:ptCount val="17"/>
                <c:pt idx="0">
                  <c:v>2.9850746268656717E-3</c:v>
                </c:pt>
                <c:pt idx="1">
                  <c:v>4.4776119402985077E-3</c:v>
                </c:pt>
                <c:pt idx="2">
                  <c:v>5.9701492537313433E-3</c:v>
                </c:pt>
                <c:pt idx="3">
                  <c:v>1.3432835820895522E-2</c:v>
                </c:pt>
                <c:pt idx="4">
                  <c:v>1.3432835820895522E-2</c:v>
                </c:pt>
                <c:pt idx="5">
                  <c:v>1.6417910447761194E-2</c:v>
                </c:pt>
                <c:pt idx="6">
                  <c:v>2.3880597014925373E-2</c:v>
                </c:pt>
                <c:pt idx="7">
                  <c:v>3.4328358208955224E-2</c:v>
                </c:pt>
                <c:pt idx="8">
                  <c:v>4.6268656716417909E-2</c:v>
                </c:pt>
                <c:pt idx="9">
                  <c:v>4.6268656716417909E-2</c:v>
                </c:pt>
                <c:pt idx="10">
                  <c:v>8.2089552238805971E-2</c:v>
                </c:pt>
                <c:pt idx="11">
                  <c:v>8.9552238805970144E-2</c:v>
                </c:pt>
                <c:pt idx="12">
                  <c:v>0.10149253731343283</c:v>
                </c:pt>
                <c:pt idx="13">
                  <c:v>0.10149253731343283</c:v>
                </c:pt>
                <c:pt idx="14">
                  <c:v>0.11940298507462686</c:v>
                </c:pt>
                <c:pt idx="15">
                  <c:v>0.14328358208955225</c:v>
                </c:pt>
                <c:pt idx="16">
                  <c:v>0.15522388059701492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A-46CE-8FD9-F7DA7264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958848"/>
        <c:axId val="629962784"/>
      </c:barChart>
      <c:catAx>
        <c:axId val="62995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A-CATEGORY </a:t>
                </a:r>
                <a:r>
                  <a:rPr lang="en-GB" b="1"/>
                  <a:t>(A</a:t>
                </a:r>
                <a:r>
                  <a:rPr lang="en-GB" b="1" baseline="-25000"/>
                  <a:t>k</a:t>
                </a:r>
                <a:r>
                  <a:rPr lang="en-GB" b="1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62784"/>
        <c:crosses val="autoZero"/>
        <c:auto val="1"/>
        <c:lblAlgn val="ctr"/>
        <c:lblOffset val="100"/>
        <c:noMultiLvlLbl val="0"/>
      </c:catAx>
      <c:valAx>
        <c:axId val="629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FREQUENCY</a:t>
            </a:r>
            <a:r>
              <a:rPr lang="en-US" b="1" baseline="0">
                <a:solidFill>
                  <a:schemeClr val="accent1"/>
                </a:solidFill>
              </a:rPr>
              <a:t> OF OCCURRENCE IN APPROACHES, R</a:t>
            </a:r>
            <a:r>
              <a:rPr lang="en-US" b="1" baseline="-25000">
                <a:solidFill>
                  <a:schemeClr val="accent1"/>
                </a:solidFill>
              </a:rPr>
              <a:t>A</a:t>
            </a:r>
            <a:r>
              <a:rPr lang="en-US" b="1" baseline="-50000">
                <a:solidFill>
                  <a:schemeClr val="accent1"/>
                </a:solidFill>
              </a:rPr>
              <a:t>k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="1" baseline="0">
                <a:solidFill>
                  <a:schemeClr val="accent2"/>
                </a:solidFill>
              </a:rPr>
              <a:t>UTILITY METRIC, U</a:t>
            </a:r>
            <a:r>
              <a:rPr lang="en-US" b="1" baseline="-25000">
                <a:solidFill>
                  <a:schemeClr val="accent2"/>
                </a:solidFill>
              </a:rPr>
              <a:t>A</a:t>
            </a:r>
            <a:r>
              <a:rPr lang="en-US" b="1" baseline="-50000">
                <a:solidFill>
                  <a:schemeClr val="accent2"/>
                </a:solidFill>
              </a:rPr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'TCS - R_{A_k}, U_{A_k) '!$A$15</c:f>
              <c:strCache>
                <c:ptCount val="1"/>
                <c:pt idx="0">
                  <c:v>UAk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'TCS - R_{A_k}, U_{A_k) '!$B$14:$R$14</c:f>
              <c:numCache>
                <c:formatCode>General</c:formatCode>
                <c:ptCount val="17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1</c:v>
                </c:pt>
                <c:pt idx="10">
                  <c:v>12</c:v>
                </c:pt>
                <c:pt idx="11">
                  <c:v>17</c:v>
                </c:pt>
                <c:pt idx="12">
                  <c:v>9</c:v>
                </c:pt>
                <c:pt idx="13">
                  <c:v>6</c:v>
                </c:pt>
                <c:pt idx="14">
                  <c:v>2</c:v>
                </c:pt>
                <c:pt idx="15">
                  <c:v>8</c:v>
                </c:pt>
                <c:pt idx="16">
                  <c:v>10</c:v>
                </c:pt>
              </c:numCache>
            </c:numRef>
          </c:cat>
          <c:val>
            <c:numRef>
              <c:f>'TCS - R_{A_k}, U_{A_k) '!$B$15:$R$15</c:f>
              <c:numCache>
                <c:formatCode>0.0000</c:formatCode>
                <c:ptCount val="17"/>
                <c:pt idx="0">
                  <c:v>2.9850746268656717E-3</c:v>
                </c:pt>
                <c:pt idx="1">
                  <c:v>4.4776119402985077E-3</c:v>
                </c:pt>
                <c:pt idx="2">
                  <c:v>5.9701492537313433E-3</c:v>
                </c:pt>
                <c:pt idx="3">
                  <c:v>1.3432835820895522E-2</c:v>
                </c:pt>
                <c:pt idx="4">
                  <c:v>1.6417910447761194E-2</c:v>
                </c:pt>
                <c:pt idx="5">
                  <c:v>2.3880597014925373E-2</c:v>
                </c:pt>
                <c:pt idx="6">
                  <c:v>1.3432835820895522E-2</c:v>
                </c:pt>
                <c:pt idx="7">
                  <c:v>3.4328358208955224E-2</c:v>
                </c:pt>
                <c:pt idx="8">
                  <c:v>8.2089552238805971E-2</c:v>
                </c:pt>
                <c:pt idx="9">
                  <c:v>4.6268656716417909E-2</c:v>
                </c:pt>
                <c:pt idx="10">
                  <c:v>0.10149253731343283</c:v>
                </c:pt>
                <c:pt idx="11">
                  <c:v>4.6268656716417909E-2</c:v>
                </c:pt>
                <c:pt idx="12">
                  <c:v>8.9552238805970144E-2</c:v>
                </c:pt>
                <c:pt idx="13">
                  <c:v>0.10149253731343283</c:v>
                </c:pt>
                <c:pt idx="14">
                  <c:v>0.11940298507462686</c:v>
                </c:pt>
                <c:pt idx="15">
                  <c:v>0.14328358208955225</c:v>
                </c:pt>
                <c:pt idx="16">
                  <c:v>0.15522388059701492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8-4E1E-A4D0-E2430713EF4A}"/>
            </c:ext>
          </c:extLst>
        </c:ser>
        <c:ser>
          <c:idx val="0"/>
          <c:order val="1"/>
          <c:tx>
            <c:strRef>
              <c:f>'TCS - R_{A_k}, U_{A_k) '!$A$16</c:f>
              <c:strCache>
                <c:ptCount val="1"/>
                <c:pt idx="0">
                  <c:v>RAk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'TCS - R_{A_k}, U_{A_k) '!$B$14:$R$14</c:f>
              <c:numCache>
                <c:formatCode>General</c:formatCode>
                <c:ptCount val="17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1</c:v>
                </c:pt>
                <c:pt idx="10">
                  <c:v>12</c:v>
                </c:pt>
                <c:pt idx="11">
                  <c:v>17</c:v>
                </c:pt>
                <c:pt idx="12">
                  <c:v>9</c:v>
                </c:pt>
                <c:pt idx="13">
                  <c:v>6</c:v>
                </c:pt>
                <c:pt idx="14">
                  <c:v>2</c:v>
                </c:pt>
                <c:pt idx="15">
                  <c:v>8</c:v>
                </c:pt>
                <c:pt idx="16">
                  <c:v>10</c:v>
                </c:pt>
              </c:numCache>
            </c:numRef>
          </c:cat>
          <c:val>
            <c:numRef>
              <c:f>'TCS - R_{A_k}, U_{A_k) '!$B$16:$R$16</c:f>
              <c:numCache>
                <c:formatCode>0.0000</c:formatCode>
                <c:ptCount val="17"/>
                <c:pt idx="0">
                  <c:v>3.7313432835820895E-3</c:v>
                </c:pt>
                <c:pt idx="1">
                  <c:v>3.7313432835820895E-3</c:v>
                </c:pt>
                <c:pt idx="2">
                  <c:v>7.462686567164179E-3</c:v>
                </c:pt>
                <c:pt idx="3">
                  <c:v>1.4925373134328358E-2</c:v>
                </c:pt>
                <c:pt idx="4">
                  <c:v>1.8656716417910446E-2</c:v>
                </c:pt>
                <c:pt idx="5">
                  <c:v>1.8656716417910446E-2</c:v>
                </c:pt>
                <c:pt idx="6">
                  <c:v>1.8656716417910446E-2</c:v>
                </c:pt>
                <c:pt idx="7">
                  <c:v>2.2388059701492536E-2</c:v>
                </c:pt>
                <c:pt idx="8">
                  <c:v>5.2238805970149252E-2</c:v>
                </c:pt>
                <c:pt idx="9">
                  <c:v>7.0895522388059698E-2</c:v>
                </c:pt>
                <c:pt idx="10">
                  <c:v>7.4626865671641784E-2</c:v>
                </c:pt>
                <c:pt idx="11">
                  <c:v>7.8358208955223885E-2</c:v>
                </c:pt>
                <c:pt idx="12">
                  <c:v>0.10074626865671642</c:v>
                </c:pt>
                <c:pt idx="13">
                  <c:v>0.10820895522388059</c:v>
                </c:pt>
                <c:pt idx="14">
                  <c:v>0.11567164179104478</c:v>
                </c:pt>
                <c:pt idx="15">
                  <c:v>0.13432835820895522</c:v>
                </c:pt>
                <c:pt idx="16">
                  <c:v>0.15671641791044777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8-4E1E-A4D0-E2430713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45643904"/>
        <c:axId val="445640624"/>
      </c:barChart>
      <c:catAx>
        <c:axId val="44564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A-CATEGORY</a:t>
                </a:r>
                <a:r>
                  <a:rPr lang="en-GB" baseline="0"/>
                  <a:t> </a:t>
                </a:r>
                <a:r>
                  <a:rPr lang="en-GB" b="1" baseline="0"/>
                  <a:t>(A</a:t>
                </a:r>
                <a:r>
                  <a:rPr lang="en-GB" b="1" baseline="-25000"/>
                  <a:t>k</a:t>
                </a:r>
                <a:r>
                  <a:rPr lang="en-GB" b="1" baseline="0"/>
                  <a:t>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40624"/>
        <c:crosses val="autoZero"/>
        <c:auto val="1"/>
        <c:lblAlgn val="ctr"/>
        <c:lblOffset val="100"/>
        <c:noMultiLvlLbl val="0"/>
      </c:catAx>
      <c:valAx>
        <c:axId val="4456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FREQUENCY OF DEVELOPMENT (</a:t>
            </a:r>
            <a:r>
              <a:rPr lang="en-US" b="1"/>
              <a:t>R</a:t>
            </a:r>
            <a:r>
              <a:rPr lang="en-US" b="1" baseline="-25000"/>
              <a:t>D</a:t>
            </a:r>
            <a:r>
              <a:rPr lang="en-US" b="1" baseline="-50000"/>
              <a:t>k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NORMALIZED FREQUENCY OF DEVELOPMENT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'TABLE,CHART,STATS - DEV FREQ.'!$B$5:$S$5</c:f>
              <c:numCache>
                <c:formatCode>General</c:formatCode>
                <c:ptCount val="18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9</c:v>
                </c:pt>
                <c:pt idx="10">
                  <c:v>17</c:v>
                </c:pt>
                <c:pt idx="11">
                  <c:v>14</c:v>
                </c:pt>
                <c:pt idx="12">
                  <c:v>16</c:v>
                </c:pt>
                <c:pt idx="13">
                  <c:v>15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</c:numCache>
            </c:numRef>
          </c:cat>
          <c:val>
            <c:numRef>
              <c:f>'TABLE,CHART,STATS - DEV FREQ.'!$B$6:$S$6</c:f>
              <c:numCache>
                <c:formatCode>0.000</c:formatCode>
                <c:ptCount val="18"/>
                <c:pt idx="0">
                  <c:v>8.5470085470085479E-3</c:v>
                </c:pt>
                <c:pt idx="1">
                  <c:v>1.7094017094017096E-2</c:v>
                </c:pt>
                <c:pt idx="2">
                  <c:v>1.7094017094017096E-2</c:v>
                </c:pt>
                <c:pt idx="3">
                  <c:v>2.564102564102564E-2</c:v>
                </c:pt>
                <c:pt idx="4">
                  <c:v>3.4188034188034191E-2</c:v>
                </c:pt>
                <c:pt idx="5">
                  <c:v>3.4188034188034191E-2</c:v>
                </c:pt>
                <c:pt idx="6">
                  <c:v>4.2735042735042736E-2</c:v>
                </c:pt>
                <c:pt idx="7">
                  <c:v>4.2735042735042736E-2</c:v>
                </c:pt>
                <c:pt idx="8">
                  <c:v>4.2735042735042736E-2</c:v>
                </c:pt>
                <c:pt idx="9">
                  <c:v>4.2735042735042736E-2</c:v>
                </c:pt>
                <c:pt idx="10">
                  <c:v>4.2735042735042736E-2</c:v>
                </c:pt>
                <c:pt idx="11">
                  <c:v>5.128205128205128E-2</c:v>
                </c:pt>
                <c:pt idx="12">
                  <c:v>5.9829059829059832E-2</c:v>
                </c:pt>
                <c:pt idx="13">
                  <c:v>6.8376068376068383E-2</c:v>
                </c:pt>
                <c:pt idx="14">
                  <c:v>8.5470085470085472E-2</c:v>
                </c:pt>
                <c:pt idx="15">
                  <c:v>0.11965811965811966</c:v>
                </c:pt>
                <c:pt idx="16">
                  <c:v>0.11965811965811966</c:v>
                </c:pt>
                <c:pt idx="17">
                  <c:v>0.14529914529914531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2-4059-AF28-8CF9F44A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51120"/>
        <c:axId val="545250464"/>
      </c:barChart>
      <c:catAx>
        <c:axId val="54525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D-CATEGORY</a:t>
                </a:r>
                <a:r>
                  <a:rPr lang="en-GB" baseline="0"/>
                  <a:t> (</a:t>
                </a:r>
                <a:r>
                  <a:rPr lang="en-GB" b="1" baseline="0"/>
                  <a:t>D</a:t>
                </a:r>
                <a:r>
                  <a:rPr lang="en-GB" b="1" baseline="-25000"/>
                  <a:t>k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0464"/>
        <c:crosses val="autoZero"/>
        <c:auto val="1"/>
        <c:lblAlgn val="ctr"/>
        <c:lblOffset val="100"/>
        <c:noMultiLvlLbl val="0"/>
      </c:catAx>
      <c:valAx>
        <c:axId val="5452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99</xdr:row>
      <xdr:rowOff>14287</xdr:rowOff>
    </xdr:from>
    <xdr:to>
      <xdr:col>15</xdr:col>
      <xdr:colOff>581025</xdr:colOff>
      <xdr:row>112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6CC20-E4C4-4F20-A759-3D0E6F2AF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99</xdr:row>
      <xdr:rowOff>14287</xdr:rowOff>
    </xdr:from>
    <xdr:to>
      <xdr:col>15</xdr:col>
      <xdr:colOff>581025</xdr:colOff>
      <xdr:row>112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55544-A21E-4A35-9A96-AF4E45D4C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1115784</xdr:colOff>
      <xdr:row>13</xdr:row>
      <xdr:rowOff>34017</xdr:rowOff>
    </xdr:from>
    <xdr:to>
      <xdr:col>15</xdr:col>
      <xdr:colOff>544284</xdr:colOff>
      <xdr:row>30</xdr:row>
      <xdr:rowOff>181428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32032-D543-4A99-8D76-03739878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585786</xdr:colOff>
      <xdr:row>7</xdr:row>
      <xdr:rowOff>242886</xdr:rowOff>
    </xdr:from>
    <xdr:to>
      <xdr:col>14</xdr:col>
      <xdr:colOff>276225</xdr:colOff>
      <xdr:row>19</xdr:row>
      <xdr:rowOff>209549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22A98-1B28-4CDD-AE48-D906A380A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4352923</xdr:colOff>
      <xdr:row>18</xdr:row>
      <xdr:rowOff>138111</xdr:rowOff>
    </xdr:from>
    <xdr:to>
      <xdr:col>12</xdr:col>
      <xdr:colOff>352425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3E281-3396-4E0A-BBE4-DF4AB9AEC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23</xdr:row>
      <xdr:rowOff>85725</xdr:rowOff>
    </xdr:from>
    <xdr:to>
      <xdr:col>12</xdr:col>
      <xdr:colOff>438149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E7680-5AD1-4159-8182-BE5B39AF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F5E-A241-45A6-8835-6C062AD07891}">
  <dimension ref="A1:G363"/>
  <sheetViews>
    <sheetView workbookViewId="0"/>
  </sheetViews>
  <sheetFormatPr defaultRowHeight="18.75" x14ac:dyDescent="0.3"/>
  <cols>
    <col min="1" max="1" width="9.140625" style="6"/>
    <col min="2" max="2" width="9.85546875" style="6" bestFit="1" customWidth="1"/>
    <col min="3" max="3" width="22" style="6" bestFit="1" customWidth="1"/>
    <col min="4" max="4" width="37.7109375" style="19" bestFit="1" customWidth="1"/>
    <col min="5" max="5" width="23.42578125" style="6" bestFit="1" customWidth="1"/>
    <col min="6" max="6" width="23.7109375" style="6" bestFit="1" customWidth="1"/>
    <col min="7" max="7" width="44.140625" style="6" bestFit="1" customWidth="1"/>
    <col min="8" max="9" width="9.140625" style="6"/>
    <col min="10" max="10" width="12.28515625" style="6" bestFit="1" customWidth="1"/>
    <col min="11" max="26" width="9.140625" style="6"/>
    <col min="27" max="27" width="14.28515625" style="6" bestFit="1" customWidth="1"/>
    <col min="28" max="28" width="20.140625" style="6" bestFit="1" customWidth="1"/>
    <col min="29" max="16384" width="9.140625" style="6"/>
  </cols>
  <sheetData>
    <row r="1" spans="1:5" s="13" customFormat="1" x14ac:dyDescent="0.3">
      <c r="A1" s="13" t="s">
        <v>0</v>
      </c>
      <c r="B1" s="13" t="s">
        <v>1</v>
      </c>
      <c r="C1" s="13" t="s">
        <v>6</v>
      </c>
      <c r="D1" s="14" t="s">
        <v>111</v>
      </c>
    </row>
    <row r="2" spans="1:5" s="15" customFormat="1" x14ac:dyDescent="0.3">
      <c r="A2" s="15">
        <v>1</v>
      </c>
      <c r="B2" s="15">
        <v>6.0540000000000003</v>
      </c>
      <c r="C2" s="15">
        <v>59</v>
      </c>
      <c r="E2" s="36"/>
    </row>
    <row r="3" spans="1:5" s="15" customFormat="1" x14ac:dyDescent="0.3">
      <c r="A3" s="15">
        <v>1</v>
      </c>
      <c r="B3" s="15">
        <v>6.03</v>
      </c>
      <c r="C3" s="15">
        <v>59</v>
      </c>
      <c r="E3" s="36"/>
    </row>
    <row r="4" spans="1:5" s="15" customFormat="1" x14ac:dyDescent="0.3">
      <c r="A4" s="15">
        <v>1</v>
      </c>
      <c r="B4" s="15">
        <v>8.01</v>
      </c>
      <c r="C4" s="15">
        <v>59</v>
      </c>
      <c r="E4" s="36"/>
    </row>
    <row r="5" spans="1:5" s="15" customFormat="1" x14ac:dyDescent="0.3">
      <c r="A5" s="15">
        <v>1</v>
      </c>
      <c r="B5" s="15">
        <v>5.0199999999999996</v>
      </c>
      <c r="C5" s="15">
        <v>59</v>
      </c>
      <c r="E5" s="36"/>
    </row>
    <row r="6" spans="1:5" s="15" customFormat="1" x14ac:dyDescent="0.3">
      <c r="A6" s="15">
        <v>1</v>
      </c>
      <c r="B6" s="15">
        <v>6.01</v>
      </c>
      <c r="C6" s="15">
        <v>59</v>
      </c>
      <c r="E6" s="36"/>
    </row>
    <row r="7" spans="1:5" s="16" customFormat="1" x14ac:dyDescent="0.3">
      <c r="A7" s="16">
        <v>2.1</v>
      </c>
      <c r="B7" s="16">
        <v>8.01</v>
      </c>
      <c r="C7" s="16">
        <v>76</v>
      </c>
      <c r="E7" s="36"/>
    </row>
    <row r="8" spans="1:5" s="16" customFormat="1" x14ac:dyDescent="0.3">
      <c r="A8" s="16">
        <v>2.1</v>
      </c>
      <c r="B8" s="16">
        <v>8.02</v>
      </c>
      <c r="C8" s="16">
        <v>76</v>
      </c>
      <c r="E8" s="36"/>
    </row>
    <row r="9" spans="1:5" s="16" customFormat="1" x14ac:dyDescent="0.3">
      <c r="A9" s="16">
        <v>2.1</v>
      </c>
      <c r="B9" s="16">
        <v>8.0299999999999994</v>
      </c>
      <c r="C9" s="16">
        <v>76</v>
      </c>
      <c r="E9" s="36"/>
    </row>
    <row r="10" spans="1:5" s="16" customFormat="1" x14ac:dyDescent="0.3">
      <c r="A10" s="16">
        <v>2.1</v>
      </c>
      <c r="B10" s="16">
        <v>6.0519999999999996</v>
      </c>
      <c r="C10" s="16">
        <v>76</v>
      </c>
      <c r="E10" s="36"/>
    </row>
    <row r="11" spans="1:5" s="16" customFormat="1" x14ac:dyDescent="0.3">
      <c r="A11" s="16">
        <v>2.2000000000000002</v>
      </c>
      <c r="B11" s="16">
        <v>6.0519999999999996</v>
      </c>
      <c r="C11" s="16">
        <v>76</v>
      </c>
      <c r="E11" s="36"/>
    </row>
    <row r="12" spans="1:5" s="16" customFormat="1" x14ac:dyDescent="0.3">
      <c r="A12" s="16">
        <v>2.1</v>
      </c>
      <c r="B12" s="16">
        <v>6.08</v>
      </c>
      <c r="C12" s="16">
        <v>76</v>
      </c>
      <c r="E12" s="36"/>
    </row>
    <row r="13" spans="1:5" s="16" customFormat="1" x14ac:dyDescent="0.3">
      <c r="A13" s="16">
        <v>2.2000000000000002</v>
      </c>
      <c r="B13" s="16">
        <v>6.08</v>
      </c>
      <c r="C13" s="16">
        <v>76</v>
      </c>
      <c r="E13" s="36"/>
    </row>
    <row r="14" spans="1:5" s="16" customFormat="1" x14ac:dyDescent="0.3">
      <c r="A14" s="16">
        <v>2.2000000000000002</v>
      </c>
      <c r="B14" s="16">
        <v>8.01</v>
      </c>
      <c r="C14" s="16">
        <v>76</v>
      </c>
      <c r="E14" s="36"/>
    </row>
    <row r="15" spans="1:5" s="16" customFormat="1" x14ac:dyDescent="0.3">
      <c r="A15" s="16">
        <v>2.2000000000000002</v>
      </c>
      <c r="B15" s="16">
        <v>8.02</v>
      </c>
      <c r="C15" s="16">
        <v>76</v>
      </c>
      <c r="E15" s="36"/>
    </row>
    <row r="16" spans="1:5" s="16" customFormat="1" x14ac:dyDescent="0.3">
      <c r="A16" s="16">
        <v>2.2000000000000002</v>
      </c>
      <c r="B16" s="16">
        <v>8.0299999999999994</v>
      </c>
      <c r="C16" s="16">
        <v>76</v>
      </c>
      <c r="E16" s="36"/>
    </row>
    <row r="17" spans="1:5" s="15" customFormat="1" x14ac:dyDescent="0.3">
      <c r="A17" s="15">
        <v>2.1</v>
      </c>
      <c r="B17" s="15">
        <v>6.08</v>
      </c>
      <c r="C17" s="15">
        <v>90</v>
      </c>
      <c r="E17" s="36"/>
    </row>
    <row r="18" spans="1:5" s="15" customFormat="1" x14ac:dyDescent="0.3">
      <c r="A18" s="15">
        <v>2.1</v>
      </c>
      <c r="B18" s="15">
        <v>6.07</v>
      </c>
      <c r="C18" s="15">
        <v>90</v>
      </c>
      <c r="E18" s="36"/>
    </row>
    <row r="19" spans="1:5" s="15" customFormat="1" x14ac:dyDescent="0.3">
      <c r="A19" s="15">
        <v>2.1</v>
      </c>
      <c r="B19" s="15">
        <v>8.0299999999999994</v>
      </c>
      <c r="C19" s="15">
        <v>90</v>
      </c>
      <c r="E19" s="36"/>
    </row>
    <row r="20" spans="1:5" s="15" customFormat="1" x14ac:dyDescent="0.3">
      <c r="A20" s="15">
        <v>2.1</v>
      </c>
      <c r="B20" s="15">
        <v>9.0299999999999994</v>
      </c>
      <c r="C20" s="15">
        <v>90</v>
      </c>
      <c r="E20" s="36"/>
    </row>
    <row r="21" spans="1:5" s="15" customFormat="1" x14ac:dyDescent="0.3">
      <c r="A21" s="15">
        <v>4</v>
      </c>
      <c r="B21" s="15">
        <v>8.0299999999999994</v>
      </c>
      <c r="C21" s="15">
        <v>90</v>
      </c>
      <c r="E21" s="36"/>
    </row>
    <row r="22" spans="1:5" s="15" customFormat="1" x14ac:dyDescent="0.3">
      <c r="A22" s="15">
        <v>4</v>
      </c>
      <c r="B22" s="15">
        <v>9.0299999999999994</v>
      </c>
      <c r="C22" s="15">
        <v>90</v>
      </c>
      <c r="E22" s="36"/>
    </row>
    <row r="23" spans="1:5" s="15" customFormat="1" x14ac:dyDescent="0.3">
      <c r="A23" s="15">
        <v>7.1</v>
      </c>
      <c r="B23" s="15">
        <v>6.08</v>
      </c>
      <c r="C23" s="15">
        <v>90</v>
      </c>
      <c r="E23" s="36"/>
    </row>
    <row r="24" spans="1:5" s="15" customFormat="1" x14ac:dyDescent="0.3">
      <c r="A24" s="15">
        <v>7.1</v>
      </c>
      <c r="B24" s="15">
        <v>10.012</v>
      </c>
      <c r="C24" s="15">
        <v>90</v>
      </c>
      <c r="E24" s="36"/>
    </row>
    <row r="25" spans="1:5" s="15" customFormat="1" x14ac:dyDescent="0.3">
      <c r="A25" s="15">
        <v>7.1</v>
      </c>
      <c r="B25" s="15">
        <v>9.0299999999999994</v>
      </c>
      <c r="C25" s="15">
        <v>90</v>
      </c>
      <c r="E25" s="36"/>
    </row>
    <row r="26" spans="1:5" s="15" customFormat="1" x14ac:dyDescent="0.3">
      <c r="A26" s="15">
        <v>5</v>
      </c>
      <c r="B26" s="15">
        <v>6.0609999999999999</v>
      </c>
      <c r="C26" s="15">
        <v>4</v>
      </c>
      <c r="E26" s="36"/>
    </row>
    <row r="27" spans="1:5" s="15" customFormat="1" x14ac:dyDescent="0.3">
      <c r="A27" s="15">
        <v>7.1</v>
      </c>
      <c r="B27" s="15">
        <v>10.021000000000001</v>
      </c>
      <c r="C27" s="15">
        <v>4</v>
      </c>
      <c r="E27" s="36"/>
    </row>
    <row r="28" spans="1:5" s="15" customFormat="1" x14ac:dyDescent="0.3">
      <c r="A28" s="15">
        <v>7.1</v>
      </c>
      <c r="B28" s="15">
        <v>9.0500000000000007</v>
      </c>
      <c r="C28" s="15">
        <v>4</v>
      </c>
      <c r="E28" s="36"/>
    </row>
    <row r="29" spans="1:5" s="15" customFormat="1" x14ac:dyDescent="0.3">
      <c r="A29" s="15">
        <v>8</v>
      </c>
      <c r="B29" s="15">
        <v>1.02</v>
      </c>
      <c r="C29" s="15">
        <v>4</v>
      </c>
      <c r="E29" s="36"/>
    </row>
    <row r="30" spans="1:5" s="15" customFormat="1" x14ac:dyDescent="0.3">
      <c r="A30" s="15">
        <v>8</v>
      </c>
      <c r="B30" s="15">
        <v>17.044</v>
      </c>
      <c r="C30" s="15">
        <v>4</v>
      </c>
      <c r="E30" s="36"/>
    </row>
    <row r="31" spans="1:5" s="15" customFormat="1" x14ac:dyDescent="0.3">
      <c r="A31" s="15">
        <v>8</v>
      </c>
      <c r="B31" s="15">
        <v>2.0099999999999998</v>
      </c>
      <c r="C31" s="15">
        <v>4</v>
      </c>
      <c r="E31" s="36"/>
    </row>
    <row r="32" spans="1:5" s="16" customFormat="1" x14ac:dyDescent="0.3">
      <c r="A32" s="16">
        <v>3</v>
      </c>
      <c r="B32" s="16">
        <v>10.021000000000001</v>
      </c>
      <c r="C32" s="16">
        <v>5</v>
      </c>
      <c r="E32" s="36"/>
    </row>
    <row r="33" spans="1:5" s="16" customFormat="1" x14ac:dyDescent="0.3">
      <c r="A33" s="16">
        <v>3</v>
      </c>
      <c r="B33" s="16">
        <v>9.0500000000000007</v>
      </c>
      <c r="C33" s="16">
        <v>5</v>
      </c>
      <c r="E33" s="36"/>
    </row>
    <row r="34" spans="1:5" s="16" customFormat="1" x14ac:dyDescent="0.3">
      <c r="A34" s="16">
        <v>3</v>
      </c>
      <c r="B34" s="16">
        <v>2.0099999999999998</v>
      </c>
      <c r="C34" s="16">
        <v>5</v>
      </c>
      <c r="E34" s="36"/>
    </row>
    <row r="35" spans="1:5" s="16" customFormat="1" x14ac:dyDescent="0.3">
      <c r="A35" s="16">
        <v>3</v>
      </c>
      <c r="B35" s="16">
        <v>2.02</v>
      </c>
      <c r="C35" s="16">
        <v>5</v>
      </c>
      <c r="E35" s="36"/>
    </row>
    <row r="36" spans="1:5" s="16" customFormat="1" x14ac:dyDescent="0.3">
      <c r="A36" s="16">
        <v>7.1</v>
      </c>
      <c r="B36" s="16">
        <v>10.021000000000001</v>
      </c>
      <c r="C36" s="16">
        <v>5</v>
      </c>
      <c r="E36" s="36"/>
    </row>
    <row r="37" spans="1:5" s="16" customFormat="1" x14ac:dyDescent="0.3">
      <c r="A37" s="16">
        <v>7.1</v>
      </c>
      <c r="B37" s="16">
        <v>9.0500000000000007</v>
      </c>
      <c r="C37" s="16">
        <v>5</v>
      </c>
      <c r="E37" s="36"/>
    </row>
    <row r="38" spans="1:5" s="16" customFormat="1" x14ac:dyDescent="0.3">
      <c r="A38" s="16">
        <v>8</v>
      </c>
      <c r="B38" s="16">
        <v>1.02</v>
      </c>
      <c r="C38" s="16">
        <v>5</v>
      </c>
      <c r="E38" s="36"/>
    </row>
    <row r="39" spans="1:5" s="16" customFormat="1" x14ac:dyDescent="0.3">
      <c r="A39" s="16">
        <v>8</v>
      </c>
      <c r="B39" s="16">
        <v>17.044</v>
      </c>
      <c r="C39" s="16">
        <v>5</v>
      </c>
      <c r="E39" s="36"/>
    </row>
    <row r="40" spans="1:5" s="16" customFormat="1" x14ac:dyDescent="0.3">
      <c r="A40" s="16">
        <v>8</v>
      </c>
      <c r="B40" s="16">
        <v>2.0099999999999998</v>
      </c>
      <c r="C40" s="16">
        <v>5</v>
      </c>
      <c r="E40" s="36"/>
    </row>
    <row r="41" spans="1:5" s="15" customFormat="1" x14ac:dyDescent="0.3">
      <c r="A41" s="15">
        <v>3</v>
      </c>
      <c r="B41" s="15">
        <v>9.01</v>
      </c>
      <c r="C41" s="15">
        <v>24</v>
      </c>
      <c r="E41" s="36"/>
    </row>
    <row r="42" spans="1:5" s="15" customFormat="1" x14ac:dyDescent="0.3">
      <c r="A42" s="15">
        <v>3</v>
      </c>
      <c r="B42" s="15">
        <v>5.01</v>
      </c>
      <c r="C42" s="15">
        <v>24</v>
      </c>
      <c r="E42" s="36"/>
    </row>
    <row r="43" spans="1:5" s="15" customFormat="1" x14ac:dyDescent="0.3">
      <c r="A43" s="15">
        <v>3</v>
      </c>
      <c r="B43" s="15">
        <v>11.04</v>
      </c>
      <c r="C43" s="15">
        <v>24</v>
      </c>
      <c r="E43" s="36"/>
    </row>
    <row r="44" spans="1:5" s="15" customFormat="1" x14ac:dyDescent="0.3">
      <c r="A44" s="15">
        <v>7.1</v>
      </c>
      <c r="B44" s="15">
        <v>9.01</v>
      </c>
      <c r="C44" s="15">
        <v>24</v>
      </c>
      <c r="E44" s="36"/>
    </row>
    <row r="45" spans="1:5" s="15" customFormat="1" x14ac:dyDescent="0.3">
      <c r="A45" s="15">
        <v>7.1</v>
      </c>
      <c r="B45" s="15">
        <v>11.04</v>
      </c>
      <c r="C45" s="15">
        <v>24</v>
      </c>
      <c r="E45" s="36"/>
    </row>
    <row r="46" spans="1:5" s="16" customFormat="1" x14ac:dyDescent="0.3">
      <c r="A46" s="16">
        <v>3</v>
      </c>
      <c r="B46" s="16">
        <v>6.04</v>
      </c>
      <c r="C46" s="16">
        <v>30</v>
      </c>
      <c r="D46" s="16" t="s">
        <v>156</v>
      </c>
      <c r="E46" s="36"/>
    </row>
    <row r="47" spans="1:5" s="16" customFormat="1" x14ac:dyDescent="0.3">
      <c r="A47" s="16">
        <v>3</v>
      </c>
      <c r="B47" s="16">
        <v>6.01</v>
      </c>
      <c r="C47" s="16">
        <v>30</v>
      </c>
      <c r="D47" s="16" t="s">
        <v>156</v>
      </c>
      <c r="E47" s="36"/>
    </row>
    <row r="48" spans="1:5" s="16" customFormat="1" x14ac:dyDescent="0.3">
      <c r="A48" s="16">
        <v>3</v>
      </c>
      <c r="B48" s="16">
        <v>8.01</v>
      </c>
      <c r="C48" s="16">
        <v>30</v>
      </c>
      <c r="D48" s="16" t="s">
        <v>156</v>
      </c>
      <c r="E48" s="36"/>
    </row>
    <row r="49" spans="1:5" s="16" customFormat="1" x14ac:dyDescent="0.3">
      <c r="A49" s="16">
        <v>3</v>
      </c>
      <c r="B49" s="16">
        <v>8.0299999999999994</v>
      </c>
      <c r="C49" s="16">
        <v>30</v>
      </c>
      <c r="D49" s="16" t="s">
        <v>156</v>
      </c>
      <c r="E49" s="36"/>
    </row>
    <row r="50" spans="1:5" s="16" customFormat="1" x14ac:dyDescent="0.3">
      <c r="A50" s="16">
        <v>7.1</v>
      </c>
      <c r="B50" s="16">
        <v>6.01</v>
      </c>
      <c r="C50" s="16">
        <v>30</v>
      </c>
      <c r="D50" s="16" t="s">
        <v>156</v>
      </c>
      <c r="E50" s="36"/>
    </row>
    <row r="51" spans="1:5" s="16" customFormat="1" x14ac:dyDescent="0.3">
      <c r="A51" s="16">
        <v>7.1</v>
      </c>
      <c r="B51" s="16">
        <v>6.04</v>
      </c>
      <c r="C51" s="16">
        <v>30</v>
      </c>
      <c r="D51" s="16" t="s">
        <v>156</v>
      </c>
      <c r="E51" s="36"/>
    </row>
    <row r="52" spans="1:5" s="16" customFormat="1" x14ac:dyDescent="0.3">
      <c r="A52" s="16">
        <v>7.1</v>
      </c>
      <c r="B52" s="16">
        <v>8.01</v>
      </c>
      <c r="C52" s="16">
        <v>30</v>
      </c>
      <c r="D52" s="16" t="s">
        <v>156</v>
      </c>
      <c r="E52" s="36"/>
    </row>
    <row r="53" spans="1:5" s="16" customFormat="1" x14ac:dyDescent="0.3">
      <c r="A53" s="16">
        <v>7.1</v>
      </c>
      <c r="B53" s="16">
        <v>8.0299999999999994</v>
      </c>
      <c r="C53" s="16">
        <v>30</v>
      </c>
      <c r="D53" s="16" t="s">
        <v>156</v>
      </c>
      <c r="E53" s="36"/>
    </row>
    <row r="54" spans="1:5" s="15" customFormat="1" x14ac:dyDescent="0.3">
      <c r="A54" s="15">
        <v>3</v>
      </c>
      <c r="B54" s="15">
        <v>8.01</v>
      </c>
      <c r="C54" s="15">
        <v>101</v>
      </c>
      <c r="E54" s="36"/>
    </row>
    <row r="55" spans="1:5" s="15" customFormat="1" x14ac:dyDescent="0.3">
      <c r="A55" s="15">
        <v>3</v>
      </c>
      <c r="B55" s="15">
        <v>10.010999999999999</v>
      </c>
      <c r="C55" s="15">
        <v>101</v>
      </c>
      <c r="E55" s="36"/>
    </row>
    <row r="56" spans="1:5" s="15" customFormat="1" x14ac:dyDescent="0.3">
      <c r="A56" s="15">
        <v>3</v>
      </c>
      <c r="B56" s="15">
        <v>2.0099999999999998</v>
      </c>
      <c r="C56" s="15">
        <v>101</v>
      </c>
      <c r="E56" s="36"/>
    </row>
    <row r="57" spans="1:5" s="15" customFormat="1" x14ac:dyDescent="0.3">
      <c r="A57" s="15">
        <v>7.1</v>
      </c>
      <c r="B57" s="15">
        <v>8.01</v>
      </c>
      <c r="C57" s="15">
        <v>101</v>
      </c>
      <c r="E57" s="36"/>
    </row>
    <row r="58" spans="1:5" s="15" customFormat="1" x14ac:dyDescent="0.3">
      <c r="A58" s="15">
        <v>7.1</v>
      </c>
      <c r="B58" s="15">
        <v>10.010999999999999</v>
      </c>
      <c r="C58" s="15">
        <v>101</v>
      </c>
      <c r="E58" s="36"/>
    </row>
    <row r="59" spans="1:5" s="15" customFormat="1" x14ac:dyDescent="0.3">
      <c r="A59" s="15">
        <v>8</v>
      </c>
      <c r="B59" s="15">
        <v>1.0109999999999999</v>
      </c>
      <c r="C59" s="15">
        <v>101</v>
      </c>
      <c r="E59" s="36"/>
    </row>
    <row r="60" spans="1:5" s="15" customFormat="1" x14ac:dyDescent="0.3">
      <c r="A60" s="15">
        <v>8</v>
      </c>
      <c r="B60" s="15">
        <v>17.041</v>
      </c>
      <c r="C60" s="15">
        <v>101</v>
      </c>
      <c r="E60" s="36"/>
    </row>
    <row r="61" spans="1:5" s="15" customFormat="1" x14ac:dyDescent="0.3">
      <c r="A61" s="15">
        <v>8</v>
      </c>
      <c r="B61" s="15">
        <v>2.0099999999999998</v>
      </c>
      <c r="C61" s="15">
        <v>101</v>
      </c>
      <c r="E61" s="36"/>
    </row>
    <row r="62" spans="1:5" s="16" customFormat="1" x14ac:dyDescent="0.3">
      <c r="A62" s="16">
        <v>4</v>
      </c>
      <c r="B62" s="16">
        <v>9.0399999999999991</v>
      </c>
      <c r="C62" s="16">
        <v>56</v>
      </c>
      <c r="E62" s="36"/>
    </row>
    <row r="63" spans="1:5" s="16" customFormat="1" x14ac:dyDescent="0.3">
      <c r="A63" s="16">
        <v>4</v>
      </c>
      <c r="B63" s="16">
        <v>17.010000000000002</v>
      </c>
      <c r="C63" s="16">
        <v>56</v>
      </c>
      <c r="E63" s="36"/>
    </row>
    <row r="64" spans="1:5" s="16" customFormat="1" x14ac:dyDescent="0.3">
      <c r="A64" s="16">
        <v>7.1</v>
      </c>
      <c r="B64" s="16">
        <v>10.021000000000001</v>
      </c>
      <c r="C64" s="16">
        <v>56</v>
      </c>
      <c r="E64" s="36"/>
    </row>
    <row r="65" spans="1:5" s="16" customFormat="1" x14ac:dyDescent="0.3">
      <c r="A65" s="16">
        <v>7.1</v>
      </c>
      <c r="B65" s="16">
        <v>2.0099999999999998</v>
      </c>
      <c r="C65" s="16">
        <v>56</v>
      </c>
      <c r="E65" s="36"/>
    </row>
    <row r="66" spans="1:5" s="16" customFormat="1" x14ac:dyDescent="0.3">
      <c r="A66" s="16">
        <v>4</v>
      </c>
      <c r="B66" s="16">
        <v>8.01</v>
      </c>
      <c r="C66" s="16">
        <v>56</v>
      </c>
      <c r="E66" s="36"/>
    </row>
    <row r="67" spans="1:5" s="16" customFormat="1" x14ac:dyDescent="0.3">
      <c r="A67" s="16">
        <v>4</v>
      </c>
      <c r="B67" s="16">
        <v>8.02</v>
      </c>
      <c r="C67" s="16">
        <v>56</v>
      </c>
      <c r="E67" s="36"/>
    </row>
    <row r="68" spans="1:5" s="16" customFormat="1" x14ac:dyDescent="0.3">
      <c r="A68" s="16">
        <v>4</v>
      </c>
      <c r="B68" s="16">
        <v>8.0399999999999991</v>
      </c>
      <c r="C68" s="16">
        <v>56</v>
      </c>
      <c r="E68" s="36"/>
    </row>
    <row r="69" spans="1:5" s="16" customFormat="1" x14ac:dyDescent="0.3">
      <c r="A69" s="16">
        <v>8</v>
      </c>
      <c r="B69" s="16">
        <v>1.0109999999999999</v>
      </c>
      <c r="C69" s="16">
        <v>56</v>
      </c>
      <c r="E69" s="36"/>
    </row>
    <row r="70" spans="1:5" s="16" customFormat="1" x14ac:dyDescent="0.3">
      <c r="A70" s="16">
        <v>8</v>
      </c>
      <c r="B70" s="16">
        <v>17.010000000000002</v>
      </c>
      <c r="C70" s="16">
        <v>56</v>
      </c>
      <c r="E70" s="36"/>
    </row>
    <row r="71" spans="1:5" s="16" customFormat="1" x14ac:dyDescent="0.3">
      <c r="A71" s="16">
        <v>8</v>
      </c>
      <c r="B71" s="16">
        <v>2.0099999999999998</v>
      </c>
      <c r="C71" s="16">
        <v>56</v>
      </c>
      <c r="E71" s="36"/>
    </row>
    <row r="72" spans="1:5" s="15" customFormat="1" x14ac:dyDescent="0.3">
      <c r="A72" s="15">
        <v>7.1</v>
      </c>
      <c r="B72" s="15">
        <v>8.01</v>
      </c>
      <c r="C72" s="15">
        <v>100</v>
      </c>
      <c r="E72" s="36"/>
    </row>
    <row r="73" spans="1:5" s="15" customFormat="1" x14ac:dyDescent="0.3">
      <c r="A73" s="15">
        <v>7.1</v>
      </c>
      <c r="B73" s="15">
        <v>8.07</v>
      </c>
      <c r="C73" s="15">
        <v>100</v>
      </c>
      <c r="E73" s="36"/>
    </row>
    <row r="74" spans="1:5" s="15" customFormat="1" x14ac:dyDescent="0.3">
      <c r="A74" s="15">
        <v>7.1</v>
      </c>
      <c r="B74" s="15">
        <v>10.021000000000001</v>
      </c>
      <c r="C74" s="15">
        <v>100</v>
      </c>
      <c r="E74" s="36"/>
    </row>
    <row r="75" spans="1:5" s="15" customFormat="1" x14ac:dyDescent="0.3">
      <c r="A75" s="15">
        <v>4</v>
      </c>
      <c r="B75" s="15">
        <v>8.01</v>
      </c>
      <c r="C75" s="15">
        <v>100</v>
      </c>
      <c r="E75" s="36"/>
    </row>
    <row r="76" spans="1:5" s="15" customFormat="1" x14ac:dyDescent="0.3">
      <c r="A76" s="15">
        <v>4</v>
      </c>
      <c r="B76" s="15">
        <v>8.07</v>
      </c>
      <c r="C76" s="15">
        <v>100</v>
      </c>
      <c r="E76" s="36"/>
    </row>
    <row r="77" spans="1:5" s="15" customFormat="1" x14ac:dyDescent="0.3">
      <c r="A77" s="15">
        <v>4</v>
      </c>
      <c r="B77" s="15">
        <v>17.010000000000002</v>
      </c>
      <c r="C77" s="15">
        <v>100</v>
      </c>
      <c r="E77" s="36"/>
    </row>
    <row r="78" spans="1:5" s="15" customFormat="1" x14ac:dyDescent="0.3">
      <c r="A78" s="15">
        <v>8</v>
      </c>
      <c r="B78" s="15">
        <v>1.0109999999999999</v>
      </c>
      <c r="C78" s="15">
        <v>100</v>
      </c>
      <c r="E78" s="36"/>
    </row>
    <row r="79" spans="1:5" s="15" customFormat="1" x14ac:dyDescent="0.3">
      <c r="A79" s="15">
        <v>8</v>
      </c>
      <c r="B79" s="15">
        <v>17.010000000000002</v>
      </c>
      <c r="C79" s="17">
        <v>100</v>
      </c>
      <c r="E79" s="36"/>
    </row>
    <row r="80" spans="1:5" s="15" customFormat="1" x14ac:dyDescent="0.3">
      <c r="A80" s="15">
        <v>8</v>
      </c>
      <c r="B80" s="15">
        <v>2.02</v>
      </c>
      <c r="C80" s="15">
        <v>100</v>
      </c>
      <c r="E80" s="36"/>
    </row>
    <row r="81" spans="1:5" s="16" customFormat="1" x14ac:dyDescent="0.3">
      <c r="A81" s="16">
        <v>3</v>
      </c>
      <c r="B81" s="16">
        <v>8.01</v>
      </c>
      <c r="C81" s="16">
        <v>104</v>
      </c>
      <c r="E81" s="37"/>
    </row>
    <row r="82" spans="1:5" s="16" customFormat="1" x14ac:dyDescent="0.3">
      <c r="A82" s="16">
        <v>3</v>
      </c>
      <c r="B82" s="16">
        <v>10.021000000000001</v>
      </c>
      <c r="C82" s="16">
        <v>104</v>
      </c>
      <c r="E82" s="37"/>
    </row>
    <row r="83" spans="1:5" s="16" customFormat="1" x14ac:dyDescent="0.3">
      <c r="A83" s="16">
        <v>3</v>
      </c>
      <c r="B83" s="16">
        <v>2.0299999999999998</v>
      </c>
      <c r="C83" s="16">
        <v>104</v>
      </c>
      <c r="E83" s="37"/>
    </row>
    <row r="84" spans="1:5" s="16" customFormat="1" x14ac:dyDescent="0.3">
      <c r="A84" s="16">
        <v>3</v>
      </c>
      <c r="B84" s="16">
        <v>12.01</v>
      </c>
      <c r="C84" s="16">
        <v>104</v>
      </c>
      <c r="E84" s="37"/>
    </row>
    <row r="85" spans="1:5" s="16" customFormat="1" x14ac:dyDescent="0.3">
      <c r="A85" s="16">
        <v>7.1</v>
      </c>
      <c r="B85" s="16">
        <v>8.01</v>
      </c>
      <c r="C85" s="16">
        <v>104</v>
      </c>
      <c r="E85" s="37"/>
    </row>
    <row r="86" spans="1:5" s="16" customFormat="1" x14ac:dyDescent="0.3">
      <c r="A86" s="16">
        <v>7.1</v>
      </c>
      <c r="B86" s="16">
        <v>10.021000000000001</v>
      </c>
      <c r="C86" s="16">
        <v>104</v>
      </c>
      <c r="E86" s="37"/>
    </row>
    <row r="87" spans="1:5" s="16" customFormat="1" x14ac:dyDescent="0.3">
      <c r="A87" s="16">
        <v>8</v>
      </c>
      <c r="B87" s="16">
        <v>1.0109999999999999</v>
      </c>
      <c r="C87" s="16">
        <v>104</v>
      </c>
      <c r="E87" s="37"/>
    </row>
    <row r="88" spans="1:5" s="16" customFormat="1" x14ac:dyDescent="0.3">
      <c r="A88" s="16">
        <v>8</v>
      </c>
      <c r="B88" s="16">
        <v>2.0299999999999998</v>
      </c>
      <c r="C88" s="16">
        <v>104</v>
      </c>
      <c r="E88" s="37"/>
    </row>
    <row r="89" spans="1:5" s="16" customFormat="1" x14ac:dyDescent="0.3">
      <c r="A89" s="16">
        <v>8</v>
      </c>
      <c r="B89" s="16">
        <v>12.01</v>
      </c>
      <c r="C89" s="16">
        <v>104</v>
      </c>
      <c r="E89" s="37"/>
    </row>
    <row r="90" spans="1:5" s="16" customFormat="1" x14ac:dyDescent="0.3">
      <c r="A90" s="16">
        <v>8</v>
      </c>
      <c r="B90" s="16">
        <v>17.044</v>
      </c>
      <c r="C90" s="16">
        <v>104</v>
      </c>
      <c r="E90" s="37"/>
    </row>
    <row r="91" spans="1:5" s="15" customFormat="1" x14ac:dyDescent="0.3">
      <c r="A91" s="15">
        <v>7.1</v>
      </c>
      <c r="B91" s="15">
        <v>8.01</v>
      </c>
      <c r="C91" s="15">
        <v>94</v>
      </c>
      <c r="E91" s="36"/>
    </row>
    <row r="92" spans="1:5" s="15" customFormat="1" x14ac:dyDescent="0.3">
      <c r="A92" s="15">
        <v>7.1</v>
      </c>
      <c r="B92" s="15">
        <v>8.0399999999999991</v>
      </c>
      <c r="C92" s="15">
        <v>94</v>
      </c>
      <c r="E92" s="36"/>
    </row>
    <row r="93" spans="1:5" s="15" customFormat="1" x14ac:dyDescent="0.3">
      <c r="A93" s="15">
        <v>7.1</v>
      </c>
      <c r="B93" s="15">
        <v>10.010999999999999</v>
      </c>
      <c r="C93" s="15">
        <v>94</v>
      </c>
      <c r="E93" s="36"/>
    </row>
    <row r="94" spans="1:5" s="15" customFormat="1" x14ac:dyDescent="0.3">
      <c r="A94" s="15">
        <v>7.1</v>
      </c>
      <c r="B94" s="15">
        <v>10.023</v>
      </c>
      <c r="C94" s="15">
        <v>94</v>
      </c>
      <c r="E94" s="36"/>
    </row>
    <row r="95" spans="1:5" s="15" customFormat="1" x14ac:dyDescent="0.3">
      <c r="A95" s="15">
        <v>7.1</v>
      </c>
      <c r="B95" s="15">
        <v>10.023999999999999</v>
      </c>
      <c r="C95" s="15">
        <v>94</v>
      </c>
      <c r="E95" s="36"/>
    </row>
    <row r="96" spans="1:5" s="15" customFormat="1" x14ac:dyDescent="0.3">
      <c r="A96" s="15">
        <v>8</v>
      </c>
      <c r="B96" s="15">
        <v>1.02</v>
      </c>
      <c r="C96" s="15">
        <v>94</v>
      </c>
      <c r="E96" s="36"/>
    </row>
    <row r="97" spans="1:5" s="15" customFormat="1" x14ac:dyDescent="0.3">
      <c r="A97" s="15">
        <v>8</v>
      </c>
      <c r="B97" s="15">
        <v>1.03</v>
      </c>
      <c r="C97" s="15">
        <v>94</v>
      </c>
      <c r="E97" s="36"/>
    </row>
    <row r="98" spans="1:5" s="15" customFormat="1" x14ac:dyDescent="0.3">
      <c r="A98" s="15">
        <v>8</v>
      </c>
      <c r="B98" s="15">
        <v>17.041</v>
      </c>
      <c r="C98" s="15">
        <v>94</v>
      </c>
      <c r="E98" s="36"/>
    </row>
    <row r="99" spans="1:5" s="15" customFormat="1" x14ac:dyDescent="0.3">
      <c r="A99" s="15">
        <v>8</v>
      </c>
      <c r="B99" s="15">
        <v>17.042000000000002</v>
      </c>
      <c r="C99" s="15">
        <v>94</v>
      </c>
      <c r="E99" s="36"/>
    </row>
    <row r="100" spans="1:5" s="15" customFormat="1" x14ac:dyDescent="0.3">
      <c r="A100" s="15">
        <v>3</v>
      </c>
      <c r="B100" s="15">
        <v>8.01</v>
      </c>
      <c r="C100" s="15">
        <v>62</v>
      </c>
      <c r="E100" s="36"/>
    </row>
    <row r="101" spans="1:5" s="15" customFormat="1" x14ac:dyDescent="0.3">
      <c r="A101" s="15">
        <v>3</v>
      </c>
      <c r="B101" s="15">
        <v>8.02</v>
      </c>
      <c r="C101" s="15">
        <v>62</v>
      </c>
      <c r="E101" s="36"/>
    </row>
    <row r="102" spans="1:5" s="15" customFormat="1" x14ac:dyDescent="0.3">
      <c r="A102" s="15">
        <v>3</v>
      </c>
      <c r="B102" s="15">
        <v>8.0500000000000007</v>
      </c>
      <c r="C102" s="15">
        <v>62</v>
      </c>
      <c r="E102" s="36"/>
    </row>
    <row r="103" spans="1:5" s="15" customFormat="1" x14ac:dyDescent="0.3">
      <c r="A103" s="15">
        <v>3</v>
      </c>
      <c r="B103" s="15">
        <v>8.06</v>
      </c>
      <c r="C103" s="15">
        <v>62</v>
      </c>
      <c r="E103" s="36"/>
    </row>
    <row r="104" spans="1:5" s="15" customFormat="1" x14ac:dyDescent="0.3">
      <c r="A104" s="15">
        <v>3</v>
      </c>
      <c r="B104" s="15">
        <v>10.010999999999999</v>
      </c>
      <c r="C104" s="15">
        <v>62</v>
      </c>
      <c r="E104" s="36"/>
    </row>
    <row r="105" spans="1:5" s="15" customFormat="1" x14ac:dyDescent="0.3">
      <c r="A105" s="15">
        <v>4</v>
      </c>
      <c r="B105" s="15">
        <v>8.01</v>
      </c>
      <c r="C105" s="15">
        <v>62</v>
      </c>
      <c r="E105" s="36"/>
    </row>
    <row r="106" spans="1:5" s="15" customFormat="1" x14ac:dyDescent="0.3">
      <c r="A106" s="15">
        <v>4</v>
      </c>
      <c r="B106" s="15">
        <v>8.02</v>
      </c>
      <c r="C106" s="15">
        <v>62</v>
      </c>
      <c r="E106" s="36"/>
    </row>
    <row r="107" spans="1:5" s="15" customFormat="1" x14ac:dyDescent="0.3">
      <c r="A107" s="15">
        <v>4</v>
      </c>
      <c r="B107" s="15">
        <v>8.0500000000000007</v>
      </c>
      <c r="C107" s="15">
        <v>62</v>
      </c>
      <c r="E107" s="36"/>
    </row>
    <row r="108" spans="1:5" s="15" customFormat="1" x14ac:dyDescent="0.3">
      <c r="A108" s="15">
        <v>4</v>
      </c>
      <c r="B108" s="15">
        <v>8.06</v>
      </c>
      <c r="C108" s="15">
        <v>62</v>
      </c>
      <c r="E108" s="36"/>
    </row>
    <row r="109" spans="1:5" s="15" customFormat="1" x14ac:dyDescent="0.3">
      <c r="A109" s="15">
        <v>7.1</v>
      </c>
      <c r="B109" s="15">
        <v>9.0399999999999991</v>
      </c>
      <c r="C109" s="15">
        <v>62</v>
      </c>
      <c r="E109" s="36"/>
    </row>
    <row r="110" spans="1:5" s="15" customFormat="1" x14ac:dyDescent="0.3">
      <c r="A110" s="15">
        <v>7.1</v>
      </c>
      <c r="B110" s="15">
        <v>10.010999999999999</v>
      </c>
      <c r="C110" s="15">
        <v>62</v>
      </c>
      <c r="E110" s="36"/>
    </row>
    <row r="111" spans="1:5" s="15" customFormat="1" x14ac:dyDescent="0.3">
      <c r="A111" s="15">
        <v>8</v>
      </c>
      <c r="B111" s="15">
        <v>1.0109999999999999</v>
      </c>
      <c r="C111" s="15">
        <v>62</v>
      </c>
      <c r="E111" s="36"/>
    </row>
    <row r="112" spans="1:5" s="15" customFormat="1" x14ac:dyDescent="0.3">
      <c r="A112" s="15">
        <v>8</v>
      </c>
      <c r="B112" s="15">
        <v>17.041</v>
      </c>
      <c r="C112" s="15">
        <v>62</v>
      </c>
      <c r="E112" s="36"/>
    </row>
    <row r="113" spans="1:7" s="16" customFormat="1" x14ac:dyDescent="0.3">
      <c r="A113" s="16">
        <v>3</v>
      </c>
      <c r="B113" s="16">
        <v>10.010999999999999</v>
      </c>
      <c r="C113" s="16">
        <v>36</v>
      </c>
      <c r="E113" s="37"/>
      <c r="G113" s="16" t="s">
        <v>254</v>
      </c>
    </row>
    <row r="114" spans="1:7" s="16" customFormat="1" x14ac:dyDescent="0.3">
      <c r="A114" s="16">
        <v>3</v>
      </c>
      <c r="B114" s="16">
        <v>10.021000000000001</v>
      </c>
      <c r="C114" s="16">
        <v>36</v>
      </c>
      <c r="E114" s="37"/>
      <c r="G114" s="16" t="s">
        <v>255</v>
      </c>
    </row>
    <row r="115" spans="1:7" s="16" customFormat="1" x14ac:dyDescent="0.3">
      <c r="A115" s="16">
        <v>3</v>
      </c>
      <c r="B115" s="16">
        <v>9.0399999999999991</v>
      </c>
      <c r="C115" s="16">
        <v>36</v>
      </c>
      <c r="E115" s="37"/>
      <c r="G115" s="16" t="s">
        <v>253</v>
      </c>
    </row>
    <row r="116" spans="1:7" s="16" customFormat="1" x14ac:dyDescent="0.3">
      <c r="A116" s="16">
        <v>3</v>
      </c>
      <c r="B116" s="16">
        <v>2.04</v>
      </c>
      <c r="C116" s="16">
        <v>36</v>
      </c>
      <c r="E116" s="37"/>
      <c r="G116" s="16" t="s">
        <v>252</v>
      </c>
    </row>
    <row r="117" spans="1:7" s="16" customFormat="1" x14ac:dyDescent="0.3">
      <c r="A117" s="16">
        <v>3</v>
      </c>
      <c r="B117" s="16">
        <v>12.02</v>
      </c>
      <c r="C117" s="16">
        <v>36</v>
      </c>
      <c r="E117" s="37"/>
      <c r="G117" s="16" t="s">
        <v>256</v>
      </c>
    </row>
    <row r="118" spans="1:7" s="16" customFormat="1" x14ac:dyDescent="0.3">
      <c r="A118" s="16">
        <v>4</v>
      </c>
      <c r="B118" s="16">
        <v>10.010999999999999</v>
      </c>
      <c r="C118" s="16">
        <v>36</v>
      </c>
      <c r="E118" s="37"/>
      <c r="G118" s="16" t="s">
        <v>254</v>
      </c>
    </row>
    <row r="119" spans="1:7" s="16" customFormat="1" x14ac:dyDescent="0.3">
      <c r="A119" s="16">
        <v>4</v>
      </c>
      <c r="B119" s="16">
        <v>10.021000000000001</v>
      </c>
      <c r="C119" s="16">
        <v>36</v>
      </c>
      <c r="E119" s="37"/>
      <c r="G119" s="16" t="s">
        <v>255</v>
      </c>
    </row>
    <row r="120" spans="1:7" s="16" customFormat="1" x14ac:dyDescent="0.3">
      <c r="A120" s="16">
        <v>4</v>
      </c>
      <c r="B120" s="16">
        <v>9.0399999999999991</v>
      </c>
      <c r="C120" s="16">
        <v>36</v>
      </c>
      <c r="E120" s="37"/>
      <c r="G120" s="16" t="s">
        <v>253</v>
      </c>
    </row>
    <row r="121" spans="1:7" s="16" customFormat="1" x14ac:dyDescent="0.3">
      <c r="A121" s="16">
        <v>4</v>
      </c>
      <c r="B121" s="16">
        <v>1.0109999999999999</v>
      </c>
      <c r="C121" s="16">
        <v>36</v>
      </c>
      <c r="E121" s="37"/>
      <c r="G121" s="16" t="s">
        <v>257</v>
      </c>
    </row>
    <row r="122" spans="1:7" s="16" customFormat="1" x14ac:dyDescent="0.3">
      <c r="A122" s="16">
        <v>4</v>
      </c>
      <c r="B122" s="16">
        <v>17.041</v>
      </c>
      <c r="C122" s="16">
        <v>36</v>
      </c>
      <c r="E122" s="37"/>
      <c r="G122" s="16" t="s">
        <v>258</v>
      </c>
    </row>
    <row r="123" spans="1:7" s="16" customFormat="1" x14ac:dyDescent="0.3">
      <c r="A123" s="16">
        <v>4</v>
      </c>
      <c r="B123" s="16">
        <v>2.04</v>
      </c>
      <c r="C123" s="16">
        <v>36</v>
      </c>
      <c r="E123" s="37"/>
      <c r="G123" s="16" t="s">
        <v>252</v>
      </c>
    </row>
    <row r="124" spans="1:7" s="16" customFormat="1" x14ac:dyDescent="0.3">
      <c r="A124" s="16">
        <v>4</v>
      </c>
      <c r="B124" s="16">
        <v>12.02</v>
      </c>
      <c r="C124" s="16">
        <v>36</v>
      </c>
      <c r="E124" s="37"/>
      <c r="G124" s="16" t="s">
        <v>256</v>
      </c>
    </row>
    <row r="125" spans="1:7" s="16" customFormat="1" x14ac:dyDescent="0.3">
      <c r="A125" s="16">
        <v>5</v>
      </c>
      <c r="B125" s="16">
        <v>10.010999999999999</v>
      </c>
      <c r="C125" s="16">
        <v>36</v>
      </c>
      <c r="E125" s="37"/>
      <c r="G125" s="16" t="s">
        <v>254</v>
      </c>
    </row>
    <row r="126" spans="1:7" s="16" customFormat="1" x14ac:dyDescent="0.3">
      <c r="A126" s="16">
        <v>5</v>
      </c>
      <c r="B126" s="16">
        <v>10.021000000000001</v>
      </c>
      <c r="C126" s="16">
        <v>36</v>
      </c>
      <c r="E126" s="37"/>
      <c r="G126" s="16" t="s">
        <v>255</v>
      </c>
    </row>
    <row r="127" spans="1:7" s="16" customFormat="1" x14ac:dyDescent="0.3">
      <c r="A127" s="16">
        <v>5</v>
      </c>
      <c r="B127" s="16">
        <v>9.0399999999999991</v>
      </c>
      <c r="C127" s="16">
        <v>36</v>
      </c>
      <c r="E127" s="37"/>
      <c r="G127" s="16" t="s">
        <v>253</v>
      </c>
    </row>
    <row r="128" spans="1:7" s="16" customFormat="1" x14ac:dyDescent="0.3">
      <c r="A128" s="16">
        <v>5</v>
      </c>
      <c r="B128" s="16">
        <v>1.0109999999999999</v>
      </c>
      <c r="C128" s="16">
        <v>36</v>
      </c>
      <c r="E128" s="37"/>
      <c r="G128" s="16" t="s">
        <v>257</v>
      </c>
    </row>
    <row r="129" spans="1:7" s="16" customFormat="1" x14ac:dyDescent="0.3">
      <c r="A129" s="16">
        <v>5</v>
      </c>
      <c r="B129" s="16">
        <v>17.041</v>
      </c>
      <c r="C129" s="16">
        <v>36</v>
      </c>
      <c r="E129" s="37"/>
      <c r="G129" s="16" t="s">
        <v>258</v>
      </c>
    </row>
    <row r="130" spans="1:7" s="16" customFormat="1" x14ac:dyDescent="0.3">
      <c r="A130" s="16">
        <v>5</v>
      </c>
      <c r="B130" s="16">
        <v>2.04</v>
      </c>
      <c r="C130" s="16">
        <v>36</v>
      </c>
      <c r="E130" s="37"/>
      <c r="G130" s="16" t="s">
        <v>252</v>
      </c>
    </row>
    <row r="131" spans="1:7" s="16" customFormat="1" x14ac:dyDescent="0.3">
      <c r="A131" s="16">
        <v>5</v>
      </c>
      <c r="B131" s="16">
        <v>12.02</v>
      </c>
      <c r="C131" s="16">
        <v>36</v>
      </c>
      <c r="E131" s="37"/>
      <c r="G131" s="16" t="s">
        <v>256</v>
      </c>
    </row>
    <row r="132" spans="1:7" s="16" customFormat="1" x14ac:dyDescent="0.3">
      <c r="A132" s="16">
        <v>7.1</v>
      </c>
      <c r="B132" s="16">
        <v>10.010999999999999</v>
      </c>
      <c r="C132" s="16">
        <v>36</v>
      </c>
      <c r="E132" s="37"/>
    </row>
    <row r="133" spans="1:7" s="16" customFormat="1" x14ac:dyDescent="0.3">
      <c r="A133" s="16">
        <v>7.1</v>
      </c>
      <c r="B133" s="16">
        <v>10.021000000000001</v>
      </c>
      <c r="C133" s="16">
        <v>36</v>
      </c>
      <c r="E133" s="37"/>
    </row>
    <row r="134" spans="1:7" s="16" customFormat="1" x14ac:dyDescent="0.3">
      <c r="A134" s="16">
        <v>7.1</v>
      </c>
      <c r="B134" s="16">
        <v>9.0399999999999991</v>
      </c>
      <c r="C134" s="16">
        <v>36</v>
      </c>
      <c r="E134" s="37"/>
    </row>
    <row r="135" spans="1:7" s="16" customFormat="1" x14ac:dyDescent="0.3">
      <c r="A135" s="16">
        <v>8</v>
      </c>
      <c r="B135" s="16">
        <v>1.0109999999999999</v>
      </c>
      <c r="C135" s="16">
        <v>36</v>
      </c>
      <c r="E135" s="37"/>
    </row>
    <row r="136" spans="1:7" s="16" customFormat="1" x14ac:dyDescent="0.3">
      <c r="A136" s="16">
        <v>8</v>
      </c>
      <c r="B136" s="16">
        <v>17.041</v>
      </c>
      <c r="C136" s="16">
        <v>36</v>
      </c>
      <c r="E136" s="37"/>
    </row>
    <row r="137" spans="1:7" s="16" customFormat="1" x14ac:dyDescent="0.3">
      <c r="A137" s="16">
        <v>8</v>
      </c>
      <c r="B137" s="16">
        <v>2.04</v>
      </c>
      <c r="C137" s="16">
        <v>36</v>
      </c>
      <c r="E137" s="37"/>
    </row>
    <row r="138" spans="1:7" s="15" customFormat="1" x14ac:dyDescent="0.3">
      <c r="A138" s="15">
        <v>4</v>
      </c>
      <c r="B138" s="15">
        <v>10.010999999999999</v>
      </c>
      <c r="C138" s="15">
        <v>98</v>
      </c>
      <c r="E138" s="36"/>
      <c r="G138" s="15" t="s">
        <v>254</v>
      </c>
    </row>
    <row r="139" spans="1:7" s="15" customFormat="1" x14ac:dyDescent="0.3">
      <c r="A139" s="15">
        <v>4</v>
      </c>
      <c r="B139" s="15">
        <v>10.023</v>
      </c>
      <c r="C139" s="15">
        <v>98</v>
      </c>
      <c r="E139" s="36"/>
      <c r="G139" s="15" t="s">
        <v>259</v>
      </c>
    </row>
    <row r="140" spans="1:7" s="15" customFormat="1" x14ac:dyDescent="0.3">
      <c r="A140" s="15">
        <v>4</v>
      </c>
      <c r="B140" s="15">
        <v>9.06</v>
      </c>
      <c r="C140" s="15">
        <v>98</v>
      </c>
      <c r="E140" s="36"/>
    </row>
    <row r="141" spans="1:7" s="15" customFormat="1" x14ac:dyDescent="0.3">
      <c r="A141" s="15">
        <v>4</v>
      </c>
      <c r="B141" s="15">
        <v>9.07</v>
      </c>
      <c r="C141" s="15">
        <v>98</v>
      </c>
      <c r="E141" s="36"/>
    </row>
    <row r="142" spans="1:7" s="15" customFormat="1" x14ac:dyDescent="0.3">
      <c r="A142" s="15">
        <v>4</v>
      </c>
      <c r="B142" s="15">
        <v>12.01</v>
      </c>
      <c r="C142" s="15">
        <v>98</v>
      </c>
      <c r="E142" s="36"/>
    </row>
    <row r="143" spans="1:7" s="15" customFormat="1" x14ac:dyDescent="0.3">
      <c r="A143" s="15">
        <v>7.1</v>
      </c>
      <c r="B143" s="15">
        <v>10.010999999999999</v>
      </c>
      <c r="C143" s="15">
        <v>98</v>
      </c>
      <c r="E143" s="36"/>
    </row>
    <row r="144" spans="1:7" s="15" customFormat="1" x14ac:dyDescent="0.3">
      <c r="A144" s="15">
        <v>7.1</v>
      </c>
      <c r="B144" s="15">
        <v>10.023</v>
      </c>
      <c r="C144" s="15">
        <v>98</v>
      </c>
      <c r="E144" s="36"/>
    </row>
    <row r="145" spans="1:5" s="15" customFormat="1" x14ac:dyDescent="0.3">
      <c r="A145" s="15">
        <v>7.1</v>
      </c>
      <c r="B145" s="15">
        <v>9.06</v>
      </c>
      <c r="C145" s="15">
        <v>98</v>
      </c>
      <c r="E145" s="36"/>
    </row>
    <row r="146" spans="1:5" s="15" customFormat="1" x14ac:dyDescent="0.3">
      <c r="A146" s="15">
        <v>7.1</v>
      </c>
      <c r="B146" s="15">
        <v>9.07</v>
      </c>
      <c r="C146" s="15">
        <v>98</v>
      </c>
      <c r="E146" s="36"/>
    </row>
    <row r="147" spans="1:5" s="15" customFormat="1" x14ac:dyDescent="0.3">
      <c r="A147" s="15">
        <v>8</v>
      </c>
      <c r="B147" s="15">
        <v>1.0109999999999999</v>
      </c>
      <c r="C147" s="15">
        <v>98</v>
      </c>
      <c r="E147" s="36"/>
    </row>
    <row r="148" spans="1:5" s="15" customFormat="1" x14ac:dyDescent="0.3">
      <c r="A148" s="15">
        <v>8</v>
      </c>
      <c r="B148" s="15">
        <v>17.041</v>
      </c>
      <c r="C148" s="15">
        <v>98</v>
      </c>
      <c r="E148" s="36"/>
    </row>
    <row r="149" spans="1:5" s="15" customFormat="1" x14ac:dyDescent="0.3">
      <c r="A149" s="15">
        <v>8</v>
      </c>
      <c r="B149" s="15">
        <v>2.0499999999999998</v>
      </c>
      <c r="C149" s="15">
        <v>98</v>
      </c>
      <c r="E149" s="36"/>
    </row>
    <row r="150" spans="1:5" s="15" customFormat="1" x14ac:dyDescent="0.3">
      <c r="A150" s="15">
        <v>8</v>
      </c>
      <c r="B150" s="15">
        <v>12.01</v>
      </c>
      <c r="C150" s="15">
        <v>98</v>
      </c>
      <c r="E150" s="36"/>
    </row>
    <row r="151" spans="1:5" s="16" customFormat="1" x14ac:dyDescent="0.3">
      <c r="A151" s="16">
        <v>6</v>
      </c>
      <c r="B151" s="16">
        <v>13.01</v>
      </c>
      <c r="C151" s="16">
        <v>82</v>
      </c>
      <c r="E151" s="37"/>
    </row>
    <row r="152" spans="1:5" s="16" customFormat="1" x14ac:dyDescent="0.3">
      <c r="A152" s="16">
        <v>7.2</v>
      </c>
      <c r="B152" s="16">
        <v>6.01</v>
      </c>
      <c r="C152" s="16">
        <v>82</v>
      </c>
      <c r="E152" s="37"/>
    </row>
    <row r="153" spans="1:5" s="16" customFormat="1" x14ac:dyDescent="0.3">
      <c r="A153" s="16">
        <v>7.2</v>
      </c>
      <c r="B153" s="16">
        <v>10.010999999999999</v>
      </c>
      <c r="C153" s="16">
        <v>82</v>
      </c>
      <c r="E153" s="37"/>
    </row>
    <row r="154" spans="1:5" s="16" customFormat="1" x14ac:dyDescent="0.3">
      <c r="A154" s="16">
        <v>7.2</v>
      </c>
      <c r="B154" s="16">
        <v>9.08</v>
      </c>
      <c r="C154" s="16">
        <v>82</v>
      </c>
      <c r="E154" s="37"/>
    </row>
    <row r="155" spans="1:5" s="16" customFormat="1" x14ac:dyDescent="0.3">
      <c r="A155" s="16">
        <v>8</v>
      </c>
      <c r="B155" s="16">
        <v>1.0109999999999999</v>
      </c>
      <c r="C155" s="16">
        <v>82</v>
      </c>
      <c r="E155" s="37"/>
    </row>
    <row r="156" spans="1:5" s="16" customFormat="1" x14ac:dyDescent="0.3">
      <c r="A156" s="16">
        <v>8</v>
      </c>
      <c r="B156" s="16">
        <v>1.0129999999999999</v>
      </c>
      <c r="C156" s="16">
        <v>82</v>
      </c>
      <c r="E156" s="37"/>
    </row>
    <row r="157" spans="1:5" s="16" customFormat="1" x14ac:dyDescent="0.3">
      <c r="A157" s="16">
        <v>8</v>
      </c>
      <c r="B157" s="16">
        <v>1.0129999999999999</v>
      </c>
      <c r="C157" s="16">
        <v>82</v>
      </c>
      <c r="E157" s="37"/>
    </row>
    <row r="158" spans="1:5" s="16" customFormat="1" x14ac:dyDescent="0.3">
      <c r="A158" s="16">
        <v>8</v>
      </c>
      <c r="B158" s="16">
        <v>17.042999999999999</v>
      </c>
      <c r="C158" s="16">
        <v>82</v>
      </c>
      <c r="E158" s="37"/>
    </row>
    <row r="159" spans="1:5" s="16" customFormat="1" x14ac:dyDescent="0.3">
      <c r="A159" s="16">
        <v>8</v>
      </c>
      <c r="B159" s="16">
        <v>2.0099999999999998</v>
      </c>
      <c r="C159" s="16">
        <v>82</v>
      </c>
      <c r="E159" s="37"/>
    </row>
    <row r="160" spans="1:5" s="16" customFormat="1" x14ac:dyDescent="0.3">
      <c r="A160" s="16">
        <v>8</v>
      </c>
      <c r="B160" s="16">
        <v>2.08</v>
      </c>
      <c r="C160" s="16">
        <v>82</v>
      </c>
      <c r="E160" s="37"/>
    </row>
    <row r="161" spans="1:5" s="16" customFormat="1" x14ac:dyDescent="0.3">
      <c r="A161" s="16">
        <v>8</v>
      </c>
      <c r="B161" s="16">
        <v>2.09</v>
      </c>
      <c r="C161" s="16">
        <v>82</v>
      </c>
      <c r="E161" s="37"/>
    </row>
    <row r="162" spans="1:5" s="16" customFormat="1" x14ac:dyDescent="0.3">
      <c r="A162" s="16">
        <v>12.2</v>
      </c>
      <c r="B162" s="16">
        <v>6.01</v>
      </c>
      <c r="C162" s="16">
        <v>82</v>
      </c>
      <c r="E162" s="37"/>
    </row>
    <row r="163" spans="1:5" s="15" customFormat="1" x14ac:dyDescent="0.3">
      <c r="A163" s="15">
        <v>6</v>
      </c>
      <c r="B163" s="15">
        <v>13.01</v>
      </c>
      <c r="C163" s="15">
        <v>81</v>
      </c>
      <c r="E163" s="36"/>
    </row>
    <row r="164" spans="1:5" s="15" customFormat="1" x14ac:dyDescent="0.3">
      <c r="A164" s="15">
        <v>7.2</v>
      </c>
      <c r="B164" s="15">
        <v>6.01</v>
      </c>
      <c r="C164" s="15">
        <v>81</v>
      </c>
      <c r="E164" s="36"/>
    </row>
    <row r="165" spans="1:5" s="15" customFormat="1" x14ac:dyDescent="0.3">
      <c r="A165" s="15">
        <v>7.2</v>
      </c>
      <c r="B165" s="15">
        <v>10.010999999999999</v>
      </c>
      <c r="C165" s="15">
        <v>81</v>
      </c>
      <c r="E165" s="36"/>
    </row>
    <row r="166" spans="1:5" s="15" customFormat="1" x14ac:dyDescent="0.3">
      <c r="A166" s="15">
        <v>7.2</v>
      </c>
      <c r="B166" s="15">
        <v>10.012</v>
      </c>
      <c r="C166" s="15">
        <v>81</v>
      </c>
      <c r="E166" s="36"/>
    </row>
    <row r="167" spans="1:5" s="15" customFormat="1" x14ac:dyDescent="0.3">
      <c r="A167" s="15">
        <v>7.2</v>
      </c>
      <c r="B167" s="15">
        <v>10.021000000000001</v>
      </c>
      <c r="C167" s="15">
        <v>81</v>
      </c>
      <c r="E167" s="36"/>
    </row>
    <row r="168" spans="1:5" s="15" customFormat="1" x14ac:dyDescent="0.3">
      <c r="A168" s="15">
        <v>7.2</v>
      </c>
      <c r="B168" s="15">
        <v>10.022</v>
      </c>
      <c r="C168" s="15">
        <v>81</v>
      </c>
      <c r="E168" s="36"/>
    </row>
    <row r="169" spans="1:5" s="15" customFormat="1" x14ac:dyDescent="0.3">
      <c r="A169" s="15">
        <v>7.2</v>
      </c>
      <c r="B169" s="15">
        <v>9.08</v>
      </c>
      <c r="C169" s="15">
        <v>81</v>
      </c>
      <c r="E169" s="36"/>
    </row>
    <row r="170" spans="1:5" s="15" customFormat="1" x14ac:dyDescent="0.3">
      <c r="A170" s="15">
        <v>7.2</v>
      </c>
      <c r="B170" s="15">
        <v>9.09</v>
      </c>
      <c r="C170" s="15">
        <v>81</v>
      </c>
      <c r="E170" s="36"/>
    </row>
    <row r="171" spans="1:5" s="15" customFormat="1" x14ac:dyDescent="0.3">
      <c r="A171" s="15">
        <v>8</v>
      </c>
      <c r="B171" s="15">
        <v>1.0129999999999999</v>
      </c>
      <c r="C171" s="15">
        <v>81</v>
      </c>
      <c r="E171" s="36"/>
    </row>
    <row r="172" spans="1:5" s="15" customFormat="1" x14ac:dyDescent="0.3">
      <c r="A172" s="15">
        <v>8</v>
      </c>
      <c r="B172" s="15">
        <v>17.02</v>
      </c>
      <c r="C172" s="15">
        <v>81</v>
      </c>
      <c r="E172" s="36"/>
    </row>
    <row r="173" spans="1:5" s="15" customFormat="1" x14ac:dyDescent="0.3">
      <c r="A173" s="15">
        <v>8</v>
      </c>
      <c r="B173" s="15">
        <v>17.044</v>
      </c>
      <c r="C173" s="15">
        <v>81</v>
      </c>
      <c r="E173" s="36"/>
    </row>
    <row r="174" spans="1:5" s="15" customFormat="1" x14ac:dyDescent="0.3">
      <c r="A174" s="15">
        <v>12.2</v>
      </c>
      <c r="B174" s="15">
        <v>6.01</v>
      </c>
      <c r="C174" s="15">
        <v>81</v>
      </c>
      <c r="E174" s="36"/>
    </row>
    <row r="175" spans="1:5" s="16" customFormat="1" x14ac:dyDescent="0.3">
      <c r="A175" s="16">
        <v>3</v>
      </c>
      <c r="B175" s="16">
        <v>8.01</v>
      </c>
      <c r="C175" s="16">
        <v>37</v>
      </c>
      <c r="E175" s="36"/>
    </row>
    <row r="176" spans="1:5" s="16" customFormat="1" x14ac:dyDescent="0.3">
      <c r="A176" s="16">
        <v>3</v>
      </c>
      <c r="B176" s="16">
        <v>11.02</v>
      </c>
      <c r="C176" s="16">
        <v>37</v>
      </c>
      <c r="E176" s="36"/>
    </row>
    <row r="177" spans="1:5" s="16" customFormat="1" x14ac:dyDescent="0.3">
      <c r="A177" s="16">
        <v>4</v>
      </c>
      <c r="B177" s="16">
        <v>8.01</v>
      </c>
      <c r="C177" s="16">
        <v>37</v>
      </c>
      <c r="E177" s="36"/>
    </row>
    <row r="178" spans="1:5" s="16" customFormat="1" x14ac:dyDescent="0.3">
      <c r="A178" s="16">
        <v>7.1</v>
      </c>
      <c r="B178" s="16">
        <v>11.02</v>
      </c>
      <c r="C178" s="16">
        <v>37</v>
      </c>
      <c r="E178" s="36"/>
    </row>
    <row r="179" spans="1:5" s="15" customFormat="1" x14ac:dyDescent="0.3">
      <c r="A179" s="15">
        <v>3</v>
      </c>
      <c r="B179" s="15">
        <v>6.03</v>
      </c>
      <c r="C179" s="15">
        <v>38</v>
      </c>
      <c r="E179" s="36"/>
    </row>
    <row r="180" spans="1:5" s="15" customFormat="1" x14ac:dyDescent="0.3">
      <c r="A180" s="15">
        <v>3</v>
      </c>
      <c r="B180" s="15">
        <v>6.04</v>
      </c>
      <c r="C180" s="15">
        <v>38</v>
      </c>
      <c r="E180" s="36"/>
    </row>
    <row r="181" spans="1:5" s="15" customFormat="1" x14ac:dyDescent="0.3">
      <c r="A181" s="15">
        <v>3</v>
      </c>
      <c r="B181" s="15">
        <v>6.0510000000000002</v>
      </c>
      <c r="C181" s="15">
        <v>38</v>
      </c>
      <c r="E181" s="36"/>
    </row>
    <row r="182" spans="1:5" s="15" customFormat="1" x14ac:dyDescent="0.3">
      <c r="A182" s="15">
        <v>3</v>
      </c>
      <c r="B182" s="15">
        <v>6.08</v>
      </c>
      <c r="C182" s="15">
        <v>38</v>
      </c>
      <c r="E182" s="36"/>
    </row>
    <row r="183" spans="1:5" s="15" customFormat="1" x14ac:dyDescent="0.3">
      <c r="A183" s="15">
        <v>3</v>
      </c>
      <c r="B183" s="15">
        <v>9.02</v>
      </c>
      <c r="C183" s="15">
        <v>38</v>
      </c>
      <c r="E183" s="36"/>
    </row>
    <row r="184" spans="1:5" s="15" customFormat="1" x14ac:dyDescent="0.3">
      <c r="A184" s="15">
        <v>3</v>
      </c>
      <c r="B184" s="15">
        <v>11.01</v>
      </c>
      <c r="C184" s="15">
        <v>38</v>
      </c>
      <c r="E184" s="36"/>
    </row>
    <row r="185" spans="1:5" s="15" customFormat="1" x14ac:dyDescent="0.3">
      <c r="A185" s="15">
        <v>4</v>
      </c>
      <c r="B185" s="15">
        <v>9.02</v>
      </c>
      <c r="C185" s="15">
        <v>38</v>
      </c>
      <c r="E185" s="36"/>
    </row>
    <row r="186" spans="1:5" s="15" customFormat="1" x14ac:dyDescent="0.3">
      <c r="A186" s="15">
        <v>7.1</v>
      </c>
      <c r="B186" s="15">
        <v>6.08</v>
      </c>
      <c r="C186" s="15">
        <v>38</v>
      </c>
      <c r="E186" s="36"/>
    </row>
    <row r="187" spans="1:5" s="15" customFormat="1" x14ac:dyDescent="0.3">
      <c r="A187" s="15">
        <v>7.1</v>
      </c>
      <c r="B187" s="15">
        <v>9.02</v>
      </c>
      <c r="C187" s="15">
        <v>38</v>
      </c>
      <c r="E187" s="36"/>
    </row>
    <row r="188" spans="1:5" s="15" customFormat="1" x14ac:dyDescent="0.3">
      <c r="A188" s="15">
        <v>7.1</v>
      </c>
      <c r="B188" s="15">
        <v>11.01</v>
      </c>
      <c r="C188" s="15">
        <v>38</v>
      </c>
      <c r="E188" s="36"/>
    </row>
    <row r="189" spans="1:5" s="16" customFormat="1" x14ac:dyDescent="0.3">
      <c r="A189" s="16">
        <v>3</v>
      </c>
      <c r="B189" s="16">
        <v>6.01</v>
      </c>
      <c r="C189" s="16">
        <v>39</v>
      </c>
      <c r="E189" s="36"/>
    </row>
    <row r="190" spans="1:5" s="16" customFormat="1" x14ac:dyDescent="0.3">
      <c r="A190" s="16">
        <v>3</v>
      </c>
      <c r="B190" s="16">
        <v>6.03</v>
      </c>
      <c r="C190" s="16">
        <v>39</v>
      </c>
      <c r="E190" s="36"/>
    </row>
    <row r="191" spans="1:5" s="16" customFormat="1" x14ac:dyDescent="0.3">
      <c r="A191" s="16">
        <v>3</v>
      </c>
      <c r="B191" s="16">
        <v>6.0510000000000002</v>
      </c>
      <c r="C191" s="16">
        <v>39</v>
      </c>
      <c r="E191" s="36"/>
    </row>
    <row r="192" spans="1:5" s="16" customFormat="1" x14ac:dyDescent="0.3">
      <c r="A192" s="16">
        <v>3</v>
      </c>
      <c r="B192" s="16">
        <v>8.01</v>
      </c>
      <c r="C192" s="16">
        <v>39</v>
      </c>
      <c r="E192" s="36"/>
    </row>
    <row r="193" spans="1:5" s="16" customFormat="1" x14ac:dyDescent="0.3">
      <c r="A193" s="16">
        <v>3</v>
      </c>
      <c r="B193" s="16">
        <v>11.02</v>
      </c>
      <c r="C193" s="16">
        <v>39</v>
      </c>
      <c r="E193" s="36"/>
    </row>
    <row r="194" spans="1:5" s="16" customFormat="1" x14ac:dyDescent="0.3">
      <c r="A194" s="16">
        <v>4</v>
      </c>
      <c r="B194" s="16">
        <v>8.01</v>
      </c>
      <c r="C194" s="16">
        <v>39</v>
      </c>
      <c r="E194" s="36"/>
    </row>
    <row r="195" spans="1:5" s="16" customFormat="1" x14ac:dyDescent="0.3">
      <c r="A195" s="16">
        <v>6</v>
      </c>
      <c r="B195" s="16">
        <v>6.01</v>
      </c>
      <c r="C195" s="16">
        <v>39</v>
      </c>
      <c r="E195" s="36"/>
    </row>
    <row r="196" spans="1:5" s="16" customFormat="1" x14ac:dyDescent="0.3">
      <c r="A196" s="16">
        <v>6</v>
      </c>
      <c r="B196" s="16">
        <v>6.03</v>
      </c>
      <c r="C196" s="16">
        <v>39</v>
      </c>
      <c r="E196" s="36"/>
    </row>
    <row r="197" spans="1:5" s="15" customFormat="1" x14ac:dyDescent="0.3">
      <c r="A197" s="15">
        <v>7.1</v>
      </c>
      <c r="B197" s="15">
        <v>8.01</v>
      </c>
      <c r="C197" s="15">
        <v>48</v>
      </c>
      <c r="E197" s="36"/>
    </row>
    <row r="198" spans="1:5" s="15" customFormat="1" x14ac:dyDescent="0.3">
      <c r="A198" s="15">
        <v>7.1</v>
      </c>
      <c r="B198" s="15">
        <v>8.02</v>
      </c>
      <c r="C198" s="15">
        <v>48</v>
      </c>
      <c r="E198" s="36"/>
    </row>
    <row r="199" spans="1:5" s="15" customFormat="1" x14ac:dyDescent="0.3">
      <c r="A199" s="15">
        <v>7.1</v>
      </c>
      <c r="B199" s="15">
        <v>8.0399999999999991</v>
      </c>
      <c r="C199" s="15">
        <v>48</v>
      </c>
      <c r="E199" s="36"/>
    </row>
    <row r="200" spans="1:5" s="15" customFormat="1" x14ac:dyDescent="0.3">
      <c r="A200" s="15">
        <v>7.1</v>
      </c>
      <c r="B200" s="15">
        <v>10.010999999999999</v>
      </c>
      <c r="C200" s="15">
        <v>48</v>
      </c>
      <c r="E200" s="36"/>
    </row>
    <row r="201" spans="1:5" s="15" customFormat="1" x14ac:dyDescent="0.3">
      <c r="A201" s="15">
        <v>7.1</v>
      </c>
      <c r="B201" s="15">
        <v>10.023</v>
      </c>
      <c r="C201" s="15">
        <v>48</v>
      </c>
      <c r="E201" s="36"/>
    </row>
    <row r="202" spans="1:5" s="15" customFormat="1" x14ac:dyDescent="0.3">
      <c r="A202" s="15">
        <v>7.1</v>
      </c>
      <c r="B202" s="15">
        <v>10.025</v>
      </c>
      <c r="C202" s="15">
        <v>48</v>
      </c>
      <c r="E202" s="36"/>
    </row>
    <row r="203" spans="1:5" s="15" customFormat="1" x14ac:dyDescent="0.3">
      <c r="A203" s="15">
        <v>7.1</v>
      </c>
      <c r="B203" s="15">
        <v>9.06</v>
      </c>
      <c r="C203" s="15">
        <v>48</v>
      </c>
      <c r="E203" s="36"/>
    </row>
    <row r="204" spans="1:5" s="15" customFormat="1" x14ac:dyDescent="0.3">
      <c r="A204" s="15">
        <v>7.1</v>
      </c>
      <c r="B204" s="15">
        <v>9.07</v>
      </c>
      <c r="C204" s="15">
        <v>48</v>
      </c>
      <c r="E204" s="36"/>
    </row>
    <row r="205" spans="1:5" s="15" customFormat="1" x14ac:dyDescent="0.3">
      <c r="A205" s="15">
        <v>7.1</v>
      </c>
      <c r="B205" s="15">
        <v>9.02</v>
      </c>
      <c r="C205" s="15">
        <v>48</v>
      </c>
      <c r="E205" s="36"/>
    </row>
    <row r="206" spans="1:5" s="15" customFormat="1" x14ac:dyDescent="0.3">
      <c r="A206" s="15">
        <v>7.1</v>
      </c>
      <c r="B206" s="15">
        <v>9.0399999999999991</v>
      </c>
      <c r="C206" s="15">
        <v>48</v>
      </c>
      <c r="E206" s="36"/>
    </row>
    <row r="207" spans="1:5" s="15" customFormat="1" x14ac:dyDescent="0.3">
      <c r="A207" s="15">
        <v>8</v>
      </c>
      <c r="B207" s="15">
        <v>1.0109999999999999</v>
      </c>
      <c r="C207" s="15">
        <v>48</v>
      </c>
      <c r="E207" s="36"/>
    </row>
    <row r="208" spans="1:5" s="15" customFormat="1" x14ac:dyDescent="0.3">
      <c r="A208" s="15">
        <v>8</v>
      </c>
      <c r="B208" s="15">
        <v>17.010000000000002</v>
      </c>
      <c r="C208" s="15">
        <v>48</v>
      </c>
      <c r="E208" s="36"/>
    </row>
    <row r="209" spans="1:5" s="15" customFormat="1" x14ac:dyDescent="0.3">
      <c r="A209" s="15">
        <v>8</v>
      </c>
      <c r="B209" s="15">
        <v>17.041</v>
      </c>
      <c r="C209" s="15">
        <v>48</v>
      </c>
      <c r="E209" s="36"/>
    </row>
    <row r="210" spans="1:5" s="15" customFormat="1" x14ac:dyDescent="0.3">
      <c r="A210" s="15">
        <v>8</v>
      </c>
      <c r="B210" s="15">
        <v>2.0099999999999998</v>
      </c>
      <c r="C210" s="15">
        <v>48</v>
      </c>
      <c r="E210" s="36"/>
    </row>
    <row r="211" spans="1:5" s="15" customFormat="1" x14ac:dyDescent="0.3">
      <c r="A211" s="15">
        <v>8</v>
      </c>
      <c r="B211" s="15">
        <v>2.0699999999999998</v>
      </c>
      <c r="C211" s="15">
        <v>48</v>
      </c>
      <c r="E211" s="36"/>
    </row>
    <row r="212" spans="1:5" s="16" customFormat="1" x14ac:dyDescent="0.3">
      <c r="A212" s="16">
        <v>1</v>
      </c>
      <c r="B212" s="16">
        <v>6.01</v>
      </c>
      <c r="C212" s="16">
        <v>29</v>
      </c>
      <c r="E212" s="36"/>
    </row>
    <row r="213" spans="1:5" s="16" customFormat="1" x14ac:dyDescent="0.3">
      <c r="A213" s="16">
        <v>1</v>
      </c>
      <c r="B213" s="16">
        <v>6.03</v>
      </c>
      <c r="C213" s="16">
        <v>29</v>
      </c>
      <c r="E213" s="36"/>
    </row>
    <row r="214" spans="1:5" s="16" customFormat="1" x14ac:dyDescent="0.3">
      <c r="A214" s="16">
        <v>1</v>
      </c>
      <c r="B214" s="16">
        <v>8.01</v>
      </c>
      <c r="C214" s="16">
        <v>29</v>
      </c>
      <c r="E214" s="36"/>
    </row>
    <row r="215" spans="1:5" s="16" customFormat="1" x14ac:dyDescent="0.3">
      <c r="A215" s="16">
        <v>1</v>
      </c>
      <c r="B215" s="16">
        <v>8.02</v>
      </c>
      <c r="C215" s="16">
        <v>29</v>
      </c>
      <c r="E215" s="36"/>
    </row>
    <row r="216" spans="1:5" s="16" customFormat="1" x14ac:dyDescent="0.3">
      <c r="A216" s="16">
        <v>1</v>
      </c>
      <c r="B216" s="16">
        <v>10.021000000000001</v>
      </c>
      <c r="C216" s="16">
        <v>29</v>
      </c>
      <c r="E216" s="36"/>
    </row>
    <row r="217" spans="1:5" s="16" customFormat="1" x14ac:dyDescent="0.3">
      <c r="A217" s="16">
        <v>1</v>
      </c>
      <c r="B217" s="16">
        <v>10.025</v>
      </c>
      <c r="C217" s="16">
        <v>29</v>
      </c>
      <c r="E217" s="36"/>
    </row>
    <row r="218" spans="1:5" s="16" customFormat="1" x14ac:dyDescent="0.3">
      <c r="A218" s="16">
        <v>1</v>
      </c>
      <c r="B218" s="16">
        <v>5.03</v>
      </c>
      <c r="C218" s="16">
        <v>29</v>
      </c>
      <c r="E218" s="36"/>
    </row>
    <row r="219" spans="1:5" s="16" customFormat="1" x14ac:dyDescent="0.3">
      <c r="A219" s="16">
        <v>1</v>
      </c>
      <c r="B219" s="16">
        <v>11.03</v>
      </c>
      <c r="C219" s="16">
        <v>29</v>
      </c>
      <c r="E219" s="36"/>
    </row>
    <row r="220" spans="1:5" s="15" customFormat="1" x14ac:dyDescent="0.3">
      <c r="A220" s="15">
        <v>3</v>
      </c>
      <c r="B220" s="15">
        <v>10.021000000000001</v>
      </c>
      <c r="C220" s="15">
        <v>69</v>
      </c>
      <c r="D220" s="15" t="s">
        <v>217</v>
      </c>
      <c r="E220" s="36"/>
    </row>
    <row r="221" spans="1:5" s="15" customFormat="1" x14ac:dyDescent="0.3">
      <c r="A221" s="15">
        <v>3</v>
      </c>
      <c r="B221" s="15">
        <v>10.023</v>
      </c>
      <c r="C221" s="15">
        <v>69</v>
      </c>
      <c r="D221" s="15" t="s">
        <v>217</v>
      </c>
      <c r="E221" s="36"/>
    </row>
    <row r="222" spans="1:5" s="15" customFormat="1" x14ac:dyDescent="0.3">
      <c r="A222" s="15">
        <v>3</v>
      </c>
      <c r="B222" s="15">
        <v>10.025</v>
      </c>
      <c r="C222" s="15">
        <v>69</v>
      </c>
      <c r="D222" s="15" t="s">
        <v>217</v>
      </c>
      <c r="E222" s="36"/>
    </row>
    <row r="223" spans="1:5" s="15" customFormat="1" x14ac:dyDescent="0.3">
      <c r="A223" s="15">
        <v>3</v>
      </c>
      <c r="B223" s="15">
        <v>9.09</v>
      </c>
      <c r="C223" s="15">
        <v>69</v>
      </c>
      <c r="D223" s="15" t="s">
        <v>217</v>
      </c>
      <c r="E223" s="36"/>
    </row>
    <row r="224" spans="1:5" s="15" customFormat="1" x14ac:dyDescent="0.3">
      <c r="A224" s="15">
        <v>7.1</v>
      </c>
      <c r="B224" s="15">
        <v>10.021000000000001</v>
      </c>
      <c r="C224" s="15">
        <v>69</v>
      </c>
      <c r="D224" s="15" t="s">
        <v>217</v>
      </c>
      <c r="E224" s="36"/>
    </row>
    <row r="225" spans="1:6" s="15" customFormat="1" x14ac:dyDescent="0.3">
      <c r="A225" s="15">
        <v>7.1</v>
      </c>
      <c r="B225" s="15">
        <v>10.023</v>
      </c>
      <c r="C225" s="15">
        <v>69</v>
      </c>
      <c r="D225" s="15" t="s">
        <v>217</v>
      </c>
      <c r="E225" s="36"/>
    </row>
    <row r="226" spans="1:6" s="15" customFormat="1" x14ac:dyDescent="0.3">
      <c r="A226" s="15">
        <v>7.1</v>
      </c>
      <c r="B226" s="15">
        <v>10.025</v>
      </c>
      <c r="C226" s="15">
        <v>69</v>
      </c>
      <c r="D226" s="15" t="s">
        <v>217</v>
      </c>
      <c r="E226" s="36"/>
    </row>
    <row r="227" spans="1:6" s="15" customFormat="1" x14ac:dyDescent="0.3">
      <c r="A227" s="15">
        <v>7.1</v>
      </c>
      <c r="B227" s="15">
        <v>9.09</v>
      </c>
      <c r="C227" s="15">
        <v>69</v>
      </c>
      <c r="D227" s="15" t="s">
        <v>217</v>
      </c>
      <c r="E227" s="36"/>
    </row>
    <row r="228" spans="1:6" s="15" customFormat="1" x14ac:dyDescent="0.3">
      <c r="A228" s="15">
        <v>8</v>
      </c>
      <c r="B228" s="15">
        <v>1.0109999999999999</v>
      </c>
      <c r="C228" s="15">
        <v>69</v>
      </c>
      <c r="D228" s="15" t="s">
        <v>217</v>
      </c>
      <c r="E228" s="36"/>
    </row>
    <row r="229" spans="1:6" s="15" customFormat="1" x14ac:dyDescent="0.3">
      <c r="A229" s="15">
        <v>8</v>
      </c>
      <c r="B229" s="15">
        <v>2.0099999999999998</v>
      </c>
      <c r="C229" s="15">
        <v>69</v>
      </c>
      <c r="D229" s="15" t="s">
        <v>217</v>
      </c>
      <c r="E229" s="36"/>
    </row>
    <row r="230" spans="1:6" s="15" customFormat="1" x14ac:dyDescent="0.3">
      <c r="A230" s="15">
        <v>8</v>
      </c>
      <c r="B230" s="15">
        <v>1.0109999999999999</v>
      </c>
      <c r="C230" s="15">
        <v>69</v>
      </c>
      <c r="D230" s="15" t="s">
        <v>217</v>
      </c>
      <c r="E230" s="36"/>
    </row>
    <row r="231" spans="1:6" s="15" customFormat="1" x14ac:dyDescent="0.3">
      <c r="A231" s="15">
        <v>8</v>
      </c>
      <c r="B231" s="15">
        <v>17.03</v>
      </c>
      <c r="C231" s="15">
        <v>69</v>
      </c>
      <c r="D231" s="15" t="s">
        <v>217</v>
      </c>
      <c r="E231" s="36"/>
    </row>
    <row r="232" spans="1:6" s="15" customFormat="1" x14ac:dyDescent="0.3">
      <c r="A232" s="15">
        <v>8</v>
      </c>
      <c r="B232" s="15">
        <v>2.0099999999999998</v>
      </c>
      <c r="C232" s="15">
        <v>69</v>
      </c>
      <c r="D232" s="15" t="s">
        <v>217</v>
      </c>
      <c r="E232" s="36"/>
    </row>
    <row r="233" spans="1:6" s="15" customFormat="1" x14ac:dyDescent="0.3">
      <c r="A233" s="15">
        <v>8</v>
      </c>
      <c r="B233" s="15">
        <v>2.06</v>
      </c>
      <c r="C233" s="15">
        <v>69</v>
      </c>
      <c r="D233" s="15" t="s">
        <v>217</v>
      </c>
      <c r="E233" s="36"/>
    </row>
    <row r="234" spans="1:6" s="5" customFormat="1" ht="21" x14ac:dyDescent="0.35">
      <c r="A234" s="41">
        <v>3</v>
      </c>
      <c r="B234" s="37">
        <v>8.01</v>
      </c>
      <c r="C234" s="47">
        <v>85</v>
      </c>
      <c r="D234" s="45" t="s">
        <v>248</v>
      </c>
      <c r="E234" s="37"/>
      <c r="F234" s="37"/>
    </row>
    <row r="235" spans="1:6" s="5" customFormat="1" ht="21" x14ac:dyDescent="0.35">
      <c r="A235" s="41">
        <v>3</v>
      </c>
      <c r="B235" s="37">
        <v>10.010999999999999</v>
      </c>
      <c r="C235" s="47">
        <v>85</v>
      </c>
      <c r="D235" s="45" t="s">
        <v>248</v>
      </c>
      <c r="E235" s="37"/>
      <c r="F235" s="37"/>
    </row>
    <row r="236" spans="1:6" s="5" customFormat="1" ht="21" x14ac:dyDescent="0.35">
      <c r="A236" s="41">
        <v>3</v>
      </c>
      <c r="B236" s="37">
        <v>11.09</v>
      </c>
      <c r="C236" s="47">
        <v>85</v>
      </c>
      <c r="D236" s="45" t="s">
        <v>248</v>
      </c>
      <c r="E236" s="37"/>
      <c r="F236" s="37"/>
    </row>
    <row r="237" spans="1:6" s="5" customFormat="1" ht="21" x14ac:dyDescent="0.35">
      <c r="A237" s="41">
        <v>3</v>
      </c>
      <c r="B237" s="37">
        <v>2.0099999999999998</v>
      </c>
      <c r="C237" s="47">
        <v>85</v>
      </c>
      <c r="D237" s="45" t="s">
        <v>248</v>
      </c>
      <c r="E237" s="37"/>
      <c r="F237" s="37"/>
    </row>
    <row r="238" spans="1:6" s="5" customFormat="1" ht="21" x14ac:dyDescent="0.35">
      <c r="A238" s="41">
        <v>3</v>
      </c>
      <c r="B238" s="37">
        <v>2.0499999999999998</v>
      </c>
      <c r="C238" s="47">
        <v>85</v>
      </c>
      <c r="D238" s="45" t="s">
        <v>248</v>
      </c>
      <c r="E238" s="37"/>
      <c r="F238" s="37"/>
    </row>
    <row r="239" spans="1:6" s="4" customFormat="1" ht="21" x14ac:dyDescent="0.35">
      <c r="A239" s="42">
        <v>3</v>
      </c>
      <c r="B239" s="36">
        <v>8.01</v>
      </c>
      <c r="C239" s="48">
        <v>86</v>
      </c>
      <c r="D239" s="46" t="s">
        <v>249</v>
      </c>
      <c r="E239" s="36"/>
      <c r="F239" s="36"/>
    </row>
    <row r="240" spans="1:6" s="4" customFormat="1" ht="21" x14ac:dyDescent="0.35">
      <c r="A240" s="42">
        <v>3</v>
      </c>
      <c r="B240" s="36">
        <v>10.013</v>
      </c>
      <c r="C240" s="48">
        <v>86</v>
      </c>
      <c r="D240" s="46" t="s">
        <v>249</v>
      </c>
      <c r="E240" s="36"/>
      <c r="F240" s="36"/>
    </row>
    <row r="241" spans="1:6" s="4" customFormat="1" ht="21" x14ac:dyDescent="0.35">
      <c r="A241" s="42">
        <v>3</v>
      </c>
      <c r="B241" s="36">
        <v>2.0099999999999998</v>
      </c>
      <c r="C241" s="48">
        <v>86</v>
      </c>
      <c r="D241" s="46" t="s">
        <v>249</v>
      </c>
      <c r="E241" s="36"/>
      <c r="F241" s="36"/>
    </row>
    <row r="242" spans="1:6" s="4" customFormat="1" ht="21" x14ac:dyDescent="0.35">
      <c r="A242" s="42">
        <v>3</v>
      </c>
      <c r="B242" s="36">
        <v>2.04</v>
      </c>
      <c r="C242" s="48">
        <v>86</v>
      </c>
      <c r="D242" s="46" t="s">
        <v>249</v>
      </c>
      <c r="E242" s="36"/>
      <c r="F242" s="36"/>
    </row>
    <row r="243" spans="1:6" s="4" customFormat="1" ht="21" x14ac:dyDescent="0.35">
      <c r="A243" s="42">
        <v>3</v>
      </c>
      <c r="B243" s="36">
        <v>2.0499999999999998</v>
      </c>
      <c r="C243" s="48">
        <v>86</v>
      </c>
      <c r="D243" s="46" t="s">
        <v>249</v>
      </c>
      <c r="E243" s="36"/>
      <c r="F243" s="36"/>
    </row>
    <row r="244" spans="1:6" s="4" customFormat="1" ht="21" x14ac:dyDescent="0.35">
      <c r="A244" s="42">
        <v>3</v>
      </c>
      <c r="B244" s="36">
        <v>2.0099999999999998</v>
      </c>
      <c r="C244" s="48">
        <v>86</v>
      </c>
      <c r="D244" s="46" t="s">
        <v>249</v>
      </c>
      <c r="E244" s="36"/>
      <c r="F244" s="36"/>
    </row>
    <row r="245" spans="1:6" s="4" customFormat="1" ht="21" x14ac:dyDescent="0.35">
      <c r="A245" s="42">
        <v>3</v>
      </c>
      <c r="B245" s="36">
        <v>2.04</v>
      </c>
      <c r="C245" s="48">
        <v>86</v>
      </c>
      <c r="D245" s="46" t="s">
        <v>249</v>
      </c>
      <c r="E245" s="36"/>
      <c r="F245" s="36"/>
    </row>
    <row r="246" spans="1:6" s="4" customFormat="1" ht="21" x14ac:dyDescent="0.35">
      <c r="A246" s="42">
        <v>3</v>
      </c>
      <c r="B246" s="36">
        <v>2.0499999999999998</v>
      </c>
      <c r="C246" s="48">
        <v>86</v>
      </c>
      <c r="D246" s="46" t="s">
        <v>249</v>
      </c>
      <c r="E246" s="36"/>
      <c r="F246" s="36"/>
    </row>
    <row r="247" spans="1:6" s="4" customFormat="1" ht="21" x14ac:dyDescent="0.35">
      <c r="A247" s="42">
        <v>3</v>
      </c>
      <c r="B247" s="36">
        <v>2.0099999999999998</v>
      </c>
      <c r="C247" s="48">
        <v>86</v>
      </c>
      <c r="D247" s="46" t="s">
        <v>249</v>
      </c>
      <c r="E247" s="36"/>
      <c r="F247" s="36"/>
    </row>
    <row r="248" spans="1:6" s="4" customFormat="1" ht="21" x14ac:dyDescent="0.35">
      <c r="A248" s="42">
        <v>3</v>
      </c>
      <c r="B248" s="36">
        <v>2.04</v>
      </c>
      <c r="C248" s="48">
        <v>86</v>
      </c>
      <c r="D248" s="46" t="s">
        <v>249</v>
      </c>
      <c r="E248" s="36"/>
      <c r="F248" s="36"/>
    </row>
    <row r="249" spans="1:6" s="4" customFormat="1" ht="21" x14ac:dyDescent="0.35">
      <c r="A249" s="42">
        <v>3</v>
      </c>
      <c r="B249" s="36">
        <v>2.0499999999999998</v>
      </c>
      <c r="C249" s="48">
        <v>86</v>
      </c>
      <c r="D249" s="46" t="s">
        <v>249</v>
      </c>
      <c r="E249" s="36"/>
      <c r="F249" s="36"/>
    </row>
    <row r="250" spans="1:6" s="4" customFormat="1" ht="21" x14ac:dyDescent="0.35">
      <c r="A250" s="42">
        <v>3</v>
      </c>
      <c r="B250" s="36">
        <v>2.0099999999999998</v>
      </c>
      <c r="C250" s="48">
        <v>86</v>
      </c>
      <c r="D250" s="46" t="s">
        <v>249</v>
      </c>
      <c r="E250" s="36"/>
      <c r="F250" s="36"/>
    </row>
    <row r="251" spans="1:6" s="4" customFormat="1" ht="21" x14ac:dyDescent="0.35">
      <c r="A251" s="42">
        <v>3</v>
      </c>
      <c r="B251" s="36">
        <v>2.04</v>
      </c>
      <c r="C251" s="48">
        <v>86</v>
      </c>
      <c r="D251" s="46" t="s">
        <v>249</v>
      </c>
      <c r="E251" s="36"/>
      <c r="F251" s="36"/>
    </row>
    <row r="252" spans="1:6" s="4" customFormat="1" ht="21" x14ac:dyDescent="0.35">
      <c r="A252" s="42">
        <v>3</v>
      </c>
      <c r="B252" s="36">
        <v>2.0499999999999998</v>
      </c>
      <c r="C252" s="48">
        <v>86</v>
      </c>
      <c r="D252" s="46" t="s">
        <v>249</v>
      </c>
      <c r="E252" s="36"/>
      <c r="F252" s="36"/>
    </row>
    <row r="253" spans="1:6" s="16" customFormat="1" ht="21" x14ac:dyDescent="0.35">
      <c r="A253" s="41">
        <v>3</v>
      </c>
      <c r="B253" s="37">
        <v>6.01</v>
      </c>
      <c r="C253" s="16">
        <v>9</v>
      </c>
      <c r="D253" s="45" t="s">
        <v>300</v>
      </c>
      <c r="E253" s="37"/>
      <c r="F253" s="37"/>
    </row>
    <row r="254" spans="1:6" s="16" customFormat="1" ht="21" x14ac:dyDescent="0.35">
      <c r="A254" s="41">
        <v>3</v>
      </c>
      <c r="B254" s="37">
        <v>8.01</v>
      </c>
      <c r="C254" s="16">
        <v>9</v>
      </c>
      <c r="D254" s="45" t="s">
        <v>300</v>
      </c>
      <c r="E254" s="37"/>
      <c r="F254" s="37"/>
    </row>
    <row r="255" spans="1:6" s="16" customFormat="1" ht="21" x14ac:dyDescent="0.35">
      <c r="A255" s="41">
        <v>3</v>
      </c>
      <c r="B255" s="37">
        <v>8.02</v>
      </c>
      <c r="C255" s="16">
        <v>9</v>
      </c>
      <c r="D255" s="45" t="s">
        <v>300</v>
      </c>
      <c r="E255" s="37"/>
      <c r="F255" s="37"/>
    </row>
    <row r="256" spans="1:6" s="16" customFormat="1" ht="21" x14ac:dyDescent="0.35">
      <c r="A256" s="41">
        <v>3</v>
      </c>
      <c r="B256" s="37">
        <v>9.01</v>
      </c>
      <c r="C256" s="16">
        <v>9</v>
      </c>
      <c r="D256" s="45" t="s">
        <v>300</v>
      </c>
      <c r="E256" s="37"/>
      <c r="F256" s="37"/>
    </row>
    <row r="257" spans="1:6" s="16" customFormat="1" ht="21" x14ac:dyDescent="0.35">
      <c r="A257" s="41">
        <v>3</v>
      </c>
      <c r="B257" s="37">
        <v>9.0399999999999991</v>
      </c>
      <c r="C257" s="16">
        <v>9</v>
      </c>
      <c r="D257" s="45" t="s">
        <v>300</v>
      </c>
      <c r="E257" s="37"/>
      <c r="F257" s="37"/>
    </row>
    <row r="258" spans="1:6" s="16" customFormat="1" ht="21" x14ac:dyDescent="0.35">
      <c r="A258" s="41">
        <v>3</v>
      </c>
      <c r="B258" s="37">
        <v>2.02</v>
      </c>
      <c r="C258" s="16">
        <v>9</v>
      </c>
      <c r="D258" s="45" t="s">
        <v>300</v>
      </c>
      <c r="E258" s="37"/>
      <c r="F258" s="37"/>
    </row>
    <row r="259" spans="1:6" s="16" customFormat="1" ht="21" x14ac:dyDescent="0.35">
      <c r="A259" s="41">
        <v>3</v>
      </c>
      <c r="B259" s="37">
        <v>2.1</v>
      </c>
      <c r="C259" s="16">
        <v>9</v>
      </c>
      <c r="D259" s="45" t="s">
        <v>300</v>
      </c>
      <c r="E259" s="37"/>
      <c r="F259" s="37"/>
    </row>
    <row r="260" spans="1:6" s="16" customFormat="1" ht="21" x14ac:dyDescent="0.35">
      <c r="A260" s="41">
        <v>6</v>
      </c>
      <c r="B260" s="37">
        <v>6.01</v>
      </c>
      <c r="C260" s="16">
        <v>9</v>
      </c>
      <c r="D260" s="45" t="s">
        <v>300</v>
      </c>
      <c r="E260" s="37"/>
      <c r="F260" s="37"/>
    </row>
    <row r="261" spans="1:6" s="16" customFormat="1" ht="21" x14ac:dyDescent="0.35">
      <c r="A261" s="41">
        <v>6</v>
      </c>
      <c r="B261" s="37">
        <v>13.01</v>
      </c>
      <c r="C261" s="16">
        <v>9</v>
      </c>
      <c r="D261" s="45" t="s">
        <v>300</v>
      </c>
      <c r="E261" s="37"/>
      <c r="F261" s="37"/>
    </row>
    <row r="262" spans="1:6" s="16" customFormat="1" ht="21" x14ac:dyDescent="0.35">
      <c r="A262" s="41">
        <v>6</v>
      </c>
      <c r="B262" s="37">
        <v>13.02</v>
      </c>
      <c r="C262" s="16">
        <v>9</v>
      </c>
      <c r="D262" s="45" t="s">
        <v>300</v>
      </c>
      <c r="E262" s="37"/>
      <c r="F262" s="37"/>
    </row>
    <row r="263" spans="1:6" s="16" customFormat="1" ht="21" x14ac:dyDescent="0.35">
      <c r="A263" s="41">
        <v>6</v>
      </c>
      <c r="B263" s="37">
        <v>4.0199999999999996</v>
      </c>
      <c r="C263" s="16">
        <v>9</v>
      </c>
      <c r="D263" s="45" t="s">
        <v>300</v>
      </c>
      <c r="E263" s="37"/>
      <c r="F263" s="37"/>
    </row>
    <row r="264" spans="1:6" s="15" customFormat="1" x14ac:dyDescent="0.3">
      <c r="A264" s="15">
        <v>11</v>
      </c>
      <c r="B264" s="15">
        <v>11.06</v>
      </c>
      <c r="D264" s="15" t="s">
        <v>112</v>
      </c>
      <c r="E264" s="36"/>
    </row>
    <row r="265" spans="1:6" s="15" customFormat="1" x14ac:dyDescent="0.3">
      <c r="A265" s="15">
        <v>11</v>
      </c>
      <c r="B265" s="15">
        <v>8.0299999999999994</v>
      </c>
      <c r="D265" s="15" t="s">
        <v>112</v>
      </c>
      <c r="E265" s="36"/>
    </row>
    <row r="266" spans="1:6" s="15" customFormat="1" x14ac:dyDescent="0.3">
      <c r="A266" s="15">
        <v>11</v>
      </c>
      <c r="B266" s="15">
        <v>10.012</v>
      </c>
      <c r="D266" s="15" t="s">
        <v>112</v>
      </c>
      <c r="E266" s="36"/>
    </row>
    <row r="267" spans="1:6" s="15" customFormat="1" x14ac:dyDescent="0.3">
      <c r="A267" s="15">
        <v>11</v>
      </c>
      <c r="B267" s="15">
        <v>10.026</v>
      </c>
      <c r="D267" s="15" t="s">
        <v>112</v>
      </c>
      <c r="E267" s="36"/>
    </row>
    <row r="268" spans="1:6" s="15" customFormat="1" x14ac:dyDescent="0.3">
      <c r="A268" s="15">
        <v>11</v>
      </c>
      <c r="B268" s="15">
        <v>1.012</v>
      </c>
      <c r="D268" s="15" t="s">
        <v>112</v>
      </c>
      <c r="E268" s="36"/>
    </row>
    <row r="269" spans="1:6" s="15" customFormat="1" x14ac:dyDescent="0.3">
      <c r="A269" s="15">
        <v>10</v>
      </c>
      <c r="B269" s="15">
        <v>9.1</v>
      </c>
      <c r="D269" s="15" t="s">
        <v>112</v>
      </c>
      <c r="E269" s="36"/>
    </row>
    <row r="270" spans="1:6" s="15" customFormat="1" x14ac:dyDescent="0.3">
      <c r="A270" s="15">
        <v>10</v>
      </c>
      <c r="B270" s="15">
        <v>12.01</v>
      </c>
      <c r="D270" s="15" t="s">
        <v>112</v>
      </c>
      <c r="E270" s="36"/>
    </row>
    <row r="271" spans="1:6" s="15" customFormat="1" x14ac:dyDescent="0.3">
      <c r="A271" s="15">
        <v>1</v>
      </c>
      <c r="B271" s="15">
        <v>6.01</v>
      </c>
      <c r="D271" s="15" t="s">
        <v>112</v>
      </c>
      <c r="E271" s="36"/>
    </row>
    <row r="272" spans="1:6" s="15" customFormat="1" x14ac:dyDescent="0.3">
      <c r="A272" s="15">
        <v>1</v>
      </c>
      <c r="B272" s="15">
        <v>8.0299999999999994</v>
      </c>
      <c r="D272" s="15" t="s">
        <v>112</v>
      </c>
      <c r="E272" s="36"/>
    </row>
    <row r="273" spans="1:5" s="15" customFormat="1" x14ac:dyDescent="0.3">
      <c r="A273" s="15">
        <v>1</v>
      </c>
      <c r="B273" s="15">
        <v>10.012</v>
      </c>
      <c r="D273" s="15" t="s">
        <v>112</v>
      </c>
      <c r="E273" s="36"/>
    </row>
    <row r="274" spans="1:5" s="15" customFormat="1" x14ac:dyDescent="0.3">
      <c r="A274" s="15">
        <v>1</v>
      </c>
      <c r="B274" s="15">
        <v>10.026</v>
      </c>
      <c r="D274" s="15" t="s">
        <v>112</v>
      </c>
      <c r="E274" s="36"/>
    </row>
    <row r="275" spans="1:5" s="15" customFormat="1" x14ac:dyDescent="0.3">
      <c r="A275" s="15">
        <v>1</v>
      </c>
      <c r="B275" s="15">
        <v>11.06</v>
      </c>
      <c r="D275" s="15" t="s">
        <v>112</v>
      </c>
      <c r="E275" s="36"/>
    </row>
    <row r="276" spans="1:5" s="15" customFormat="1" x14ac:dyDescent="0.3">
      <c r="A276" s="15">
        <v>1</v>
      </c>
      <c r="B276" s="15">
        <v>1.012</v>
      </c>
      <c r="D276" s="15" t="s">
        <v>112</v>
      </c>
      <c r="E276" s="36"/>
    </row>
    <row r="277" spans="1:5" s="16" customFormat="1" x14ac:dyDescent="0.3">
      <c r="A277" s="16">
        <v>11</v>
      </c>
      <c r="B277" s="16">
        <v>11.05</v>
      </c>
      <c r="D277" s="16" t="s">
        <v>113</v>
      </c>
      <c r="E277" s="37"/>
    </row>
    <row r="278" spans="1:5" s="16" customFormat="1" x14ac:dyDescent="0.3">
      <c r="A278" s="16">
        <v>11</v>
      </c>
      <c r="B278" s="16">
        <v>11.06</v>
      </c>
      <c r="D278" s="16" t="s">
        <v>113</v>
      </c>
      <c r="E278" s="37"/>
    </row>
    <row r="279" spans="1:5" s="16" customFormat="1" x14ac:dyDescent="0.3">
      <c r="A279" s="16">
        <v>11</v>
      </c>
      <c r="B279" s="16">
        <v>8.0299999999999994</v>
      </c>
      <c r="D279" s="16" t="s">
        <v>113</v>
      </c>
      <c r="E279" s="37"/>
    </row>
    <row r="280" spans="1:5" s="16" customFormat="1" x14ac:dyDescent="0.3">
      <c r="A280" s="16">
        <v>11</v>
      </c>
      <c r="B280" s="16">
        <v>12.01</v>
      </c>
      <c r="D280" s="16" t="s">
        <v>113</v>
      </c>
      <c r="E280" s="37"/>
    </row>
    <row r="281" spans="1:5" s="16" customFormat="1" x14ac:dyDescent="0.3">
      <c r="A281" s="16">
        <v>9</v>
      </c>
      <c r="B281" s="16">
        <v>11.05</v>
      </c>
      <c r="D281" s="16" t="s">
        <v>113</v>
      </c>
      <c r="E281" s="37"/>
    </row>
    <row r="282" spans="1:5" s="16" customFormat="1" x14ac:dyDescent="0.3">
      <c r="A282" s="16">
        <v>9</v>
      </c>
      <c r="B282" s="16">
        <v>8.0299999999999994</v>
      </c>
      <c r="D282" s="16" t="s">
        <v>113</v>
      </c>
      <c r="E282" s="37"/>
    </row>
    <row r="283" spans="1:5" s="16" customFormat="1" x14ac:dyDescent="0.3">
      <c r="A283" s="16">
        <v>9</v>
      </c>
      <c r="B283" s="16">
        <v>11.06</v>
      </c>
      <c r="D283" s="16" t="s">
        <v>113</v>
      </c>
      <c r="E283" s="37"/>
    </row>
    <row r="284" spans="1:5" s="16" customFormat="1" x14ac:dyDescent="0.3">
      <c r="A284" s="16">
        <v>9</v>
      </c>
      <c r="B284" s="16">
        <v>1.012</v>
      </c>
      <c r="D284" s="16" t="s">
        <v>113</v>
      </c>
      <c r="E284" s="37"/>
    </row>
    <row r="285" spans="1:5" s="16" customFormat="1" x14ac:dyDescent="0.3">
      <c r="A285" s="16">
        <v>9</v>
      </c>
      <c r="B285" s="16">
        <v>12.01</v>
      </c>
      <c r="D285" s="16" t="s">
        <v>113</v>
      </c>
      <c r="E285" s="37"/>
    </row>
    <row r="286" spans="1:5" s="16" customFormat="1" x14ac:dyDescent="0.3">
      <c r="A286" s="16">
        <v>10</v>
      </c>
      <c r="B286" s="16">
        <v>11.05</v>
      </c>
      <c r="D286" s="16" t="s">
        <v>113</v>
      </c>
      <c r="E286" s="37"/>
    </row>
    <row r="287" spans="1:5" s="16" customFormat="1" x14ac:dyDescent="0.3">
      <c r="A287" s="16">
        <v>10</v>
      </c>
      <c r="B287" s="16">
        <v>6.0620000000000003</v>
      </c>
      <c r="D287" s="16" t="s">
        <v>113</v>
      </c>
      <c r="E287" s="37"/>
    </row>
    <row r="288" spans="1:5" s="16" customFormat="1" x14ac:dyDescent="0.3">
      <c r="A288" s="16">
        <v>10</v>
      </c>
      <c r="B288" s="16">
        <v>11.06</v>
      </c>
      <c r="D288" s="16" t="s">
        <v>113</v>
      </c>
      <c r="E288" s="37"/>
    </row>
    <row r="289" spans="1:5" s="16" customFormat="1" x14ac:dyDescent="0.3">
      <c r="A289" s="16">
        <v>10</v>
      </c>
      <c r="B289" s="16">
        <v>8.0299999999999994</v>
      </c>
      <c r="D289" s="16" t="s">
        <v>113</v>
      </c>
      <c r="E289" s="37"/>
    </row>
    <row r="290" spans="1:5" s="16" customFormat="1" x14ac:dyDescent="0.3">
      <c r="A290" s="16">
        <v>10</v>
      </c>
      <c r="B290" s="16">
        <v>12.01</v>
      </c>
      <c r="D290" s="16" t="s">
        <v>113</v>
      </c>
      <c r="E290" s="37"/>
    </row>
    <row r="291" spans="1:5" s="15" customFormat="1" x14ac:dyDescent="0.3">
      <c r="A291" s="15">
        <v>1</v>
      </c>
      <c r="B291" s="15">
        <v>6.01</v>
      </c>
      <c r="D291" s="15" t="s">
        <v>116</v>
      </c>
      <c r="E291" s="36"/>
    </row>
    <row r="292" spans="1:5" s="15" customFormat="1" x14ac:dyDescent="0.3">
      <c r="A292" s="15">
        <v>1</v>
      </c>
      <c r="B292" s="15">
        <v>6.0529999999999999</v>
      </c>
      <c r="D292" s="15" t="s">
        <v>116</v>
      </c>
      <c r="E292" s="36"/>
    </row>
    <row r="293" spans="1:5" s="15" customFormat="1" x14ac:dyDescent="0.3">
      <c r="A293" s="15">
        <v>1</v>
      </c>
      <c r="B293" s="15">
        <v>6.0540000000000003</v>
      </c>
      <c r="D293" s="15" t="s">
        <v>116</v>
      </c>
      <c r="E293" s="36"/>
    </row>
    <row r="294" spans="1:5" s="15" customFormat="1" x14ac:dyDescent="0.3">
      <c r="A294" s="15">
        <v>1</v>
      </c>
      <c r="B294" s="15">
        <v>6.0549999999999997</v>
      </c>
      <c r="D294" s="15" t="s">
        <v>116</v>
      </c>
      <c r="E294" s="36"/>
    </row>
    <row r="295" spans="1:5" s="15" customFormat="1" x14ac:dyDescent="0.3">
      <c r="A295" s="15">
        <v>1</v>
      </c>
      <c r="B295" s="15">
        <v>8.0299999999999994</v>
      </c>
      <c r="D295" s="15" t="s">
        <v>116</v>
      </c>
      <c r="E295" s="36"/>
    </row>
    <row r="296" spans="1:5" s="15" customFormat="1" x14ac:dyDescent="0.3">
      <c r="A296" s="15">
        <v>9</v>
      </c>
      <c r="B296" s="15">
        <v>6.01</v>
      </c>
      <c r="D296" s="15" t="s">
        <v>116</v>
      </c>
      <c r="E296" s="36"/>
    </row>
    <row r="297" spans="1:5" s="15" customFormat="1" x14ac:dyDescent="0.3">
      <c r="A297" s="15">
        <v>9</v>
      </c>
      <c r="B297" s="15">
        <v>6.0529999999999999</v>
      </c>
      <c r="D297" s="15" t="s">
        <v>116</v>
      </c>
      <c r="E297" s="36"/>
    </row>
    <row r="298" spans="1:5" s="15" customFormat="1" x14ac:dyDescent="0.3">
      <c r="A298" s="15">
        <v>9</v>
      </c>
      <c r="B298" s="15">
        <v>6.0540000000000003</v>
      </c>
      <c r="D298" s="15" t="s">
        <v>116</v>
      </c>
      <c r="E298" s="36"/>
    </row>
    <row r="299" spans="1:5" s="15" customFormat="1" x14ac:dyDescent="0.3">
      <c r="A299" s="15">
        <v>9</v>
      </c>
      <c r="B299" s="15">
        <v>6.0549999999999997</v>
      </c>
      <c r="D299" s="15" t="s">
        <v>116</v>
      </c>
      <c r="E299" s="36"/>
    </row>
    <row r="300" spans="1:5" s="15" customFormat="1" x14ac:dyDescent="0.3">
      <c r="A300" s="15">
        <v>9</v>
      </c>
      <c r="B300" s="15">
        <v>8.0299999999999994</v>
      </c>
      <c r="D300" s="15" t="s">
        <v>116</v>
      </c>
      <c r="E300" s="36"/>
    </row>
    <row r="301" spans="1:5" s="16" customFormat="1" x14ac:dyDescent="0.3">
      <c r="A301" s="16">
        <v>7.3</v>
      </c>
      <c r="B301" s="16">
        <v>10.012</v>
      </c>
      <c r="D301" s="16" t="s">
        <v>117</v>
      </c>
      <c r="E301" s="37"/>
    </row>
    <row r="302" spans="1:5" s="16" customFormat="1" x14ac:dyDescent="0.3">
      <c r="A302" s="16">
        <v>7.3</v>
      </c>
      <c r="B302" s="16">
        <v>10.021000000000001</v>
      </c>
      <c r="D302" s="16" t="s">
        <v>117</v>
      </c>
      <c r="E302" s="37"/>
    </row>
    <row r="303" spans="1:5" s="16" customFormat="1" x14ac:dyDescent="0.3">
      <c r="A303" s="16">
        <v>7.3</v>
      </c>
      <c r="B303" s="16">
        <v>9.1199999999999992</v>
      </c>
      <c r="D303" s="16" t="s">
        <v>117</v>
      </c>
      <c r="E303" s="37"/>
    </row>
    <row r="304" spans="1:5" s="16" customFormat="1" x14ac:dyDescent="0.3">
      <c r="A304" s="16">
        <v>7.3</v>
      </c>
      <c r="B304" s="16">
        <v>11.05</v>
      </c>
      <c r="D304" s="16" t="s">
        <v>117</v>
      </c>
      <c r="E304" s="37"/>
    </row>
    <row r="305" spans="1:5" s="16" customFormat="1" x14ac:dyDescent="0.3">
      <c r="A305" s="16">
        <v>7.3</v>
      </c>
      <c r="B305" s="16">
        <v>13.03</v>
      </c>
      <c r="D305" s="16" t="s">
        <v>117</v>
      </c>
      <c r="E305" s="37"/>
    </row>
    <row r="306" spans="1:5" s="16" customFormat="1" x14ac:dyDescent="0.3">
      <c r="A306" s="16">
        <v>7.3</v>
      </c>
      <c r="B306" s="16">
        <v>7.01</v>
      </c>
      <c r="D306" s="16" t="s">
        <v>117</v>
      </c>
      <c r="E306" s="37"/>
    </row>
    <row r="307" spans="1:5" s="16" customFormat="1" x14ac:dyDescent="0.3">
      <c r="A307" s="16">
        <v>12.1</v>
      </c>
      <c r="B307" s="16">
        <v>2.11</v>
      </c>
      <c r="D307" s="16" t="s">
        <v>117</v>
      </c>
      <c r="E307" s="37"/>
    </row>
    <row r="308" spans="1:5" s="16" customFormat="1" x14ac:dyDescent="0.3">
      <c r="A308" s="16">
        <v>12.1</v>
      </c>
      <c r="B308" s="16">
        <v>2.12</v>
      </c>
      <c r="D308" s="16" t="s">
        <v>117</v>
      </c>
      <c r="E308" s="37"/>
    </row>
    <row r="309" spans="1:5" s="16" customFormat="1" x14ac:dyDescent="0.3">
      <c r="A309" s="16">
        <v>12.1</v>
      </c>
      <c r="B309" s="16">
        <v>14.01</v>
      </c>
      <c r="D309" s="16" t="s">
        <v>117</v>
      </c>
      <c r="E309" s="37"/>
    </row>
    <row r="310" spans="1:5" s="16" customFormat="1" x14ac:dyDescent="0.3">
      <c r="A310" s="16">
        <v>12.1</v>
      </c>
      <c r="B310" s="16">
        <v>3.02</v>
      </c>
      <c r="D310" s="16" t="s">
        <v>117</v>
      </c>
      <c r="E310" s="37"/>
    </row>
    <row r="311" spans="1:5" s="16" customFormat="1" x14ac:dyDescent="0.3">
      <c r="A311" s="16">
        <v>12.1</v>
      </c>
      <c r="B311" s="16">
        <v>3.03</v>
      </c>
      <c r="D311" s="16" t="s">
        <v>117</v>
      </c>
      <c r="E311" s="37"/>
    </row>
    <row r="312" spans="1:5" s="16" customFormat="1" x14ac:dyDescent="0.3">
      <c r="A312" s="16">
        <v>13</v>
      </c>
      <c r="B312" s="16">
        <v>3.04</v>
      </c>
      <c r="D312" s="16" t="s">
        <v>117</v>
      </c>
      <c r="E312" s="37"/>
    </row>
    <row r="313" spans="1:5" s="15" customFormat="1" x14ac:dyDescent="0.3">
      <c r="A313" s="15">
        <v>12.1</v>
      </c>
      <c r="B313" s="15">
        <v>2.11</v>
      </c>
      <c r="D313" s="15" t="s">
        <v>209</v>
      </c>
      <c r="E313" s="36"/>
    </row>
    <row r="314" spans="1:5" s="15" customFormat="1" x14ac:dyDescent="0.3">
      <c r="A314" s="15">
        <v>12.1</v>
      </c>
      <c r="B314" s="15">
        <v>2.12</v>
      </c>
      <c r="D314" s="15" t="s">
        <v>209</v>
      </c>
      <c r="E314" s="36"/>
    </row>
    <row r="315" spans="1:5" s="15" customFormat="1" x14ac:dyDescent="0.3">
      <c r="A315" s="15">
        <v>12.1</v>
      </c>
      <c r="B315" s="15">
        <v>3.01</v>
      </c>
      <c r="D315" s="15" t="s">
        <v>209</v>
      </c>
      <c r="E315" s="36"/>
    </row>
    <row r="316" spans="1:5" s="16" customFormat="1" x14ac:dyDescent="0.3">
      <c r="A316" s="16">
        <v>7.1</v>
      </c>
      <c r="B316" s="16">
        <v>6.056</v>
      </c>
      <c r="D316" s="16" t="s">
        <v>210</v>
      </c>
      <c r="E316" s="37"/>
    </row>
    <row r="317" spans="1:5" s="16" customFormat="1" x14ac:dyDescent="0.3">
      <c r="A317" s="16">
        <v>7.1</v>
      </c>
      <c r="B317" s="16">
        <v>6.0570000000000004</v>
      </c>
      <c r="D317" s="16" t="s">
        <v>210</v>
      </c>
      <c r="E317" s="37"/>
    </row>
    <row r="318" spans="1:5" s="16" customFormat="1" x14ac:dyDescent="0.3">
      <c r="A318" s="16">
        <v>7.1</v>
      </c>
      <c r="B318" s="16">
        <v>6.02</v>
      </c>
      <c r="D318" s="16" t="s">
        <v>210</v>
      </c>
      <c r="E318" s="37"/>
    </row>
    <row r="319" spans="1:5" s="16" customFormat="1" x14ac:dyDescent="0.3">
      <c r="A319" s="16">
        <v>7.1</v>
      </c>
      <c r="B319" s="16">
        <v>10.010999999999999</v>
      </c>
      <c r="D319" s="16" t="s">
        <v>210</v>
      </c>
      <c r="E319" s="37"/>
    </row>
    <row r="320" spans="1:5" s="16" customFormat="1" x14ac:dyDescent="0.3">
      <c r="A320" s="16">
        <v>7.1</v>
      </c>
      <c r="B320" s="16">
        <v>10.012</v>
      </c>
      <c r="D320" s="16" t="s">
        <v>210</v>
      </c>
      <c r="E320" s="37"/>
    </row>
    <row r="321" spans="1:5" s="16" customFormat="1" x14ac:dyDescent="0.3">
      <c r="A321" s="16">
        <v>7.1</v>
      </c>
      <c r="B321" s="16">
        <v>9.11</v>
      </c>
      <c r="D321" s="16" t="s">
        <v>210</v>
      </c>
      <c r="E321" s="37"/>
    </row>
    <row r="322" spans="1:5" s="16" customFormat="1" x14ac:dyDescent="0.3">
      <c r="A322" s="16">
        <v>7.1</v>
      </c>
      <c r="B322" s="16">
        <v>9.1199999999999992</v>
      </c>
      <c r="D322" s="16" t="s">
        <v>210</v>
      </c>
      <c r="E322" s="37"/>
    </row>
    <row r="323" spans="1:5" s="16" customFormat="1" x14ac:dyDescent="0.3">
      <c r="A323" s="16">
        <v>7.1</v>
      </c>
      <c r="B323" s="16">
        <v>11.05</v>
      </c>
      <c r="D323" s="16" t="s">
        <v>210</v>
      </c>
      <c r="E323" s="37"/>
    </row>
    <row r="324" spans="1:5" s="16" customFormat="1" x14ac:dyDescent="0.3">
      <c r="A324" s="16">
        <v>7.1</v>
      </c>
      <c r="B324" s="16">
        <v>7.02</v>
      </c>
      <c r="D324" s="16" t="s">
        <v>210</v>
      </c>
      <c r="E324" s="37"/>
    </row>
    <row r="325" spans="1:5" s="16" customFormat="1" x14ac:dyDescent="0.3">
      <c r="A325" s="16">
        <v>12.1</v>
      </c>
      <c r="B325" s="16">
        <v>2.11</v>
      </c>
      <c r="D325" s="16" t="s">
        <v>210</v>
      </c>
      <c r="E325" s="37"/>
    </row>
    <row r="326" spans="1:5" s="16" customFormat="1" x14ac:dyDescent="0.3">
      <c r="A326" s="16">
        <v>12.1</v>
      </c>
      <c r="B326" s="16">
        <v>2.12</v>
      </c>
      <c r="D326" s="16" t="s">
        <v>210</v>
      </c>
      <c r="E326" s="37"/>
    </row>
    <row r="327" spans="1:5" s="16" customFormat="1" x14ac:dyDescent="0.3">
      <c r="A327" s="16">
        <v>15</v>
      </c>
      <c r="B327" s="16">
        <v>16</v>
      </c>
      <c r="D327" s="16" t="s">
        <v>210</v>
      </c>
      <c r="E327" s="37"/>
    </row>
    <row r="328" spans="1:5" s="16" customFormat="1" x14ac:dyDescent="0.3">
      <c r="A328" s="16">
        <v>7.1</v>
      </c>
      <c r="B328" s="16">
        <v>10.012</v>
      </c>
      <c r="D328" s="16" t="s">
        <v>211</v>
      </c>
      <c r="E328" s="37"/>
    </row>
    <row r="329" spans="1:5" s="16" customFormat="1" x14ac:dyDescent="0.3">
      <c r="A329" s="16">
        <v>7.1</v>
      </c>
      <c r="B329" s="16">
        <v>9.11</v>
      </c>
      <c r="D329" s="16" t="s">
        <v>211</v>
      </c>
      <c r="E329" s="37"/>
    </row>
    <row r="330" spans="1:5" s="16" customFormat="1" x14ac:dyDescent="0.3">
      <c r="A330" s="16">
        <v>7.1</v>
      </c>
      <c r="B330" s="16">
        <v>11.01</v>
      </c>
      <c r="D330" s="16" t="s">
        <v>211</v>
      </c>
      <c r="E330" s="37"/>
    </row>
    <row r="331" spans="1:5" s="16" customFormat="1" x14ac:dyDescent="0.3">
      <c r="A331" s="16">
        <v>12.2</v>
      </c>
      <c r="B331" s="16">
        <v>5.04</v>
      </c>
      <c r="D331" s="16" t="s">
        <v>211</v>
      </c>
      <c r="E331" s="37"/>
    </row>
    <row r="332" spans="1:5" s="16" customFormat="1" x14ac:dyDescent="0.3">
      <c r="A332" s="16">
        <v>12.2</v>
      </c>
      <c r="B332" s="16">
        <v>2.13</v>
      </c>
      <c r="D332" s="16" t="s">
        <v>211</v>
      </c>
      <c r="E332" s="37"/>
    </row>
    <row r="333" spans="1:5" s="16" customFormat="1" x14ac:dyDescent="0.3">
      <c r="A333" s="16">
        <v>15</v>
      </c>
      <c r="B333" s="16">
        <v>15</v>
      </c>
      <c r="D333" s="16" t="s">
        <v>211</v>
      </c>
      <c r="E333" s="37"/>
    </row>
    <row r="334" spans="1:5" s="15" customFormat="1" x14ac:dyDescent="0.3">
      <c r="A334" s="15">
        <v>4</v>
      </c>
      <c r="B334" s="15">
        <v>1.0109999999999999</v>
      </c>
      <c r="D334" s="15" t="s">
        <v>215</v>
      </c>
      <c r="E334" s="36"/>
    </row>
    <row r="335" spans="1:5" s="15" customFormat="1" x14ac:dyDescent="0.3">
      <c r="A335" s="15">
        <v>4</v>
      </c>
      <c r="B335" s="15">
        <v>2.06</v>
      </c>
      <c r="D335" s="15" t="s">
        <v>215</v>
      </c>
      <c r="E335" s="36"/>
    </row>
    <row r="336" spans="1:5" s="15" customFormat="1" x14ac:dyDescent="0.3">
      <c r="A336" s="15">
        <v>4</v>
      </c>
      <c r="B336" s="15">
        <v>2.14</v>
      </c>
      <c r="D336" s="15" t="s">
        <v>215</v>
      </c>
      <c r="E336" s="36"/>
    </row>
    <row r="337" spans="1:5" s="15" customFormat="1" x14ac:dyDescent="0.3">
      <c r="A337" s="15">
        <v>7.1</v>
      </c>
      <c r="B337" s="15">
        <v>10.010999999999999</v>
      </c>
      <c r="D337" s="15" t="s">
        <v>215</v>
      </c>
      <c r="E337" s="36"/>
    </row>
    <row r="338" spans="1:5" s="15" customFormat="1" x14ac:dyDescent="0.3">
      <c r="A338" s="15">
        <v>7.1</v>
      </c>
      <c r="B338" s="15">
        <v>10.021000000000001</v>
      </c>
      <c r="D338" s="15" t="s">
        <v>215</v>
      </c>
      <c r="E338" s="36"/>
    </row>
    <row r="339" spans="1:5" s="15" customFormat="1" x14ac:dyDescent="0.3">
      <c r="A339" s="15">
        <v>7.1</v>
      </c>
      <c r="B339" s="15">
        <v>8.01</v>
      </c>
      <c r="D339" s="15" t="s">
        <v>215</v>
      </c>
      <c r="E339" s="36"/>
    </row>
    <row r="340" spans="1:5" s="15" customFormat="1" x14ac:dyDescent="0.3">
      <c r="A340" s="15">
        <v>7.1</v>
      </c>
      <c r="B340" s="15">
        <v>8.0399999999999991</v>
      </c>
      <c r="D340" s="15" t="s">
        <v>215</v>
      </c>
      <c r="E340" s="36"/>
    </row>
    <row r="341" spans="1:5" s="15" customFormat="1" x14ac:dyDescent="0.3">
      <c r="A341" s="15">
        <v>8</v>
      </c>
      <c r="B341" s="15">
        <v>1.0109999999999999</v>
      </c>
      <c r="D341" s="15" t="s">
        <v>215</v>
      </c>
      <c r="E341" s="36"/>
    </row>
    <row r="342" spans="1:5" s="15" customFormat="1" x14ac:dyDescent="0.3">
      <c r="A342" s="15">
        <v>8</v>
      </c>
      <c r="B342" s="15">
        <v>2.06</v>
      </c>
      <c r="D342" s="15" t="s">
        <v>215</v>
      </c>
      <c r="E342" s="36"/>
    </row>
    <row r="343" spans="1:5" s="15" customFormat="1" x14ac:dyDescent="0.3">
      <c r="A343" s="15">
        <v>8</v>
      </c>
      <c r="B343" s="15">
        <v>2.14</v>
      </c>
      <c r="D343" s="15" t="s">
        <v>215</v>
      </c>
      <c r="E343" s="36"/>
    </row>
    <row r="344" spans="1:5" s="15" customFormat="1" x14ac:dyDescent="0.3">
      <c r="A344" s="15">
        <v>15</v>
      </c>
      <c r="B344" s="15">
        <v>15</v>
      </c>
      <c r="D344" s="15" t="s">
        <v>215</v>
      </c>
      <c r="E344" s="36"/>
    </row>
    <row r="345" spans="1:5" s="16" customFormat="1" x14ac:dyDescent="0.3">
      <c r="A345" s="16">
        <v>4</v>
      </c>
      <c r="B345" s="16">
        <v>10.010999999999999</v>
      </c>
      <c r="D345" s="16" t="s">
        <v>218</v>
      </c>
      <c r="E345" s="37"/>
    </row>
    <row r="346" spans="1:5" s="16" customFormat="1" x14ac:dyDescent="0.3">
      <c r="A346" s="16">
        <v>4</v>
      </c>
      <c r="B346" s="16">
        <v>10.012</v>
      </c>
      <c r="D346" s="16" t="s">
        <v>218</v>
      </c>
      <c r="E346" s="37"/>
    </row>
    <row r="347" spans="1:5" s="16" customFormat="1" x14ac:dyDescent="0.3">
      <c r="A347" s="16">
        <v>4</v>
      </c>
      <c r="B347" s="16">
        <v>11.07</v>
      </c>
      <c r="D347" s="16" t="s">
        <v>218</v>
      </c>
      <c r="E347" s="37"/>
    </row>
    <row r="348" spans="1:5" s="16" customFormat="1" x14ac:dyDescent="0.3">
      <c r="A348" s="16">
        <v>4</v>
      </c>
      <c r="B348" s="16">
        <v>11.08</v>
      </c>
      <c r="D348" s="16" t="s">
        <v>218</v>
      </c>
      <c r="E348" s="37"/>
    </row>
    <row r="349" spans="1:5" s="16" customFormat="1" x14ac:dyDescent="0.3">
      <c r="A349" s="16">
        <v>4</v>
      </c>
      <c r="B349" s="16">
        <v>17.010000000000002</v>
      </c>
      <c r="D349" s="16" t="s">
        <v>218</v>
      </c>
      <c r="E349" s="37"/>
    </row>
    <row r="350" spans="1:5" s="16" customFormat="1" x14ac:dyDescent="0.3">
      <c r="A350" s="16">
        <v>4</v>
      </c>
      <c r="B350" s="16">
        <v>7.03</v>
      </c>
      <c r="D350" s="16" t="s">
        <v>218</v>
      </c>
      <c r="E350" s="37"/>
    </row>
    <row r="351" spans="1:5" s="16" customFormat="1" x14ac:dyDescent="0.3">
      <c r="A351" s="16">
        <v>4</v>
      </c>
      <c r="B351" s="16">
        <v>7.04</v>
      </c>
      <c r="D351" s="16" t="s">
        <v>218</v>
      </c>
      <c r="E351" s="37"/>
    </row>
    <row r="352" spans="1:5" s="16" customFormat="1" x14ac:dyDescent="0.3">
      <c r="A352" s="16">
        <v>5</v>
      </c>
      <c r="B352" s="16">
        <v>10.010999999999999</v>
      </c>
      <c r="D352" s="16" t="s">
        <v>218</v>
      </c>
      <c r="E352" s="37"/>
    </row>
    <row r="353" spans="1:5" s="16" customFormat="1" x14ac:dyDescent="0.3">
      <c r="A353" s="16">
        <v>5</v>
      </c>
      <c r="B353" s="16">
        <v>10.012</v>
      </c>
      <c r="D353" s="16" t="s">
        <v>218</v>
      </c>
      <c r="E353" s="37"/>
    </row>
    <row r="354" spans="1:5" s="16" customFormat="1" x14ac:dyDescent="0.3">
      <c r="A354" s="16">
        <v>5</v>
      </c>
      <c r="B354" s="16">
        <v>11.07</v>
      </c>
      <c r="D354" s="16" t="s">
        <v>218</v>
      </c>
      <c r="E354" s="37"/>
    </row>
    <row r="355" spans="1:5" s="16" customFormat="1" x14ac:dyDescent="0.3">
      <c r="A355" s="16">
        <v>5</v>
      </c>
      <c r="B355" s="16">
        <v>11.08</v>
      </c>
      <c r="D355" s="16" t="s">
        <v>218</v>
      </c>
      <c r="E355" s="37"/>
    </row>
    <row r="356" spans="1:5" s="16" customFormat="1" x14ac:dyDescent="0.3">
      <c r="A356" s="16">
        <v>5</v>
      </c>
      <c r="B356" s="16">
        <v>17.010000000000002</v>
      </c>
      <c r="D356" s="16" t="s">
        <v>218</v>
      </c>
      <c r="E356" s="37"/>
    </row>
    <row r="357" spans="1:5" s="16" customFormat="1" x14ac:dyDescent="0.3">
      <c r="A357" s="16">
        <v>5</v>
      </c>
      <c r="B357" s="16">
        <v>7.03</v>
      </c>
      <c r="D357" s="16" t="s">
        <v>218</v>
      </c>
      <c r="E357" s="37"/>
    </row>
    <row r="358" spans="1:5" s="16" customFormat="1" x14ac:dyDescent="0.3">
      <c r="A358" s="16">
        <v>5</v>
      </c>
      <c r="B358" s="16">
        <v>7.04</v>
      </c>
      <c r="D358" s="16" t="s">
        <v>218</v>
      </c>
      <c r="E358" s="37"/>
    </row>
    <row r="359" spans="1:5" s="16" customFormat="1" x14ac:dyDescent="0.3">
      <c r="A359" s="16">
        <v>7.2</v>
      </c>
      <c r="B359" s="16">
        <v>10.010999999999999</v>
      </c>
      <c r="D359" s="16" t="s">
        <v>218</v>
      </c>
      <c r="E359" s="37"/>
    </row>
    <row r="360" spans="1:5" s="16" customFormat="1" x14ac:dyDescent="0.3">
      <c r="A360" s="16">
        <v>7.2</v>
      </c>
      <c r="B360" s="16">
        <v>10.012</v>
      </c>
      <c r="D360" s="16" t="s">
        <v>218</v>
      </c>
      <c r="E360" s="37"/>
    </row>
    <row r="361" spans="1:5" s="16" customFormat="1" x14ac:dyDescent="0.3">
      <c r="A361" s="16">
        <v>7.2</v>
      </c>
      <c r="B361" s="16">
        <v>9.14</v>
      </c>
      <c r="D361" s="16" t="s">
        <v>218</v>
      </c>
      <c r="E361" s="37"/>
    </row>
    <row r="362" spans="1:5" s="16" customFormat="1" x14ac:dyDescent="0.3">
      <c r="A362" s="16">
        <v>7.2</v>
      </c>
      <c r="B362" s="16">
        <v>9.15</v>
      </c>
      <c r="D362" s="16" t="s">
        <v>218</v>
      </c>
      <c r="E362" s="37"/>
    </row>
    <row r="363" spans="1:5" s="15" customFormat="1" x14ac:dyDescent="0.3">
      <c r="D363" s="15" t="s">
        <v>251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F693-C67B-408B-9F86-24D953477816}">
  <dimension ref="A1:S110"/>
  <sheetViews>
    <sheetView workbookViewId="0">
      <pane ySplit="1" topLeftCell="A86" activePane="bottomLeft" state="frozen"/>
      <selection pane="bottomLeft" activeCell="B99" sqref="B99"/>
    </sheetView>
  </sheetViews>
  <sheetFormatPr defaultRowHeight="21" x14ac:dyDescent="0.35"/>
  <cols>
    <col min="1" max="1" width="45.42578125" style="39" bestFit="1" customWidth="1"/>
    <col min="2" max="2" width="9.140625" style="39"/>
    <col min="3" max="3" width="11.85546875" style="39" bestFit="1" customWidth="1"/>
    <col min="4" max="16" width="9.140625" style="39"/>
    <col min="17" max="17" width="30.7109375" style="39" bestFit="1" customWidth="1"/>
    <col min="18" max="18" width="10.7109375" style="39" bestFit="1" customWidth="1"/>
    <col min="19" max="19" width="125.28515625" style="39" bestFit="1" customWidth="1"/>
    <col min="20" max="16384" width="9.140625" style="39"/>
  </cols>
  <sheetData>
    <row r="1" spans="1:17" x14ac:dyDescent="0.35">
      <c r="A1" s="80" t="s">
        <v>118</v>
      </c>
      <c r="B1" s="78" t="s">
        <v>0</v>
      </c>
      <c r="C1" s="78" t="s">
        <v>306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/>
    </row>
    <row r="2" spans="1:17" x14ac:dyDescent="0.35">
      <c r="A2" s="71" t="s">
        <v>146</v>
      </c>
      <c r="B2" s="69">
        <v>1</v>
      </c>
      <c r="C2" s="65">
        <f t="shared" ref="C2:C33" si="0">_xlfn.FLOOR.MATH(B2)</f>
        <v>1</v>
      </c>
    </row>
    <row r="3" spans="1:17" x14ac:dyDescent="0.35">
      <c r="A3" s="71" t="s">
        <v>112</v>
      </c>
      <c r="B3" s="69">
        <v>1</v>
      </c>
      <c r="C3" s="65">
        <f t="shared" si="0"/>
        <v>1</v>
      </c>
    </row>
    <row r="4" spans="1:17" x14ac:dyDescent="0.35">
      <c r="A4" s="71" t="s">
        <v>145</v>
      </c>
      <c r="B4" s="69">
        <v>1</v>
      </c>
      <c r="C4" s="65">
        <f t="shared" si="0"/>
        <v>1</v>
      </c>
    </row>
    <row r="5" spans="1:17" x14ac:dyDescent="0.35">
      <c r="A5" s="62" t="s">
        <v>116</v>
      </c>
      <c r="B5" s="60">
        <v>1</v>
      </c>
      <c r="C5" s="65">
        <f t="shared" si="0"/>
        <v>1</v>
      </c>
      <c r="D5" s="39">
        <f>ROWS(C2:C5)</f>
        <v>4</v>
      </c>
    </row>
    <row r="6" spans="1:17" x14ac:dyDescent="0.35">
      <c r="A6" s="62" t="s">
        <v>148</v>
      </c>
      <c r="B6" s="82">
        <v>2.1</v>
      </c>
      <c r="C6" s="65">
        <f t="shared" si="0"/>
        <v>2</v>
      </c>
    </row>
    <row r="7" spans="1:17" x14ac:dyDescent="0.35">
      <c r="A7" s="62" t="s">
        <v>147</v>
      </c>
      <c r="B7" s="82">
        <v>2.2000000000000002</v>
      </c>
      <c r="C7" s="65">
        <f t="shared" si="0"/>
        <v>2</v>
      </c>
      <c r="E7" s="39">
        <f>ROWS(C6:C7)</f>
        <v>2</v>
      </c>
    </row>
    <row r="8" spans="1:17" x14ac:dyDescent="0.35">
      <c r="A8" s="67" t="s">
        <v>224</v>
      </c>
      <c r="B8" s="65">
        <v>3</v>
      </c>
      <c r="C8" s="65">
        <f t="shared" si="0"/>
        <v>3</v>
      </c>
    </row>
    <row r="9" spans="1:17" x14ac:dyDescent="0.35">
      <c r="A9" s="71" t="s">
        <v>300</v>
      </c>
      <c r="B9" s="69">
        <v>3</v>
      </c>
      <c r="C9" s="65">
        <f t="shared" si="0"/>
        <v>3</v>
      </c>
    </row>
    <row r="10" spans="1:17" x14ac:dyDescent="0.35">
      <c r="A10" s="62" t="s">
        <v>149</v>
      </c>
      <c r="B10" s="60">
        <v>3</v>
      </c>
      <c r="C10" s="54">
        <f t="shared" si="0"/>
        <v>3</v>
      </c>
    </row>
    <row r="11" spans="1:17" x14ac:dyDescent="0.35">
      <c r="A11" s="62" t="s">
        <v>156</v>
      </c>
      <c r="B11" s="60">
        <v>3</v>
      </c>
      <c r="C11" s="54">
        <f t="shared" si="0"/>
        <v>3</v>
      </c>
    </row>
    <row r="12" spans="1:17" x14ac:dyDescent="0.35">
      <c r="A12" s="71" t="s">
        <v>229</v>
      </c>
      <c r="B12" s="69">
        <v>3</v>
      </c>
      <c r="C12" s="65">
        <f t="shared" si="0"/>
        <v>3</v>
      </c>
    </row>
    <row r="13" spans="1:17" x14ac:dyDescent="0.35">
      <c r="A13" s="97" t="s">
        <v>214</v>
      </c>
      <c r="B13" s="73">
        <v>3</v>
      </c>
      <c r="C13" s="54">
        <f t="shared" si="0"/>
        <v>3</v>
      </c>
    </row>
    <row r="14" spans="1:17" x14ac:dyDescent="0.35">
      <c r="A14" s="67" t="s">
        <v>212</v>
      </c>
      <c r="B14" s="65">
        <v>3</v>
      </c>
      <c r="C14" s="65">
        <f t="shared" si="0"/>
        <v>3</v>
      </c>
    </row>
    <row r="15" spans="1:17" x14ac:dyDescent="0.35">
      <c r="A15" s="56" t="s">
        <v>213</v>
      </c>
      <c r="B15" s="54">
        <v>3</v>
      </c>
      <c r="C15" s="65">
        <f t="shared" si="0"/>
        <v>3</v>
      </c>
    </row>
    <row r="16" spans="1:17" x14ac:dyDescent="0.35">
      <c r="A16" s="62" t="s">
        <v>228</v>
      </c>
      <c r="B16" s="60">
        <v>3</v>
      </c>
      <c r="C16" s="65">
        <f t="shared" si="0"/>
        <v>3</v>
      </c>
    </row>
    <row r="17" spans="1:7" x14ac:dyDescent="0.35">
      <c r="A17" s="62" t="s">
        <v>217</v>
      </c>
      <c r="B17" s="60">
        <v>3</v>
      </c>
      <c r="C17" s="65">
        <f t="shared" si="0"/>
        <v>3</v>
      </c>
    </row>
    <row r="18" spans="1:7" x14ac:dyDescent="0.35">
      <c r="A18" s="62" t="s">
        <v>249</v>
      </c>
      <c r="B18" s="60">
        <v>3</v>
      </c>
      <c r="C18" s="65">
        <f t="shared" si="0"/>
        <v>3</v>
      </c>
    </row>
    <row r="19" spans="1:7" x14ac:dyDescent="0.35">
      <c r="A19" s="71" t="s">
        <v>248</v>
      </c>
      <c r="B19" s="69">
        <v>3</v>
      </c>
      <c r="C19" s="65">
        <f t="shared" si="0"/>
        <v>3</v>
      </c>
    </row>
    <row r="20" spans="1:7" x14ac:dyDescent="0.35">
      <c r="A20" s="62" t="s">
        <v>226</v>
      </c>
      <c r="B20" s="60">
        <v>3</v>
      </c>
      <c r="C20" s="65">
        <f t="shared" si="0"/>
        <v>3</v>
      </c>
    </row>
    <row r="21" spans="1:7" x14ac:dyDescent="0.35">
      <c r="A21" s="71" t="s">
        <v>221</v>
      </c>
      <c r="B21" s="69">
        <v>3</v>
      </c>
      <c r="C21" s="65">
        <f t="shared" si="0"/>
        <v>3</v>
      </c>
      <c r="F21" s="39">
        <f>ROWS(C8:C21)</f>
        <v>14</v>
      </c>
    </row>
    <row r="22" spans="1:7" x14ac:dyDescent="0.35">
      <c r="A22" s="71" t="s">
        <v>229</v>
      </c>
      <c r="B22" s="69">
        <v>4</v>
      </c>
      <c r="C22" s="65">
        <f t="shared" si="0"/>
        <v>4</v>
      </c>
    </row>
    <row r="23" spans="1:7" x14ac:dyDescent="0.35">
      <c r="A23" s="97" t="s">
        <v>214</v>
      </c>
      <c r="B23" s="73">
        <v>4</v>
      </c>
      <c r="C23" s="54">
        <f t="shared" si="0"/>
        <v>4</v>
      </c>
    </row>
    <row r="24" spans="1:7" x14ac:dyDescent="0.35">
      <c r="A24" s="71" t="s">
        <v>212</v>
      </c>
      <c r="B24" s="69">
        <v>4</v>
      </c>
      <c r="C24" s="65">
        <f t="shared" si="0"/>
        <v>4</v>
      </c>
    </row>
    <row r="25" spans="1:7" x14ac:dyDescent="0.35">
      <c r="A25" s="56" t="s">
        <v>213</v>
      </c>
      <c r="B25" s="54">
        <v>4</v>
      </c>
      <c r="C25" s="65">
        <f t="shared" si="0"/>
        <v>4</v>
      </c>
    </row>
    <row r="26" spans="1:7" x14ac:dyDescent="0.35">
      <c r="A26" s="71" t="s">
        <v>215</v>
      </c>
      <c r="B26" s="69">
        <v>4</v>
      </c>
      <c r="C26" s="65">
        <f t="shared" si="0"/>
        <v>4</v>
      </c>
    </row>
    <row r="27" spans="1:7" x14ac:dyDescent="0.35">
      <c r="A27" s="71" t="s">
        <v>233</v>
      </c>
      <c r="B27" s="69">
        <v>4</v>
      </c>
      <c r="C27" s="65">
        <f t="shared" si="0"/>
        <v>4</v>
      </c>
    </row>
    <row r="28" spans="1:7" x14ac:dyDescent="0.35">
      <c r="A28" s="62" t="s">
        <v>228</v>
      </c>
      <c r="B28" s="60">
        <v>4</v>
      </c>
      <c r="C28" s="65">
        <f t="shared" si="0"/>
        <v>4</v>
      </c>
    </row>
    <row r="29" spans="1:7" x14ac:dyDescent="0.35">
      <c r="A29" s="62" t="s">
        <v>148</v>
      </c>
      <c r="B29" s="60">
        <v>4</v>
      </c>
      <c r="C29" s="65">
        <f t="shared" si="0"/>
        <v>4</v>
      </c>
    </row>
    <row r="30" spans="1:7" x14ac:dyDescent="0.35">
      <c r="A30" s="71" t="s">
        <v>218</v>
      </c>
      <c r="B30" s="69">
        <v>4</v>
      </c>
      <c r="C30" s="65">
        <f t="shared" si="0"/>
        <v>4</v>
      </c>
    </row>
    <row r="31" spans="1:7" x14ac:dyDescent="0.35">
      <c r="A31" s="62" t="s">
        <v>230</v>
      </c>
      <c r="B31" s="60">
        <v>4</v>
      </c>
      <c r="C31" s="65">
        <f t="shared" si="0"/>
        <v>4</v>
      </c>
    </row>
    <row r="32" spans="1:7" x14ac:dyDescent="0.35">
      <c r="A32" s="62" t="s">
        <v>234</v>
      </c>
      <c r="B32" s="60">
        <v>4</v>
      </c>
      <c r="C32" s="65">
        <f t="shared" si="0"/>
        <v>4</v>
      </c>
      <c r="G32" s="39">
        <f>ROWS(C22:C32)</f>
        <v>11</v>
      </c>
    </row>
    <row r="33" spans="1:9" x14ac:dyDescent="0.35">
      <c r="A33" s="62" t="s">
        <v>159</v>
      </c>
      <c r="B33" s="60">
        <v>5</v>
      </c>
      <c r="C33" s="65">
        <f t="shared" si="0"/>
        <v>5</v>
      </c>
    </row>
    <row r="34" spans="1:9" x14ac:dyDescent="0.35">
      <c r="A34" s="71" t="s">
        <v>229</v>
      </c>
      <c r="B34" s="69">
        <v>5</v>
      </c>
      <c r="C34" s="65">
        <f t="shared" ref="C34:C65" si="1">_xlfn.FLOOR.MATH(B34)</f>
        <v>5</v>
      </c>
    </row>
    <row r="35" spans="1:9" x14ac:dyDescent="0.35">
      <c r="A35" s="71" t="s">
        <v>218</v>
      </c>
      <c r="B35" s="69">
        <v>5</v>
      </c>
      <c r="C35" s="65">
        <f t="shared" si="1"/>
        <v>5</v>
      </c>
      <c r="H35" s="39">
        <f>ROWS(C33:C35)</f>
        <v>3</v>
      </c>
    </row>
    <row r="36" spans="1:9" x14ac:dyDescent="0.35">
      <c r="A36" s="71" t="s">
        <v>300</v>
      </c>
      <c r="B36" s="69">
        <v>6</v>
      </c>
      <c r="C36" s="65">
        <f t="shared" si="1"/>
        <v>6</v>
      </c>
    </row>
    <row r="37" spans="1:9" x14ac:dyDescent="0.35">
      <c r="A37" s="71" t="s">
        <v>250</v>
      </c>
      <c r="B37" s="69">
        <v>6</v>
      </c>
      <c r="C37" s="65">
        <f t="shared" si="1"/>
        <v>6</v>
      </c>
    </row>
    <row r="38" spans="1:9" x14ac:dyDescent="0.35">
      <c r="A38" s="62" t="s">
        <v>222</v>
      </c>
      <c r="B38" s="60">
        <v>6</v>
      </c>
      <c r="C38" s="65">
        <f t="shared" si="1"/>
        <v>6</v>
      </c>
      <c r="I38" s="39">
        <f>ROWS(C36:C38)</f>
        <v>3</v>
      </c>
    </row>
    <row r="39" spans="1:9" x14ac:dyDescent="0.35">
      <c r="A39" s="67" t="s">
        <v>224</v>
      </c>
      <c r="B39" s="65">
        <v>7.1</v>
      </c>
      <c r="C39" s="65">
        <f t="shared" si="1"/>
        <v>7</v>
      </c>
    </row>
    <row r="40" spans="1:9" x14ac:dyDescent="0.35">
      <c r="A40" s="62" t="s">
        <v>159</v>
      </c>
      <c r="B40" s="60">
        <v>7.1</v>
      </c>
      <c r="C40" s="65">
        <f t="shared" si="1"/>
        <v>7</v>
      </c>
    </row>
    <row r="41" spans="1:9" x14ac:dyDescent="0.35">
      <c r="A41" s="62" t="s">
        <v>210</v>
      </c>
      <c r="B41" s="60">
        <v>7.1</v>
      </c>
      <c r="C41" s="65">
        <f t="shared" si="1"/>
        <v>7</v>
      </c>
    </row>
    <row r="42" spans="1:9" x14ac:dyDescent="0.35">
      <c r="A42" s="62" t="s">
        <v>149</v>
      </c>
      <c r="B42" s="60">
        <v>7.1</v>
      </c>
      <c r="C42" s="54">
        <f t="shared" si="1"/>
        <v>7</v>
      </c>
    </row>
    <row r="43" spans="1:9" x14ac:dyDescent="0.35">
      <c r="A43" s="71" t="s">
        <v>229</v>
      </c>
      <c r="B43" s="69">
        <v>7.1</v>
      </c>
      <c r="C43" s="65">
        <f t="shared" si="1"/>
        <v>7</v>
      </c>
    </row>
    <row r="44" spans="1:9" x14ac:dyDescent="0.35">
      <c r="A44" s="67" t="s">
        <v>212</v>
      </c>
      <c r="B44" s="65">
        <v>7.1</v>
      </c>
      <c r="C44" s="65">
        <f t="shared" si="1"/>
        <v>7</v>
      </c>
    </row>
    <row r="45" spans="1:9" x14ac:dyDescent="0.35">
      <c r="A45" s="56" t="s">
        <v>213</v>
      </c>
      <c r="B45" s="54">
        <v>7.1</v>
      </c>
      <c r="C45" s="65">
        <f t="shared" si="1"/>
        <v>7</v>
      </c>
    </row>
    <row r="46" spans="1:9" x14ac:dyDescent="0.35">
      <c r="A46" s="71" t="s">
        <v>215</v>
      </c>
      <c r="B46" s="69">
        <v>7.1</v>
      </c>
      <c r="C46" s="65">
        <f t="shared" si="1"/>
        <v>7</v>
      </c>
    </row>
    <row r="47" spans="1:9" x14ac:dyDescent="0.35">
      <c r="A47" s="62" t="s">
        <v>235</v>
      </c>
      <c r="B47" s="60">
        <v>7.1</v>
      </c>
      <c r="C47" s="65">
        <f t="shared" si="1"/>
        <v>7</v>
      </c>
    </row>
    <row r="48" spans="1:9" x14ac:dyDescent="0.35">
      <c r="A48" s="71" t="s">
        <v>233</v>
      </c>
      <c r="B48" s="69">
        <v>7.1</v>
      </c>
      <c r="C48" s="65">
        <f t="shared" si="1"/>
        <v>7</v>
      </c>
    </row>
    <row r="49" spans="1:10" x14ac:dyDescent="0.35">
      <c r="A49" s="62" t="s">
        <v>228</v>
      </c>
      <c r="B49" s="60">
        <v>7.1</v>
      </c>
      <c r="C49" s="65">
        <f t="shared" si="1"/>
        <v>7</v>
      </c>
    </row>
    <row r="50" spans="1:10" x14ac:dyDescent="0.35">
      <c r="A50" s="56" t="s">
        <v>217</v>
      </c>
      <c r="B50" s="54">
        <v>7.1</v>
      </c>
      <c r="C50" s="65">
        <f t="shared" si="1"/>
        <v>7</v>
      </c>
    </row>
    <row r="51" spans="1:10" x14ac:dyDescent="0.35">
      <c r="A51" s="62" t="s">
        <v>211</v>
      </c>
      <c r="B51" s="60">
        <v>7.1</v>
      </c>
      <c r="C51" s="65">
        <f t="shared" si="1"/>
        <v>7</v>
      </c>
    </row>
    <row r="52" spans="1:10" x14ac:dyDescent="0.35">
      <c r="A52" s="62" t="s">
        <v>148</v>
      </c>
      <c r="B52" s="60">
        <v>7.1</v>
      </c>
      <c r="C52" s="65">
        <f t="shared" si="1"/>
        <v>7</v>
      </c>
    </row>
    <row r="53" spans="1:10" x14ac:dyDescent="0.35">
      <c r="A53" s="62" t="s">
        <v>227</v>
      </c>
      <c r="B53" s="60">
        <v>7.1</v>
      </c>
      <c r="C53" s="65">
        <f t="shared" si="1"/>
        <v>7</v>
      </c>
    </row>
    <row r="54" spans="1:10" x14ac:dyDescent="0.35">
      <c r="A54" s="62" t="s">
        <v>230</v>
      </c>
      <c r="B54" s="60">
        <v>7.1</v>
      </c>
      <c r="C54" s="65">
        <f t="shared" si="1"/>
        <v>7</v>
      </c>
    </row>
    <row r="55" spans="1:10" x14ac:dyDescent="0.35">
      <c r="A55" s="62" t="s">
        <v>234</v>
      </c>
      <c r="B55" s="60">
        <v>7.1</v>
      </c>
      <c r="C55" s="65">
        <f t="shared" si="1"/>
        <v>7</v>
      </c>
    </row>
    <row r="56" spans="1:10" x14ac:dyDescent="0.35">
      <c r="A56" s="62" t="s">
        <v>226</v>
      </c>
      <c r="B56" s="60">
        <v>7.1</v>
      </c>
      <c r="C56" s="65">
        <f t="shared" si="1"/>
        <v>7</v>
      </c>
    </row>
    <row r="57" spans="1:10" x14ac:dyDescent="0.35">
      <c r="A57" s="71" t="s">
        <v>221</v>
      </c>
      <c r="B57" s="69">
        <v>7.1</v>
      </c>
      <c r="C57" s="65">
        <f t="shared" si="1"/>
        <v>7</v>
      </c>
    </row>
    <row r="58" spans="1:10" x14ac:dyDescent="0.35">
      <c r="A58" s="71" t="s">
        <v>250</v>
      </c>
      <c r="B58" s="69">
        <v>7.2</v>
      </c>
      <c r="C58" s="65">
        <f t="shared" si="1"/>
        <v>7</v>
      </c>
    </row>
    <row r="59" spans="1:10" x14ac:dyDescent="0.35">
      <c r="A59" s="62" t="s">
        <v>222</v>
      </c>
      <c r="B59" s="60">
        <v>7.2</v>
      </c>
      <c r="C59" s="65">
        <f t="shared" si="1"/>
        <v>7</v>
      </c>
    </row>
    <row r="60" spans="1:10" x14ac:dyDescent="0.35">
      <c r="A60" s="71" t="s">
        <v>218</v>
      </c>
      <c r="B60" s="69">
        <v>7.2</v>
      </c>
      <c r="C60" s="65">
        <f t="shared" si="1"/>
        <v>7</v>
      </c>
    </row>
    <row r="61" spans="1:10" x14ac:dyDescent="0.35">
      <c r="A61" s="71" t="s">
        <v>117</v>
      </c>
      <c r="B61" s="69">
        <v>7.3</v>
      </c>
      <c r="C61" s="65">
        <f t="shared" si="1"/>
        <v>7</v>
      </c>
      <c r="J61" s="39">
        <f>ROWS(C39:C61)</f>
        <v>23</v>
      </c>
    </row>
    <row r="62" spans="1:10" x14ac:dyDescent="0.35">
      <c r="A62" s="67" t="s">
        <v>224</v>
      </c>
      <c r="B62" s="65">
        <v>8</v>
      </c>
      <c r="C62" s="65">
        <f t="shared" si="1"/>
        <v>8</v>
      </c>
    </row>
    <row r="63" spans="1:10" x14ac:dyDescent="0.35">
      <c r="A63" s="62" t="s">
        <v>159</v>
      </c>
      <c r="B63" s="60">
        <v>8</v>
      </c>
      <c r="C63" s="65">
        <f t="shared" si="1"/>
        <v>8</v>
      </c>
    </row>
    <row r="64" spans="1:10" x14ac:dyDescent="0.35">
      <c r="A64" s="71" t="s">
        <v>229</v>
      </c>
      <c r="B64" s="69">
        <v>8</v>
      </c>
      <c r="C64" s="65">
        <f t="shared" si="1"/>
        <v>8</v>
      </c>
    </row>
    <row r="65" spans="1:13" x14ac:dyDescent="0.35">
      <c r="A65" s="71" t="s">
        <v>215</v>
      </c>
      <c r="B65" s="69">
        <v>8</v>
      </c>
      <c r="C65" s="65">
        <f t="shared" si="1"/>
        <v>8</v>
      </c>
    </row>
    <row r="66" spans="1:13" x14ac:dyDescent="0.35">
      <c r="A66" s="62" t="s">
        <v>235</v>
      </c>
      <c r="B66" s="60">
        <v>8</v>
      </c>
      <c r="C66" s="65">
        <f t="shared" ref="C66:C92" si="2">_xlfn.FLOOR.MATH(B66)</f>
        <v>8</v>
      </c>
    </row>
    <row r="67" spans="1:13" x14ac:dyDescent="0.35">
      <c r="A67" s="71" t="s">
        <v>233</v>
      </c>
      <c r="B67" s="69">
        <v>8</v>
      </c>
      <c r="C67" s="65">
        <f t="shared" si="2"/>
        <v>8</v>
      </c>
    </row>
    <row r="68" spans="1:13" x14ac:dyDescent="0.35">
      <c r="A68" s="62" t="s">
        <v>228</v>
      </c>
      <c r="B68" s="60">
        <v>8</v>
      </c>
      <c r="C68" s="65">
        <f t="shared" si="2"/>
        <v>8</v>
      </c>
    </row>
    <row r="69" spans="1:13" x14ac:dyDescent="0.35">
      <c r="A69" s="56" t="s">
        <v>217</v>
      </c>
      <c r="B69" s="54">
        <v>8</v>
      </c>
      <c r="C69" s="65">
        <f t="shared" si="2"/>
        <v>8</v>
      </c>
    </row>
    <row r="70" spans="1:13" x14ac:dyDescent="0.35">
      <c r="A70" s="71" t="s">
        <v>250</v>
      </c>
      <c r="B70" s="69">
        <v>8</v>
      </c>
      <c r="C70" s="65">
        <f t="shared" si="2"/>
        <v>8</v>
      </c>
    </row>
    <row r="71" spans="1:13" x14ac:dyDescent="0.35">
      <c r="A71" s="62" t="s">
        <v>222</v>
      </c>
      <c r="B71" s="60">
        <v>8</v>
      </c>
      <c r="C71" s="65">
        <f t="shared" si="2"/>
        <v>8</v>
      </c>
    </row>
    <row r="72" spans="1:13" x14ac:dyDescent="0.35">
      <c r="A72" s="62" t="s">
        <v>227</v>
      </c>
      <c r="B72" s="60">
        <v>8</v>
      </c>
      <c r="C72" s="65">
        <f t="shared" si="2"/>
        <v>8</v>
      </c>
    </row>
    <row r="73" spans="1:13" x14ac:dyDescent="0.35">
      <c r="A73" s="62" t="s">
        <v>230</v>
      </c>
      <c r="B73" s="60">
        <v>8</v>
      </c>
      <c r="C73" s="65">
        <f t="shared" si="2"/>
        <v>8</v>
      </c>
    </row>
    <row r="74" spans="1:13" x14ac:dyDescent="0.35">
      <c r="A74" s="62" t="s">
        <v>234</v>
      </c>
      <c r="B74" s="60">
        <v>8</v>
      </c>
      <c r="C74" s="65">
        <f t="shared" si="2"/>
        <v>8</v>
      </c>
    </row>
    <row r="75" spans="1:13" x14ac:dyDescent="0.35">
      <c r="A75" s="62" t="s">
        <v>226</v>
      </c>
      <c r="B75" s="60">
        <v>8</v>
      </c>
      <c r="C75" s="65">
        <f t="shared" si="2"/>
        <v>8</v>
      </c>
    </row>
    <row r="76" spans="1:13" x14ac:dyDescent="0.35">
      <c r="A76" s="71" t="s">
        <v>221</v>
      </c>
      <c r="B76" s="69">
        <v>8</v>
      </c>
      <c r="C76" s="65">
        <f t="shared" si="2"/>
        <v>8</v>
      </c>
      <c r="K76" s="39">
        <f>ROWS(C62:C76)</f>
        <v>15</v>
      </c>
    </row>
    <row r="77" spans="1:13" x14ac:dyDescent="0.35">
      <c r="A77" s="62" t="s">
        <v>116</v>
      </c>
      <c r="B77" s="60">
        <v>9</v>
      </c>
      <c r="C77" s="65">
        <f t="shared" si="2"/>
        <v>9</v>
      </c>
    </row>
    <row r="78" spans="1:13" x14ac:dyDescent="0.35">
      <c r="A78" s="62" t="s">
        <v>113</v>
      </c>
      <c r="B78" s="60">
        <v>9</v>
      </c>
      <c r="C78" s="65">
        <f t="shared" si="2"/>
        <v>9</v>
      </c>
      <c r="L78" s="39">
        <f>ROWS(C77:C78)</f>
        <v>2</v>
      </c>
    </row>
    <row r="79" spans="1:13" x14ac:dyDescent="0.35">
      <c r="A79" s="71" t="s">
        <v>112</v>
      </c>
      <c r="B79" s="69">
        <v>10</v>
      </c>
      <c r="C79" s="65">
        <f t="shared" si="2"/>
        <v>10</v>
      </c>
    </row>
    <row r="80" spans="1:13" x14ac:dyDescent="0.35">
      <c r="A80" s="62" t="s">
        <v>113</v>
      </c>
      <c r="B80" s="60">
        <v>10</v>
      </c>
      <c r="C80" s="65">
        <f t="shared" si="2"/>
        <v>10</v>
      </c>
      <c r="M80" s="39">
        <f>ROWS(C79:C80)</f>
        <v>2</v>
      </c>
    </row>
    <row r="81" spans="1:16" x14ac:dyDescent="0.35">
      <c r="A81" s="71" t="s">
        <v>112</v>
      </c>
      <c r="B81" s="69">
        <v>11</v>
      </c>
      <c r="C81" s="65">
        <f t="shared" si="2"/>
        <v>11</v>
      </c>
    </row>
    <row r="82" spans="1:16" x14ac:dyDescent="0.35">
      <c r="A82" s="62" t="s">
        <v>113</v>
      </c>
      <c r="B82" s="60">
        <v>11</v>
      </c>
      <c r="C82" s="65">
        <f t="shared" si="2"/>
        <v>11</v>
      </c>
      <c r="N82" s="39">
        <f>ROWS(C81:C82)</f>
        <v>2</v>
      </c>
    </row>
    <row r="83" spans="1:16" x14ac:dyDescent="0.35">
      <c r="A83" s="62" t="s">
        <v>210</v>
      </c>
      <c r="B83" s="60">
        <v>12.1</v>
      </c>
      <c r="C83" s="65">
        <f t="shared" si="2"/>
        <v>12</v>
      </c>
    </row>
    <row r="84" spans="1:16" x14ac:dyDescent="0.35">
      <c r="A84" s="71" t="s">
        <v>209</v>
      </c>
      <c r="B84" s="69">
        <v>12.1</v>
      </c>
      <c r="C84" s="65">
        <f t="shared" si="2"/>
        <v>12</v>
      </c>
    </row>
    <row r="85" spans="1:16" x14ac:dyDescent="0.35">
      <c r="A85" s="71" t="s">
        <v>117</v>
      </c>
      <c r="B85" s="69">
        <v>12.1</v>
      </c>
      <c r="C85" s="65">
        <f t="shared" si="2"/>
        <v>12</v>
      </c>
    </row>
    <row r="86" spans="1:16" x14ac:dyDescent="0.35">
      <c r="A86" s="71" t="s">
        <v>300</v>
      </c>
      <c r="B86" s="69">
        <v>12.2</v>
      </c>
      <c r="C86" s="65">
        <f t="shared" si="2"/>
        <v>12</v>
      </c>
    </row>
    <row r="87" spans="1:16" x14ac:dyDescent="0.35">
      <c r="A87" s="97" t="s">
        <v>214</v>
      </c>
      <c r="B87" s="73">
        <v>12.2</v>
      </c>
      <c r="C87" s="54">
        <f t="shared" si="2"/>
        <v>12</v>
      </c>
    </row>
    <row r="88" spans="1:16" x14ac:dyDescent="0.35">
      <c r="A88" s="71" t="s">
        <v>145</v>
      </c>
      <c r="B88" s="69">
        <v>12.2</v>
      </c>
      <c r="C88" s="65">
        <f t="shared" si="2"/>
        <v>12</v>
      </c>
    </row>
    <row r="89" spans="1:16" x14ac:dyDescent="0.35">
      <c r="A89" s="62" t="s">
        <v>211</v>
      </c>
      <c r="B89" s="60">
        <v>12.2</v>
      </c>
      <c r="C89" s="65">
        <f t="shared" si="2"/>
        <v>12</v>
      </c>
    </row>
    <row r="90" spans="1:16" x14ac:dyDescent="0.35">
      <c r="A90" s="71" t="s">
        <v>250</v>
      </c>
      <c r="B90" s="69">
        <v>12.2</v>
      </c>
      <c r="C90" s="65">
        <f t="shared" si="2"/>
        <v>12</v>
      </c>
    </row>
    <row r="91" spans="1:16" x14ac:dyDescent="0.35">
      <c r="A91" s="62" t="s">
        <v>222</v>
      </c>
      <c r="B91" s="60">
        <v>12.2</v>
      </c>
      <c r="C91" s="65">
        <f t="shared" si="2"/>
        <v>12</v>
      </c>
      <c r="O91" s="39">
        <f>ROWS(C83:C91)</f>
        <v>9</v>
      </c>
    </row>
    <row r="92" spans="1:16" x14ac:dyDescent="0.35">
      <c r="A92" s="354" t="s">
        <v>117</v>
      </c>
      <c r="B92" s="355">
        <v>13</v>
      </c>
      <c r="C92" s="353">
        <f t="shared" si="2"/>
        <v>13</v>
      </c>
      <c r="P92" s="39">
        <f>ROWS(C92:C92)</f>
        <v>1</v>
      </c>
    </row>
    <row r="93" spans="1:16" x14ac:dyDescent="0.35">
      <c r="A93" s="360" t="s">
        <v>409</v>
      </c>
      <c r="B93" s="361"/>
      <c r="C93" s="361"/>
      <c r="D93" s="305">
        <v>1</v>
      </c>
      <c r="E93" s="305">
        <v>2</v>
      </c>
      <c r="F93" s="305">
        <v>3</v>
      </c>
      <c r="G93" s="305">
        <v>4</v>
      </c>
      <c r="H93" s="305">
        <v>5</v>
      </c>
      <c r="I93" s="305">
        <v>6</v>
      </c>
      <c r="J93" s="305">
        <v>7</v>
      </c>
      <c r="K93" s="305">
        <v>8</v>
      </c>
      <c r="L93" s="305">
        <v>9</v>
      </c>
      <c r="M93" s="305">
        <v>10</v>
      </c>
      <c r="N93" s="305">
        <v>11</v>
      </c>
      <c r="O93" s="305">
        <v>12</v>
      </c>
      <c r="P93" s="305">
        <v>13</v>
      </c>
    </row>
    <row r="94" spans="1:16" x14ac:dyDescent="0.35">
      <c r="A94" s="362" t="s">
        <v>815</v>
      </c>
      <c r="B94" s="363"/>
      <c r="C94" s="363"/>
      <c r="D94" s="90">
        <f t="shared" ref="D94:P94" si="3">SUM(D2:D92)</f>
        <v>4</v>
      </c>
      <c r="E94" s="90">
        <f t="shared" si="3"/>
        <v>2</v>
      </c>
      <c r="F94" s="90">
        <f t="shared" si="3"/>
        <v>14</v>
      </c>
      <c r="G94" s="90">
        <f t="shared" si="3"/>
        <v>11</v>
      </c>
      <c r="H94" s="90">
        <f t="shared" si="3"/>
        <v>3</v>
      </c>
      <c r="I94" s="90">
        <f t="shared" si="3"/>
        <v>3</v>
      </c>
      <c r="J94" s="90">
        <f t="shared" si="3"/>
        <v>23</v>
      </c>
      <c r="K94" s="90">
        <f t="shared" si="3"/>
        <v>15</v>
      </c>
      <c r="L94" s="90">
        <f t="shared" si="3"/>
        <v>2</v>
      </c>
      <c r="M94" s="90">
        <f t="shared" si="3"/>
        <v>2</v>
      </c>
      <c r="N94" s="90">
        <f t="shared" si="3"/>
        <v>2</v>
      </c>
      <c r="O94" s="90">
        <f t="shared" si="3"/>
        <v>9</v>
      </c>
      <c r="P94" s="90">
        <f t="shared" si="3"/>
        <v>1</v>
      </c>
    </row>
    <row r="95" spans="1:16" x14ac:dyDescent="0.35">
      <c r="A95" s="362" t="s">
        <v>802</v>
      </c>
      <c r="B95" s="363"/>
      <c r="C95" s="363"/>
      <c r="D95" s="90">
        <f>D94/RUs!$B$2</f>
        <v>0.11428571428571428</v>
      </c>
      <c r="E95" s="90">
        <f>E94/RUs!$B$2</f>
        <v>5.7142857142857141E-2</v>
      </c>
      <c r="F95" s="90">
        <f>F94/RUs!$B$2</f>
        <v>0.4</v>
      </c>
      <c r="G95" s="90">
        <f>G94/RUs!$B$2</f>
        <v>0.31428571428571428</v>
      </c>
      <c r="H95" s="90">
        <f>H94/RUs!$B$2</f>
        <v>8.5714285714285715E-2</v>
      </c>
      <c r="I95" s="90">
        <f>I94/RUs!$B$2</f>
        <v>8.5714285714285715E-2</v>
      </c>
      <c r="J95" s="90">
        <f>J94/RUs!$B$2</f>
        <v>0.65714285714285714</v>
      </c>
      <c r="K95" s="90">
        <f>K94/RUs!$B$2</f>
        <v>0.42857142857142855</v>
      </c>
      <c r="L95" s="90">
        <f>L94/RUs!$B$2</f>
        <v>5.7142857142857141E-2</v>
      </c>
      <c r="M95" s="90">
        <f>M94/RUs!$B$2</f>
        <v>5.7142857142857141E-2</v>
      </c>
      <c r="N95" s="90">
        <f>N94/RUs!$B$2</f>
        <v>5.7142857142857141E-2</v>
      </c>
      <c r="O95" s="90">
        <f>O94/RUs!$B$2</f>
        <v>0.25714285714285712</v>
      </c>
      <c r="P95" s="90">
        <f>P94/RUs!$B$2</f>
        <v>2.8571428571428571E-2</v>
      </c>
    </row>
    <row r="96" spans="1:16" x14ac:dyDescent="0.35">
      <c r="A96" s="362" t="s">
        <v>309</v>
      </c>
      <c r="B96" s="363"/>
      <c r="C96" s="363"/>
      <c r="D96" s="90">
        <f t="shared" ref="D96:P96" si="4">D95*100</f>
        <v>11.428571428571429</v>
      </c>
      <c r="E96" s="90">
        <f t="shared" si="4"/>
        <v>5.7142857142857144</v>
      </c>
      <c r="F96" s="90">
        <f t="shared" si="4"/>
        <v>40</v>
      </c>
      <c r="G96" s="90">
        <f t="shared" si="4"/>
        <v>31.428571428571427</v>
      </c>
      <c r="H96" s="90">
        <f t="shared" si="4"/>
        <v>8.5714285714285712</v>
      </c>
      <c r="I96" s="90">
        <f t="shared" si="4"/>
        <v>8.5714285714285712</v>
      </c>
      <c r="J96" s="90">
        <f t="shared" si="4"/>
        <v>65.714285714285708</v>
      </c>
      <c r="K96" s="90">
        <f t="shared" si="4"/>
        <v>42.857142857142854</v>
      </c>
      <c r="L96" s="90">
        <f t="shared" si="4"/>
        <v>5.7142857142857144</v>
      </c>
      <c r="M96" s="90">
        <f t="shared" si="4"/>
        <v>5.7142857142857144</v>
      </c>
      <c r="N96" s="90">
        <f t="shared" si="4"/>
        <v>5.7142857142857144</v>
      </c>
      <c r="O96" s="90">
        <f t="shared" si="4"/>
        <v>25.714285714285712</v>
      </c>
      <c r="P96" s="90">
        <f t="shared" si="4"/>
        <v>2.8571428571428572</v>
      </c>
    </row>
    <row r="97" spans="1:19" x14ac:dyDescent="0.35">
      <c r="R97" s="1" t="s">
        <v>310</v>
      </c>
      <c r="S97" s="1" t="s">
        <v>311</v>
      </c>
    </row>
    <row r="98" spans="1:19" ht="24" x14ac:dyDescent="0.45">
      <c r="A98" s="362" t="s">
        <v>816</v>
      </c>
      <c r="B98" s="363"/>
      <c r="C98" s="363"/>
      <c r="D98" s="90">
        <v>13</v>
      </c>
      <c r="E98" s="90">
        <v>9</v>
      </c>
      <c r="F98" s="90">
        <v>10</v>
      </c>
      <c r="G98" s="90">
        <v>11</v>
      </c>
      <c r="H98" s="90">
        <v>2</v>
      </c>
      <c r="I98" s="90">
        <v>5</v>
      </c>
      <c r="J98" s="90">
        <v>6</v>
      </c>
      <c r="K98" s="90">
        <v>1</v>
      </c>
      <c r="L98" s="90">
        <v>12</v>
      </c>
      <c r="M98" s="90">
        <v>4</v>
      </c>
      <c r="N98" s="90">
        <v>3</v>
      </c>
      <c r="O98" s="90">
        <v>8</v>
      </c>
      <c r="P98" s="90">
        <v>7</v>
      </c>
      <c r="R98" s="39">
        <v>13</v>
      </c>
      <c r="S98" s="12" t="s">
        <v>190</v>
      </c>
    </row>
    <row r="99" spans="1:19" ht="24" x14ac:dyDescent="0.45">
      <c r="A99" s="362" t="s">
        <v>817</v>
      </c>
      <c r="B99" s="363"/>
      <c r="C99" s="363"/>
      <c r="D99" s="90">
        <f>P95</f>
        <v>2.8571428571428571E-2</v>
      </c>
      <c r="E99" s="90">
        <f>L95</f>
        <v>5.7142857142857141E-2</v>
      </c>
      <c r="F99" s="90">
        <f>M95</f>
        <v>5.7142857142857141E-2</v>
      </c>
      <c r="G99" s="90">
        <f>N95</f>
        <v>5.7142857142857141E-2</v>
      </c>
      <c r="H99" s="90">
        <f>E95</f>
        <v>5.7142857142857141E-2</v>
      </c>
      <c r="I99" s="90">
        <f>H95</f>
        <v>8.5714285714285715E-2</v>
      </c>
      <c r="J99" s="90">
        <f>I95</f>
        <v>8.5714285714285715E-2</v>
      </c>
      <c r="K99" s="90">
        <f>D95</f>
        <v>0.11428571428571428</v>
      </c>
      <c r="L99" s="90">
        <f>O95</f>
        <v>0.25714285714285712</v>
      </c>
      <c r="M99" s="90">
        <f>G95</f>
        <v>0.31428571428571428</v>
      </c>
      <c r="N99" s="90">
        <f>F95</f>
        <v>0.4</v>
      </c>
      <c r="O99" s="90">
        <f>K95</f>
        <v>0.42857142857142855</v>
      </c>
      <c r="P99" s="90">
        <f>J95</f>
        <v>0.65714285714285714</v>
      </c>
      <c r="R99" s="39">
        <v>9</v>
      </c>
      <c r="S99" s="12" t="s">
        <v>160</v>
      </c>
    </row>
    <row r="100" spans="1:19" x14ac:dyDescent="0.35">
      <c r="R100" s="39">
        <v>10</v>
      </c>
      <c r="S100" s="12" t="s">
        <v>161</v>
      </c>
    </row>
    <row r="101" spans="1:19" x14ac:dyDescent="0.35">
      <c r="A101" s="362" t="s">
        <v>818</v>
      </c>
      <c r="B101" s="363"/>
      <c r="C101" s="363"/>
      <c r="D101" s="81">
        <v>7.2</v>
      </c>
      <c r="E101" s="81">
        <v>7.3</v>
      </c>
      <c r="R101" s="39">
        <v>11</v>
      </c>
      <c r="S101" s="12" t="s">
        <v>162</v>
      </c>
    </row>
    <row r="102" spans="1:19" x14ac:dyDescent="0.35">
      <c r="A102" s="362" t="s">
        <v>815</v>
      </c>
      <c r="B102" s="363"/>
      <c r="C102" s="363"/>
      <c r="D102" s="90">
        <v>3</v>
      </c>
      <c r="E102" s="90">
        <v>1</v>
      </c>
      <c r="R102" s="39">
        <v>2</v>
      </c>
      <c r="S102" s="12" t="s">
        <v>312</v>
      </c>
    </row>
    <row r="103" spans="1:19" x14ac:dyDescent="0.35">
      <c r="A103" s="362" t="s">
        <v>802</v>
      </c>
      <c r="B103" s="363"/>
      <c r="C103" s="363"/>
      <c r="D103" s="90">
        <f>D102/RUs!$B$2</f>
        <v>8.5714285714285715E-2</v>
      </c>
      <c r="E103" s="90">
        <f>E102/RUs!$B$2</f>
        <v>2.8571428571428571E-2</v>
      </c>
      <c r="R103" s="39">
        <v>5</v>
      </c>
      <c r="S103" s="12" t="s">
        <v>106</v>
      </c>
    </row>
    <row r="104" spans="1:19" x14ac:dyDescent="0.35">
      <c r="A104" s="362" t="s">
        <v>309</v>
      </c>
      <c r="B104" s="363"/>
      <c r="C104" s="363"/>
      <c r="D104" s="90">
        <f>D103*100</f>
        <v>8.5714285714285712</v>
      </c>
      <c r="E104" s="90">
        <f>E103*100</f>
        <v>2.8571428571428572</v>
      </c>
      <c r="R104" s="39">
        <v>6</v>
      </c>
      <c r="S104" s="12" t="s">
        <v>301</v>
      </c>
    </row>
    <row r="105" spans="1:19" x14ac:dyDescent="0.35">
      <c r="R105" s="39">
        <v>1</v>
      </c>
      <c r="S105" s="12" t="s">
        <v>103</v>
      </c>
    </row>
    <row r="106" spans="1:19" x14ac:dyDescent="0.35">
      <c r="R106" s="39">
        <v>12</v>
      </c>
      <c r="S106" s="12" t="s">
        <v>304</v>
      </c>
    </row>
    <row r="107" spans="1:19" x14ac:dyDescent="0.35">
      <c r="R107" s="39">
        <v>4</v>
      </c>
      <c r="S107" s="12" t="s">
        <v>105</v>
      </c>
    </row>
    <row r="108" spans="1:19" x14ac:dyDescent="0.35">
      <c r="R108" s="39">
        <v>3</v>
      </c>
      <c r="S108" s="12" t="s">
        <v>104</v>
      </c>
    </row>
    <row r="109" spans="1:19" x14ac:dyDescent="0.35">
      <c r="R109" s="39">
        <v>8</v>
      </c>
      <c r="S109" s="12" t="s">
        <v>107</v>
      </c>
    </row>
    <row r="110" spans="1:19" x14ac:dyDescent="0.35">
      <c r="R110" s="39">
        <v>7</v>
      </c>
      <c r="S110" s="12" t="s">
        <v>313</v>
      </c>
    </row>
  </sheetData>
  <sortState ref="A2:S110">
    <sortCondition ref="B2:B110"/>
    <sortCondition ref="A2:A110"/>
  </sortState>
  <mergeCells count="10">
    <mergeCell ref="A93:C93"/>
    <mergeCell ref="A101:C101"/>
    <mergeCell ref="A102:C102"/>
    <mergeCell ref="A103:C103"/>
    <mergeCell ref="A104:C104"/>
    <mergeCell ref="A94:C94"/>
    <mergeCell ref="A95:C95"/>
    <mergeCell ref="A96:C96"/>
    <mergeCell ref="A98:C98"/>
    <mergeCell ref="A99:C9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3E3-B370-49A7-8A98-DE2FF3DBDE17}">
  <dimension ref="A1:S110"/>
  <sheetViews>
    <sheetView topLeftCell="A16" workbookViewId="0">
      <selection activeCell="Q102" sqref="Q102"/>
    </sheetView>
  </sheetViews>
  <sheetFormatPr defaultRowHeight="21" x14ac:dyDescent="0.35"/>
  <cols>
    <col min="1" max="1" width="45.42578125" style="39" bestFit="1" customWidth="1"/>
    <col min="2" max="2" width="9.140625" style="39"/>
    <col min="3" max="3" width="11.85546875" style="39" bestFit="1" customWidth="1"/>
    <col min="4" max="16" width="9.140625" style="39"/>
    <col min="17" max="17" width="30.7109375" style="39" bestFit="1" customWidth="1"/>
    <col min="18" max="18" width="10.7109375" style="39" bestFit="1" customWidth="1"/>
    <col min="19" max="19" width="125.28515625" style="39" bestFit="1" customWidth="1"/>
    <col min="20" max="16384" width="9.140625" style="39"/>
  </cols>
  <sheetData>
    <row r="1" spans="1:17" x14ac:dyDescent="0.35">
      <c r="A1" s="80" t="s">
        <v>118</v>
      </c>
      <c r="B1" s="78" t="s">
        <v>0</v>
      </c>
      <c r="C1" s="78" t="s">
        <v>306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 t="s">
        <v>307</v>
      </c>
    </row>
    <row r="2" spans="1:17" x14ac:dyDescent="0.35">
      <c r="A2" s="67" t="s">
        <v>224</v>
      </c>
      <c r="B2" s="65">
        <v>3</v>
      </c>
      <c r="C2" s="65">
        <f>_xlfn.FLOOR.MATH(B2)</f>
        <v>3</v>
      </c>
      <c r="F2" s="39">
        <v>1</v>
      </c>
    </row>
    <row r="3" spans="1:17" x14ac:dyDescent="0.35">
      <c r="A3" s="67" t="s">
        <v>224</v>
      </c>
      <c r="B3" s="65">
        <v>7.1</v>
      </c>
      <c r="C3" s="65">
        <f t="shared" ref="C3:C13" si="0">_xlfn.FLOOR.MATH(B3)</f>
        <v>7</v>
      </c>
      <c r="J3" s="39">
        <v>1</v>
      </c>
    </row>
    <row r="4" spans="1:17" x14ac:dyDescent="0.35">
      <c r="A4" s="67" t="s">
        <v>224</v>
      </c>
      <c r="B4" s="65">
        <v>8</v>
      </c>
      <c r="C4" s="65">
        <f t="shared" si="0"/>
        <v>8</v>
      </c>
      <c r="K4" s="39">
        <v>1</v>
      </c>
    </row>
    <row r="5" spans="1:17" x14ac:dyDescent="0.35">
      <c r="A5" s="62" t="s">
        <v>159</v>
      </c>
      <c r="B5" s="60">
        <v>5</v>
      </c>
      <c r="C5" s="65">
        <f t="shared" si="0"/>
        <v>5</v>
      </c>
      <c r="H5" s="39">
        <v>1</v>
      </c>
    </row>
    <row r="6" spans="1:17" x14ac:dyDescent="0.35">
      <c r="A6" s="62" t="s">
        <v>159</v>
      </c>
      <c r="B6" s="60">
        <v>7.1</v>
      </c>
      <c r="C6" s="65">
        <f t="shared" si="0"/>
        <v>7</v>
      </c>
      <c r="J6" s="39">
        <v>1</v>
      </c>
    </row>
    <row r="7" spans="1:17" x14ac:dyDescent="0.35">
      <c r="A7" s="62" t="s">
        <v>159</v>
      </c>
      <c r="B7" s="60">
        <v>8</v>
      </c>
      <c r="C7" s="65">
        <f t="shared" si="0"/>
        <v>8</v>
      </c>
      <c r="K7" s="39">
        <v>1</v>
      </c>
    </row>
    <row r="8" spans="1:17" x14ac:dyDescent="0.35">
      <c r="A8" s="71" t="s">
        <v>300</v>
      </c>
      <c r="B8" s="69">
        <v>3</v>
      </c>
      <c r="C8" s="65">
        <f t="shared" si="0"/>
        <v>3</v>
      </c>
      <c r="F8" s="39">
        <v>1</v>
      </c>
    </row>
    <row r="9" spans="1:17" x14ac:dyDescent="0.35">
      <c r="A9" s="71" t="s">
        <v>300</v>
      </c>
      <c r="B9" s="69">
        <v>6</v>
      </c>
      <c r="C9" s="65">
        <f t="shared" si="0"/>
        <v>6</v>
      </c>
      <c r="I9" s="39">
        <v>1</v>
      </c>
    </row>
    <row r="10" spans="1:17" x14ac:dyDescent="0.35">
      <c r="A10" s="71" t="s">
        <v>300</v>
      </c>
      <c r="B10" s="69">
        <v>12.2</v>
      </c>
      <c r="C10" s="65">
        <f t="shared" si="0"/>
        <v>12</v>
      </c>
      <c r="O10" s="39">
        <v>1</v>
      </c>
    </row>
    <row r="11" spans="1:17" x14ac:dyDescent="0.35">
      <c r="A11" s="62" t="s">
        <v>210</v>
      </c>
      <c r="B11" s="60">
        <v>7.1</v>
      </c>
      <c r="C11" s="65">
        <f t="shared" si="0"/>
        <v>7</v>
      </c>
      <c r="J11" s="39">
        <v>1</v>
      </c>
    </row>
    <row r="12" spans="1:17" x14ac:dyDescent="0.35">
      <c r="A12" s="62" t="s">
        <v>210</v>
      </c>
      <c r="B12" s="60">
        <v>12.1</v>
      </c>
      <c r="C12" s="65">
        <f t="shared" si="0"/>
        <v>12</v>
      </c>
      <c r="O12" s="39">
        <v>1</v>
      </c>
    </row>
    <row r="13" spans="1:17" x14ac:dyDescent="0.35">
      <c r="A13" s="71" t="s">
        <v>209</v>
      </c>
      <c r="B13" s="69">
        <v>12.1</v>
      </c>
      <c r="C13" s="65">
        <f t="shared" si="0"/>
        <v>12</v>
      </c>
      <c r="O13" s="39">
        <v>1</v>
      </c>
    </row>
    <row r="14" spans="1:17" x14ac:dyDescent="0.35">
      <c r="A14" s="62" t="s">
        <v>149</v>
      </c>
      <c r="B14" s="60">
        <v>3</v>
      </c>
      <c r="C14" s="54">
        <f>_xlfn.FLOOR.MATH(B14)</f>
        <v>3</v>
      </c>
      <c r="F14" s="39">
        <v>1</v>
      </c>
    </row>
    <row r="15" spans="1:17" x14ac:dyDescent="0.35">
      <c r="A15" s="62" t="s">
        <v>149</v>
      </c>
      <c r="B15" s="60">
        <v>7.1</v>
      </c>
      <c r="C15" s="54">
        <f>_xlfn.FLOOR.MATH(B15)</f>
        <v>7</v>
      </c>
      <c r="J15" s="39">
        <v>1</v>
      </c>
    </row>
    <row r="16" spans="1:17" x14ac:dyDescent="0.35">
      <c r="A16" s="71" t="s">
        <v>146</v>
      </c>
      <c r="B16" s="69">
        <v>1</v>
      </c>
      <c r="C16" s="65">
        <f>_xlfn.FLOOR.MATH(B16)</f>
        <v>1</v>
      </c>
      <c r="D16" s="39">
        <v>1</v>
      </c>
    </row>
    <row r="17" spans="1:15" x14ac:dyDescent="0.35">
      <c r="A17" s="62" t="s">
        <v>156</v>
      </c>
      <c r="B17" s="60">
        <v>3</v>
      </c>
      <c r="C17" s="54">
        <f>_xlfn.FLOOR.MATH(B17)</f>
        <v>3</v>
      </c>
      <c r="F17" s="39">
        <v>1</v>
      </c>
    </row>
    <row r="18" spans="1:15" x14ac:dyDescent="0.35">
      <c r="A18" s="71" t="s">
        <v>229</v>
      </c>
      <c r="B18" s="69">
        <v>3</v>
      </c>
      <c r="C18" s="65">
        <f>_xlfn.FLOOR.MATH(B18)</f>
        <v>3</v>
      </c>
      <c r="F18" s="39">
        <v>1</v>
      </c>
    </row>
    <row r="19" spans="1:15" x14ac:dyDescent="0.35">
      <c r="A19" s="71" t="s">
        <v>229</v>
      </c>
      <c r="B19" s="69">
        <v>4</v>
      </c>
      <c r="C19" s="65">
        <f t="shared" ref="C19:C33" si="1">_xlfn.FLOOR.MATH(B19)</f>
        <v>4</v>
      </c>
      <c r="G19" s="39">
        <v>1</v>
      </c>
    </row>
    <row r="20" spans="1:15" x14ac:dyDescent="0.35">
      <c r="A20" s="71" t="s">
        <v>229</v>
      </c>
      <c r="B20" s="69">
        <v>5</v>
      </c>
      <c r="C20" s="65">
        <f t="shared" si="1"/>
        <v>5</v>
      </c>
      <c r="H20" s="39">
        <v>1</v>
      </c>
    </row>
    <row r="21" spans="1:15" x14ac:dyDescent="0.35">
      <c r="A21" s="71" t="s">
        <v>229</v>
      </c>
      <c r="B21" s="69">
        <v>7.1</v>
      </c>
      <c r="C21" s="65">
        <f t="shared" si="1"/>
        <v>7</v>
      </c>
      <c r="J21" s="39">
        <v>1</v>
      </c>
    </row>
    <row r="22" spans="1:15" x14ac:dyDescent="0.35">
      <c r="A22" s="71" t="s">
        <v>229</v>
      </c>
      <c r="B22" s="69">
        <v>8</v>
      </c>
      <c r="C22" s="65">
        <f t="shared" si="1"/>
        <v>8</v>
      </c>
      <c r="K22" s="39">
        <v>1</v>
      </c>
    </row>
    <row r="23" spans="1:15" x14ac:dyDescent="0.35">
      <c r="A23" s="97" t="s">
        <v>214</v>
      </c>
      <c r="B23" s="73">
        <v>3</v>
      </c>
      <c r="C23" s="54">
        <f t="shared" si="1"/>
        <v>3</v>
      </c>
      <c r="F23" s="39">
        <v>1</v>
      </c>
    </row>
    <row r="24" spans="1:15" x14ac:dyDescent="0.35">
      <c r="A24" s="97" t="s">
        <v>214</v>
      </c>
      <c r="B24" s="73">
        <v>4</v>
      </c>
      <c r="C24" s="54">
        <f t="shared" si="1"/>
        <v>4</v>
      </c>
      <c r="G24" s="39">
        <v>1</v>
      </c>
    </row>
    <row r="25" spans="1:15" x14ac:dyDescent="0.35">
      <c r="A25" s="97" t="s">
        <v>214</v>
      </c>
      <c r="B25" s="73">
        <v>12.2</v>
      </c>
      <c r="C25" s="54">
        <f t="shared" si="1"/>
        <v>12</v>
      </c>
      <c r="O25" s="39">
        <v>1</v>
      </c>
    </row>
    <row r="26" spans="1:15" x14ac:dyDescent="0.35">
      <c r="A26" s="67" t="s">
        <v>212</v>
      </c>
      <c r="B26" s="65">
        <v>3</v>
      </c>
      <c r="C26" s="65">
        <f t="shared" si="1"/>
        <v>3</v>
      </c>
      <c r="F26" s="39">
        <v>1</v>
      </c>
    </row>
    <row r="27" spans="1:15" x14ac:dyDescent="0.35">
      <c r="A27" s="71" t="s">
        <v>212</v>
      </c>
      <c r="B27" s="69">
        <v>4</v>
      </c>
      <c r="C27" s="65">
        <f t="shared" si="1"/>
        <v>4</v>
      </c>
      <c r="G27" s="39">
        <v>1</v>
      </c>
    </row>
    <row r="28" spans="1:15" x14ac:dyDescent="0.35">
      <c r="A28" s="67" t="s">
        <v>212</v>
      </c>
      <c r="B28" s="65">
        <v>7.1</v>
      </c>
      <c r="C28" s="65">
        <f t="shared" si="1"/>
        <v>7</v>
      </c>
      <c r="J28" s="39">
        <v>1</v>
      </c>
    </row>
    <row r="29" spans="1:15" x14ac:dyDescent="0.35">
      <c r="A29" s="56" t="s">
        <v>213</v>
      </c>
      <c r="B29" s="54">
        <v>3</v>
      </c>
      <c r="C29" s="65">
        <f t="shared" si="1"/>
        <v>3</v>
      </c>
      <c r="F29" s="39">
        <v>1</v>
      </c>
    </row>
    <row r="30" spans="1:15" x14ac:dyDescent="0.35">
      <c r="A30" s="56" t="s">
        <v>213</v>
      </c>
      <c r="B30" s="54">
        <v>4</v>
      </c>
      <c r="C30" s="65">
        <f t="shared" si="1"/>
        <v>4</v>
      </c>
      <c r="G30" s="39">
        <v>1</v>
      </c>
    </row>
    <row r="31" spans="1:15" x14ac:dyDescent="0.35">
      <c r="A31" s="56" t="s">
        <v>213</v>
      </c>
      <c r="B31" s="54">
        <v>7.1</v>
      </c>
      <c r="C31" s="65">
        <f t="shared" si="1"/>
        <v>7</v>
      </c>
      <c r="J31" s="39">
        <v>1</v>
      </c>
    </row>
    <row r="32" spans="1:15" x14ac:dyDescent="0.35">
      <c r="A32" s="71" t="s">
        <v>112</v>
      </c>
      <c r="B32" s="69">
        <v>1</v>
      </c>
      <c r="C32" s="65">
        <f t="shared" si="1"/>
        <v>1</v>
      </c>
      <c r="D32" s="39">
        <v>1</v>
      </c>
    </row>
    <row r="33" spans="1:15" x14ac:dyDescent="0.35">
      <c r="A33" s="71" t="s">
        <v>112</v>
      </c>
      <c r="B33" s="69">
        <v>10</v>
      </c>
      <c r="C33" s="65">
        <f t="shared" si="1"/>
        <v>10</v>
      </c>
      <c r="M33" s="39">
        <v>1</v>
      </c>
    </row>
    <row r="34" spans="1:15" x14ac:dyDescent="0.35">
      <c r="A34" s="71" t="s">
        <v>112</v>
      </c>
      <c r="B34" s="69">
        <v>11</v>
      </c>
      <c r="C34" s="65">
        <f t="shared" ref="C34:C41" si="2">_xlfn.FLOOR.MATH(B34)</f>
        <v>11</v>
      </c>
      <c r="N34" s="39">
        <v>1</v>
      </c>
    </row>
    <row r="35" spans="1:15" x14ac:dyDescent="0.35">
      <c r="A35" s="71" t="s">
        <v>215</v>
      </c>
      <c r="B35" s="69">
        <v>4</v>
      </c>
      <c r="C35" s="65">
        <f t="shared" si="2"/>
        <v>4</v>
      </c>
      <c r="G35" s="39">
        <v>1</v>
      </c>
    </row>
    <row r="36" spans="1:15" x14ac:dyDescent="0.35">
      <c r="A36" s="71" t="s">
        <v>215</v>
      </c>
      <c r="B36" s="69">
        <v>7.1</v>
      </c>
      <c r="C36" s="65">
        <f t="shared" si="2"/>
        <v>7</v>
      </c>
      <c r="J36" s="39">
        <v>1</v>
      </c>
    </row>
    <row r="37" spans="1:15" x14ac:dyDescent="0.35">
      <c r="A37" s="71" t="s">
        <v>215</v>
      </c>
      <c r="B37" s="69">
        <v>8</v>
      </c>
      <c r="C37" s="65">
        <f t="shared" si="2"/>
        <v>8</v>
      </c>
      <c r="K37" s="39">
        <v>1</v>
      </c>
    </row>
    <row r="38" spans="1:15" x14ac:dyDescent="0.35">
      <c r="A38" s="62" t="s">
        <v>235</v>
      </c>
      <c r="B38" s="60">
        <v>7.1</v>
      </c>
      <c r="C38" s="65">
        <f t="shared" si="2"/>
        <v>7</v>
      </c>
      <c r="J38" s="39">
        <v>1</v>
      </c>
    </row>
    <row r="39" spans="1:15" x14ac:dyDescent="0.35">
      <c r="A39" s="62" t="s">
        <v>235</v>
      </c>
      <c r="B39" s="60">
        <v>8</v>
      </c>
      <c r="C39" s="65">
        <f t="shared" si="2"/>
        <v>8</v>
      </c>
      <c r="K39" s="39">
        <v>1</v>
      </c>
    </row>
    <row r="40" spans="1:15" x14ac:dyDescent="0.35">
      <c r="A40" s="71" t="s">
        <v>233</v>
      </c>
      <c r="B40" s="69">
        <v>4</v>
      </c>
      <c r="C40" s="65">
        <f t="shared" si="2"/>
        <v>4</v>
      </c>
      <c r="G40" s="39">
        <v>1</v>
      </c>
    </row>
    <row r="41" spans="1:15" x14ac:dyDescent="0.35">
      <c r="A41" s="71" t="s">
        <v>233</v>
      </c>
      <c r="B41" s="69">
        <v>7.1</v>
      </c>
      <c r="C41" s="65">
        <f t="shared" si="2"/>
        <v>7</v>
      </c>
      <c r="J41" s="39">
        <v>1</v>
      </c>
    </row>
    <row r="42" spans="1:15" x14ac:dyDescent="0.35">
      <c r="A42" s="71" t="s">
        <v>233</v>
      </c>
      <c r="B42" s="69">
        <v>8</v>
      </c>
      <c r="C42" s="65">
        <f t="shared" ref="C42:C50" si="3">_xlfn.FLOOR.MATH(B42)</f>
        <v>8</v>
      </c>
      <c r="K42" s="39">
        <v>1</v>
      </c>
    </row>
    <row r="43" spans="1:15" x14ac:dyDescent="0.35">
      <c r="A43" s="71" t="s">
        <v>145</v>
      </c>
      <c r="B43" s="69">
        <v>1</v>
      </c>
      <c r="C43" s="65">
        <f t="shared" si="3"/>
        <v>1</v>
      </c>
      <c r="D43" s="39">
        <v>1</v>
      </c>
    </row>
    <row r="44" spans="1:15" x14ac:dyDescent="0.35">
      <c r="A44" s="71" t="s">
        <v>145</v>
      </c>
      <c r="B44" s="69">
        <v>12.2</v>
      </c>
      <c r="C44" s="65">
        <f t="shared" si="3"/>
        <v>12</v>
      </c>
      <c r="O44" s="39">
        <v>1</v>
      </c>
    </row>
    <row r="45" spans="1:15" x14ac:dyDescent="0.35">
      <c r="A45" s="62" t="s">
        <v>228</v>
      </c>
      <c r="B45" s="60">
        <v>3</v>
      </c>
      <c r="C45" s="65">
        <f t="shared" si="3"/>
        <v>3</v>
      </c>
      <c r="F45" s="39">
        <v>1</v>
      </c>
    </row>
    <row r="46" spans="1:15" x14ac:dyDescent="0.35">
      <c r="A46" s="62" t="s">
        <v>228</v>
      </c>
      <c r="B46" s="60">
        <v>4</v>
      </c>
      <c r="C46" s="65">
        <f t="shared" si="3"/>
        <v>4</v>
      </c>
      <c r="G46" s="39">
        <v>1</v>
      </c>
    </row>
    <row r="47" spans="1:15" x14ac:dyDescent="0.35">
      <c r="A47" s="62" t="s">
        <v>228</v>
      </c>
      <c r="B47" s="60">
        <v>7.1</v>
      </c>
      <c r="C47" s="65">
        <f t="shared" si="3"/>
        <v>7</v>
      </c>
      <c r="J47" s="39">
        <v>1</v>
      </c>
    </row>
    <row r="48" spans="1:15" x14ac:dyDescent="0.35">
      <c r="A48" s="62" t="s">
        <v>228</v>
      </c>
      <c r="B48" s="60">
        <v>8</v>
      </c>
      <c r="C48" s="65">
        <f t="shared" si="3"/>
        <v>8</v>
      </c>
      <c r="K48" s="39">
        <v>1</v>
      </c>
    </row>
    <row r="49" spans="1:16" x14ac:dyDescent="0.35">
      <c r="A49" s="62" t="s">
        <v>116</v>
      </c>
      <c r="B49" s="60">
        <v>1</v>
      </c>
      <c r="C49" s="65">
        <f t="shared" si="3"/>
        <v>1</v>
      </c>
      <c r="D49" s="39">
        <v>1</v>
      </c>
    </row>
    <row r="50" spans="1:16" x14ac:dyDescent="0.35">
      <c r="A50" s="62" t="s">
        <v>116</v>
      </c>
      <c r="B50" s="60">
        <v>9</v>
      </c>
      <c r="C50" s="65">
        <f t="shared" si="3"/>
        <v>9</v>
      </c>
      <c r="L50" s="39">
        <v>1</v>
      </c>
    </row>
    <row r="51" spans="1:16" x14ac:dyDescent="0.35">
      <c r="A51" s="62" t="s">
        <v>217</v>
      </c>
      <c r="B51" s="60">
        <v>3</v>
      </c>
      <c r="C51" s="65">
        <f t="shared" ref="C51:C57" si="4">_xlfn.FLOOR.MATH(B51)</f>
        <v>3</v>
      </c>
      <c r="F51" s="39">
        <v>1</v>
      </c>
    </row>
    <row r="52" spans="1:16" x14ac:dyDescent="0.35">
      <c r="A52" s="56" t="s">
        <v>217</v>
      </c>
      <c r="B52" s="54">
        <v>7.1</v>
      </c>
      <c r="C52" s="65">
        <f t="shared" si="4"/>
        <v>7</v>
      </c>
      <c r="J52" s="39">
        <v>1</v>
      </c>
    </row>
    <row r="53" spans="1:16" x14ac:dyDescent="0.35">
      <c r="A53" s="56" t="s">
        <v>217</v>
      </c>
      <c r="B53" s="54">
        <v>8</v>
      </c>
      <c r="C53" s="65">
        <f t="shared" si="4"/>
        <v>8</v>
      </c>
      <c r="K53" s="39">
        <v>1</v>
      </c>
    </row>
    <row r="54" spans="1:16" x14ac:dyDescent="0.35">
      <c r="A54" s="71" t="s">
        <v>117</v>
      </c>
      <c r="B54" s="69">
        <v>7.3</v>
      </c>
      <c r="C54" s="65">
        <f t="shared" si="4"/>
        <v>7</v>
      </c>
      <c r="J54" s="39">
        <v>1</v>
      </c>
    </row>
    <row r="55" spans="1:16" x14ac:dyDescent="0.35">
      <c r="A55" s="71" t="s">
        <v>117</v>
      </c>
      <c r="B55" s="69">
        <v>12.1</v>
      </c>
      <c r="C55" s="65">
        <f t="shared" si="4"/>
        <v>12</v>
      </c>
      <c r="O55" s="39">
        <v>1</v>
      </c>
    </row>
    <row r="56" spans="1:16" x14ac:dyDescent="0.35">
      <c r="A56" s="71" t="s">
        <v>117</v>
      </c>
      <c r="B56" s="69">
        <v>13</v>
      </c>
      <c r="C56" s="65">
        <f t="shared" si="4"/>
        <v>13</v>
      </c>
      <c r="P56" s="39">
        <v>1</v>
      </c>
    </row>
    <row r="57" spans="1:16" x14ac:dyDescent="0.35">
      <c r="A57" s="62" t="s">
        <v>147</v>
      </c>
      <c r="B57" s="82">
        <v>2.2000000000000002</v>
      </c>
      <c r="C57" s="65">
        <f t="shared" si="4"/>
        <v>2</v>
      </c>
      <c r="E57" s="39">
        <v>1</v>
      </c>
    </row>
    <row r="58" spans="1:16" x14ac:dyDescent="0.35">
      <c r="A58" s="62" t="s">
        <v>211</v>
      </c>
      <c r="B58" s="60">
        <v>7.1</v>
      </c>
      <c r="C58" s="65">
        <f t="shared" ref="C58:C67" si="5">_xlfn.FLOOR.MATH(B58)</f>
        <v>7</v>
      </c>
      <c r="J58" s="39">
        <v>1</v>
      </c>
    </row>
    <row r="59" spans="1:16" x14ac:dyDescent="0.35">
      <c r="A59" s="62" t="s">
        <v>211</v>
      </c>
      <c r="B59" s="60">
        <v>12.2</v>
      </c>
      <c r="C59" s="65">
        <f t="shared" si="5"/>
        <v>12</v>
      </c>
      <c r="O59" s="39">
        <v>1</v>
      </c>
    </row>
    <row r="60" spans="1:16" x14ac:dyDescent="0.35">
      <c r="A60" s="71" t="s">
        <v>250</v>
      </c>
      <c r="B60" s="69">
        <v>6</v>
      </c>
      <c r="C60" s="65">
        <f t="shared" si="5"/>
        <v>6</v>
      </c>
      <c r="I60" s="39">
        <v>1</v>
      </c>
    </row>
    <row r="61" spans="1:16" x14ac:dyDescent="0.35">
      <c r="A61" s="71" t="s">
        <v>250</v>
      </c>
      <c r="B61" s="69">
        <v>7.2</v>
      </c>
      <c r="C61" s="65">
        <f t="shared" si="5"/>
        <v>7</v>
      </c>
      <c r="J61" s="39">
        <v>1</v>
      </c>
    </row>
    <row r="62" spans="1:16" x14ac:dyDescent="0.35">
      <c r="A62" s="71" t="s">
        <v>250</v>
      </c>
      <c r="B62" s="69">
        <v>8</v>
      </c>
      <c r="C62" s="65">
        <f t="shared" si="5"/>
        <v>8</v>
      </c>
      <c r="K62" s="39">
        <v>1</v>
      </c>
    </row>
    <row r="63" spans="1:16" x14ac:dyDescent="0.35">
      <c r="A63" s="71" t="s">
        <v>250</v>
      </c>
      <c r="B63" s="69">
        <v>12.2</v>
      </c>
      <c r="C63" s="65">
        <f t="shared" si="5"/>
        <v>12</v>
      </c>
      <c r="O63" s="39">
        <v>1</v>
      </c>
    </row>
    <row r="64" spans="1:16" x14ac:dyDescent="0.35">
      <c r="A64" s="62" t="s">
        <v>222</v>
      </c>
      <c r="B64" s="60">
        <v>6</v>
      </c>
      <c r="C64" s="65">
        <f t="shared" si="5"/>
        <v>6</v>
      </c>
      <c r="I64" s="39">
        <v>1</v>
      </c>
    </row>
    <row r="65" spans="1:15" x14ac:dyDescent="0.35">
      <c r="A65" s="62" t="s">
        <v>222</v>
      </c>
      <c r="B65" s="60">
        <v>7.2</v>
      </c>
      <c r="C65" s="65">
        <f t="shared" si="5"/>
        <v>7</v>
      </c>
      <c r="J65" s="39">
        <v>1</v>
      </c>
    </row>
    <row r="66" spans="1:15" x14ac:dyDescent="0.35">
      <c r="A66" s="62" t="s">
        <v>222</v>
      </c>
      <c r="B66" s="60">
        <v>8</v>
      </c>
      <c r="C66" s="65">
        <f t="shared" si="5"/>
        <v>8</v>
      </c>
      <c r="K66" s="39">
        <v>1</v>
      </c>
    </row>
    <row r="67" spans="1:15" x14ac:dyDescent="0.35">
      <c r="A67" s="62" t="s">
        <v>222</v>
      </c>
      <c r="B67" s="60">
        <v>12.2</v>
      </c>
      <c r="C67" s="65">
        <f t="shared" si="5"/>
        <v>12</v>
      </c>
      <c r="O67" s="39">
        <v>1</v>
      </c>
    </row>
    <row r="68" spans="1:15" x14ac:dyDescent="0.35">
      <c r="A68" s="62" t="s">
        <v>249</v>
      </c>
      <c r="B68" s="60">
        <v>3</v>
      </c>
      <c r="C68" s="65">
        <f t="shared" ref="C68:C74" si="6">_xlfn.FLOOR.MATH(B68)</f>
        <v>3</v>
      </c>
      <c r="F68" s="39">
        <v>1</v>
      </c>
    </row>
    <row r="69" spans="1:15" x14ac:dyDescent="0.35">
      <c r="A69" s="71" t="s">
        <v>248</v>
      </c>
      <c r="B69" s="69">
        <v>3</v>
      </c>
      <c r="C69" s="65">
        <f t="shared" si="6"/>
        <v>3</v>
      </c>
      <c r="F69" s="39">
        <v>1</v>
      </c>
    </row>
    <row r="70" spans="1:15" x14ac:dyDescent="0.35">
      <c r="A70" s="62" t="s">
        <v>148</v>
      </c>
      <c r="B70" s="82">
        <v>2.1</v>
      </c>
      <c r="C70" s="65">
        <f t="shared" si="6"/>
        <v>2</v>
      </c>
      <c r="E70" s="39">
        <v>1</v>
      </c>
    </row>
    <row r="71" spans="1:15" x14ac:dyDescent="0.35">
      <c r="A71" s="62" t="s">
        <v>148</v>
      </c>
      <c r="B71" s="60">
        <v>4</v>
      </c>
      <c r="C71" s="65">
        <f t="shared" si="6"/>
        <v>4</v>
      </c>
      <c r="G71" s="39">
        <v>1</v>
      </c>
    </row>
    <row r="72" spans="1:15" x14ac:dyDescent="0.35">
      <c r="A72" s="62" t="s">
        <v>148</v>
      </c>
      <c r="B72" s="60">
        <v>7.1</v>
      </c>
      <c r="C72" s="65">
        <f t="shared" si="6"/>
        <v>7</v>
      </c>
      <c r="J72" s="39">
        <v>1</v>
      </c>
    </row>
    <row r="73" spans="1:15" x14ac:dyDescent="0.35">
      <c r="A73" s="71" t="s">
        <v>218</v>
      </c>
      <c r="B73" s="69">
        <v>4</v>
      </c>
      <c r="C73" s="65">
        <f t="shared" si="6"/>
        <v>4</v>
      </c>
      <c r="G73" s="39">
        <v>1</v>
      </c>
    </row>
    <row r="74" spans="1:15" x14ac:dyDescent="0.35">
      <c r="A74" s="71" t="s">
        <v>218</v>
      </c>
      <c r="B74" s="69">
        <v>5</v>
      </c>
      <c r="C74" s="65">
        <f t="shared" si="6"/>
        <v>5</v>
      </c>
      <c r="H74" s="39">
        <v>1</v>
      </c>
    </row>
    <row r="75" spans="1:15" x14ac:dyDescent="0.35">
      <c r="A75" s="71" t="s">
        <v>218</v>
      </c>
      <c r="B75" s="69">
        <v>7.2</v>
      </c>
      <c r="C75" s="65">
        <f t="shared" ref="C75:C84" si="7">_xlfn.FLOOR.MATH(B75)</f>
        <v>7</v>
      </c>
      <c r="J75" s="39">
        <v>1</v>
      </c>
    </row>
    <row r="76" spans="1:15" x14ac:dyDescent="0.35">
      <c r="A76" s="62" t="s">
        <v>227</v>
      </c>
      <c r="B76" s="60">
        <v>7.1</v>
      </c>
      <c r="C76" s="65">
        <f t="shared" si="7"/>
        <v>7</v>
      </c>
      <c r="J76" s="39">
        <v>1</v>
      </c>
    </row>
    <row r="77" spans="1:15" x14ac:dyDescent="0.35">
      <c r="A77" s="62" t="s">
        <v>227</v>
      </c>
      <c r="B77" s="60">
        <v>8</v>
      </c>
      <c r="C77" s="65">
        <f t="shared" si="7"/>
        <v>8</v>
      </c>
      <c r="K77" s="39">
        <v>1</v>
      </c>
    </row>
    <row r="78" spans="1:15" x14ac:dyDescent="0.35">
      <c r="A78" s="62" t="s">
        <v>230</v>
      </c>
      <c r="B78" s="60">
        <v>4</v>
      </c>
      <c r="C78" s="65">
        <f t="shared" si="7"/>
        <v>4</v>
      </c>
      <c r="G78" s="39">
        <v>1</v>
      </c>
    </row>
    <row r="79" spans="1:15" x14ac:dyDescent="0.35">
      <c r="A79" s="62" t="s">
        <v>230</v>
      </c>
      <c r="B79" s="60">
        <v>7.1</v>
      </c>
      <c r="C79" s="65">
        <f t="shared" si="7"/>
        <v>7</v>
      </c>
      <c r="J79" s="39">
        <v>1</v>
      </c>
    </row>
    <row r="80" spans="1:15" x14ac:dyDescent="0.35">
      <c r="A80" s="62" t="s">
        <v>230</v>
      </c>
      <c r="B80" s="60">
        <v>8</v>
      </c>
      <c r="C80" s="65">
        <f t="shared" si="7"/>
        <v>8</v>
      </c>
      <c r="K80" s="39">
        <v>1</v>
      </c>
    </row>
    <row r="81" spans="1:17" x14ac:dyDescent="0.35">
      <c r="A81" s="62" t="s">
        <v>234</v>
      </c>
      <c r="B81" s="60">
        <v>4</v>
      </c>
      <c r="C81" s="65">
        <f t="shared" si="7"/>
        <v>4</v>
      </c>
      <c r="G81" s="39">
        <v>1</v>
      </c>
    </row>
    <row r="82" spans="1:17" x14ac:dyDescent="0.35">
      <c r="A82" s="62" t="s">
        <v>234</v>
      </c>
      <c r="B82" s="60">
        <v>7.1</v>
      </c>
      <c r="C82" s="65">
        <f t="shared" si="7"/>
        <v>7</v>
      </c>
      <c r="J82" s="39">
        <v>1</v>
      </c>
    </row>
    <row r="83" spans="1:17" x14ac:dyDescent="0.35">
      <c r="A83" s="62" t="s">
        <v>234</v>
      </c>
      <c r="B83" s="60">
        <v>8</v>
      </c>
      <c r="C83" s="65">
        <f t="shared" si="7"/>
        <v>8</v>
      </c>
      <c r="K83" s="39">
        <v>1</v>
      </c>
    </row>
    <row r="84" spans="1:17" x14ac:dyDescent="0.35">
      <c r="A84" s="62" t="s">
        <v>226</v>
      </c>
      <c r="B84" s="60">
        <v>3</v>
      </c>
      <c r="C84" s="65">
        <f t="shared" si="7"/>
        <v>3</v>
      </c>
      <c r="F84" s="39">
        <v>1</v>
      </c>
    </row>
    <row r="85" spans="1:17" x14ac:dyDescent="0.35">
      <c r="A85" s="62" t="s">
        <v>226</v>
      </c>
      <c r="B85" s="60">
        <v>7.1</v>
      </c>
      <c r="C85" s="65">
        <f t="shared" ref="C85:C91" si="8">_xlfn.FLOOR.MATH(B85)</f>
        <v>7</v>
      </c>
      <c r="J85" s="39">
        <v>1</v>
      </c>
    </row>
    <row r="86" spans="1:17" x14ac:dyDescent="0.35">
      <c r="A86" s="62" t="s">
        <v>226</v>
      </c>
      <c r="B86" s="60">
        <v>8</v>
      </c>
      <c r="C86" s="65">
        <f t="shared" si="8"/>
        <v>8</v>
      </c>
      <c r="K86" s="39">
        <v>1</v>
      </c>
    </row>
    <row r="87" spans="1:17" x14ac:dyDescent="0.35">
      <c r="A87" s="71" t="s">
        <v>221</v>
      </c>
      <c r="B87" s="69">
        <v>3</v>
      </c>
      <c r="C87" s="65">
        <f t="shared" si="8"/>
        <v>3</v>
      </c>
      <c r="F87" s="39">
        <v>1</v>
      </c>
    </row>
    <row r="88" spans="1:17" x14ac:dyDescent="0.35">
      <c r="A88" s="71" t="s">
        <v>221</v>
      </c>
      <c r="B88" s="69">
        <v>7.1</v>
      </c>
      <c r="C88" s="65">
        <f t="shared" si="8"/>
        <v>7</v>
      </c>
      <c r="J88" s="39">
        <v>1</v>
      </c>
    </row>
    <row r="89" spans="1:17" x14ac:dyDescent="0.35">
      <c r="A89" s="71" t="s">
        <v>221</v>
      </c>
      <c r="B89" s="69">
        <v>8</v>
      </c>
      <c r="C89" s="65">
        <f t="shared" si="8"/>
        <v>8</v>
      </c>
      <c r="K89" s="39">
        <v>1</v>
      </c>
    </row>
    <row r="90" spans="1:17" x14ac:dyDescent="0.35">
      <c r="A90" s="62" t="s">
        <v>113</v>
      </c>
      <c r="B90" s="60">
        <v>9</v>
      </c>
      <c r="C90" s="65">
        <f t="shared" si="8"/>
        <v>9</v>
      </c>
      <c r="L90" s="39">
        <v>1</v>
      </c>
    </row>
    <row r="91" spans="1:17" x14ac:dyDescent="0.35">
      <c r="A91" s="62" t="s">
        <v>113</v>
      </c>
      <c r="B91" s="60">
        <v>10</v>
      </c>
      <c r="C91" s="65">
        <f t="shared" si="8"/>
        <v>10</v>
      </c>
      <c r="M91" s="39">
        <v>1</v>
      </c>
    </row>
    <row r="92" spans="1:17" x14ac:dyDescent="0.35">
      <c r="A92" s="62" t="s">
        <v>113</v>
      </c>
      <c r="B92" s="60">
        <v>11</v>
      </c>
      <c r="C92" s="65">
        <f>_xlfn.FLOOR.MATH(B92)</f>
        <v>11</v>
      </c>
      <c r="N92" s="39">
        <v>1</v>
      </c>
    </row>
    <row r="93" spans="1:17" x14ac:dyDescent="0.35">
      <c r="D93" s="39">
        <f>SUM(D2:D92)</f>
        <v>4</v>
      </c>
      <c r="E93" s="39">
        <f t="shared" ref="E93:P93" si="9">SUM(E2:E92)</f>
        <v>2</v>
      </c>
      <c r="F93" s="39">
        <f t="shared" si="9"/>
        <v>14</v>
      </c>
      <c r="G93" s="39">
        <f t="shared" si="9"/>
        <v>11</v>
      </c>
      <c r="H93" s="39">
        <f t="shared" si="9"/>
        <v>3</v>
      </c>
      <c r="I93" s="39">
        <f t="shared" si="9"/>
        <v>3</v>
      </c>
      <c r="J93" s="39">
        <f t="shared" si="9"/>
        <v>23</v>
      </c>
      <c r="K93" s="39">
        <f t="shared" si="9"/>
        <v>15</v>
      </c>
      <c r="L93" s="39">
        <f t="shared" si="9"/>
        <v>2</v>
      </c>
      <c r="M93" s="39">
        <f t="shared" si="9"/>
        <v>2</v>
      </c>
      <c r="N93" s="39">
        <f t="shared" si="9"/>
        <v>2</v>
      </c>
      <c r="O93" s="39">
        <f t="shared" si="9"/>
        <v>9</v>
      </c>
      <c r="P93" s="39">
        <f t="shared" si="9"/>
        <v>1</v>
      </c>
      <c r="Q93" s="39">
        <f>SUM(D93:P93)</f>
        <v>91</v>
      </c>
    </row>
    <row r="94" spans="1:17" x14ac:dyDescent="0.35">
      <c r="C94" s="98" t="s">
        <v>308</v>
      </c>
      <c r="D94" s="39">
        <f>D93/$Q$93</f>
        <v>4.3956043956043959E-2</v>
      </c>
      <c r="E94" s="39">
        <f t="shared" ref="E94:P94" si="10">E93/$Q$93</f>
        <v>2.197802197802198E-2</v>
      </c>
      <c r="F94" s="39">
        <f t="shared" si="10"/>
        <v>0.15384615384615385</v>
      </c>
      <c r="G94" s="39">
        <f t="shared" si="10"/>
        <v>0.12087912087912088</v>
      </c>
      <c r="H94" s="39">
        <f t="shared" si="10"/>
        <v>3.2967032967032968E-2</v>
      </c>
      <c r="I94" s="39">
        <f t="shared" si="10"/>
        <v>3.2967032967032968E-2</v>
      </c>
      <c r="J94" s="39">
        <f t="shared" si="10"/>
        <v>0.25274725274725274</v>
      </c>
      <c r="K94" s="39">
        <f t="shared" si="10"/>
        <v>0.16483516483516483</v>
      </c>
      <c r="L94" s="39">
        <f t="shared" si="10"/>
        <v>2.197802197802198E-2</v>
      </c>
      <c r="M94" s="39">
        <f t="shared" si="10"/>
        <v>2.197802197802198E-2</v>
      </c>
      <c r="N94" s="39">
        <f t="shared" si="10"/>
        <v>2.197802197802198E-2</v>
      </c>
      <c r="O94" s="39">
        <f t="shared" si="10"/>
        <v>9.8901098901098897E-2</v>
      </c>
      <c r="P94" s="39">
        <f t="shared" si="10"/>
        <v>1.098901098901099E-2</v>
      </c>
    </row>
    <row r="95" spans="1:17" x14ac:dyDescent="0.35">
      <c r="C95" s="98" t="s">
        <v>309</v>
      </c>
      <c r="D95" s="39">
        <f>D94*100</f>
        <v>4.395604395604396</v>
      </c>
      <c r="E95" s="39">
        <f t="shared" ref="E95:P95" si="11">E94*100</f>
        <v>2.197802197802198</v>
      </c>
      <c r="F95" s="39">
        <f t="shared" si="11"/>
        <v>15.384615384615385</v>
      </c>
      <c r="G95" s="39">
        <f t="shared" si="11"/>
        <v>12.087912087912088</v>
      </c>
      <c r="H95" s="39">
        <f t="shared" si="11"/>
        <v>3.296703296703297</v>
      </c>
      <c r="I95" s="39">
        <f t="shared" si="11"/>
        <v>3.296703296703297</v>
      </c>
      <c r="J95" s="39">
        <f t="shared" si="11"/>
        <v>25.274725274725274</v>
      </c>
      <c r="K95" s="39">
        <f t="shared" si="11"/>
        <v>16.483516483516482</v>
      </c>
      <c r="L95" s="39">
        <f t="shared" si="11"/>
        <v>2.197802197802198</v>
      </c>
      <c r="M95" s="39">
        <f t="shared" si="11"/>
        <v>2.197802197802198</v>
      </c>
      <c r="N95" s="39">
        <f t="shared" si="11"/>
        <v>2.197802197802198</v>
      </c>
      <c r="O95" s="39">
        <f t="shared" si="11"/>
        <v>9.8901098901098905</v>
      </c>
      <c r="P95" s="39">
        <f t="shared" si="11"/>
        <v>1.098901098901099</v>
      </c>
    </row>
    <row r="96" spans="1:17" x14ac:dyDescent="0.35">
      <c r="C96" s="98" t="s">
        <v>316</v>
      </c>
      <c r="D96" s="39">
        <f t="shared" ref="D96:O96" si="12">D95/$P$95</f>
        <v>4</v>
      </c>
      <c r="E96" s="39">
        <f t="shared" si="12"/>
        <v>2</v>
      </c>
      <c r="F96" s="39">
        <f t="shared" si="12"/>
        <v>14</v>
      </c>
      <c r="G96" s="39">
        <f t="shared" si="12"/>
        <v>10.999999999999998</v>
      </c>
      <c r="H96" s="39">
        <f t="shared" si="12"/>
        <v>3</v>
      </c>
      <c r="I96" s="39">
        <f t="shared" si="12"/>
        <v>3</v>
      </c>
      <c r="J96" s="39">
        <f t="shared" si="12"/>
        <v>22.999999999999996</v>
      </c>
      <c r="K96" s="39">
        <f t="shared" si="12"/>
        <v>14.999999999999996</v>
      </c>
      <c r="L96" s="39">
        <f t="shared" si="12"/>
        <v>2</v>
      </c>
      <c r="M96" s="39">
        <f t="shared" si="12"/>
        <v>2</v>
      </c>
      <c r="N96" s="39">
        <f t="shared" si="12"/>
        <v>2</v>
      </c>
      <c r="O96" s="39">
        <f t="shared" si="12"/>
        <v>9</v>
      </c>
      <c r="P96" s="39">
        <f>P95/$P$95</f>
        <v>1</v>
      </c>
    </row>
    <row r="97" spans="3:19" x14ac:dyDescent="0.35">
      <c r="R97" s="1" t="s">
        <v>310</v>
      </c>
      <c r="S97" s="1" t="s">
        <v>311</v>
      </c>
    </row>
    <row r="98" spans="3:19" x14ac:dyDescent="0.35">
      <c r="C98" s="98" t="s">
        <v>796</v>
      </c>
      <c r="D98" s="39">
        <v>13</v>
      </c>
      <c r="E98" s="39">
        <v>9</v>
      </c>
      <c r="F98" s="39">
        <v>10</v>
      </c>
      <c r="G98" s="39">
        <v>11</v>
      </c>
      <c r="H98" s="39">
        <v>2</v>
      </c>
      <c r="I98" s="39">
        <v>5</v>
      </c>
      <c r="J98" s="39">
        <v>6</v>
      </c>
      <c r="K98" s="39">
        <v>1</v>
      </c>
      <c r="L98" s="39">
        <v>12</v>
      </c>
      <c r="M98" s="39">
        <v>4</v>
      </c>
      <c r="N98" s="39">
        <v>3</v>
      </c>
      <c r="O98" s="39">
        <v>8</v>
      </c>
      <c r="P98" s="39">
        <v>7</v>
      </c>
      <c r="R98" s="39">
        <v>13</v>
      </c>
      <c r="S98" s="12" t="s">
        <v>190</v>
      </c>
    </row>
    <row r="99" spans="3:19" x14ac:dyDescent="0.35">
      <c r="C99" s="98" t="s">
        <v>314</v>
      </c>
      <c r="D99" s="39">
        <f>P94</f>
        <v>1.098901098901099E-2</v>
      </c>
      <c r="E99" s="39">
        <f>L94</f>
        <v>2.197802197802198E-2</v>
      </c>
      <c r="F99" s="39">
        <f>M94</f>
        <v>2.197802197802198E-2</v>
      </c>
      <c r="G99" s="39">
        <f>N94</f>
        <v>2.197802197802198E-2</v>
      </c>
      <c r="H99" s="39">
        <f>E94</f>
        <v>2.197802197802198E-2</v>
      </c>
      <c r="I99" s="39">
        <f>H94</f>
        <v>3.2967032967032968E-2</v>
      </c>
      <c r="J99" s="39">
        <f>I94</f>
        <v>3.2967032967032968E-2</v>
      </c>
      <c r="K99" s="39">
        <f>D94</f>
        <v>4.3956043956043959E-2</v>
      </c>
      <c r="L99" s="39">
        <f>O94</f>
        <v>9.8901098901098897E-2</v>
      </c>
      <c r="M99" s="39">
        <f>G94</f>
        <v>0.12087912087912088</v>
      </c>
      <c r="N99" s="39">
        <f>F94</f>
        <v>0.15384615384615385</v>
      </c>
      <c r="O99" s="39">
        <f>K94</f>
        <v>0.16483516483516483</v>
      </c>
      <c r="P99" s="39">
        <f>J94</f>
        <v>0.25274725274725274</v>
      </c>
      <c r="R99" s="39">
        <v>9</v>
      </c>
      <c r="S99" s="12" t="s">
        <v>160</v>
      </c>
    </row>
    <row r="100" spans="3:19" x14ac:dyDescent="0.35">
      <c r="R100" s="39">
        <v>10</v>
      </c>
      <c r="S100" s="12" t="s">
        <v>161</v>
      </c>
    </row>
    <row r="101" spans="3:19" x14ac:dyDescent="0.35">
      <c r="R101" s="39">
        <v>11</v>
      </c>
      <c r="S101" s="12" t="s">
        <v>162</v>
      </c>
    </row>
    <row r="102" spans="3:19" x14ac:dyDescent="0.35">
      <c r="R102" s="39">
        <v>2</v>
      </c>
      <c r="S102" s="12" t="s">
        <v>312</v>
      </c>
    </row>
    <row r="103" spans="3:19" x14ac:dyDescent="0.35">
      <c r="R103" s="39">
        <v>5</v>
      </c>
      <c r="S103" s="12" t="s">
        <v>106</v>
      </c>
    </row>
    <row r="104" spans="3:19" x14ac:dyDescent="0.35">
      <c r="R104" s="39">
        <v>6</v>
      </c>
      <c r="S104" s="12" t="s">
        <v>301</v>
      </c>
    </row>
    <row r="105" spans="3:19" x14ac:dyDescent="0.35">
      <c r="R105" s="39">
        <v>1</v>
      </c>
      <c r="S105" s="12" t="s">
        <v>103</v>
      </c>
    </row>
    <row r="106" spans="3:19" x14ac:dyDescent="0.35">
      <c r="R106" s="39">
        <v>12</v>
      </c>
      <c r="S106" s="12" t="s">
        <v>304</v>
      </c>
    </row>
    <row r="107" spans="3:19" x14ac:dyDescent="0.35">
      <c r="R107" s="39">
        <v>4</v>
      </c>
      <c r="S107" s="12" t="s">
        <v>105</v>
      </c>
    </row>
    <row r="108" spans="3:19" x14ac:dyDescent="0.35">
      <c r="R108" s="39">
        <v>3</v>
      </c>
      <c r="S108" s="12" t="s">
        <v>104</v>
      </c>
    </row>
    <row r="109" spans="3:19" x14ac:dyDescent="0.35">
      <c r="R109" s="39">
        <v>8</v>
      </c>
      <c r="S109" s="12" t="s">
        <v>107</v>
      </c>
    </row>
    <row r="110" spans="3:19" x14ac:dyDescent="0.35">
      <c r="R110" s="39">
        <v>7</v>
      </c>
      <c r="S110" s="12" t="s">
        <v>313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FB47-DCD2-4DD6-9FD4-D21FD5F895DA}">
  <dimension ref="A1:V231"/>
  <sheetViews>
    <sheetView topLeftCell="I1" zoomScaleNormal="100" workbookViewId="0">
      <selection activeCell="R20" sqref="R20"/>
    </sheetView>
  </sheetViews>
  <sheetFormatPr defaultRowHeight="21" x14ac:dyDescent="0.35"/>
  <cols>
    <col min="1" max="1" width="45.42578125" style="92" bestFit="1" customWidth="1"/>
    <col min="2" max="2" width="9.5703125" style="90" customWidth="1"/>
    <col min="3" max="3" width="16.42578125" style="91" customWidth="1"/>
    <col min="4" max="6" width="4.42578125" style="139" bestFit="1" customWidth="1"/>
    <col min="7" max="7" width="73.42578125" style="139" bestFit="1" customWidth="1"/>
    <col min="8" max="17" width="10" style="139" bestFit="1" customWidth="1"/>
    <col min="18" max="20" width="10" bestFit="1" customWidth="1"/>
    <col min="21" max="21" width="28.28515625" style="265" bestFit="1" customWidth="1"/>
    <col min="22" max="22" width="125.28515625" bestFit="1" customWidth="1"/>
  </cols>
  <sheetData>
    <row r="1" spans="1:22" s="256" customFormat="1" x14ac:dyDescent="0.25">
      <c r="A1" s="245" t="s">
        <v>118</v>
      </c>
      <c r="B1" s="137" t="s">
        <v>0</v>
      </c>
      <c r="C1" s="255" t="s">
        <v>1</v>
      </c>
      <c r="G1" s="268" t="s">
        <v>806</v>
      </c>
      <c r="H1" s="263">
        <v>1</v>
      </c>
      <c r="I1" s="263">
        <v>2</v>
      </c>
      <c r="J1" s="263">
        <v>3</v>
      </c>
      <c r="K1" s="263">
        <v>4</v>
      </c>
      <c r="L1" s="263">
        <v>5</v>
      </c>
      <c r="M1" s="264">
        <v>6</v>
      </c>
      <c r="N1" s="263">
        <v>7</v>
      </c>
      <c r="O1" s="263">
        <v>8</v>
      </c>
      <c r="P1" s="263">
        <v>9</v>
      </c>
      <c r="Q1" s="263">
        <v>10</v>
      </c>
      <c r="R1" s="263">
        <v>11</v>
      </c>
      <c r="S1" s="263">
        <v>12</v>
      </c>
      <c r="T1" s="263">
        <v>13</v>
      </c>
      <c r="U1" s="257" t="s">
        <v>315</v>
      </c>
    </row>
    <row r="2" spans="1:22" ht="24" x14ac:dyDescent="0.45">
      <c r="A2" s="151" t="s">
        <v>112</v>
      </c>
      <c r="B2" s="149">
        <v>1</v>
      </c>
      <c r="C2" s="150">
        <v>1.012</v>
      </c>
      <c r="G2" s="98" t="s">
        <v>789</v>
      </c>
      <c r="H2" s="139">
        <f>D19</f>
        <v>18</v>
      </c>
      <c r="I2" s="139">
        <f>D33</f>
        <v>14</v>
      </c>
      <c r="J2" s="139">
        <f>D68</f>
        <v>35</v>
      </c>
      <c r="K2" s="139">
        <f>D96</f>
        <v>28</v>
      </c>
      <c r="L2" s="139">
        <f>D112</f>
        <v>16</v>
      </c>
      <c r="M2" s="260">
        <f>D114</f>
        <v>2</v>
      </c>
      <c r="N2" s="139">
        <f>D165</f>
        <v>51</v>
      </c>
      <c r="O2" s="139">
        <f>D187</f>
        <v>22</v>
      </c>
      <c r="P2" s="139">
        <f>D196</f>
        <v>9</v>
      </c>
      <c r="Q2" s="139">
        <f>D202</f>
        <v>6</v>
      </c>
      <c r="R2" s="139">
        <f>D207</f>
        <v>5</v>
      </c>
      <c r="S2" s="139">
        <f>D223</f>
        <v>16</v>
      </c>
      <c r="T2" s="139">
        <f>D230</f>
        <v>7</v>
      </c>
      <c r="U2" s="139">
        <f>SUM(H2:T2)</f>
        <v>229</v>
      </c>
    </row>
    <row r="3" spans="1:22" ht="24" x14ac:dyDescent="0.45">
      <c r="A3" s="71" t="s">
        <v>145</v>
      </c>
      <c r="B3" s="69">
        <v>1</v>
      </c>
      <c r="C3" s="70">
        <v>5.0199999999999996</v>
      </c>
      <c r="G3" s="254" t="s">
        <v>790</v>
      </c>
      <c r="H3" s="259">
        <f>H2/$U$2</f>
        <v>7.8602620087336247E-2</v>
      </c>
      <c r="I3" s="259">
        <f t="shared" ref="I3:U3" si="0">I2/$U$2</f>
        <v>6.1135371179039298E-2</v>
      </c>
      <c r="J3" s="259">
        <f t="shared" si="0"/>
        <v>0.15283842794759825</v>
      </c>
      <c r="K3" s="259">
        <f t="shared" si="0"/>
        <v>0.1222707423580786</v>
      </c>
      <c r="L3" s="259">
        <f t="shared" si="0"/>
        <v>6.9868995633187769E-2</v>
      </c>
      <c r="M3" s="261">
        <f t="shared" si="0"/>
        <v>8.7336244541484712E-3</v>
      </c>
      <c r="N3" s="259">
        <f t="shared" si="0"/>
        <v>0.22270742358078602</v>
      </c>
      <c r="O3" s="259">
        <f t="shared" si="0"/>
        <v>9.606986899563319E-2</v>
      </c>
      <c r="P3" s="259">
        <f t="shared" si="0"/>
        <v>3.9301310043668124E-2</v>
      </c>
      <c r="Q3" s="259">
        <f t="shared" si="0"/>
        <v>2.6200873362445413E-2</v>
      </c>
      <c r="R3" s="259">
        <f t="shared" si="0"/>
        <v>2.1834061135371178E-2</v>
      </c>
      <c r="S3" s="259">
        <f t="shared" si="0"/>
        <v>6.9868995633187769E-2</v>
      </c>
      <c r="T3" s="259">
        <f t="shared" si="0"/>
        <v>3.0567685589519649E-2</v>
      </c>
      <c r="U3" s="258">
        <f t="shared" si="0"/>
        <v>1</v>
      </c>
    </row>
    <row r="4" spans="1:22" x14ac:dyDescent="0.35">
      <c r="A4" s="71" t="s">
        <v>146</v>
      </c>
      <c r="B4" s="69">
        <v>1</v>
      </c>
      <c r="C4" s="70">
        <v>5.03</v>
      </c>
      <c r="G4" s="254"/>
      <c r="H4" s="258"/>
      <c r="I4" s="258"/>
      <c r="J4" s="258"/>
      <c r="K4" s="258"/>
      <c r="L4" s="258"/>
      <c r="M4" s="262"/>
      <c r="N4" s="258"/>
      <c r="O4" s="258"/>
      <c r="P4" s="258"/>
      <c r="Q4" s="258"/>
      <c r="R4" s="258"/>
      <c r="S4" s="258"/>
      <c r="T4" s="258"/>
      <c r="U4" s="139"/>
    </row>
    <row r="5" spans="1:22" ht="24.75" thickBot="1" x14ac:dyDescent="0.5">
      <c r="A5" s="71" t="s">
        <v>146</v>
      </c>
      <c r="B5" s="69">
        <v>1</v>
      </c>
      <c r="C5" s="70">
        <v>6.01</v>
      </c>
      <c r="G5" s="254" t="s">
        <v>799</v>
      </c>
      <c r="H5" s="139">
        <f>H3/$M$3</f>
        <v>9</v>
      </c>
      <c r="I5" s="139">
        <f t="shared" ref="I5:T5" si="1">I3/$M$3</f>
        <v>7</v>
      </c>
      <c r="J5" s="139">
        <f t="shared" si="1"/>
        <v>17.5</v>
      </c>
      <c r="K5" s="139">
        <f t="shared" si="1"/>
        <v>14</v>
      </c>
      <c r="L5" s="139">
        <f t="shared" si="1"/>
        <v>8</v>
      </c>
      <c r="M5" s="260">
        <f t="shared" si="1"/>
        <v>1</v>
      </c>
      <c r="N5" s="139">
        <f t="shared" si="1"/>
        <v>25.5</v>
      </c>
      <c r="O5" s="139">
        <f t="shared" si="1"/>
        <v>11</v>
      </c>
      <c r="P5" s="139">
        <f t="shared" si="1"/>
        <v>4.5</v>
      </c>
      <c r="Q5" s="139">
        <f t="shared" si="1"/>
        <v>3</v>
      </c>
      <c r="R5" s="139">
        <f t="shared" si="1"/>
        <v>2.5</v>
      </c>
      <c r="S5" s="139">
        <f t="shared" si="1"/>
        <v>8</v>
      </c>
      <c r="T5" s="139">
        <f t="shared" si="1"/>
        <v>3.5</v>
      </c>
    </row>
    <row r="6" spans="1:22" ht="24" x14ac:dyDescent="0.45">
      <c r="A6" s="71" t="s">
        <v>146</v>
      </c>
      <c r="B6" s="69">
        <v>1</v>
      </c>
      <c r="C6" s="70">
        <v>6.03</v>
      </c>
      <c r="G6" s="308" t="s">
        <v>805</v>
      </c>
      <c r="H6" s="309">
        <v>6</v>
      </c>
      <c r="I6" s="309">
        <v>11</v>
      </c>
      <c r="J6" s="309">
        <v>10</v>
      </c>
      <c r="K6" s="309">
        <v>13</v>
      </c>
      <c r="L6" s="309">
        <v>9</v>
      </c>
      <c r="M6" s="309">
        <v>2</v>
      </c>
      <c r="N6" s="309">
        <v>12</v>
      </c>
      <c r="O6" s="309">
        <v>5</v>
      </c>
      <c r="P6" s="309">
        <v>1</v>
      </c>
      <c r="Q6" s="309">
        <v>8</v>
      </c>
      <c r="R6" s="309">
        <v>4</v>
      </c>
      <c r="S6" s="309">
        <v>3</v>
      </c>
      <c r="T6" s="310">
        <v>7</v>
      </c>
    </row>
    <row r="7" spans="1:22" x14ac:dyDescent="0.35">
      <c r="A7" s="71" t="s">
        <v>116</v>
      </c>
      <c r="B7" s="69">
        <v>1</v>
      </c>
      <c r="C7" s="70">
        <v>6.0529999999999999</v>
      </c>
      <c r="G7" s="311" t="s">
        <v>317</v>
      </c>
      <c r="H7" s="307">
        <f>M3</f>
        <v>8.7336244541484712E-3</v>
      </c>
      <c r="I7" s="307">
        <f>R3</f>
        <v>2.1834061135371178E-2</v>
      </c>
      <c r="J7" s="307">
        <f>Q3</f>
        <v>2.6200873362445413E-2</v>
      </c>
      <c r="K7" s="307">
        <f>T3</f>
        <v>3.0567685589519649E-2</v>
      </c>
      <c r="L7" s="307">
        <f>P3</f>
        <v>3.9301310043668124E-2</v>
      </c>
      <c r="M7" s="307">
        <f>I3</f>
        <v>6.1135371179039298E-2</v>
      </c>
      <c r="N7" s="307">
        <f>S3</f>
        <v>6.9868995633187769E-2</v>
      </c>
      <c r="O7" s="307">
        <f>L3</f>
        <v>6.9868995633187769E-2</v>
      </c>
      <c r="P7" s="307">
        <f>H3</f>
        <v>7.8602620087336247E-2</v>
      </c>
      <c r="Q7" s="307">
        <f>O3</f>
        <v>9.606986899563319E-2</v>
      </c>
      <c r="R7" s="307">
        <f>K3</f>
        <v>0.1222707423580786</v>
      </c>
      <c r="S7" s="307">
        <f>J3</f>
        <v>0.15283842794759825</v>
      </c>
      <c r="T7" s="312">
        <f>N3</f>
        <v>0.22270742358078602</v>
      </c>
    </row>
    <row r="8" spans="1:22" ht="21.75" thickBot="1" x14ac:dyDescent="0.4">
      <c r="A8" s="71" t="s">
        <v>145</v>
      </c>
      <c r="B8" s="69">
        <v>1</v>
      </c>
      <c r="C8" s="70">
        <v>6.0540000000000003</v>
      </c>
      <c r="G8" s="313" t="s">
        <v>318</v>
      </c>
      <c r="H8" s="314">
        <f>'Research Interest (R_P_k)'!J99</f>
        <v>3.2967032967032968E-2</v>
      </c>
      <c r="I8" s="314">
        <f>'Research Interest (R_P_k)'!G99</f>
        <v>2.197802197802198E-2</v>
      </c>
      <c r="J8" s="314">
        <f>'Research Interest (R_P_k)'!F99</f>
        <v>2.197802197802198E-2</v>
      </c>
      <c r="K8" s="314">
        <f>'Research Interest (R_P_k)'!D99</f>
        <v>1.098901098901099E-2</v>
      </c>
      <c r="L8" s="314">
        <f>'Research Interest (R_P_k)'!E99</f>
        <v>2.197802197802198E-2</v>
      </c>
      <c r="M8" s="314">
        <f>'Research Interest (R_P_k)'!H99</f>
        <v>2.197802197802198E-2</v>
      </c>
      <c r="N8" s="314">
        <f>'Research Interest (R_P_k)'!L99</f>
        <v>9.8901098901098897E-2</v>
      </c>
      <c r="O8" s="314">
        <f>'Research Interest (R_P_k)'!I99</f>
        <v>3.2967032967032968E-2</v>
      </c>
      <c r="P8" s="314">
        <f>'Research Interest (R_P_k)'!K99</f>
        <v>4.3956043956043959E-2</v>
      </c>
      <c r="Q8" s="314">
        <f>'Research Interest (R_P_k)'!O99</f>
        <v>0.16483516483516483</v>
      </c>
      <c r="R8" s="314">
        <f>'Research Interest (R_P_k)'!M99</f>
        <v>0.12087912087912088</v>
      </c>
      <c r="S8" s="315">
        <f>'Research Interest (R_P_k)'!N99</f>
        <v>0.15384615384615385</v>
      </c>
      <c r="T8" s="316">
        <f>'Research Interest (R_P_k)'!P99</f>
        <v>0.25274725274725274</v>
      </c>
    </row>
    <row r="9" spans="1:22" x14ac:dyDescent="0.35">
      <c r="A9" s="71" t="s">
        <v>116</v>
      </c>
      <c r="B9" s="69">
        <v>1</v>
      </c>
      <c r="C9" s="70">
        <v>6.0549999999999997</v>
      </c>
      <c r="G9" s="98" t="s">
        <v>804</v>
      </c>
      <c r="H9" s="139">
        <v>13</v>
      </c>
      <c r="I9" s="139">
        <v>9</v>
      </c>
      <c r="J9" s="139">
        <v>10</v>
      </c>
      <c r="K9" s="139">
        <v>11</v>
      </c>
      <c r="L9" s="139">
        <v>2</v>
      </c>
      <c r="M9" s="139">
        <v>5</v>
      </c>
      <c r="N9" s="139">
        <v>6</v>
      </c>
      <c r="O9" s="139">
        <v>1</v>
      </c>
      <c r="P9" s="139">
        <v>12</v>
      </c>
      <c r="Q9" s="139">
        <v>4</v>
      </c>
      <c r="R9" s="139">
        <v>3</v>
      </c>
      <c r="S9" s="139">
        <v>8</v>
      </c>
      <c r="T9" s="139">
        <v>7</v>
      </c>
    </row>
    <row r="10" spans="1:22" x14ac:dyDescent="0.35">
      <c r="A10" s="71" t="s">
        <v>146</v>
      </c>
      <c r="B10" s="69">
        <v>1</v>
      </c>
      <c r="C10" s="70">
        <v>8.01</v>
      </c>
      <c r="G10" s="98" t="s">
        <v>803</v>
      </c>
      <c r="H10" s="139">
        <f>'RUs-Freq of challenges (F_P_k)'!D99</f>
        <v>2.8571428571428571E-2</v>
      </c>
      <c r="I10" s="139">
        <f>'RUs-Freq of challenges (F_P_k)'!E99</f>
        <v>5.7142857142857141E-2</v>
      </c>
      <c r="J10" s="139">
        <f>'RUs-Freq of challenges (F_P_k)'!F99</f>
        <v>5.7142857142857141E-2</v>
      </c>
      <c r="K10" s="139">
        <f>'RUs-Freq of challenges (F_P_k)'!G99</f>
        <v>5.7142857142857141E-2</v>
      </c>
      <c r="L10" s="139">
        <f>'RUs-Freq of challenges (F_P_k)'!H99</f>
        <v>5.7142857142857141E-2</v>
      </c>
      <c r="M10" s="139">
        <f>'RUs-Freq of challenges (F_P_k)'!I99</f>
        <v>8.5714285714285715E-2</v>
      </c>
      <c r="N10" s="139">
        <f>'RUs-Freq of challenges (F_P_k)'!J99</f>
        <v>8.5714285714285715E-2</v>
      </c>
      <c r="O10" s="139">
        <f>'RUs-Freq of challenges (F_P_k)'!K99</f>
        <v>0.11428571428571428</v>
      </c>
      <c r="P10" s="139">
        <f>'RUs-Freq of challenges (F_P_k)'!L99</f>
        <v>0.25714285714285712</v>
      </c>
      <c r="Q10" s="139">
        <f>'RUs-Freq of challenges (F_P_k)'!M99</f>
        <v>0.31428571428571428</v>
      </c>
      <c r="R10" s="139">
        <f>'RUs-Freq of challenges (F_P_k)'!N99</f>
        <v>0.4</v>
      </c>
      <c r="S10" s="139">
        <f>'RUs-Freq of challenges (F_P_k)'!O99</f>
        <v>0.42857142857142855</v>
      </c>
      <c r="T10" s="139">
        <f>'RUs-Freq of challenges (F_P_k)'!P99</f>
        <v>0.65714285714285714</v>
      </c>
      <c r="U10" s="78" t="s">
        <v>310</v>
      </c>
      <c r="V10" s="81" t="s">
        <v>311</v>
      </c>
    </row>
    <row r="11" spans="1:22" x14ac:dyDescent="0.35">
      <c r="A11" s="71" t="s">
        <v>146</v>
      </c>
      <c r="B11" s="69">
        <v>1</v>
      </c>
      <c r="C11" s="70">
        <v>8.02</v>
      </c>
      <c r="G11" s="254" t="s">
        <v>317</v>
      </c>
      <c r="H11" s="259">
        <f>T3</f>
        <v>3.0567685589519649E-2</v>
      </c>
      <c r="I11" s="259">
        <f>P3</f>
        <v>3.9301310043668124E-2</v>
      </c>
      <c r="J11" s="259">
        <f>Q3</f>
        <v>2.6200873362445413E-2</v>
      </c>
      <c r="K11" s="259">
        <f>R3</f>
        <v>2.1834061135371178E-2</v>
      </c>
      <c r="L11" s="259">
        <f>I3</f>
        <v>6.1135371179039298E-2</v>
      </c>
      <c r="M11" s="259">
        <f>L3</f>
        <v>6.9868995633187769E-2</v>
      </c>
      <c r="N11" s="259">
        <f>M3</f>
        <v>8.7336244541484712E-3</v>
      </c>
      <c r="O11" s="259">
        <f>H3</f>
        <v>7.8602620087336247E-2</v>
      </c>
      <c r="P11" s="259">
        <f>S3</f>
        <v>6.9868995633187769E-2</v>
      </c>
      <c r="Q11" s="259">
        <f>K3</f>
        <v>0.1222707423580786</v>
      </c>
      <c r="R11" s="259">
        <f>J3</f>
        <v>0.15283842794759825</v>
      </c>
      <c r="S11" s="259">
        <f>O3</f>
        <v>9.606986899563319E-2</v>
      </c>
      <c r="T11" s="259">
        <f>N3</f>
        <v>0.22270742358078602</v>
      </c>
      <c r="U11" s="78">
        <v>13</v>
      </c>
      <c r="V11" s="93" t="s">
        <v>190</v>
      </c>
    </row>
    <row r="12" spans="1:22" x14ac:dyDescent="0.35">
      <c r="A12" s="71" t="s">
        <v>112</v>
      </c>
      <c r="B12" s="69">
        <v>1</v>
      </c>
      <c r="C12" s="70">
        <v>8.0299999999999994</v>
      </c>
      <c r="G12" s="98" t="s">
        <v>807</v>
      </c>
      <c r="H12" s="139">
        <f>'Research Interest (R_P_k)'!D99</f>
        <v>1.098901098901099E-2</v>
      </c>
      <c r="I12" s="139">
        <f>'Research Interest (R_P_k)'!E99</f>
        <v>2.197802197802198E-2</v>
      </c>
      <c r="J12" s="139">
        <f>'Research Interest (R_P_k)'!F99</f>
        <v>2.197802197802198E-2</v>
      </c>
      <c r="K12" s="139">
        <f>'Research Interest (R_P_k)'!G99</f>
        <v>2.197802197802198E-2</v>
      </c>
      <c r="L12" s="139">
        <f>'Research Interest (R_P_k)'!H99</f>
        <v>2.197802197802198E-2</v>
      </c>
      <c r="M12" s="139">
        <f>'Research Interest (R_P_k)'!I99</f>
        <v>3.2967032967032968E-2</v>
      </c>
      <c r="N12" s="139">
        <f>'Research Interest (R_P_k)'!J99</f>
        <v>3.2967032967032968E-2</v>
      </c>
      <c r="O12" s="139">
        <f>'Research Interest (R_P_k)'!K99</f>
        <v>4.3956043956043959E-2</v>
      </c>
      <c r="P12" s="139">
        <f>'Research Interest (R_P_k)'!L99</f>
        <v>9.8901098901098897E-2</v>
      </c>
      <c r="Q12" s="139">
        <f>'Research Interest (R_P_k)'!M99</f>
        <v>0.12087912087912088</v>
      </c>
      <c r="R12" s="139">
        <f>'Research Interest (R_P_k)'!N99</f>
        <v>0.15384615384615385</v>
      </c>
      <c r="S12" s="139">
        <f>'Research Interest (R_P_k)'!O99</f>
        <v>0.16483516483516483</v>
      </c>
      <c r="T12" s="139">
        <f>'Research Interest (R_P_k)'!P99</f>
        <v>0.25274725274725274</v>
      </c>
      <c r="U12" s="78">
        <v>9</v>
      </c>
      <c r="V12" s="93" t="s">
        <v>160</v>
      </c>
    </row>
    <row r="13" spans="1:22" x14ac:dyDescent="0.35">
      <c r="A13" s="71" t="s">
        <v>112</v>
      </c>
      <c r="B13" s="69">
        <v>1</v>
      </c>
      <c r="C13" s="70">
        <v>10.012</v>
      </c>
      <c r="H13" s="139">
        <f>H10/H12</f>
        <v>2.5999999999999996</v>
      </c>
      <c r="I13" s="139">
        <f t="shared" ref="I13:T13" si="2">I10/I12</f>
        <v>2.5999999999999996</v>
      </c>
      <c r="J13" s="139">
        <f t="shared" si="2"/>
        <v>2.5999999999999996</v>
      </c>
      <c r="K13" s="139">
        <f t="shared" si="2"/>
        <v>2.5999999999999996</v>
      </c>
      <c r="L13" s="139">
        <f t="shared" si="2"/>
        <v>2.5999999999999996</v>
      </c>
      <c r="M13" s="139">
        <f t="shared" si="2"/>
        <v>2.6</v>
      </c>
      <c r="N13" s="139">
        <f t="shared" si="2"/>
        <v>2.6</v>
      </c>
      <c r="O13" s="139">
        <f t="shared" si="2"/>
        <v>2.5999999999999996</v>
      </c>
      <c r="P13" s="139">
        <f t="shared" si="2"/>
        <v>2.5999999999999996</v>
      </c>
      <c r="Q13" s="139">
        <f t="shared" si="2"/>
        <v>2.6</v>
      </c>
      <c r="R13" s="139">
        <f t="shared" si="2"/>
        <v>2.6</v>
      </c>
      <c r="S13" s="139">
        <f t="shared" si="2"/>
        <v>2.6</v>
      </c>
      <c r="T13" s="139">
        <f t="shared" si="2"/>
        <v>2.6</v>
      </c>
      <c r="U13" s="78">
        <v>10</v>
      </c>
      <c r="V13" s="93" t="s">
        <v>161</v>
      </c>
    </row>
    <row r="14" spans="1:22" x14ac:dyDescent="0.35">
      <c r="A14" s="71" t="s">
        <v>146</v>
      </c>
      <c r="B14" s="69">
        <v>1</v>
      </c>
      <c r="C14" s="70">
        <v>10.021000000000001</v>
      </c>
      <c r="U14" s="78">
        <v>11</v>
      </c>
      <c r="V14" s="93" t="s">
        <v>162</v>
      </c>
    </row>
    <row r="15" spans="1:22" x14ac:dyDescent="0.35">
      <c r="A15" s="71" t="s">
        <v>146</v>
      </c>
      <c r="B15" s="69">
        <v>1</v>
      </c>
      <c r="C15" s="70">
        <v>10.025</v>
      </c>
      <c r="U15" s="78">
        <v>2</v>
      </c>
      <c r="V15" s="93" t="s">
        <v>312</v>
      </c>
    </row>
    <row r="16" spans="1:22" x14ac:dyDescent="0.35">
      <c r="A16" s="71" t="s">
        <v>112</v>
      </c>
      <c r="B16" s="69">
        <v>1</v>
      </c>
      <c r="C16" s="70">
        <v>10.026</v>
      </c>
      <c r="U16" s="78">
        <v>5</v>
      </c>
      <c r="V16" s="93" t="s">
        <v>106</v>
      </c>
    </row>
    <row r="17" spans="1:22" x14ac:dyDescent="0.35">
      <c r="A17" s="71" t="s">
        <v>146</v>
      </c>
      <c r="B17" s="69">
        <v>1</v>
      </c>
      <c r="C17" s="70">
        <v>11.03</v>
      </c>
      <c r="U17" s="78">
        <v>6</v>
      </c>
      <c r="V17" s="93" t="s">
        <v>301</v>
      </c>
    </row>
    <row r="18" spans="1:22" x14ac:dyDescent="0.35">
      <c r="A18" s="71" t="s">
        <v>112</v>
      </c>
      <c r="B18" s="69">
        <v>1</v>
      </c>
      <c r="C18" s="70">
        <v>11.06</v>
      </c>
      <c r="U18" s="78">
        <v>1</v>
      </c>
      <c r="V18" s="93" t="s">
        <v>103</v>
      </c>
    </row>
    <row r="19" spans="1:22" x14ac:dyDescent="0.35">
      <c r="A19" s="71" t="s">
        <v>146</v>
      </c>
      <c r="B19" s="69">
        <v>1</v>
      </c>
      <c r="C19" s="70">
        <v>12.01</v>
      </c>
      <c r="D19" s="139">
        <f>ROWS(B2:B19)</f>
        <v>18</v>
      </c>
      <c r="U19" s="78">
        <v>12</v>
      </c>
      <c r="V19" s="93" t="s">
        <v>304</v>
      </c>
    </row>
    <row r="20" spans="1:22" x14ac:dyDescent="0.35">
      <c r="A20" s="62" t="s">
        <v>147</v>
      </c>
      <c r="B20" s="60">
        <v>2.1</v>
      </c>
      <c r="C20" s="61">
        <v>6.0519999999999996</v>
      </c>
      <c r="U20" s="78">
        <v>4</v>
      </c>
      <c r="V20" s="93" t="s">
        <v>105</v>
      </c>
    </row>
    <row r="21" spans="1:22" x14ac:dyDescent="0.35">
      <c r="A21" s="62" t="s">
        <v>148</v>
      </c>
      <c r="B21" s="82">
        <v>2.1</v>
      </c>
      <c r="C21" s="61">
        <v>6.07</v>
      </c>
      <c r="U21" s="78">
        <v>3</v>
      </c>
      <c r="V21" s="93" t="s">
        <v>104</v>
      </c>
    </row>
    <row r="22" spans="1:22" x14ac:dyDescent="0.35">
      <c r="A22" s="62" t="s">
        <v>147</v>
      </c>
      <c r="B22" s="60">
        <v>2.1</v>
      </c>
      <c r="C22" s="61">
        <v>6.08</v>
      </c>
      <c r="U22" s="78">
        <v>8</v>
      </c>
      <c r="V22" s="93" t="s">
        <v>107</v>
      </c>
    </row>
    <row r="23" spans="1:22" x14ac:dyDescent="0.35">
      <c r="A23" s="62" t="s">
        <v>147</v>
      </c>
      <c r="B23" s="60">
        <v>2.1</v>
      </c>
      <c r="C23" s="61">
        <v>8.01</v>
      </c>
      <c r="U23" s="78">
        <v>7</v>
      </c>
      <c r="V23" s="93" t="s">
        <v>313</v>
      </c>
    </row>
    <row r="24" spans="1:22" x14ac:dyDescent="0.35">
      <c r="A24" s="62" t="s">
        <v>147</v>
      </c>
      <c r="B24" s="60">
        <v>2.1</v>
      </c>
      <c r="C24" s="61">
        <v>8.02</v>
      </c>
      <c r="U24" s="139"/>
      <c r="V24" s="12"/>
    </row>
    <row r="25" spans="1:22" x14ac:dyDescent="0.35">
      <c r="A25" s="62" t="s">
        <v>147</v>
      </c>
      <c r="B25" s="60">
        <v>2.1</v>
      </c>
      <c r="C25" s="61">
        <v>8.0299999999999994</v>
      </c>
      <c r="U25" s="139"/>
      <c r="V25" s="12"/>
    </row>
    <row r="26" spans="1:22" x14ac:dyDescent="0.35">
      <c r="A26" s="62" t="s">
        <v>148</v>
      </c>
      <c r="B26" s="82">
        <v>2.1</v>
      </c>
      <c r="C26" s="61">
        <v>9.0299999999999994</v>
      </c>
    </row>
    <row r="27" spans="1:22" x14ac:dyDescent="0.35">
      <c r="A27" s="62" t="s">
        <v>147</v>
      </c>
      <c r="B27" s="60">
        <v>2.1</v>
      </c>
      <c r="C27" s="61">
        <v>12.01</v>
      </c>
    </row>
    <row r="28" spans="1:22" x14ac:dyDescent="0.35">
      <c r="A28" s="62" t="s">
        <v>147</v>
      </c>
      <c r="B28" s="60">
        <v>2.2000000000000002</v>
      </c>
      <c r="C28" s="61">
        <v>6.0519999999999996</v>
      </c>
    </row>
    <row r="29" spans="1:22" x14ac:dyDescent="0.35">
      <c r="A29" s="62" t="s">
        <v>147</v>
      </c>
      <c r="B29" s="60">
        <v>2.2000000000000002</v>
      </c>
      <c r="C29" s="61">
        <v>6.08</v>
      </c>
    </row>
    <row r="30" spans="1:22" x14ac:dyDescent="0.35">
      <c r="A30" s="62" t="s">
        <v>147</v>
      </c>
      <c r="B30" s="60">
        <v>2.2000000000000002</v>
      </c>
      <c r="C30" s="61">
        <v>8.01</v>
      </c>
    </row>
    <row r="31" spans="1:22" x14ac:dyDescent="0.35">
      <c r="A31" s="62" t="s">
        <v>147</v>
      </c>
      <c r="B31" s="60">
        <v>2.2000000000000002</v>
      </c>
      <c r="C31" s="61">
        <v>8.02</v>
      </c>
    </row>
    <row r="32" spans="1:22" x14ac:dyDescent="0.35">
      <c r="A32" s="62" t="s">
        <v>147</v>
      </c>
      <c r="B32" s="82">
        <v>2.2000000000000002</v>
      </c>
      <c r="C32" s="61">
        <v>8.0299999999999994</v>
      </c>
    </row>
    <row r="33" spans="1:21" x14ac:dyDescent="0.35">
      <c r="A33" s="62" t="s">
        <v>147</v>
      </c>
      <c r="B33" s="60">
        <v>2.2000000000000002</v>
      </c>
      <c r="C33" s="61">
        <v>12.01</v>
      </c>
      <c r="D33" s="139">
        <f>ROWS(B20:B33)</f>
        <v>14</v>
      </c>
    </row>
    <row r="34" spans="1:21" s="5" customFormat="1" x14ac:dyDescent="0.35">
      <c r="A34" s="67" t="s">
        <v>224</v>
      </c>
      <c r="B34" s="65">
        <v>3</v>
      </c>
      <c r="C34" s="66">
        <v>2.0099999999999998</v>
      </c>
      <c r="D34" s="252"/>
      <c r="E34" s="252"/>
      <c r="F34" s="252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/>
      <c r="S34"/>
      <c r="T34"/>
      <c r="U34" s="269"/>
    </row>
    <row r="35" spans="1:21" s="5" customFormat="1" x14ac:dyDescent="0.35">
      <c r="A35" s="67" t="s">
        <v>224</v>
      </c>
      <c r="B35" s="65">
        <v>3</v>
      </c>
      <c r="C35" s="66">
        <v>2.02</v>
      </c>
      <c r="D35" s="252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U35" s="269"/>
    </row>
    <row r="36" spans="1:21" s="5" customFormat="1" x14ac:dyDescent="0.35">
      <c r="A36" s="71" t="s">
        <v>229</v>
      </c>
      <c r="B36" s="69">
        <v>3</v>
      </c>
      <c r="C36" s="70">
        <v>2.0299999999999998</v>
      </c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U36" s="269"/>
    </row>
    <row r="37" spans="1:21" s="5" customFormat="1" x14ac:dyDescent="0.35">
      <c r="A37" s="71" t="s">
        <v>249</v>
      </c>
      <c r="B37" s="69">
        <v>3</v>
      </c>
      <c r="C37" s="70">
        <v>2.04</v>
      </c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U37" s="269"/>
    </row>
    <row r="38" spans="1:21" s="5" customFormat="1" x14ac:dyDescent="0.35">
      <c r="A38" s="67" t="s">
        <v>217</v>
      </c>
      <c r="B38" s="65">
        <v>3</v>
      </c>
      <c r="C38" s="66">
        <v>2.06</v>
      </c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U38" s="269"/>
    </row>
    <row r="39" spans="1:21" s="5" customFormat="1" x14ac:dyDescent="0.35">
      <c r="A39" s="71" t="s">
        <v>300</v>
      </c>
      <c r="B39" s="69">
        <v>3</v>
      </c>
      <c r="C39" s="70">
        <v>2.1</v>
      </c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U39" s="269"/>
    </row>
    <row r="40" spans="1:21" s="5" customFormat="1" x14ac:dyDescent="0.35">
      <c r="A40" s="71" t="s">
        <v>149</v>
      </c>
      <c r="B40" s="69">
        <v>3</v>
      </c>
      <c r="C40" s="70">
        <v>5.01</v>
      </c>
      <c r="D40" s="252"/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U40" s="269"/>
    </row>
    <row r="41" spans="1:21" s="5" customFormat="1" x14ac:dyDescent="0.35">
      <c r="A41" s="71" t="s">
        <v>300</v>
      </c>
      <c r="B41" s="69">
        <v>3</v>
      </c>
      <c r="C41" s="70">
        <v>6.01</v>
      </c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U41" s="269"/>
    </row>
    <row r="42" spans="1:21" s="5" customFormat="1" x14ac:dyDescent="0.35">
      <c r="A42" s="119" t="s">
        <v>214</v>
      </c>
      <c r="B42" s="130">
        <v>3</v>
      </c>
      <c r="C42" s="131">
        <v>6.03</v>
      </c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U42" s="269"/>
    </row>
    <row r="43" spans="1:21" s="5" customFormat="1" x14ac:dyDescent="0.35">
      <c r="A43" s="71" t="s">
        <v>156</v>
      </c>
      <c r="B43" s="69">
        <v>3</v>
      </c>
      <c r="C43" s="70">
        <v>6.04</v>
      </c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U43" s="269"/>
    </row>
    <row r="44" spans="1:21" s="5" customFormat="1" x14ac:dyDescent="0.35">
      <c r="A44" s="67" t="s">
        <v>213</v>
      </c>
      <c r="B44" s="65">
        <v>3</v>
      </c>
      <c r="C44" s="66">
        <v>6.0510000000000002</v>
      </c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U44" s="269"/>
    </row>
    <row r="45" spans="1:21" s="5" customFormat="1" x14ac:dyDescent="0.35">
      <c r="A45" s="67" t="s">
        <v>213</v>
      </c>
      <c r="B45" s="65">
        <v>3</v>
      </c>
      <c r="C45" s="66">
        <v>6.08</v>
      </c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U45" s="269"/>
    </row>
    <row r="46" spans="1:21" s="5" customFormat="1" x14ac:dyDescent="0.35">
      <c r="A46" s="71" t="s">
        <v>300</v>
      </c>
      <c r="B46" s="69">
        <v>3</v>
      </c>
      <c r="C46" s="70">
        <v>8.01</v>
      </c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U46" s="269"/>
    </row>
    <row r="47" spans="1:21" s="5" customFormat="1" x14ac:dyDescent="0.35">
      <c r="A47" s="71" t="s">
        <v>300</v>
      </c>
      <c r="B47" s="69">
        <v>3</v>
      </c>
      <c r="C47" s="70">
        <v>8.02</v>
      </c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U47" s="269"/>
    </row>
    <row r="48" spans="1:21" s="5" customFormat="1" x14ac:dyDescent="0.35">
      <c r="A48" s="71" t="s">
        <v>156</v>
      </c>
      <c r="B48" s="69">
        <v>3</v>
      </c>
      <c r="C48" s="70">
        <v>8.0299999999999994</v>
      </c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U48" s="269"/>
    </row>
    <row r="49" spans="1:21" s="5" customFormat="1" x14ac:dyDescent="0.35">
      <c r="A49" s="71" t="s">
        <v>228</v>
      </c>
      <c r="B49" s="69">
        <v>3</v>
      </c>
      <c r="C49" s="70">
        <v>8.0500000000000007</v>
      </c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U49" s="269"/>
    </row>
    <row r="50" spans="1:21" s="5" customFormat="1" x14ac:dyDescent="0.35">
      <c r="A50" s="71" t="s">
        <v>228</v>
      </c>
      <c r="B50" s="69">
        <v>3</v>
      </c>
      <c r="C50" s="70">
        <v>8.06</v>
      </c>
      <c r="D50" s="252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U50" s="269"/>
    </row>
    <row r="51" spans="1:21" s="5" customFormat="1" x14ac:dyDescent="0.35">
      <c r="A51" s="71" t="s">
        <v>300</v>
      </c>
      <c r="B51" s="69">
        <v>3</v>
      </c>
      <c r="C51" s="70">
        <v>9.01</v>
      </c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U51" s="269"/>
    </row>
    <row r="52" spans="1:21" s="5" customFormat="1" x14ac:dyDescent="0.35">
      <c r="A52" s="67" t="s">
        <v>213</v>
      </c>
      <c r="B52" s="65">
        <v>3</v>
      </c>
      <c r="C52" s="66">
        <v>9.02</v>
      </c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U52" s="269"/>
    </row>
    <row r="53" spans="1:21" s="5" customFormat="1" x14ac:dyDescent="0.35">
      <c r="A53" s="71" t="s">
        <v>300</v>
      </c>
      <c r="B53" s="69">
        <v>3</v>
      </c>
      <c r="C53" s="70">
        <v>9.0399999999999991</v>
      </c>
      <c r="D53" s="252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U53" s="269"/>
    </row>
    <row r="54" spans="1:21" s="5" customFormat="1" x14ac:dyDescent="0.35">
      <c r="A54" s="67" t="s">
        <v>224</v>
      </c>
      <c r="B54" s="65">
        <v>3</v>
      </c>
      <c r="C54" s="66">
        <v>9.0500000000000007</v>
      </c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  <c r="U54" s="269"/>
    </row>
    <row r="55" spans="1:21" s="5" customFormat="1" x14ac:dyDescent="0.35">
      <c r="A55" s="67" t="s">
        <v>217</v>
      </c>
      <c r="B55" s="65">
        <v>3</v>
      </c>
      <c r="C55" s="66">
        <v>9.09</v>
      </c>
      <c r="D55" s="252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U55" s="269"/>
    </row>
    <row r="56" spans="1:21" s="5" customFormat="1" x14ac:dyDescent="0.35">
      <c r="A56" s="71" t="s">
        <v>229</v>
      </c>
      <c r="B56" s="69">
        <v>3</v>
      </c>
      <c r="C56" s="70">
        <v>10.010999999999999</v>
      </c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U56" s="269"/>
    </row>
    <row r="57" spans="1:21" s="5" customFormat="1" x14ac:dyDescent="0.35">
      <c r="A57" s="71" t="s">
        <v>249</v>
      </c>
      <c r="B57" s="69">
        <v>3</v>
      </c>
      <c r="C57" s="70">
        <v>10.013</v>
      </c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U57" s="269"/>
    </row>
    <row r="58" spans="1:21" s="5" customFormat="1" x14ac:dyDescent="0.35">
      <c r="A58" s="67" t="s">
        <v>224</v>
      </c>
      <c r="B58" s="65">
        <v>3</v>
      </c>
      <c r="C58" s="66">
        <v>10.021000000000001</v>
      </c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2"/>
      <c r="U58" s="269"/>
    </row>
    <row r="59" spans="1:21" s="5" customFormat="1" x14ac:dyDescent="0.35">
      <c r="A59" s="67" t="s">
        <v>217</v>
      </c>
      <c r="B59" s="65">
        <v>3</v>
      </c>
      <c r="C59" s="66">
        <v>10.023</v>
      </c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U59" s="269"/>
    </row>
    <row r="60" spans="1:21" s="5" customFormat="1" x14ac:dyDescent="0.35">
      <c r="A60" s="71" t="s">
        <v>217</v>
      </c>
      <c r="B60" s="69">
        <v>3</v>
      </c>
      <c r="C60" s="70">
        <v>10.025</v>
      </c>
      <c r="D60" s="252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2"/>
      <c r="U60" s="269"/>
    </row>
    <row r="61" spans="1:21" s="5" customFormat="1" x14ac:dyDescent="0.35">
      <c r="A61" s="67" t="s">
        <v>213</v>
      </c>
      <c r="B61" s="65">
        <v>3</v>
      </c>
      <c r="C61" s="66">
        <v>11.01</v>
      </c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U61" s="269"/>
    </row>
    <row r="62" spans="1:21" s="5" customFormat="1" x14ac:dyDescent="0.35">
      <c r="A62" s="119" t="s">
        <v>214</v>
      </c>
      <c r="B62" s="130">
        <v>3</v>
      </c>
      <c r="C62" s="131">
        <v>11.02</v>
      </c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U62" s="269"/>
    </row>
    <row r="63" spans="1:21" s="5" customFormat="1" x14ac:dyDescent="0.35">
      <c r="A63" s="71" t="s">
        <v>149</v>
      </c>
      <c r="B63" s="69">
        <v>3</v>
      </c>
      <c r="C63" s="70">
        <v>11.04</v>
      </c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U63" s="269"/>
    </row>
    <row r="64" spans="1:21" s="5" customFormat="1" x14ac:dyDescent="0.35">
      <c r="A64" s="71" t="s">
        <v>248</v>
      </c>
      <c r="B64" s="69">
        <v>3</v>
      </c>
      <c r="C64" s="70">
        <v>11.09</v>
      </c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U64" s="269"/>
    </row>
    <row r="65" spans="1:21" s="5" customFormat="1" x14ac:dyDescent="0.35">
      <c r="A65" s="67" t="s">
        <v>224</v>
      </c>
      <c r="B65" s="65">
        <v>3</v>
      </c>
      <c r="C65" s="66">
        <v>12.01</v>
      </c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U65" s="269"/>
    </row>
    <row r="66" spans="1:21" s="5" customFormat="1" x14ac:dyDescent="0.35">
      <c r="A66" s="71" t="s">
        <v>221</v>
      </c>
      <c r="B66" s="69">
        <v>3</v>
      </c>
      <c r="C66" s="70">
        <v>12.01</v>
      </c>
      <c r="D66" s="252"/>
      <c r="E66" s="252"/>
      <c r="F66" s="252"/>
      <c r="G66" s="252"/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U66" s="269"/>
    </row>
    <row r="67" spans="1:21" s="5" customFormat="1" x14ac:dyDescent="0.35">
      <c r="A67" s="71" t="s">
        <v>229</v>
      </c>
      <c r="B67" s="69">
        <v>3</v>
      </c>
      <c r="C67" s="70">
        <v>12.02</v>
      </c>
      <c r="D67" s="252"/>
      <c r="E67" s="252"/>
      <c r="F67" s="252"/>
      <c r="G67" s="252"/>
      <c r="H67" s="252"/>
      <c r="I67" s="252"/>
      <c r="J67" s="252"/>
      <c r="K67" s="252"/>
      <c r="L67" s="252"/>
      <c r="M67" s="252"/>
      <c r="N67" s="252"/>
      <c r="O67" s="252"/>
      <c r="P67" s="252"/>
      <c r="Q67" s="252"/>
      <c r="U67" s="269"/>
    </row>
    <row r="68" spans="1:21" s="5" customFormat="1" x14ac:dyDescent="0.35">
      <c r="A68" s="67" t="s">
        <v>224</v>
      </c>
      <c r="B68" s="65">
        <v>3</v>
      </c>
      <c r="C68" s="66">
        <v>15</v>
      </c>
      <c r="D68" s="252">
        <f>ROWS(B34:B68)</f>
        <v>35</v>
      </c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U68" s="269"/>
    </row>
    <row r="69" spans="1:21" s="4" customFormat="1" x14ac:dyDescent="0.35">
      <c r="A69" s="62" t="s">
        <v>229</v>
      </c>
      <c r="B69" s="60">
        <v>4</v>
      </c>
      <c r="C69" s="61">
        <v>1.0109999999999999</v>
      </c>
      <c r="D69" s="253"/>
      <c r="E69" s="253"/>
      <c r="F69" s="253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5"/>
      <c r="S69" s="5"/>
      <c r="T69" s="5"/>
      <c r="U69" s="270"/>
    </row>
    <row r="70" spans="1:21" s="4" customFormat="1" x14ac:dyDescent="0.35">
      <c r="A70" s="62" t="s">
        <v>229</v>
      </c>
      <c r="B70" s="60">
        <v>4</v>
      </c>
      <c r="C70" s="61">
        <v>2.0299999999999998</v>
      </c>
      <c r="D70" s="253"/>
      <c r="E70" s="253"/>
      <c r="F70" s="253"/>
      <c r="G70" s="253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U70" s="270"/>
    </row>
    <row r="71" spans="1:21" s="4" customFormat="1" x14ac:dyDescent="0.35">
      <c r="A71" s="62" t="s">
        <v>215</v>
      </c>
      <c r="B71" s="60">
        <v>4</v>
      </c>
      <c r="C71" s="61">
        <v>2.06</v>
      </c>
      <c r="D71" s="253"/>
      <c r="E71" s="253"/>
      <c r="F71" s="253"/>
      <c r="G71" s="253"/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U71" s="270"/>
    </row>
    <row r="72" spans="1:21" s="4" customFormat="1" x14ac:dyDescent="0.35">
      <c r="A72" s="62" t="s">
        <v>215</v>
      </c>
      <c r="B72" s="60">
        <v>4</v>
      </c>
      <c r="C72" s="61">
        <v>2.14</v>
      </c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U72" s="270"/>
    </row>
    <row r="73" spans="1:21" s="4" customFormat="1" x14ac:dyDescent="0.35">
      <c r="A73" s="62" t="s">
        <v>218</v>
      </c>
      <c r="B73" s="60">
        <v>4</v>
      </c>
      <c r="C73" s="61">
        <v>7.03</v>
      </c>
      <c r="D73" s="253"/>
      <c r="E73" s="253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U73" s="270"/>
    </row>
    <row r="74" spans="1:21" s="4" customFormat="1" x14ac:dyDescent="0.35">
      <c r="A74" s="97" t="s">
        <v>214</v>
      </c>
      <c r="B74" s="73">
        <v>4</v>
      </c>
      <c r="C74" s="96">
        <v>8.01</v>
      </c>
      <c r="D74" s="253"/>
      <c r="E74" s="253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U74" s="270"/>
    </row>
    <row r="75" spans="1:21" s="4" customFormat="1" x14ac:dyDescent="0.35">
      <c r="A75" s="62" t="s">
        <v>233</v>
      </c>
      <c r="B75" s="60">
        <v>4</v>
      </c>
      <c r="C75" s="61">
        <v>8.02</v>
      </c>
      <c r="D75" s="253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U75" s="270"/>
    </row>
    <row r="76" spans="1:21" s="4" customFormat="1" x14ac:dyDescent="0.35">
      <c r="A76" s="62" t="s">
        <v>148</v>
      </c>
      <c r="B76" s="60">
        <v>4</v>
      </c>
      <c r="C76" s="61">
        <v>8.0299999999999994</v>
      </c>
      <c r="D76" s="253"/>
      <c r="E76" s="253"/>
      <c r="F76" s="253"/>
      <c r="G76" s="253"/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U76" s="270"/>
    </row>
    <row r="77" spans="1:21" s="4" customFormat="1" x14ac:dyDescent="0.35">
      <c r="A77" s="62" t="s">
        <v>233</v>
      </c>
      <c r="B77" s="60">
        <v>4</v>
      </c>
      <c r="C77" s="61">
        <v>8.0399999999999991</v>
      </c>
      <c r="D77" s="253"/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U77" s="270"/>
    </row>
    <row r="78" spans="1:21" s="4" customFormat="1" x14ac:dyDescent="0.35">
      <c r="A78" s="62" t="s">
        <v>228</v>
      </c>
      <c r="B78" s="60">
        <v>4</v>
      </c>
      <c r="C78" s="61">
        <v>8.0500000000000007</v>
      </c>
      <c r="D78" s="253"/>
      <c r="E78" s="253"/>
      <c r="F78" s="253"/>
      <c r="G78" s="253"/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U78" s="270"/>
    </row>
    <row r="79" spans="1:21" s="4" customFormat="1" x14ac:dyDescent="0.35">
      <c r="A79" s="62" t="s">
        <v>228</v>
      </c>
      <c r="B79" s="60">
        <v>4</v>
      </c>
      <c r="C79" s="61">
        <v>8.06</v>
      </c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U79" s="270"/>
    </row>
    <row r="80" spans="1:21" s="4" customFormat="1" x14ac:dyDescent="0.35">
      <c r="A80" s="62" t="s">
        <v>234</v>
      </c>
      <c r="B80" s="60">
        <v>4</v>
      </c>
      <c r="C80" s="61">
        <v>8.07</v>
      </c>
      <c r="D80" s="253"/>
      <c r="E80" s="253"/>
      <c r="F80" s="253"/>
      <c r="G80" s="253"/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U80" s="270"/>
    </row>
    <row r="81" spans="1:21" s="4" customFormat="1" x14ac:dyDescent="0.35">
      <c r="A81" s="56" t="s">
        <v>213</v>
      </c>
      <c r="B81" s="54">
        <v>4</v>
      </c>
      <c r="C81" s="55">
        <v>9.02</v>
      </c>
      <c r="D81" s="253"/>
      <c r="E81" s="253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U81" s="270"/>
    </row>
    <row r="82" spans="1:21" s="4" customFormat="1" x14ac:dyDescent="0.35">
      <c r="A82" s="62" t="s">
        <v>148</v>
      </c>
      <c r="B82" s="60">
        <v>4</v>
      </c>
      <c r="C82" s="61">
        <v>9.0299999999999994</v>
      </c>
      <c r="D82" s="253"/>
      <c r="E82" s="253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U82" s="270"/>
    </row>
    <row r="83" spans="1:21" s="4" customFormat="1" x14ac:dyDescent="0.35">
      <c r="A83" s="62" t="s">
        <v>229</v>
      </c>
      <c r="B83" s="60">
        <v>4</v>
      </c>
      <c r="C83" s="61">
        <v>9.0399999999999991</v>
      </c>
      <c r="D83" s="253"/>
      <c r="E83" s="253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U83" s="270"/>
    </row>
    <row r="84" spans="1:21" s="4" customFormat="1" x14ac:dyDescent="0.35">
      <c r="A84" s="62" t="s">
        <v>230</v>
      </c>
      <c r="B84" s="60">
        <v>4</v>
      </c>
      <c r="C84" s="61">
        <v>9.06</v>
      </c>
      <c r="D84" s="253"/>
      <c r="E84" s="253"/>
      <c r="F84" s="253"/>
      <c r="G84" s="253"/>
      <c r="H84" s="253"/>
      <c r="I84" s="253"/>
      <c r="J84" s="253"/>
      <c r="K84" s="253"/>
      <c r="L84" s="253"/>
      <c r="M84" s="253"/>
      <c r="N84" s="253"/>
      <c r="O84" s="253"/>
      <c r="P84" s="253"/>
      <c r="Q84" s="253"/>
      <c r="U84" s="270"/>
    </row>
    <row r="85" spans="1:21" s="4" customFormat="1" x14ac:dyDescent="0.35">
      <c r="A85" s="62" t="s">
        <v>230</v>
      </c>
      <c r="B85" s="60">
        <v>4</v>
      </c>
      <c r="C85" s="61">
        <v>9.07</v>
      </c>
      <c r="D85" s="253"/>
      <c r="E85" s="253"/>
      <c r="F85" s="253"/>
      <c r="G85" s="253"/>
      <c r="H85" s="253"/>
      <c r="I85" s="253"/>
      <c r="J85" s="253"/>
      <c r="K85" s="253"/>
      <c r="L85" s="253"/>
      <c r="M85" s="253"/>
      <c r="N85" s="253"/>
      <c r="O85" s="253"/>
      <c r="P85" s="253"/>
      <c r="Q85" s="253"/>
      <c r="U85" s="270"/>
    </row>
    <row r="86" spans="1:21" s="4" customFormat="1" x14ac:dyDescent="0.35">
      <c r="A86" s="62" t="s">
        <v>229</v>
      </c>
      <c r="B86" s="60">
        <v>4</v>
      </c>
      <c r="C86" s="61">
        <v>10.010999999999999</v>
      </c>
      <c r="D86" s="253"/>
      <c r="E86" s="253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U86" s="270"/>
    </row>
    <row r="87" spans="1:21" s="4" customFormat="1" x14ac:dyDescent="0.35">
      <c r="A87" s="62" t="s">
        <v>218</v>
      </c>
      <c r="B87" s="60">
        <v>4</v>
      </c>
      <c r="C87" s="61">
        <v>10.012</v>
      </c>
      <c r="D87" s="253"/>
      <c r="E87" s="253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U87" s="270"/>
    </row>
    <row r="88" spans="1:21" s="4" customFormat="1" x14ac:dyDescent="0.35">
      <c r="A88" s="62" t="s">
        <v>229</v>
      </c>
      <c r="B88" s="60">
        <v>4</v>
      </c>
      <c r="C88" s="61">
        <v>10.021000000000001</v>
      </c>
      <c r="D88" s="253"/>
      <c r="E88" s="253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U88" s="270"/>
    </row>
    <row r="89" spans="1:21" s="4" customFormat="1" x14ac:dyDescent="0.35">
      <c r="A89" s="62" t="s">
        <v>230</v>
      </c>
      <c r="B89" s="60">
        <v>4</v>
      </c>
      <c r="C89" s="61">
        <v>10.023</v>
      </c>
      <c r="D89" s="253"/>
      <c r="E89" s="253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U89" s="270"/>
    </row>
    <row r="90" spans="1:21" s="4" customFormat="1" x14ac:dyDescent="0.35">
      <c r="A90" s="62" t="s">
        <v>218</v>
      </c>
      <c r="B90" s="60">
        <v>4</v>
      </c>
      <c r="C90" s="61">
        <v>11.07</v>
      </c>
      <c r="D90" s="253"/>
      <c r="E90" s="253"/>
      <c r="F90" s="253"/>
      <c r="G90" s="253"/>
      <c r="H90" s="253"/>
      <c r="I90" s="253"/>
      <c r="J90" s="253"/>
      <c r="K90" s="253"/>
      <c r="L90" s="253"/>
      <c r="M90" s="253"/>
      <c r="N90" s="253"/>
      <c r="O90" s="253"/>
      <c r="P90" s="253"/>
      <c r="Q90" s="253"/>
      <c r="U90" s="270"/>
    </row>
    <row r="91" spans="1:21" s="4" customFormat="1" x14ac:dyDescent="0.35">
      <c r="A91" s="62" t="s">
        <v>218</v>
      </c>
      <c r="B91" s="60">
        <v>4</v>
      </c>
      <c r="C91" s="61">
        <v>11.08</v>
      </c>
      <c r="D91" s="253"/>
      <c r="E91" s="253"/>
      <c r="F91" s="253"/>
      <c r="G91" s="253"/>
      <c r="H91" s="253"/>
      <c r="I91" s="253"/>
      <c r="J91" s="253"/>
      <c r="K91" s="253"/>
      <c r="L91" s="253"/>
      <c r="M91" s="253"/>
      <c r="N91" s="253"/>
      <c r="O91" s="253"/>
      <c r="P91" s="253"/>
      <c r="Q91" s="253"/>
      <c r="U91" s="270"/>
    </row>
    <row r="92" spans="1:21" s="4" customFormat="1" x14ac:dyDescent="0.35">
      <c r="A92" s="62" t="s">
        <v>148</v>
      </c>
      <c r="B92" s="60">
        <v>4</v>
      </c>
      <c r="C92" s="61">
        <v>12.01</v>
      </c>
      <c r="D92" s="253"/>
      <c r="E92" s="253"/>
      <c r="F92" s="253"/>
      <c r="G92" s="253"/>
      <c r="H92" s="253"/>
      <c r="I92" s="253"/>
      <c r="J92" s="253"/>
      <c r="K92" s="253"/>
      <c r="L92" s="253"/>
      <c r="M92" s="253"/>
      <c r="N92" s="253"/>
      <c r="O92" s="253"/>
      <c r="P92" s="253"/>
      <c r="Q92" s="253"/>
      <c r="U92" s="270"/>
    </row>
    <row r="93" spans="1:21" s="4" customFormat="1" x14ac:dyDescent="0.35">
      <c r="A93" s="62" t="s">
        <v>229</v>
      </c>
      <c r="B93" s="60">
        <v>4</v>
      </c>
      <c r="C93" s="61">
        <v>12.02</v>
      </c>
      <c r="D93" s="253"/>
      <c r="E93" s="253"/>
      <c r="F93" s="253"/>
      <c r="G93" s="253"/>
      <c r="H93" s="253"/>
      <c r="I93" s="253"/>
      <c r="J93" s="253"/>
      <c r="K93" s="253"/>
      <c r="L93" s="253"/>
      <c r="M93" s="253"/>
      <c r="N93" s="253"/>
      <c r="O93" s="253"/>
      <c r="P93" s="253"/>
      <c r="Q93" s="253"/>
      <c r="U93" s="270"/>
    </row>
    <row r="94" spans="1:21" s="4" customFormat="1" x14ac:dyDescent="0.35">
      <c r="A94" s="62" t="s">
        <v>215</v>
      </c>
      <c r="B94" s="60">
        <v>4</v>
      </c>
      <c r="C94" s="61">
        <v>15</v>
      </c>
      <c r="D94" s="253"/>
      <c r="E94" s="253"/>
      <c r="F94" s="253"/>
      <c r="G94" s="253"/>
      <c r="H94" s="253"/>
      <c r="I94" s="253"/>
      <c r="J94" s="253"/>
      <c r="K94" s="253"/>
      <c r="L94" s="253"/>
      <c r="M94" s="253"/>
      <c r="N94" s="253"/>
      <c r="O94" s="253"/>
      <c r="P94" s="253"/>
      <c r="Q94" s="253"/>
      <c r="U94" s="270"/>
    </row>
    <row r="95" spans="1:21" s="4" customFormat="1" x14ac:dyDescent="0.35">
      <c r="A95" s="97" t="s">
        <v>214</v>
      </c>
      <c r="B95" s="73">
        <v>4</v>
      </c>
      <c r="C95" s="96">
        <v>17.010000000000002</v>
      </c>
      <c r="D95" s="253"/>
      <c r="E95" s="253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U95" s="270"/>
    </row>
    <row r="96" spans="1:21" s="4" customFormat="1" x14ac:dyDescent="0.35">
      <c r="A96" s="62" t="s">
        <v>229</v>
      </c>
      <c r="B96" s="60">
        <v>4</v>
      </c>
      <c r="C96" s="61">
        <v>17.041</v>
      </c>
      <c r="D96" s="253">
        <f>ROWS(B69:B96)</f>
        <v>28</v>
      </c>
      <c r="E96" s="253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U96" s="270"/>
    </row>
    <row r="97" spans="1:21" s="5" customFormat="1" x14ac:dyDescent="0.35">
      <c r="A97" s="71" t="s">
        <v>229</v>
      </c>
      <c r="B97" s="69">
        <v>5</v>
      </c>
      <c r="C97" s="70">
        <v>1.0109999999999999</v>
      </c>
      <c r="D97" s="252"/>
      <c r="E97" s="252"/>
      <c r="F97" s="252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4"/>
      <c r="S97" s="4"/>
      <c r="T97" s="4"/>
      <c r="U97" s="269"/>
    </row>
    <row r="98" spans="1:21" s="5" customFormat="1" x14ac:dyDescent="0.35">
      <c r="A98" s="71" t="s">
        <v>229</v>
      </c>
      <c r="B98" s="69">
        <v>5</v>
      </c>
      <c r="C98" s="70">
        <v>2.0299999999999998</v>
      </c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U98" s="269"/>
    </row>
    <row r="99" spans="1:21" s="5" customFormat="1" x14ac:dyDescent="0.35">
      <c r="A99" s="71" t="s">
        <v>159</v>
      </c>
      <c r="B99" s="69">
        <v>5</v>
      </c>
      <c r="C99" s="70">
        <v>6.0609999999999999</v>
      </c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  <c r="U99" s="269"/>
    </row>
    <row r="100" spans="1:21" s="5" customFormat="1" x14ac:dyDescent="0.35">
      <c r="A100" s="71" t="s">
        <v>218</v>
      </c>
      <c r="B100" s="69">
        <v>5</v>
      </c>
      <c r="C100" s="70">
        <v>7.03</v>
      </c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U100" s="269"/>
    </row>
    <row r="101" spans="1:21" s="5" customFormat="1" x14ac:dyDescent="0.35">
      <c r="A101" s="71" t="s">
        <v>218</v>
      </c>
      <c r="B101" s="69">
        <v>5</v>
      </c>
      <c r="C101" s="70">
        <v>7.04</v>
      </c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U101" s="269"/>
    </row>
    <row r="102" spans="1:21" s="5" customFormat="1" x14ac:dyDescent="0.35">
      <c r="A102" s="71" t="s">
        <v>229</v>
      </c>
      <c r="B102" s="69">
        <v>5</v>
      </c>
      <c r="C102" s="70">
        <v>9.0399999999999991</v>
      </c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U102" s="269"/>
    </row>
    <row r="103" spans="1:21" s="5" customFormat="1" x14ac:dyDescent="0.35">
      <c r="A103" s="71" t="s">
        <v>218</v>
      </c>
      <c r="B103" s="69">
        <v>5</v>
      </c>
      <c r="C103" s="70">
        <v>10.010999999999999</v>
      </c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U103" s="269"/>
    </row>
    <row r="104" spans="1:21" s="5" customFormat="1" x14ac:dyDescent="0.35">
      <c r="A104" s="71" t="s">
        <v>218</v>
      </c>
      <c r="B104" s="69">
        <v>5</v>
      </c>
      <c r="C104" s="70">
        <v>10.012</v>
      </c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U104" s="269"/>
    </row>
    <row r="105" spans="1:21" s="5" customFormat="1" x14ac:dyDescent="0.35">
      <c r="A105" s="71" t="s">
        <v>229</v>
      </c>
      <c r="B105" s="69">
        <v>5</v>
      </c>
      <c r="C105" s="70">
        <v>10.021000000000001</v>
      </c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U105" s="269"/>
    </row>
    <row r="106" spans="1:21" s="5" customFormat="1" x14ac:dyDescent="0.35">
      <c r="A106" s="71" t="s">
        <v>218</v>
      </c>
      <c r="B106" s="69">
        <v>5</v>
      </c>
      <c r="C106" s="70">
        <v>11.07</v>
      </c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U106" s="269"/>
    </row>
    <row r="107" spans="1:21" s="5" customFormat="1" x14ac:dyDescent="0.35">
      <c r="A107" s="71" t="s">
        <v>218</v>
      </c>
      <c r="B107" s="69">
        <v>5</v>
      </c>
      <c r="C107" s="70">
        <v>11.08</v>
      </c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U107" s="269"/>
    </row>
    <row r="108" spans="1:21" s="5" customFormat="1" x14ac:dyDescent="0.35">
      <c r="A108" s="71" t="s">
        <v>159</v>
      </c>
      <c r="B108" s="69">
        <v>5</v>
      </c>
      <c r="C108" s="70">
        <v>12.01</v>
      </c>
      <c r="D108" s="252"/>
      <c r="E108" s="252"/>
      <c r="F108" s="252"/>
      <c r="G108" s="252"/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U108" s="269"/>
    </row>
    <row r="109" spans="1:21" s="5" customFormat="1" x14ac:dyDescent="0.35">
      <c r="A109" s="71" t="s">
        <v>229</v>
      </c>
      <c r="B109" s="69">
        <v>5</v>
      </c>
      <c r="C109" s="70">
        <v>12.02</v>
      </c>
      <c r="D109" s="252"/>
      <c r="E109" s="252"/>
      <c r="F109" s="252"/>
      <c r="G109" s="252"/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U109" s="269"/>
    </row>
    <row r="110" spans="1:21" s="5" customFormat="1" x14ac:dyDescent="0.35">
      <c r="A110" s="71" t="s">
        <v>229</v>
      </c>
      <c r="B110" s="69">
        <v>5</v>
      </c>
      <c r="C110" s="70">
        <v>15</v>
      </c>
      <c r="D110" s="252"/>
      <c r="E110" s="252"/>
      <c r="F110" s="252"/>
      <c r="G110" s="252"/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U110" s="269"/>
    </row>
    <row r="111" spans="1:21" s="5" customFormat="1" x14ac:dyDescent="0.35">
      <c r="A111" s="71" t="s">
        <v>218</v>
      </c>
      <c r="B111" s="69">
        <v>5</v>
      </c>
      <c r="C111" s="70">
        <v>17.010000000000002</v>
      </c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U111" s="269"/>
    </row>
    <row r="112" spans="1:21" s="5" customFormat="1" x14ac:dyDescent="0.35">
      <c r="A112" s="71" t="s">
        <v>229</v>
      </c>
      <c r="B112" s="69">
        <v>5</v>
      </c>
      <c r="C112" s="70">
        <v>17.041</v>
      </c>
      <c r="D112" s="252">
        <f>ROWS(B97:B112)</f>
        <v>16</v>
      </c>
      <c r="E112" s="252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U112" s="269"/>
    </row>
    <row r="113" spans="1:21" s="4" customFormat="1" x14ac:dyDescent="0.35">
      <c r="A113" s="62" t="s">
        <v>222</v>
      </c>
      <c r="B113" s="60">
        <v>6</v>
      </c>
      <c r="C113" s="61">
        <v>13.01</v>
      </c>
      <c r="D113" s="253"/>
      <c r="E113" s="253"/>
      <c r="F113" s="253"/>
      <c r="G113" s="252"/>
      <c r="H113" s="252"/>
      <c r="I113" s="252"/>
      <c r="J113" s="252"/>
      <c r="K113" s="252"/>
      <c r="L113" s="252"/>
      <c r="M113" s="252"/>
      <c r="N113" s="252"/>
      <c r="O113" s="252"/>
      <c r="P113" s="252"/>
      <c r="Q113" s="252"/>
      <c r="R113" s="5"/>
      <c r="S113" s="5"/>
      <c r="T113" s="5"/>
      <c r="U113" s="270"/>
    </row>
    <row r="114" spans="1:21" s="4" customFormat="1" x14ac:dyDescent="0.35">
      <c r="A114" s="62" t="s">
        <v>300</v>
      </c>
      <c r="B114" s="60">
        <v>6</v>
      </c>
      <c r="C114" s="61">
        <v>13.02</v>
      </c>
      <c r="D114" s="253">
        <f>ROWS(B113:B114)</f>
        <v>2</v>
      </c>
      <c r="E114" s="253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U114" s="270"/>
    </row>
    <row r="115" spans="1:21" s="5" customFormat="1" x14ac:dyDescent="0.35">
      <c r="A115" s="71" t="s">
        <v>210</v>
      </c>
      <c r="B115" s="69">
        <v>7.1</v>
      </c>
      <c r="C115" s="70">
        <v>6.02</v>
      </c>
      <c r="D115" s="252"/>
      <c r="E115" s="252"/>
      <c r="F115" s="252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4"/>
      <c r="S115" s="4"/>
      <c r="T115" s="4"/>
      <c r="U115" s="269"/>
    </row>
    <row r="116" spans="1:21" s="5" customFormat="1" x14ac:dyDescent="0.35">
      <c r="A116" s="71" t="s">
        <v>210</v>
      </c>
      <c r="B116" s="69">
        <v>7.1</v>
      </c>
      <c r="C116" s="70">
        <v>6.056</v>
      </c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2"/>
      <c r="O116" s="252"/>
      <c r="P116" s="252"/>
      <c r="Q116" s="252"/>
      <c r="U116" s="269"/>
    </row>
    <row r="117" spans="1:21" s="5" customFormat="1" x14ac:dyDescent="0.35">
      <c r="A117" s="71" t="s">
        <v>210</v>
      </c>
      <c r="B117" s="69">
        <v>7.1</v>
      </c>
      <c r="C117" s="70">
        <v>6.0570000000000004</v>
      </c>
      <c r="D117" s="252"/>
      <c r="E117" s="252"/>
      <c r="F117" s="252"/>
      <c r="G117" s="252"/>
      <c r="H117" s="252"/>
      <c r="I117" s="252"/>
      <c r="J117" s="252"/>
      <c r="K117" s="252"/>
      <c r="L117" s="252"/>
      <c r="M117" s="252"/>
      <c r="N117" s="252"/>
      <c r="O117" s="252"/>
      <c r="P117" s="252"/>
      <c r="Q117" s="252"/>
      <c r="U117" s="269"/>
    </row>
    <row r="118" spans="1:21" s="5" customFormat="1" x14ac:dyDescent="0.35">
      <c r="A118" s="67" t="s">
        <v>213</v>
      </c>
      <c r="B118" s="65">
        <v>7.1</v>
      </c>
      <c r="C118" s="66">
        <v>6.08</v>
      </c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2"/>
      <c r="O118" s="252"/>
      <c r="P118" s="252"/>
      <c r="Q118" s="252"/>
      <c r="U118" s="269"/>
    </row>
    <row r="119" spans="1:21" s="5" customFormat="1" x14ac:dyDescent="0.35">
      <c r="A119" s="71" t="s">
        <v>210</v>
      </c>
      <c r="B119" s="69">
        <v>7.1</v>
      </c>
      <c r="C119" s="70">
        <v>7.02</v>
      </c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2"/>
      <c r="O119" s="252"/>
      <c r="P119" s="252"/>
      <c r="Q119" s="252"/>
      <c r="U119" s="269"/>
    </row>
    <row r="120" spans="1:21" s="5" customFormat="1" x14ac:dyDescent="0.35">
      <c r="A120" s="67" t="s">
        <v>212</v>
      </c>
      <c r="B120" s="65">
        <v>7.1</v>
      </c>
      <c r="C120" s="66">
        <v>8.01</v>
      </c>
      <c r="D120" s="252"/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  <c r="U120" s="269"/>
    </row>
    <row r="121" spans="1:21" s="5" customFormat="1" x14ac:dyDescent="0.35">
      <c r="A121" s="71" t="s">
        <v>235</v>
      </c>
      <c r="B121" s="69">
        <v>7.1</v>
      </c>
      <c r="C121" s="70">
        <v>8.02</v>
      </c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  <c r="U121" s="269"/>
    </row>
    <row r="122" spans="1:21" s="5" customFormat="1" x14ac:dyDescent="0.35">
      <c r="A122" s="71" t="s">
        <v>148</v>
      </c>
      <c r="B122" s="69">
        <v>7.1</v>
      </c>
      <c r="C122" s="70">
        <v>8.0299999999999994</v>
      </c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2"/>
      <c r="O122" s="252"/>
      <c r="P122" s="252"/>
      <c r="Q122" s="252"/>
      <c r="U122" s="269"/>
    </row>
    <row r="123" spans="1:21" s="5" customFormat="1" x14ac:dyDescent="0.35">
      <c r="A123" s="71" t="s">
        <v>227</v>
      </c>
      <c r="B123" s="69">
        <v>7.1</v>
      </c>
      <c r="C123" s="70">
        <v>8.0399999999999991</v>
      </c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2"/>
      <c r="O123" s="252"/>
      <c r="P123" s="252"/>
      <c r="Q123" s="252"/>
      <c r="U123" s="269"/>
    </row>
    <row r="124" spans="1:21" s="5" customFormat="1" x14ac:dyDescent="0.35">
      <c r="A124" s="71" t="s">
        <v>234</v>
      </c>
      <c r="B124" s="69">
        <v>7.1</v>
      </c>
      <c r="C124" s="70">
        <v>8.07</v>
      </c>
      <c r="D124" s="252"/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252"/>
      <c r="Q124" s="252"/>
      <c r="U124" s="269"/>
    </row>
    <row r="125" spans="1:21" s="5" customFormat="1" x14ac:dyDescent="0.35">
      <c r="A125" s="71" t="s">
        <v>149</v>
      </c>
      <c r="B125" s="69">
        <v>7.1</v>
      </c>
      <c r="C125" s="70">
        <v>9.01</v>
      </c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  <c r="N125" s="252"/>
      <c r="O125" s="252"/>
      <c r="P125" s="252"/>
      <c r="Q125" s="252"/>
      <c r="U125" s="269"/>
    </row>
    <row r="126" spans="1:21" s="5" customFormat="1" x14ac:dyDescent="0.35">
      <c r="A126" s="67" t="s">
        <v>213</v>
      </c>
      <c r="B126" s="65">
        <v>7.1</v>
      </c>
      <c r="C126" s="66">
        <v>9.02</v>
      </c>
      <c r="D126" s="252"/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2"/>
      <c r="U126" s="269"/>
    </row>
    <row r="127" spans="1:21" s="5" customFormat="1" x14ac:dyDescent="0.35">
      <c r="A127" s="71" t="s">
        <v>148</v>
      </c>
      <c r="B127" s="69">
        <v>7.1</v>
      </c>
      <c r="C127" s="70">
        <v>9.0299999999999994</v>
      </c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2"/>
      <c r="O127" s="252"/>
      <c r="P127" s="252"/>
      <c r="Q127" s="252"/>
      <c r="U127" s="269"/>
    </row>
    <row r="128" spans="1:21" s="5" customFormat="1" x14ac:dyDescent="0.35">
      <c r="A128" s="71" t="s">
        <v>228</v>
      </c>
      <c r="B128" s="69">
        <v>7.1</v>
      </c>
      <c r="C128" s="70">
        <v>9.0399999999999991</v>
      </c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2"/>
      <c r="O128" s="252"/>
      <c r="P128" s="252"/>
      <c r="Q128" s="252"/>
      <c r="U128" s="269"/>
    </row>
    <row r="129" spans="1:21" s="5" customFormat="1" x14ac:dyDescent="0.35">
      <c r="A129" s="67" t="s">
        <v>224</v>
      </c>
      <c r="B129" s="65">
        <v>7.1</v>
      </c>
      <c r="C129" s="66">
        <v>9.0500000000000007</v>
      </c>
      <c r="D129" s="252"/>
      <c r="E129" s="252"/>
      <c r="F129" s="252"/>
      <c r="G129" s="252"/>
      <c r="H129" s="252"/>
      <c r="I129" s="252"/>
      <c r="J129" s="252"/>
      <c r="K129" s="252"/>
      <c r="L129" s="252"/>
      <c r="M129" s="252"/>
      <c r="N129" s="252"/>
      <c r="O129" s="252"/>
      <c r="P129" s="252"/>
      <c r="Q129" s="252"/>
      <c r="U129" s="269"/>
    </row>
    <row r="130" spans="1:21" s="5" customFormat="1" x14ac:dyDescent="0.35">
      <c r="A130" s="71" t="s">
        <v>230</v>
      </c>
      <c r="B130" s="69">
        <v>7.1</v>
      </c>
      <c r="C130" s="70">
        <v>9.06</v>
      </c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  <c r="U130" s="269"/>
    </row>
    <row r="131" spans="1:21" s="5" customFormat="1" x14ac:dyDescent="0.35">
      <c r="A131" s="71" t="s">
        <v>235</v>
      </c>
      <c r="B131" s="69">
        <v>7.1</v>
      </c>
      <c r="C131" s="70">
        <v>9.07</v>
      </c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2"/>
      <c r="U131" s="269"/>
    </row>
    <row r="132" spans="1:21" s="5" customFormat="1" x14ac:dyDescent="0.35">
      <c r="A132" s="67" t="s">
        <v>217</v>
      </c>
      <c r="B132" s="65">
        <v>7.1</v>
      </c>
      <c r="C132" s="66">
        <v>9.09</v>
      </c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2"/>
      <c r="O132" s="252"/>
      <c r="P132" s="252"/>
      <c r="Q132" s="252"/>
      <c r="U132" s="269"/>
    </row>
    <row r="133" spans="1:21" s="5" customFormat="1" x14ac:dyDescent="0.35">
      <c r="A133" s="71" t="s">
        <v>210</v>
      </c>
      <c r="B133" s="69">
        <v>7.1</v>
      </c>
      <c r="C133" s="70">
        <v>9.11</v>
      </c>
      <c r="D133" s="252"/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  <c r="U133" s="269"/>
    </row>
    <row r="134" spans="1:21" s="5" customFormat="1" x14ac:dyDescent="0.35">
      <c r="A134" s="71" t="s">
        <v>210</v>
      </c>
      <c r="B134" s="69">
        <v>7.1</v>
      </c>
      <c r="C134" s="70">
        <v>9.1199999999999992</v>
      </c>
      <c r="D134" s="252"/>
      <c r="E134" s="252"/>
      <c r="F134" s="252"/>
      <c r="G134" s="252"/>
      <c r="H134" s="252"/>
      <c r="I134" s="252"/>
      <c r="J134" s="252"/>
      <c r="K134" s="252"/>
      <c r="L134" s="252"/>
      <c r="M134" s="252"/>
      <c r="N134" s="252"/>
      <c r="O134" s="252"/>
      <c r="P134" s="252"/>
      <c r="Q134" s="252"/>
      <c r="U134" s="269"/>
    </row>
    <row r="135" spans="1:21" s="5" customFormat="1" x14ac:dyDescent="0.35">
      <c r="A135" s="71" t="s">
        <v>210</v>
      </c>
      <c r="B135" s="69">
        <v>7.1</v>
      </c>
      <c r="C135" s="70">
        <v>10.010999999999999</v>
      </c>
      <c r="D135" s="252"/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U135" s="269"/>
    </row>
    <row r="136" spans="1:21" s="5" customFormat="1" x14ac:dyDescent="0.35">
      <c r="A136" s="71" t="s">
        <v>210</v>
      </c>
      <c r="B136" s="69">
        <v>7.1</v>
      </c>
      <c r="C136" s="70">
        <v>10.012</v>
      </c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2"/>
      <c r="P136" s="252"/>
      <c r="Q136" s="252"/>
      <c r="U136" s="269"/>
    </row>
    <row r="137" spans="1:21" s="5" customFormat="1" x14ac:dyDescent="0.35">
      <c r="A137" s="67" t="s">
        <v>224</v>
      </c>
      <c r="B137" s="65">
        <v>7.1</v>
      </c>
      <c r="C137" s="66">
        <v>10.021000000000001</v>
      </c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2"/>
      <c r="O137" s="252"/>
      <c r="P137" s="252"/>
      <c r="Q137" s="252"/>
      <c r="U137" s="269"/>
    </row>
    <row r="138" spans="1:21" s="5" customFormat="1" x14ac:dyDescent="0.35">
      <c r="A138" s="71" t="s">
        <v>235</v>
      </c>
      <c r="B138" s="69">
        <v>7.1</v>
      </c>
      <c r="C138" s="70">
        <v>10.023</v>
      </c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2"/>
      <c r="O138" s="252"/>
      <c r="P138" s="252"/>
      <c r="Q138" s="252"/>
      <c r="U138" s="269"/>
    </row>
    <row r="139" spans="1:21" s="5" customFormat="1" x14ac:dyDescent="0.35">
      <c r="A139" s="67" t="s">
        <v>217</v>
      </c>
      <c r="B139" s="65">
        <v>7.1</v>
      </c>
      <c r="C139" s="66">
        <v>10.023</v>
      </c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U139" s="269"/>
    </row>
    <row r="140" spans="1:21" s="5" customFormat="1" x14ac:dyDescent="0.35">
      <c r="A140" s="71" t="s">
        <v>227</v>
      </c>
      <c r="B140" s="69">
        <v>7.1</v>
      </c>
      <c r="C140" s="70">
        <v>10.023</v>
      </c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U140" s="269"/>
    </row>
    <row r="141" spans="1:21" s="5" customFormat="1" x14ac:dyDescent="0.35">
      <c r="A141" s="71" t="s">
        <v>230</v>
      </c>
      <c r="B141" s="69">
        <v>7.1</v>
      </c>
      <c r="C141" s="70">
        <v>10.023</v>
      </c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U141" s="269"/>
    </row>
    <row r="142" spans="1:21" s="5" customFormat="1" x14ac:dyDescent="0.35">
      <c r="A142" s="71" t="s">
        <v>230</v>
      </c>
      <c r="B142" s="69">
        <v>7.1</v>
      </c>
      <c r="C142" s="70">
        <v>10.023</v>
      </c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U142" s="269"/>
    </row>
    <row r="143" spans="1:21" s="5" customFormat="1" x14ac:dyDescent="0.35">
      <c r="A143" s="71" t="s">
        <v>227</v>
      </c>
      <c r="B143" s="69">
        <v>7.1</v>
      </c>
      <c r="C143" s="70">
        <v>10.023999999999999</v>
      </c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U143" s="269"/>
    </row>
    <row r="144" spans="1:21" s="5" customFormat="1" x14ac:dyDescent="0.35">
      <c r="A144" s="71" t="s">
        <v>235</v>
      </c>
      <c r="B144" s="69">
        <v>7.1</v>
      </c>
      <c r="C144" s="70">
        <v>10.025</v>
      </c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U144" s="269"/>
    </row>
    <row r="145" spans="1:21" s="5" customFormat="1" x14ac:dyDescent="0.35">
      <c r="A145" s="67" t="s">
        <v>217</v>
      </c>
      <c r="B145" s="65">
        <v>7.1</v>
      </c>
      <c r="C145" s="66">
        <v>10.025</v>
      </c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U145" s="269"/>
    </row>
    <row r="146" spans="1:21" s="5" customFormat="1" x14ac:dyDescent="0.35">
      <c r="A146" s="67" t="s">
        <v>213</v>
      </c>
      <c r="B146" s="65">
        <v>7.1</v>
      </c>
      <c r="C146" s="66">
        <v>11.01</v>
      </c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U146" s="269"/>
    </row>
    <row r="147" spans="1:21" s="5" customFormat="1" x14ac:dyDescent="0.35">
      <c r="A147" s="71" t="s">
        <v>211</v>
      </c>
      <c r="B147" s="69">
        <v>7.1</v>
      </c>
      <c r="C147" s="70">
        <v>11.01</v>
      </c>
      <c r="D147" s="252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U147" s="269"/>
    </row>
    <row r="148" spans="1:21" s="5" customFormat="1" x14ac:dyDescent="0.35">
      <c r="A148" s="67" t="s">
        <v>212</v>
      </c>
      <c r="B148" s="65">
        <v>7.1</v>
      </c>
      <c r="C148" s="66">
        <v>11.02</v>
      </c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U148" s="269"/>
    </row>
    <row r="149" spans="1:21" s="5" customFormat="1" x14ac:dyDescent="0.35">
      <c r="A149" s="71" t="s">
        <v>149</v>
      </c>
      <c r="B149" s="69">
        <v>7.1</v>
      </c>
      <c r="C149" s="70">
        <v>11.04</v>
      </c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U149" s="269"/>
    </row>
    <row r="150" spans="1:21" s="5" customFormat="1" x14ac:dyDescent="0.35">
      <c r="A150" s="71" t="s">
        <v>210</v>
      </c>
      <c r="B150" s="69">
        <v>7.1</v>
      </c>
      <c r="C150" s="70">
        <v>11.05</v>
      </c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U150" s="269"/>
    </row>
    <row r="151" spans="1:21" s="5" customFormat="1" x14ac:dyDescent="0.35">
      <c r="A151" s="71" t="s">
        <v>250</v>
      </c>
      <c r="B151" s="69">
        <v>7.2</v>
      </c>
      <c r="C151" s="70">
        <v>6.01</v>
      </c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U151" s="269"/>
    </row>
    <row r="152" spans="1:21" s="5" customFormat="1" x14ac:dyDescent="0.35">
      <c r="A152" s="71" t="s">
        <v>250</v>
      </c>
      <c r="B152" s="69">
        <v>7.2</v>
      </c>
      <c r="C152" s="70">
        <v>9.08</v>
      </c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U152" s="269"/>
    </row>
    <row r="153" spans="1:21" s="5" customFormat="1" x14ac:dyDescent="0.35">
      <c r="A153" s="71" t="s">
        <v>222</v>
      </c>
      <c r="B153" s="69">
        <v>7.2</v>
      </c>
      <c r="C153" s="70">
        <v>9.09</v>
      </c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U153" s="269"/>
    </row>
    <row r="154" spans="1:21" s="5" customFormat="1" x14ac:dyDescent="0.35">
      <c r="A154" s="71" t="s">
        <v>218</v>
      </c>
      <c r="B154" s="69">
        <v>7.2</v>
      </c>
      <c r="C154" s="70">
        <v>9.14</v>
      </c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U154" s="269"/>
    </row>
    <row r="155" spans="1:21" s="5" customFormat="1" x14ac:dyDescent="0.35">
      <c r="A155" s="71" t="s">
        <v>218</v>
      </c>
      <c r="B155" s="69">
        <v>7.2</v>
      </c>
      <c r="C155" s="70">
        <v>9.15</v>
      </c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U155" s="269"/>
    </row>
    <row r="156" spans="1:21" s="5" customFormat="1" x14ac:dyDescent="0.35">
      <c r="A156" s="71" t="s">
        <v>250</v>
      </c>
      <c r="B156" s="69">
        <v>7.2</v>
      </c>
      <c r="C156" s="70">
        <v>10.010999999999999</v>
      </c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U156" s="269"/>
    </row>
    <row r="157" spans="1:21" s="5" customFormat="1" x14ac:dyDescent="0.35">
      <c r="A157" s="71" t="s">
        <v>222</v>
      </c>
      <c r="B157" s="69">
        <v>7.2</v>
      </c>
      <c r="C157" s="70">
        <v>10.012</v>
      </c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U157" s="269"/>
    </row>
    <row r="158" spans="1:21" s="5" customFormat="1" x14ac:dyDescent="0.35">
      <c r="A158" s="71" t="s">
        <v>222</v>
      </c>
      <c r="B158" s="69">
        <v>7.2</v>
      </c>
      <c r="C158" s="70">
        <v>10.021000000000001</v>
      </c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U158" s="269"/>
    </row>
    <row r="159" spans="1:21" s="5" customFormat="1" x14ac:dyDescent="0.35">
      <c r="A159" s="71" t="s">
        <v>222</v>
      </c>
      <c r="B159" s="69">
        <v>7.2</v>
      </c>
      <c r="C159" s="70">
        <v>10.022</v>
      </c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U159" s="269"/>
    </row>
    <row r="160" spans="1:21" s="5" customFormat="1" x14ac:dyDescent="0.35">
      <c r="A160" s="71" t="s">
        <v>117</v>
      </c>
      <c r="B160" s="69">
        <v>7.3</v>
      </c>
      <c r="C160" s="70">
        <v>7.01</v>
      </c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U160" s="269"/>
    </row>
    <row r="161" spans="1:21" s="5" customFormat="1" x14ac:dyDescent="0.35">
      <c r="A161" s="71" t="s">
        <v>117</v>
      </c>
      <c r="B161" s="69">
        <v>7.3</v>
      </c>
      <c r="C161" s="70">
        <v>9.1199999999999992</v>
      </c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U161" s="269"/>
    </row>
    <row r="162" spans="1:21" s="5" customFormat="1" x14ac:dyDescent="0.35">
      <c r="A162" s="71" t="s">
        <v>117</v>
      </c>
      <c r="B162" s="69">
        <v>7.3</v>
      </c>
      <c r="C162" s="70">
        <v>10.012</v>
      </c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U162" s="269"/>
    </row>
    <row r="163" spans="1:21" s="5" customFormat="1" x14ac:dyDescent="0.35">
      <c r="A163" s="71" t="s">
        <v>117</v>
      </c>
      <c r="B163" s="69">
        <v>7.3</v>
      </c>
      <c r="C163" s="70">
        <v>10.021000000000001</v>
      </c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U163" s="269"/>
    </row>
    <row r="164" spans="1:21" s="5" customFormat="1" x14ac:dyDescent="0.35">
      <c r="A164" s="71" t="s">
        <v>117</v>
      </c>
      <c r="B164" s="69">
        <v>7.3</v>
      </c>
      <c r="C164" s="70">
        <v>11.05</v>
      </c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U164" s="269"/>
    </row>
    <row r="165" spans="1:21" s="5" customFormat="1" x14ac:dyDescent="0.35">
      <c r="A165" s="71" t="s">
        <v>117</v>
      </c>
      <c r="B165" s="69">
        <v>7.3</v>
      </c>
      <c r="C165" s="70">
        <v>13.03</v>
      </c>
      <c r="D165" s="252">
        <f>ROWS(B115:B165)</f>
        <v>51</v>
      </c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U165" s="269"/>
    </row>
    <row r="166" spans="1:21" s="4" customFormat="1" x14ac:dyDescent="0.35">
      <c r="A166" s="62" t="s">
        <v>221</v>
      </c>
      <c r="B166" s="60">
        <v>8</v>
      </c>
      <c r="C166" s="61">
        <v>1.0109999999999999</v>
      </c>
      <c r="D166" s="253"/>
      <c r="E166" s="253"/>
      <c r="F166" s="253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5"/>
      <c r="S166" s="5"/>
      <c r="T166" s="5"/>
      <c r="U166" s="270"/>
    </row>
    <row r="167" spans="1:21" s="4" customFormat="1" x14ac:dyDescent="0.35">
      <c r="A167" s="62" t="s">
        <v>250</v>
      </c>
      <c r="B167" s="60">
        <v>8</v>
      </c>
      <c r="C167" s="61">
        <v>1.0129999999999999</v>
      </c>
      <c r="D167" s="253"/>
      <c r="E167" s="253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U167" s="270"/>
    </row>
    <row r="168" spans="1:21" s="4" customFormat="1" x14ac:dyDescent="0.35">
      <c r="A168" s="56" t="s">
        <v>224</v>
      </c>
      <c r="B168" s="54">
        <v>8</v>
      </c>
      <c r="C168" s="55">
        <v>1.02</v>
      </c>
      <c r="D168" s="253"/>
      <c r="E168" s="253"/>
      <c r="F168" s="253"/>
      <c r="G168" s="253"/>
      <c r="H168" s="253"/>
      <c r="I168" s="253"/>
      <c r="J168" s="253"/>
      <c r="K168" s="253"/>
      <c r="L168" s="253"/>
      <c r="M168" s="253"/>
      <c r="N168" s="253"/>
      <c r="O168" s="253"/>
      <c r="P168" s="253"/>
      <c r="Q168" s="253"/>
      <c r="U168" s="270"/>
    </row>
    <row r="169" spans="1:21" s="4" customFormat="1" x14ac:dyDescent="0.35">
      <c r="A169" s="62" t="s">
        <v>227</v>
      </c>
      <c r="B169" s="60">
        <v>8</v>
      </c>
      <c r="C169" s="61">
        <v>1.03</v>
      </c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U169" s="270"/>
    </row>
    <row r="170" spans="1:21" s="4" customFormat="1" x14ac:dyDescent="0.35">
      <c r="A170" s="56" t="s">
        <v>224</v>
      </c>
      <c r="B170" s="54">
        <v>8</v>
      </c>
      <c r="C170" s="55">
        <v>2.0099999999999998</v>
      </c>
      <c r="D170" s="253"/>
      <c r="E170" s="253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U170" s="270"/>
    </row>
    <row r="171" spans="1:21" s="4" customFormat="1" x14ac:dyDescent="0.35">
      <c r="A171" s="62" t="s">
        <v>234</v>
      </c>
      <c r="B171" s="60">
        <v>8</v>
      </c>
      <c r="C171" s="61">
        <v>2.02</v>
      </c>
      <c r="D171" s="253"/>
      <c r="E171" s="253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U171" s="270"/>
    </row>
    <row r="172" spans="1:21" s="4" customFormat="1" x14ac:dyDescent="0.35">
      <c r="A172" s="62" t="s">
        <v>229</v>
      </c>
      <c r="B172" s="60">
        <v>8</v>
      </c>
      <c r="C172" s="61">
        <v>2.0299999999999998</v>
      </c>
      <c r="D172" s="253"/>
      <c r="E172" s="253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U172" s="270"/>
    </row>
    <row r="173" spans="1:21" s="4" customFormat="1" x14ac:dyDescent="0.35">
      <c r="A173" s="62" t="s">
        <v>230</v>
      </c>
      <c r="B173" s="60">
        <v>8</v>
      </c>
      <c r="C173" s="61">
        <v>2.04</v>
      </c>
      <c r="D173" s="253"/>
      <c r="E173" s="253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U173" s="270"/>
    </row>
    <row r="174" spans="1:21" s="4" customFormat="1" x14ac:dyDescent="0.35">
      <c r="A174" s="62" t="s">
        <v>215</v>
      </c>
      <c r="B174" s="60">
        <v>8</v>
      </c>
      <c r="C174" s="61">
        <v>2.06</v>
      </c>
      <c r="D174" s="253"/>
      <c r="E174" s="253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U174" s="270"/>
    </row>
    <row r="175" spans="1:21" s="4" customFormat="1" x14ac:dyDescent="0.35">
      <c r="A175" s="62" t="s">
        <v>235</v>
      </c>
      <c r="B175" s="60">
        <v>8</v>
      </c>
      <c r="C175" s="61">
        <v>2.0699999999999998</v>
      </c>
      <c r="D175" s="253"/>
      <c r="E175" s="253"/>
      <c r="F175" s="253"/>
      <c r="G175" s="253"/>
      <c r="H175" s="253"/>
      <c r="I175" s="253"/>
      <c r="J175" s="253"/>
      <c r="K175" s="253"/>
      <c r="L175" s="253"/>
      <c r="M175" s="253"/>
      <c r="N175" s="253"/>
      <c r="O175" s="253"/>
      <c r="P175" s="253"/>
      <c r="Q175" s="253"/>
      <c r="U175" s="270"/>
    </row>
    <row r="176" spans="1:21" s="4" customFormat="1" x14ac:dyDescent="0.35">
      <c r="A176" s="62" t="s">
        <v>250</v>
      </c>
      <c r="B176" s="60">
        <v>8</v>
      </c>
      <c r="C176" s="61">
        <v>2.08</v>
      </c>
      <c r="D176" s="253"/>
      <c r="E176" s="253"/>
      <c r="F176" s="253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3"/>
      <c r="U176" s="270"/>
    </row>
    <row r="177" spans="1:21" s="4" customFormat="1" x14ac:dyDescent="0.35">
      <c r="A177" s="62" t="s">
        <v>250</v>
      </c>
      <c r="B177" s="60">
        <v>8</v>
      </c>
      <c r="C177" s="61">
        <v>2.09</v>
      </c>
      <c r="D177" s="253"/>
      <c r="E177" s="253"/>
      <c r="F177" s="253"/>
      <c r="G177" s="253"/>
      <c r="H177" s="253"/>
      <c r="I177" s="253"/>
      <c r="J177" s="253"/>
      <c r="K177" s="253"/>
      <c r="L177" s="253"/>
      <c r="M177" s="253"/>
      <c r="N177" s="253"/>
      <c r="O177" s="253"/>
      <c r="P177" s="253"/>
      <c r="Q177" s="253"/>
      <c r="U177" s="270"/>
    </row>
    <row r="178" spans="1:21" s="4" customFormat="1" x14ac:dyDescent="0.35">
      <c r="A178" s="62" t="s">
        <v>215</v>
      </c>
      <c r="B178" s="60">
        <v>8</v>
      </c>
      <c r="C178" s="61">
        <v>2.14</v>
      </c>
      <c r="D178" s="253"/>
      <c r="E178" s="253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U178" s="270"/>
    </row>
    <row r="179" spans="1:21" s="4" customFormat="1" x14ac:dyDescent="0.35">
      <c r="A179" s="56" t="s">
        <v>224</v>
      </c>
      <c r="B179" s="54">
        <v>8</v>
      </c>
      <c r="C179" s="55">
        <v>12.01</v>
      </c>
      <c r="D179" s="253"/>
      <c r="E179" s="253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U179" s="270"/>
    </row>
    <row r="180" spans="1:21" s="4" customFormat="1" x14ac:dyDescent="0.35">
      <c r="A180" s="56" t="s">
        <v>224</v>
      </c>
      <c r="B180" s="54">
        <v>8</v>
      </c>
      <c r="C180" s="55">
        <v>15</v>
      </c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U180" s="270"/>
    </row>
    <row r="181" spans="1:21" s="4" customFormat="1" x14ac:dyDescent="0.35">
      <c r="A181" s="62" t="s">
        <v>235</v>
      </c>
      <c r="B181" s="60">
        <v>8</v>
      </c>
      <c r="C181" s="61">
        <v>17.010000000000002</v>
      </c>
      <c r="D181" s="253"/>
      <c r="E181" s="253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U181" s="270"/>
    </row>
    <row r="182" spans="1:21" s="4" customFormat="1" x14ac:dyDescent="0.35">
      <c r="A182" s="62" t="s">
        <v>222</v>
      </c>
      <c r="B182" s="60">
        <v>8</v>
      </c>
      <c r="C182" s="61">
        <v>17.02</v>
      </c>
      <c r="D182" s="253"/>
      <c r="E182" s="253"/>
      <c r="F182" s="253"/>
      <c r="G182" s="253"/>
      <c r="H182" s="253"/>
      <c r="I182" s="253"/>
      <c r="J182" s="253"/>
      <c r="K182" s="253"/>
      <c r="L182" s="253"/>
      <c r="M182" s="253"/>
      <c r="N182" s="253"/>
      <c r="O182" s="253"/>
      <c r="P182" s="253"/>
      <c r="Q182" s="253"/>
      <c r="U182" s="270"/>
    </row>
    <row r="183" spans="1:21" s="4" customFormat="1" x14ac:dyDescent="0.35">
      <c r="A183" s="56" t="s">
        <v>217</v>
      </c>
      <c r="B183" s="54">
        <v>8</v>
      </c>
      <c r="C183" s="55">
        <v>17.03</v>
      </c>
      <c r="D183" s="253"/>
      <c r="E183" s="253"/>
      <c r="F183" s="253"/>
      <c r="G183" s="253"/>
      <c r="H183" s="253"/>
      <c r="I183" s="253"/>
      <c r="J183" s="253"/>
      <c r="K183" s="253"/>
      <c r="L183" s="253"/>
      <c r="M183" s="253"/>
      <c r="N183" s="253"/>
      <c r="O183" s="253"/>
      <c r="P183" s="253"/>
      <c r="Q183" s="253"/>
      <c r="U183" s="270"/>
    </row>
    <row r="184" spans="1:21" s="4" customFormat="1" x14ac:dyDescent="0.35">
      <c r="A184" s="62" t="s">
        <v>229</v>
      </c>
      <c r="B184" s="60">
        <v>8</v>
      </c>
      <c r="C184" s="61">
        <v>17.041</v>
      </c>
      <c r="D184" s="253"/>
      <c r="E184" s="253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U184" s="270"/>
    </row>
    <row r="185" spans="1:21" s="4" customFormat="1" x14ac:dyDescent="0.35">
      <c r="A185" s="62" t="s">
        <v>227</v>
      </c>
      <c r="B185" s="60">
        <v>8</v>
      </c>
      <c r="C185" s="61">
        <v>17.042000000000002</v>
      </c>
      <c r="D185" s="253"/>
      <c r="E185" s="253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U185" s="270"/>
    </row>
    <row r="186" spans="1:21" s="4" customFormat="1" x14ac:dyDescent="0.35">
      <c r="A186" s="62" t="s">
        <v>250</v>
      </c>
      <c r="B186" s="60">
        <v>8</v>
      </c>
      <c r="C186" s="61">
        <v>17.042999999999999</v>
      </c>
      <c r="D186" s="253"/>
      <c r="E186" s="253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U186" s="270"/>
    </row>
    <row r="187" spans="1:21" s="4" customFormat="1" x14ac:dyDescent="0.35">
      <c r="A187" s="56" t="s">
        <v>224</v>
      </c>
      <c r="B187" s="54">
        <v>8</v>
      </c>
      <c r="C187" s="55">
        <v>17.044</v>
      </c>
      <c r="D187" s="253">
        <f>ROWS(B166:B187)</f>
        <v>22</v>
      </c>
      <c r="E187" s="253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U187" s="270"/>
    </row>
    <row r="188" spans="1:21" s="5" customFormat="1" x14ac:dyDescent="0.35">
      <c r="A188" s="71" t="s">
        <v>113</v>
      </c>
      <c r="B188" s="69">
        <v>9</v>
      </c>
      <c r="C188" s="70">
        <v>1.012</v>
      </c>
      <c r="D188" s="252"/>
      <c r="E188" s="252"/>
      <c r="F188" s="252"/>
      <c r="G188" s="253"/>
      <c r="H188" s="253"/>
      <c r="I188" s="253"/>
      <c r="J188" s="253"/>
      <c r="K188" s="253"/>
      <c r="L188" s="253"/>
      <c r="M188" s="253"/>
      <c r="N188" s="253"/>
      <c r="O188" s="253"/>
      <c r="P188" s="253"/>
      <c r="Q188" s="253"/>
      <c r="R188" s="4"/>
      <c r="S188" s="4"/>
      <c r="T188" s="4"/>
      <c r="U188" s="269"/>
    </row>
    <row r="189" spans="1:21" s="5" customFormat="1" x14ac:dyDescent="0.35">
      <c r="A189" s="71" t="s">
        <v>116</v>
      </c>
      <c r="B189" s="69">
        <v>9</v>
      </c>
      <c r="C189" s="70">
        <v>6.01</v>
      </c>
      <c r="D189" s="252"/>
      <c r="E189" s="252"/>
      <c r="F189" s="252"/>
      <c r="G189" s="252"/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U189" s="269"/>
    </row>
    <row r="190" spans="1:21" s="5" customFormat="1" x14ac:dyDescent="0.35">
      <c r="A190" s="71" t="s">
        <v>116</v>
      </c>
      <c r="B190" s="69">
        <v>9</v>
      </c>
      <c r="C190" s="70">
        <v>6.0529999999999999</v>
      </c>
      <c r="D190" s="252"/>
      <c r="E190" s="252"/>
      <c r="F190" s="252"/>
      <c r="G190" s="252"/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U190" s="269"/>
    </row>
    <row r="191" spans="1:21" s="5" customFormat="1" x14ac:dyDescent="0.35">
      <c r="A191" s="71" t="s">
        <v>116</v>
      </c>
      <c r="B191" s="69">
        <v>9</v>
      </c>
      <c r="C191" s="70">
        <v>6.0540000000000003</v>
      </c>
      <c r="D191" s="252"/>
      <c r="E191" s="252"/>
      <c r="F191" s="252"/>
      <c r="G191" s="252"/>
      <c r="H191" s="252"/>
      <c r="I191" s="252"/>
      <c r="J191" s="252"/>
      <c r="K191" s="252"/>
      <c r="L191" s="252"/>
      <c r="M191" s="252"/>
      <c r="N191" s="252"/>
      <c r="O191" s="252"/>
      <c r="P191" s="252"/>
      <c r="Q191" s="252"/>
      <c r="U191" s="269"/>
    </row>
    <row r="192" spans="1:21" s="5" customFormat="1" x14ac:dyDescent="0.35">
      <c r="A192" s="71" t="s">
        <v>116</v>
      </c>
      <c r="B192" s="69">
        <v>9</v>
      </c>
      <c r="C192" s="70">
        <v>6.0549999999999997</v>
      </c>
      <c r="D192" s="252"/>
      <c r="E192" s="252"/>
      <c r="F192" s="252"/>
      <c r="G192" s="252"/>
      <c r="H192" s="252"/>
      <c r="I192" s="252"/>
      <c r="J192" s="252"/>
      <c r="K192" s="252"/>
      <c r="L192" s="252"/>
      <c r="M192" s="252"/>
      <c r="N192" s="252"/>
      <c r="O192" s="252"/>
      <c r="P192" s="252"/>
      <c r="Q192" s="252"/>
      <c r="U192" s="269"/>
    </row>
    <row r="193" spans="1:21" s="5" customFormat="1" x14ac:dyDescent="0.35">
      <c r="A193" s="71" t="s">
        <v>116</v>
      </c>
      <c r="B193" s="69">
        <v>9</v>
      </c>
      <c r="C193" s="70">
        <v>8.0299999999999994</v>
      </c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252"/>
      <c r="O193" s="252"/>
      <c r="P193" s="252"/>
      <c r="Q193" s="252"/>
      <c r="U193" s="269"/>
    </row>
    <row r="194" spans="1:21" s="5" customFormat="1" x14ac:dyDescent="0.35">
      <c r="A194" s="71" t="s">
        <v>113</v>
      </c>
      <c r="B194" s="69">
        <v>9</v>
      </c>
      <c r="C194" s="70">
        <v>11.05</v>
      </c>
      <c r="D194" s="252"/>
      <c r="E194" s="252"/>
      <c r="F194" s="252"/>
      <c r="G194" s="252"/>
      <c r="H194" s="252"/>
      <c r="I194" s="252"/>
      <c r="J194" s="252"/>
      <c r="K194" s="252"/>
      <c r="L194" s="252"/>
      <c r="M194" s="252"/>
      <c r="N194" s="252"/>
      <c r="O194" s="252"/>
      <c r="P194" s="252"/>
      <c r="Q194" s="252"/>
      <c r="U194" s="269"/>
    </row>
    <row r="195" spans="1:21" s="5" customFormat="1" x14ac:dyDescent="0.35">
      <c r="A195" s="71" t="s">
        <v>113</v>
      </c>
      <c r="B195" s="69">
        <v>9</v>
      </c>
      <c r="C195" s="70">
        <v>11.06</v>
      </c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252"/>
      <c r="O195" s="252"/>
      <c r="P195" s="252"/>
      <c r="Q195" s="252"/>
      <c r="U195" s="269"/>
    </row>
    <row r="196" spans="1:21" s="5" customFormat="1" x14ac:dyDescent="0.35">
      <c r="A196" s="71" t="s">
        <v>113</v>
      </c>
      <c r="B196" s="69">
        <v>9</v>
      </c>
      <c r="C196" s="70">
        <v>12.01</v>
      </c>
      <c r="D196" s="252">
        <f>ROWS(B188:B196)</f>
        <v>9</v>
      </c>
      <c r="E196" s="252"/>
      <c r="F196" s="252"/>
      <c r="G196" s="252"/>
      <c r="H196" s="252"/>
      <c r="I196" s="252"/>
      <c r="J196" s="252"/>
      <c r="K196" s="252"/>
      <c r="L196" s="252"/>
      <c r="M196" s="252"/>
      <c r="N196" s="252"/>
      <c r="O196" s="252"/>
      <c r="P196" s="252"/>
      <c r="Q196" s="252"/>
      <c r="U196" s="269"/>
    </row>
    <row r="197" spans="1:21" s="4" customFormat="1" x14ac:dyDescent="0.35">
      <c r="A197" s="62" t="s">
        <v>113</v>
      </c>
      <c r="B197" s="60">
        <v>10</v>
      </c>
      <c r="C197" s="61">
        <v>6.0620000000000003</v>
      </c>
      <c r="D197" s="253"/>
      <c r="E197" s="253"/>
      <c r="F197" s="253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5"/>
      <c r="S197" s="5"/>
      <c r="T197" s="5"/>
      <c r="U197" s="270"/>
    </row>
    <row r="198" spans="1:21" s="4" customFormat="1" x14ac:dyDescent="0.35">
      <c r="A198" s="62" t="s">
        <v>113</v>
      </c>
      <c r="B198" s="60">
        <v>10</v>
      </c>
      <c r="C198" s="61">
        <v>8.0299999999999994</v>
      </c>
      <c r="D198" s="253"/>
      <c r="E198" s="253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U198" s="270"/>
    </row>
    <row r="199" spans="1:21" s="4" customFormat="1" x14ac:dyDescent="0.35">
      <c r="A199" s="62" t="s">
        <v>112</v>
      </c>
      <c r="B199" s="60">
        <v>10</v>
      </c>
      <c r="C199" s="61">
        <v>9.1</v>
      </c>
      <c r="D199" s="253"/>
      <c r="E199" s="253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U199" s="270"/>
    </row>
    <row r="200" spans="1:21" s="4" customFormat="1" x14ac:dyDescent="0.35">
      <c r="A200" s="62" t="s">
        <v>113</v>
      </c>
      <c r="B200" s="60">
        <v>10</v>
      </c>
      <c r="C200" s="61">
        <v>11.05</v>
      </c>
      <c r="D200" s="253"/>
      <c r="E200" s="253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U200" s="270"/>
    </row>
    <row r="201" spans="1:21" s="4" customFormat="1" x14ac:dyDescent="0.35">
      <c r="A201" s="62" t="s">
        <v>113</v>
      </c>
      <c r="B201" s="60">
        <v>10</v>
      </c>
      <c r="C201" s="61">
        <v>11.06</v>
      </c>
      <c r="D201" s="253"/>
      <c r="E201" s="253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U201" s="270"/>
    </row>
    <row r="202" spans="1:21" s="4" customFormat="1" x14ac:dyDescent="0.35">
      <c r="A202" s="62" t="s">
        <v>112</v>
      </c>
      <c r="B202" s="60">
        <v>10</v>
      </c>
      <c r="C202" s="61">
        <v>12.01</v>
      </c>
      <c r="D202" s="253">
        <f>ROWS(B197:B202)</f>
        <v>6</v>
      </c>
      <c r="E202" s="253"/>
      <c r="F202" s="253"/>
      <c r="G202" s="253"/>
      <c r="H202" s="253"/>
      <c r="I202" s="253"/>
      <c r="J202" s="253"/>
      <c r="K202" s="253"/>
      <c r="L202" s="253"/>
      <c r="M202" s="253"/>
      <c r="N202" s="253"/>
      <c r="O202" s="253"/>
      <c r="P202" s="253"/>
      <c r="Q202" s="253"/>
      <c r="U202" s="270"/>
    </row>
    <row r="203" spans="1:21" s="5" customFormat="1" x14ac:dyDescent="0.35">
      <c r="A203" s="71" t="s">
        <v>112</v>
      </c>
      <c r="B203" s="69">
        <v>11</v>
      </c>
      <c r="C203" s="70">
        <v>1.012</v>
      </c>
      <c r="D203" s="252"/>
      <c r="E203" s="252"/>
      <c r="F203" s="252"/>
      <c r="G203" s="253"/>
      <c r="H203" s="253"/>
      <c r="I203" s="253"/>
      <c r="J203" s="253"/>
      <c r="K203" s="253"/>
      <c r="L203" s="253"/>
      <c r="M203" s="253"/>
      <c r="N203" s="253"/>
      <c r="O203" s="253"/>
      <c r="P203" s="253"/>
      <c r="Q203" s="253"/>
      <c r="R203" s="4"/>
      <c r="S203" s="4"/>
      <c r="T203" s="4"/>
      <c r="U203" s="269"/>
    </row>
    <row r="204" spans="1:21" s="5" customFormat="1" x14ac:dyDescent="0.35">
      <c r="A204" s="71" t="s">
        <v>112</v>
      </c>
      <c r="B204" s="69">
        <v>11</v>
      </c>
      <c r="C204" s="70">
        <v>8.0299999999999994</v>
      </c>
      <c r="D204" s="252"/>
      <c r="E204" s="252"/>
      <c r="F204" s="252"/>
      <c r="G204" s="252"/>
      <c r="H204" s="252"/>
      <c r="I204" s="252"/>
      <c r="J204" s="252"/>
      <c r="K204" s="252"/>
      <c r="L204" s="252"/>
      <c r="M204" s="252"/>
      <c r="N204" s="252"/>
      <c r="O204" s="252"/>
      <c r="P204" s="252"/>
      <c r="Q204" s="252"/>
      <c r="U204" s="269"/>
    </row>
    <row r="205" spans="1:21" s="5" customFormat="1" x14ac:dyDescent="0.35">
      <c r="A205" s="71" t="s">
        <v>112</v>
      </c>
      <c r="B205" s="69">
        <v>11</v>
      </c>
      <c r="C205" s="70">
        <v>10.012</v>
      </c>
      <c r="D205" s="252"/>
      <c r="E205" s="252"/>
      <c r="F205" s="252"/>
      <c r="G205" s="252"/>
      <c r="H205" s="252"/>
      <c r="I205" s="252"/>
      <c r="J205" s="252"/>
      <c r="K205" s="252"/>
      <c r="L205" s="252"/>
      <c r="M205" s="252"/>
      <c r="N205" s="252"/>
      <c r="O205" s="252"/>
      <c r="P205" s="252"/>
      <c r="Q205" s="252"/>
      <c r="U205" s="269"/>
    </row>
    <row r="206" spans="1:21" s="5" customFormat="1" x14ac:dyDescent="0.35">
      <c r="A206" s="71" t="s">
        <v>112</v>
      </c>
      <c r="B206" s="69">
        <v>11</v>
      </c>
      <c r="C206" s="70">
        <v>10.026</v>
      </c>
      <c r="D206" s="252"/>
      <c r="E206" s="252"/>
      <c r="F206" s="252"/>
      <c r="G206" s="252"/>
      <c r="H206" s="252"/>
      <c r="I206" s="252"/>
      <c r="J206" s="252"/>
      <c r="K206" s="252"/>
      <c r="L206" s="252"/>
      <c r="M206" s="252"/>
      <c r="N206" s="252"/>
      <c r="O206" s="252"/>
      <c r="P206" s="252"/>
      <c r="Q206" s="252"/>
      <c r="U206" s="269"/>
    </row>
    <row r="207" spans="1:21" s="5" customFormat="1" x14ac:dyDescent="0.35">
      <c r="A207" s="71" t="s">
        <v>113</v>
      </c>
      <c r="B207" s="69">
        <v>11</v>
      </c>
      <c r="C207" s="70">
        <v>11.05</v>
      </c>
      <c r="D207" s="252">
        <f>ROWS(B203:B207)</f>
        <v>5</v>
      </c>
      <c r="E207" s="252"/>
      <c r="F207" s="252"/>
      <c r="G207" s="252"/>
      <c r="H207" s="252"/>
      <c r="I207" s="252"/>
      <c r="J207" s="252"/>
      <c r="K207" s="252"/>
      <c r="L207" s="252"/>
      <c r="M207" s="252"/>
      <c r="N207" s="252"/>
      <c r="O207" s="252"/>
      <c r="P207" s="252"/>
      <c r="Q207" s="252"/>
      <c r="U207" s="269"/>
    </row>
    <row r="208" spans="1:21" s="4" customFormat="1" x14ac:dyDescent="0.35">
      <c r="A208" s="62" t="s">
        <v>117</v>
      </c>
      <c r="B208" s="60">
        <v>12.1</v>
      </c>
      <c r="C208" s="61">
        <v>2.11</v>
      </c>
      <c r="D208" s="253"/>
      <c r="E208" s="253"/>
      <c r="F208" s="253"/>
      <c r="G208" s="252"/>
      <c r="H208" s="252"/>
      <c r="I208" s="252"/>
      <c r="J208" s="252"/>
      <c r="K208" s="252"/>
      <c r="L208" s="252"/>
      <c r="M208" s="252"/>
      <c r="N208" s="252"/>
      <c r="O208" s="252"/>
      <c r="P208" s="252"/>
      <c r="Q208" s="252"/>
      <c r="R208" s="5"/>
      <c r="S208" s="5"/>
      <c r="T208" s="5"/>
      <c r="U208" s="270"/>
    </row>
    <row r="209" spans="1:21" s="4" customFormat="1" x14ac:dyDescent="0.35">
      <c r="A209" s="62" t="s">
        <v>210</v>
      </c>
      <c r="B209" s="60">
        <v>12.1</v>
      </c>
      <c r="C209" s="61">
        <v>2.12</v>
      </c>
      <c r="D209" s="253"/>
      <c r="E209" s="253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U209" s="270"/>
    </row>
    <row r="210" spans="1:21" s="4" customFormat="1" x14ac:dyDescent="0.35">
      <c r="A210" s="62" t="s">
        <v>209</v>
      </c>
      <c r="B210" s="60">
        <v>12.1</v>
      </c>
      <c r="C210" s="61">
        <v>3.01</v>
      </c>
      <c r="D210" s="253"/>
      <c r="E210" s="253"/>
      <c r="F210" s="253"/>
      <c r="G210" s="253"/>
      <c r="H210" s="253"/>
      <c r="I210" s="253"/>
      <c r="J210" s="253"/>
      <c r="K210" s="253"/>
      <c r="L210" s="253"/>
      <c r="M210" s="253"/>
      <c r="N210" s="253"/>
      <c r="O210" s="253"/>
      <c r="P210" s="253"/>
      <c r="Q210" s="253"/>
      <c r="U210" s="270"/>
    </row>
    <row r="211" spans="1:21" s="4" customFormat="1" x14ac:dyDescent="0.35">
      <c r="A211" s="62" t="s">
        <v>117</v>
      </c>
      <c r="B211" s="60">
        <v>12.1</v>
      </c>
      <c r="C211" s="61">
        <v>3.02</v>
      </c>
      <c r="D211" s="253"/>
      <c r="E211" s="253"/>
      <c r="F211" s="253"/>
      <c r="G211" s="253"/>
      <c r="H211" s="253"/>
      <c r="I211" s="253"/>
      <c r="J211" s="253"/>
      <c r="K211" s="253"/>
      <c r="L211" s="253"/>
      <c r="M211" s="253"/>
      <c r="N211" s="253"/>
      <c r="O211" s="253"/>
      <c r="P211" s="253"/>
      <c r="Q211" s="253"/>
      <c r="U211" s="270"/>
    </row>
    <row r="212" spans="1:21" s="4" customFormat="1" x14ac:dyDescent="0.35">
      <c r="A212" s="62" t="s">
        <v>117</v>
      </c>
      <c r="B212" s="60">
        <v>12.1</v>
      </c>
      <c r="C212" s="61">
        <v>3.03</v>
      </c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U212" s="270"/>
    </row>
    <row r="213" spans="1:21" s="4" customFormat="1" x14ac:dyDescent="0.35">
      <c r="A213" s="62" t="s">
        <v>117</v>
      </c>
      <c r="B213" s="60">
        <v>12.1</v>
      </c>
      <c r="C213" s="61">
        <v>14.01</v>
      </c>
      <c r="D213" s="253"/>
      <c r="E213" s="253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U213" s="270"/>
    </row>
    <row r="214" spans="1:21" s="4" customFormat="1" x14ac:dyDescent="0.35">
      <c r="A214" s="62" t="s">
        <v>210</v>
      </c>
      <c r="B214" s="60">
        <v>12.1</v>
      </c>
      <c r="C214" s="61">
        <v>16</v>
      </c>
      <c r="D214" s="253"/>
      <c r="E214" s="253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U214" s="270"/>
    </row>
    <row r="215" spans="1:21" s="4" customFormat="1" x14ac:dyDescent="0.35">
      <c r="A215" s="62" t="s">
        <v>211</v>
      </c>
      <c r="B215" s="60">
        <v>12.2</v>
      </c>
      <c r="C215" s="61">
        <v>2.13</v>
      </c>
      <c r="D215" s="253"/>
      <c r="E215" s="253"/>
      <c r="F215" s="253"/>
      <c r="G215" s="253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U215" s="270"/>
    </row>
    <row r="216" spans="1:21" s="4" customFormat="1" x14ac:dyDescent="0.35">
      <c r="A216" s="62" t="s">
        <v>300</v>
      </c>
      <c r="B216" s="60">
        <v>12.2</v>
      </c>
      <c r="C216" s="61">
        <v>4.0199999999999996</v>
      </c>
      <c r="D216" s="253"/>
      <c r="E216" s="253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U216" s="270"/>
    </row>
    <row r="217" spans="1:21" s="4" customFormat="1" x14ac:dyDescent="0.35">
      <c r="A217" s="62" t="s">
        <v>145</v>
      </c>
      <c r="B217" s="60">
        <v>12.2</v>
      </c>
      <c r="C217" s="61">
        <v>5.0199999999999996</v>
      </c>
      <c r="D217" s="253"/>
      <c r="E217" s="253"/>
      <c r="F217" s="253"/>
      <c r="G217" s="253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U217" s="270"/>
    </row>
    <row r="218" spans="1:21" s="4" customFormat="1" x14ac:dyDescent="0.35">
      <c r="A218" s="62" t="s">
        <v>211</v>
      </c>
      <c r="B218" s="60">
        <v>12.2</v>
      </c>
      <c r="C218" s="61">
        <v>5.04</v>
      </c>
      <c r="D218" s="253"/>
      <c r="E218" s="253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U218" s="270"/>
    </row>
    <row r="219" spans="1:21" s="4" customFormat="1" x14ac:dyDescent="0.35">
      <c r="A219" s="62" t="s">
        <v>300</v>
      </c>
      <c r="B219" s="60">
        <v>12.2</v>
      </c>
      <c r="C219" s="61">
        <v>6.01</v>
      </c>
      <c r="D219" s="253"/>
      <c r="E219" s="253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U219" s="270"/>
    </row>
    <row r="220" spans="1:21" s="4" customFormat="1" x14ac:dyDescent="0.35">
      <c r="A220" s="62" t="s">
        <v>211</v>
      </c>
      <c r="B220" s="60">
        <v>12.2</v>
      </c>
      <c r="C220" s="61">
        <v>7.03</v>
      </c>
      <c r="D220" s="253"/>
      <c r="E220" s="253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U220" s="270"/>
    </row>
    <row r="221" spans="1:21" s="4" customFormat="1" x14ac:dyDescent="0.35">
      <c r="A221" s="62" t="s">
        <v>145</v>
      </c>
      <c r="B221" s="60">
        <v>12.2</v>
      </c>
      <c r="C221" s="61">
        <v>8.01</v>
      </c>
      <c r="D221" s="253"/>
      <c r="E221" s="253"/>
      <c r="F221" s="253"/>
      <c r="G221" s="253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U221" s="270"/>
    </row>
    <row r="222" spans="1:21" s="4" customFormat="1" x14ac:dyDescent="0.35">
      <c r="A222" s="62" t="s">
        <v>145</v>
      </c>
      <c r="B222" s="60">
        <v>12.2</v>
      </c>
      <c r="C222" s="61">
        <v>12.01</v>
      </c>
      <c r="D222" s="253"/>
      <c r="E222" s="253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U222" s="270"/>
    </row>
    <row r="223" spans="1:21" s="4" customFormat="1" x14ac:dyDescent="0.35">
      <c r="A223" s="62" t="s">
        <v>211</v>
      </c>
      <c r="B223" s="60">
        <v>12.2</v>
      </c>
      <c r="C223" s="61">
        <v>15</v>
      </c>
      <c r="D223" s="253">
        <f>ROWS(B208:B223)</f>
        <v>16</v>
      </c>
      <c r="E223" s="253"/>
      <c r="F223" s="253"/>
      <c r="G223" s="253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U223" s="270"/>
    </row>
    <row r="224" spans="1:21" s="5" customFormat="1" x14ac:dyDescent="0.35">
      <c r="A224" s="71" t="s">
        <v>117</v>
      </c>
      <c r="B224" s="69">
        <v>13</v>
      </c>
      <c r="C224" s="70">
        <v>2.11</v>
      </c>
      <c r="D224" s="252"/>
      <c r="E224" s="252"/>
      <c r="F224" s="252"/>
      <c r="G224" s="253"/>
      <c r="H224" s="253"/>
      <c r="I224" s="253"/>
      <c r="J224" s="253"/>
      <c r="K224" s="253"/>
      <c r="L224" s="253"/>
      <c r="M224" s="253"/>
      <c r="N224" s="253"/>
      <c r="O224" s="253"/>
      <c r="P224" s="253"/>
      <c r="Q224" s="253"/>
      <c r="R224" s="4"/>
      <c r="S224" s="4"/>
      <c r="T224" s="4"/>
      <c r="U224" s="269"/>
    </row>
    <row r="225" spans="1:21" s="5" customFormat="1" x14ac:dyDescent="0.35">
      <c r="A225" s="71" t="s">
        <v>117</v>
      </c>
      <c r="B225" s="69">
        <v>13</v>
      </c>
      <c r="C225" s="70">
        <v>2.12</v>
      </c>
      <c r="D225" s="252"/>
      <c r="E225" s="252"/>
      <c r="F225" s="252"/>
      <c r="G225" s="252"/>
      <c r="H225" s="252"/>
      <c r="I225" s="252"/>
      <c r="J225" s="252"/>
      <c r="K225" s="252"/>
      <c r="L225" s="252"/>
      <c r="M225" s="252"/>
      <c r="N225" s="252"/>
      <c r="O225" s="252"/>
      <c r="P225" s="252"/>
      <c r="Q225" s="252"/>
      <c r="U225" s="269"/>
    </row>
    <row r="226" spans="1:21" s="5" customFormat="1" x14ac:dyDescent="0.35">
      <c r="A226" s="71" t="s">
        <v>117</v>
      </c>
      <c r="B226" s="69">
        <v>13</v>
      </c>
      <c r="C226" s="70">
        <v>3.04</v>
      </c>
      <c r="D226" s="252"/>
      <c r="E226" s="252"/>
      <c r="F226" s="252"/>
      <c r="G226" s="252"/>
      <c r="H226" s="252"/>
      <c r="I226" s="252"/>
      <c r="J226" s="252"/>
      <c r="K226" s="252"/>
      <c r="L226" s="252"/>
      <c r="M226" s="252"/>
      <c r="N226" s="252"/>
      <c r="O226" s="252"/>
      <c r="P226" s="252"/>
      <c r="Q226" s="252"/>
      <c r="U226" s="269"/>
    </row>
    <row r="227" spans="1:21" s="5" customFormat="1" x14ac:dyDescent="0.35">
      <c r="A227" s="71" t="s">
        <v>117</v>
      </c>
      <c r="B227" s="69">
        <v>13</v>
      </c>
      <c r="C227" s="70">
        <v>9.1199999999999992</v>
      </c>
      <c r="D227" s="252"/>
      <c r="E227" s="252"/>
      <c r="F227" s="252"/>
      <c r="G227" s="252"/>
      <c r="H227" s="252"/>
      <c r="I227" s="252"/>
      <c r="J227" s="252"/>
      <c r="K227" s="252"/>
      <c r="L227" s="252"/>
      <c r="M227" s="252"/>
      <c r="N227" s="252"/>
      <c r="O227" s="252"/>
      <c r="P227" s="252"/>
      <c r="Q227" s="252"/>
      <c r="U227" s="269"/>
    </row>
    <row r="228" spans="1:21" s="5" customFormat="1" x14ac:dyDescent="0.35">
      <c r="A228" s="71" t="s">
        <v>117</v>
      </c>
      <c r="B228" s="69">
        <v>13</v>
      </c>
      <c r="C228" s="70">
        <v>10.012</v>
      </c>
      <c r="D228" s="252"/>
      <c r="E228" s="252"/>
      <c r="F228" s="252"/>
      <c r="G228" s="252"/>
      <c r="H228" s="252"/>
      <c r="I228" s="252"/>
      <c r="J228" s="252"/>
      <c r="K228" s="252"/>
      <c r="L228" s="252"/>
      <c r="M228" s="252"/>
      <c r="N228" s="252"/>
      <c r="O228" s="252"/>
      <c r="P228" s="252"/>
      <c r="Q228" s="252"/>
      <c r="U228" s="269"/>
    </row>
    <row r="229" spans="1:21" s="5" customFormat="1" x14ac:dyDescent="0.35">
      <c r="A229" s="71" t="s">
        <v>117</v>
      </c>
      <c r="B229" s="69">
        <v>13</v>
      </c>
      <c r="C229" s="70">
        <v>10.021000000000001</v>
      </c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252"/>
      <c r="O229" s="252"/>
      <c r="P229" s="252"/>
      <c r="Q229" s="252"/>
      <c r="U229" s="269"/>
    </row>
    <row r="230" spans="1:21" s="5" customFormat="1" x14ac:dyDescent="0.35">
      <c r="A230" s="71" t="s">
        <v>117</v>
      </c>
      <c r="B230" s="69">
        <v>13</v>
      </c>
      <c r="C230" s="70">
        <v>16</v>
      </c>
      <c r="D230" s="252">
        <f>ROWS(C224:C230)</f>
        <v>7</v>
      </c>
      <c r="E230" s="252"/>
      <c r="F230" s="252"/>
      <c r="G230" s="252"/>
      <c r="H230" s="252"/>
      <c r="I230" s="252"/>
      <c r="J230" s="252"/>
      <c r="K230" s="252"/>
      <c r="L230" s="252"/>
      <c r="M230" s="252"/>
      <c r="N230" s="252"/>
      <c r="O230" s="252"/>
      <c r="P230" s="252"/>
      <c r="Q230" s="252"/>
      <c r="U230" s="269"/>
    </row>
    <row r="231" spans="1:21" x14ac:dyDescent="0.35">
      <c r="G231" s="252"/>
      <c r="H231" s="252"/>
      <c r="I231" s="252"/>
      <c r="J231" s="252"/>
      <c r="K231" s="252"/>
      <c r="L231" s="252"/>
      <c r="M231" s="252"/>
      <c r="N231" s="252"/>
      <c r="O231" s="252"/>
      <c r="P231" s="252"/>
      <c r="Q231" s="252"/>
      <c r="R231" s="5"/>
      <c r="S231" s="5"/>
      <c r="T231" s="5"/>
    </row>
  </sheetData>
  <sortState ref="A2:S234">
    <sortCondition ref="B2:B234"/>
    <sortCondition ref="C2:C234"/>
    <sortCondition ref="A2:A234"/>
  </sortState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A8CA-6FA8-4E8D-AB04-9E57CB660110}">
  <dimension ref="A1:AL197"/>
  <sheetViews>
    <sheetView workbookViewId="0">
      <pane ySplit="1" topLeftCell="A11" activePane="bottomLeft" state="frozen"/>
      <selection pane="bottomLeft" activeCell="R199" sqref="R199"/>
    </sheetView>
  </sheetViews>
  <sheetFormatPr defaultRowHeight="21" x14ac:dyDescent="0.35"/>
  <cols>
    <col min="1" max="1" width="53.85546875" style="92" customWidth="1"/>
    <col min="2" max="2" width="17.7109375" style="304" customWidth="1"/>
    <col min="3" max="3" width="9.85546875" style="93" bestFit="1" customWidth="1"/>
    <col min="4" max="4" width="10.7109375" style="325" bestFit="1" customWidth="1"/>
    <col min="5" max="5" width="9.85546875" style="304" bestFit="1" customWidth="1"/>
    <col min="6" max="19" width="9.85546875" style="93" bestFit="1" customWidth="1"/>
    <col min="20" max="38" width="9.140625" style="317"/>
    <col min="39" max="16384" width="9.140625" style="95"/>
  </cols>
  <sheetData>
    <row r="1" spans="1:38" s="81" customFormat="1" x14ac:dyDescent="0.35">
      <c r="A1" s="80" t="s">
        <v>118</v>
      </c>
      <c r="B1" s="78" t="s">
        <v>800</v>
      </c>
      <c r="C1" s="305">
        <v>1</v>
      </c>
      <c r="D1" s="305">
        <v>2</v>
      </c>
      <c r="E1" s="305">
        <v>3</v>
      </c>
      <c r="F1" s="305">
        <v>4</v>
      </c>
      <c r="G1" s="305">
        <v>5</v>
      </c>
      <c r="H1" s="305">
        <v>6</v>
      </c>
      <c r="I1" s="305">
        <v>7</v>
      </c>
      <c r="J1" s="305">
        <v>8</v>
      </c>
      <c r="K1" s="305">
        <v>9</v>
      </c>
      <c r="L1" s="305">
        <v>10</v>
      </c>
      <c r="M1" s="305">
        <v>11</v>
      </c>
      <c r="N1" s="305">
        <v>12</v>
      </c>
      <c r="O1" s="305">
        <v>13</v>
      </c>
      <c r="P1" s="305">
        <v>14</v>
      </c>
      <c r="Q1" s="305">
        <v>15</v>
      </c>
      <c r="R1" s="305">
        <v>16</v>
      </c>
      <c r="S1" s="305">
        <v>17</v>
      </c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</row>
    <row r="2" spans="1:38" s="64" customFormat="1" x14ac:dyDescent="0.35">
      <c r="A2" s="56" t="s">
        <v>224</v>
      </c>
      <c r="B2" s="103">
        <v>1</v>
      </c>
      <c r="C2" s="93"/>
      <c r="D2" s="92"/>
      <c r="E2" s="319"/>
      <c r="F2" s="319"/>
      <c r="G2" s="325"/>
      <c r="H2" s="304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</row>
    <row r="3" spans="1:38" s="64" customFormat="1" x14ac:dyDescent="0.35">
      <c r="A3" s="62" t="s">
        <v>159</v>
      </c>
      <c r="B3" s="103">
        <v>1</v>
      </c>
      <c r="C3" s="93"/>
      <c r="D3" s="92"/>
      <c r="E3" s="319"/>
      <c r="F3" s="319"/>
      <c r="G3" s="325"/>
      <c r="H3" s="304"/>
      <c r="I3" s="319"/>
      <c r="J3" s="93"/>
      <c r="K3" s="93"/>
      <c r="L3" s="93"/>
      <c r="M3" s="93"/>
      <c r="N3" s="93"/>
      <c r="O3" s="93"/>
      <c r="P3" s="93"/>
      <c r="Q3" s="93"/>
      <c r="R3" s="93"/>
      <c r="S3" s="93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</row>
    <row r="4" spans="1:38" s="64" customFormat="1" x14ac:dyDescent="0.35">
      <c r="A4" s="62" t="s">
        <v>229</v>
      </c>
      <c r="B4" s="103">
        <v>1</v>
      </c>
      <c r="C4" s="93"/>
      <c r="D4" s="318"/>
      <c r="E4" s="319"/>
      <c r="F4" s="319"/>
      <c r="G4" s="325"/>
      <c r="H4" s="304"/>
      <c r="I4" s="319"/>
      <c r="J4" s="93"/>
      <c r="K4" s="93"/>
      <c r="L4" s="93"/>
      <c r="M4" s="93"/>
      <c r="N4" s="93"/>
      <c r="O4" s="93"/>
      <c r="P4" s="93"/>
      <c r="Q4" s="93"/>
      <c r="R4" s="93"/>
      <c r="S4" s="93"/>
      <c r="T4" s="317"/>
      <c r="U4" s="317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  <c r="AI4" s="317"/>
      <c r="AJ4" s="317"/>
      <c r="AK4" s="317"/>
      <c r="AL4" s="317"/>
    </row>
    <row r="5" spans="1:38" s="64" customFormat="1" x14ac:dyDescent="0.35">
      <c r="A5" s="62" t="s">
        <v>112</v>
      </c>
      <c r="B5" s="103">
        <v>1</v>
      </c>
      <c r="C5" s="93"/>
      <c r="D5" s="92"/>
      <c r="E5" s="319"/>
      <c r="F5" s="319"/>
      <c r="G5" s="325"/>
      <c r="H5" s="304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7"/>
      <c r="AK5" s="317"/>
      <c r="AL5" s="317"/>
    </row>
    <row r="6" spans="1:38" s="64" customFormat="1" x14ac:dyDescent="0.35">
      <c r="A6" s="62" t="s">
        <v>215</v>
      </c>
      <c r="B6" s="103">
        <v>1</v>
      </c>
      <c r="C6" s="93"/>
      <c r="D6" s="92"/>
      <c r="E6" s="319"/>
      <c r="F6" s="319"/>
      <c r="G6" s="325"/>
      <c r="H6" s="304"/>
      <c r="I6" s="319"/>
      <c r="J6" s="93"/>
      <c r="K6" s="93"/>
      <c r="L6" s="93"/>
      <c r="M6" s="93"/>
      <c r="N6" s="93"/>
      <c r="O6" s="93"/>
      <c r="P6" s="93"/>
      <c r="Q6" s="93"/>
      <c r="R6" s="93"/>
      <c r="S6" s="93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</row>
    <row r="7" spans="1:38" s="64" customFormat="1" x14ac:dyDescent="0.35">
      <c r="A7" s="62" t="s">
        <v>235</v>
      </c>
      <c r="B7" s="103">
        <v>1</v>
      </c>
      <c r="C7" s="93"/>
      <c r="D7" s="92"/>
      <c r="E7" s="319"/>
      <c r="F7" s="319"/>
      <c r="G7" s="325"/>
      <c r="H7" s="304"/>
      <c r="I7" s="319"/>
      <c r="J7" s="93"/>
      <c r="K7" s="93"/>
      <c r="L7" s="93"/>
      <c r="M7" s="93"/>
      <c r="N7" s="93"/>
      <c r="O7" s="93"/>
      <c r="P7" s="93"/>
      <c r="Q7" s="93"/>
      <c r="R7" s="93"/>
      <c r="S7" s="93"/>
      <c r="T7" s="317"/>
      <c r="U7" s="317"/>
      <c r="V7" s="317"/>
      <c r="W7" s="317"/>
      <c r="X7" s="317"/>
      <c r="Y7" s="317"/>
      <c r="Z7" s="317"/>
      <c r="AA7" s="317"/>
      <c r="AB7" s="317"/>
      <c r="AC7" s="317"/>
      <c r="AD7" s="317"/>
      <c r="AE7" s="317"/>
      <c r="AF7" s="317"/>
      <c r="AG7" s="317"/>
      <c r="AH7" s="317"/>
      <c r="AI7" s="317"/>
      <c r="AJ7" s="317"/>
      <c r="AK7" s="317"/>
      <c r="AL7" s="317"/>
    </row>
    <row r="8" spans="1:38" s="64" customFormat="1" x14ac:dyDescent="0.35">
      <c r="A8" s="62" t="s">
        <v>233</v>
      </c>
      <c r="B8" s="103">
        <v>1</v>
      </c>
      <c r="C8" s="93"/>
      <c r="D8" s="92"/>
      <c r="E8" s="319"/>
      <c r="F8" s="319"/>
      <c r="G8" s="326"/>
      <c r="H8" s="325"/>
      <c r="I8" s="319"/>
      <c r="J8" s="93"/>
      <c r="K8" s="93"/>
      <c r="L8" s="93"/>
      <c r="M8" s="93"/>
      <c r="N8" s="93"/>
      <c r="O8" s="93"/>
      <c r="P8" s="93"/>
      <c r="Q8" s="93"/>
      <c r="R8" s="93"/>
      <c r="S8" s="93"/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  <c r="AI8" s="317"/>
      <c r="AJ8" s="317"/>
      <c r="AK8" s="317"/>
      <c r="AL8" s="317"/>
    </row>
    <row r="9" spans="1:38" s="64" customFormat="1" x14ac:dyDescent="0.35">
      <c r="A9" s="62" t="s">
        <v>228</v>
      </c>
      <c r="B9" s="103">
        <v>1</v>
      </c>
      <c r="C9" s="93"/>
      <c r="D9" s="92"/>
      <c r="E9" s="319"/>
      <c r="F9" s="319"/>
      <c r="G9" s="325"/>
      <c r="H9" s="304"/>
      <c r="I9" s="319"/>
      <c r="J9" s="93"/>
      <c r="K9" s="93"/>
      <c r="L9" s="93"/>
      <c r="M9" s="93"/>
      <c r="N9" s="93"/>
      <c r="O9" s="93"/>
      <c r="P9" s="93"/>
      <c r="Q9" s="93"/>
      <c r="R9" s="93"/>
      <c r="S9" s="93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17"/>
      <c r="AG9" s="317"/>
      <c r="AH9" s="317"/>
      <c r="AI9" s="317"/>
      <c r="AJ9" s="317"/>
      <c r="AK9" s="317"/>
      <c r="AL9" s="317"/>
    </row>
    <row r="10" spans="1:38" s="64" customFormat="1" x14ac:dyDescent="0.35">
      <c r="A10" s="56" t="s">
        <v>217</v>
      </c>
      <c r="B10" s="103">
        <v>1</v>
      </c>
      <c r="C10" s="93"/>
      <c r="D10" s="92"/>
      <c r="E10" s="319"/>
      <c r="F10" s="319"/>
      <c r="G10" s="325"/>
      <c r="H10" s="304"/>
      <c r="I10" s="319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317"/>
      <c r="U10" s="317"/>
      <c r="V10" s="317"/>
      <c r="W10" s="317"/>
      <c r="X10" s="317"/>
      <c r="Y10" s="317"/>
      <c r="Z10" s="317"/>
      <c r="AA10" s="317"/>
      <c r="AB10" s="317"/>
      <c r="AC10" s="317"/>
      <c r="AD10" s="317"/>
      <c r="AE10" s="317"/>
      <c r="AF10" s="317"/>
      <c r="AG10" s="317"/>
      <c r="AH10" s="317"/>
      <c r="AI10" s="317"/>
      <c r="AJ10" s="317"/>
      <c r="AK10" s="317"/>
      <c r="AL10" s="317"/>
    </row>
    <row r="11" spans="1:38" s="64" customFormat="1" x14ac:dyDescent="0.35">
      <c r="A11" s="62" t="s">
        <v>250</v>
      </c>
      <c r="B11" s="103">
        <v>1</v>
      </c>
      <c r="C11" s="93"/>
      <c r="D11" s="92"/>
      <c r="E11" s="319"/>
      <c r="F11" s="319"/>
      <c r="G11" s="325"/>
      <c r="H11" s="304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7"/>
      <c r="AG11" s="317"/>
      <c r="AH11" s="317"/>
      <c r="AI11" s="317"/>
      <c r="AJ11" s="317"/>
      <c r="AK11" s="317"/>
      <c r="AL11" s="317"/>
    </row>
    <row r="12" spans="1:38" s="64" customFormat="1" x14ac:dyDescent="0.35">
      <c r="A12" s="62" t="s">
        <v>222</v>
      </c>
      <c r="B12" s="103">
        <v>1</v>
      </c>
      <c r="C12" s="93"/>
      <c r="D12" s="92"/>
      <c r="E12" s="319"/>
      <c r="F12" s="319"/>
      <c r="G12" s="325"/>
      <c r="H12" s="304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7"/>
      <c r="AG12" s="317"/>
      <c r="AH12" s="317"/>
      <c r="AI12" s="317"/>
      <c r="AJ12" s="317"/>
      <c r="AK12" s="317"/>
      <c r="AL12" s="317"/>
    </row>
    <row r="13" spans="1:38" s="64" customFormat="1" x14ac:dyDescent="0.35">
      <c r="A13" s="62" t="s">
        <v>227</v>
      </c>
      <c r="B13" s="103">
        <v>1</v>
      </c>
      <c r="C13" s="93"/>
      <c r="D13" s="92"/>
      <c r="E13" s="319"/>
      <c r="F13" s="319"/>
      <c r="G13" s="325"/>
      <c r="H13" s="304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  <c r="AG13" s="317"/>
      <c r="AH13" s="317"/>
      <c r="AI13" s="317"/>
      <c r="AJ13" s="317"/>
      <c r="AK13" s="317"/>
      <c r="AL13" s="317"/>
    </row>
    <row r="14" spans="1:38" s="64" customFormat="1" x14ac:dyDescent="0.35">
      <c r="A14" s="62" t="s">
        <v>230</v>
      </c>
      <c r="B14" s="103">
        <v>1</v>
      </c>
      <c r="C14" s="93"/>
      <c r="D14" s="92"/>
      <c r="E14" s="319"/>
      <c r="F14" s="319"/>
      <c r="G14" s="325"/>
      <c r="H14" s="304"/>
      <c r="I14" s="319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17"/>
      <c r="AI14" s="317"/>
      <c r="AJ14" s="317"/>
      <c r="AK14" s="317"/>
      <c r="AL14" s="317"/>
    </row>
    <row r="15" spans="1:38" s="64" customFormat="1" x14ac:dyDescent="0.35">
      <c r="A15" s="62" t="s">
        <v>234</v>
      </c>
      <c r="B15" s="103">
        <v>1</v>
      </c>
      <c r="C15" s="93"/>
      <c r="D15" s="92"/>
      <c r="E15" s="319"/>
      <c r="F15" s="319"/>
      <c r="G15" s="325"/>
      <c r="H15" s="304"/>
      <c r="I15" s="319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317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317"/>
      <c r="AF15" s="317"/>
      <c r="AG15" s="317"/>
      <c r="AH15" s="317"/>
      <c r="AI15" s="317"/>
      <c r="AJ15" s="317"/>
      <c r="AK15" s="317"/>
      <c r="AL15" s="317"/>
    </row>
    <row r="16" spans="1:38" s="64" customFormat="1" x14ac:dyDescent="0.35">
      <c r="A16" s="62" t="s">
        <v>226</v>
      </c>
      <c r="B16" s="103">
        <v>1</v>
      </c>
      <c r="C16" s="93"/>
      <c r="D16" s="92"/>
      <c r="E16" s="319"/>
      <c r="F16" s="319"/>
      <c r="G16" s="325"/>
      <c r="H16" s="304"/>
      <c r="I16" s="319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317"/>
      <c r="U16" s="317"/>
      <c r="V16" s="317"/>
      <c r="W16" s="317"/>
      <c r="X16" s="317"/>
      <c r="Y16" s="317"/>
      <c r="Z16" s="317"/>
      <c r="AA16" s="317"/>
      <c r="AB16" s="317"/>
      <c r="AC16" s="317"/>
      <c r="AD16" s="317"/>
      <c r="AE16" s="317"/>
      <c r="AF16" s="317"/>
      <c r="AG16" s="317"/>
      <c r="AH16" s="317"/>
      <c r="AI16" s="317"/>
      <c r="AJ16" s="317"/>
      <c r="AK16" s="317"/>
      <c r="AL16" s="317"/>
    </row>
    <row r="17" spans="1:38" s="64" customFormat="1" x14ac:dyDescent="0.35">
      <c r="A17" s="62" t="s">
        <v>221</v>
      </c>
      <c r="B17" s="103">
        <v>1</v>
      </c>
      <c r="C17" s="93"/>
      <c r="D17" s="92"/>
      <c r="E17" s="319"/>
      <c r="F17" s="319"/>
      <c r="G17" s="325"/>
      <c r="H17" s="304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317"/>
      <c r="U17" s="317"/>
      <c r="V17" s="317"/>
      <c r="W17" s="317"/>
      <c r="X17" s="317"/>
      <c r="Y17" s="317"/>
      <c r="Z17" s="317"/>
      <c r="AA17" s="317"/>
      <c r="AB17" s="317"/>
      <c r="AC17" s="317"/>
      <c r="AD17" s="317"/>
      <c r="AE17" s="317"/>
      <c r="AF17" s="317"/>
      <c r="AG17" s="317"/>
      <c r="AH17" s="317"/>
      <c r="AI17" s="317"/>
      <c r="AJ17" s="317"/>
      <c r="AK17" s="317"/>
      <c r="AL17" s="317"/>
    </row>
    <row r="18" spans="1:38" s="64" customFormat="1" x14ac:dyDescent="0.35">
      <c r="A18" s="62" t="s">
        <v>113</v>
      </c>
      <c r="B18" s="103">
        <v>1</v>
      </c>
      <c r="C18" s="93">
        <f>ROWS(B2:B18)</f>
        <v>17</v>
      </c>
      <c r="D18" s="92"/>
      <c r="E18" s="319"/>
      <c r="F18" s="319"/>
      <c r="G18" s="325"/>
      <c r="H18" s="304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</row>
    <row r="19" spans="1:38" s="72" customFormat="1" x14ac:dyDescent="0.35">
      <c r="A19" s="67" t="s">
        <v>224</v>
      </c>
      <c r="B19" s="87">
        <v>2</v>
      </c>
      <c r="C19" s="93"/>
      <c r="D19" s="318"/>
      <c r="E19" s="319"/>
      <c r="F19" s="319"/>
      <c r="G19" s="325"/>
      <c r="H19" s="304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317"/>
      <c r="U19" s="317"/>
      <c r="V19" s="317"/>
      <c r="W19" s="317"/>
      <c r="X19" s="317"/>
      <c r="Y19" s="317"/>
      <c r="Z19" s="317"/>
      <c r="AA19" s="317"/>
      <c r="AB19" s="317"/>
      <c r="AC19" s="317"/>
      <c r="AD19" s="317"/>
      <c r="AE19" s="317"/>
      <c r="AF19" s="317"/>
      <c r="AG19" s="317"/>
      <c r="AH19" s="317"/>
      <c r="AI19" s="317"/>
      <c r="AJ19" s="317"/>
      <c r="AK19" s="317"/>
      <c r="AL19" s="317"/>
    </row>
    <row r="20" spans="1:38" s="72" customFormat="1" x14ac:dyDescent="0.35">
      <c r="A20" s="71" t="s">
        <v>159</v>
      </c>
      <c r="B20" s="87">
        <v>2</v>
      </c>
      <c r="C20" s="93"/>
      <c r="D20" s="318"/>
      <c r="E20" s="319"/>
      <c r="F20" s="319"/>
      <c r="G20" s="325"/>
      <c r="H20" s="304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317"/>
      <c r="U20" s="317"/>
      <c r="V20" s="317"/>
      <c r="W20" s="317"/>
      <c r="X20" s="317"/>
      <c r="Y20" s="317"/>
      <c r="Z20" s="317"/>
      <c r="AA20" s="317"/>
      <c r="AB20" s="317"/>
      <c r="AC20" s="317"/>
      <c r="AD20" s="317"/>
      <c r="AE20" s="317"/>
      <c r="AF20" s="317"/>
      <c r="AG20" s="317"/>
      <c r="AH20" s="317"/>
      <c r="AI20" s="317"/>
      <c r="AJ20" s="317"/>
      <c r="AK20" s="317"/>
      <c r="AL20" s="317"/>
    </row>
    <row r="21" spans="1:38" s="72" customFormat="1" x14ac:dyDescent="0.35">
      <c r="A21" s="71" t="s">
        <v>300</v>
      </c>
      <c r="B21" s="87">
        <v>2</v>
      </c>
      <c r="C21" s="93"/>
      <c r="D21" s="92"/>
      <c r="E21" s="319"/>
      <c r="F21" s="319"/>
      <c r="G21" s="325"/>
      <c r="H21" s="304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317"/>
      <c r="U21" s="317"/>
      <c r="V21" s="317"/>
      <c r="W21" s="317"/>
      <c r="X21" s="317"/>
      <c r="Y21" s="317"/>
      <c r="Z21" s="317"/>
      <c r="AA21" s="317"/>
      <c r="AB21" s="317"/>
      <c r="AC21" s="317"/>
      <c r="AD21" s="317"/>
      <c r="AE21" s="317"/>
      <c r="AF21" s="317"/>
      <c r="AG21" s="317"/>
      <c r="AH21" s="317"/>
      <c r="AI21" s="317"/>
      <c r="AJ21" s="317"/>
      <c r="AK21" s="317"/>
      <c r="AL21" s="317"/>
    </row>
    <row r="22" spans="1:38" s="72" customFormat="1" x14ac:dyDescent="0.35">
      <c r="A22" s="71" t="s">
        <v>210</v>
      </c>
      <c r="B22" s="87">
        <v>2</v>
      </c>
      <c r="C22" s="93"/>
      <c r="D22" s="92"/>
      <c r="E22" s="319"/>
      <c r="F22" s="319"/>
      <c r="G22" s="325"/>
      <c r="H22" s="304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7"/>
      <c r="AG22" s="317"/>
      <c r="AH22" s="317"/>
      <c r="AI22" s="317"/>
      <c r="AJ22" s="317"/>
      <c r="AK22" s="317"/>
      <c r="AL22" s="317"/>
    </row>
    <row r="23" spans="1:38" s="72" customFormat="1" x14ac:dyDescent="0.35">
      <c r="A23" s="71" t="s">
        <v>209</v>
      </c>
      <c r="B23" s="87">
        <v>2</v>
      </c>
      <c r="C23" s="93"/>
      <c r="D23" s="92"/>
      <c r="E23" s="319"/>
      <c r="F23" s="319"/>
      <c r="G23" s="325"/>
      <c r="H23" s="304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317"/>
      <c r="U23" s="317"/>
      <c r="V23" s="317"/>
      <c r="W23" s="317"/>
      <c r="X23" s="317"/>
      <c r="Y23" s="317"/>
      <c r="Z23" s="317"/>
      <c r="AA23" s="317"/>
      <c r="AB23" s="317"/>
      <c r="AC23" s="317"/>
      <c r="AD23" s="317"/>
      <c r="AE23" s="317"/>
      <c r="AF23" s="317"/>
      <c r="AG23" s="317"/>
      <c r="AH23" s="317"/>
      <c r="AI23" s="317"/>
      <c r="AJ23" s="317"/>
      <c r="AK23" s="317"/>
      <c r="AL23" s="317"/>
    </row>
    <row r="24" spans="1:38" s="72" customFormat="1" x14ac:dyDescent="0.35">
      <c r="A24" s="71" t="s">
        <v>229</v>
      </c>
      <c r="B24" s="87">
        <v>2</v>
      </c>
      <c r="C24" s="93"/>
      <c r="D24" s="92"/>
      <c r="E24" s="319"/>
      <c r="F24" s="319"/>
      <c r="G24" s="325"/>
      <c r="H24" s="304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317"/>
      <c r="U24" s="317"/>
      <c r="V24" s="317"/>
      <c r="W24" s="317"/>
      <c r="X24" s="317"/>
      <c r="Y24" s="317"/>
      <c r="Z24" s="317"/>
      <c r="AA24" s="317"/>
      <c r="AB24" s="317"/>
      <c r="AC24" s="317"/>
      <c r="AD24" s="317"/>
      <c r="AE24" s="317"/>
      <c r="AF24" s="317"/>
      <c r="AG24" s="317"/>
      <c r="AH24" s="317"/>
      <c r="AI24" s="317"/>
      <c r="AJ24" s="317"/>
      <c r="AK24" s="317"/>
      <c r="AL24" s="317"/>
    </row>
    <row r="25" spans="1:38" s="72" customFormat="1" x14ac:dyDescent="0.35">
      <c r="A25" s="71" t="s">
        <v>215</v>
      </c>
      <c r="B25" s="87">
        <v>2</v>
      </c>
      <c r="C25" s="319"/>
      <c r="D25" s="92"/>
      <c r="E25" s="319"/>
      <c r="F25" s="319"/>
      <c r="G25" s="325"/>
      <c r="H25" s="304"/>
      <c r="I25" s="93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20"/>
      <c r="AG25" s="320"/>
      <c r="AH25" s="320"/>
      <c r="AI25" s="320"/>
      <c r="AJ25" s="320"/>
      <c r="AK25" s="320"/>
      <c r="AL25" s="320"/>
    </row>
    <row r="26" spans="1:38" s="72" customFormat="1" x14ac:dyDescent="0.35">
      <c r="A26" s="71" t="s">
        <v>235</v>
      </c>
      <c r="B26" s="87">
        <v>2</v>
      </c>
      <c r="C26" s="319"/>
      <c r="D26" s="92"/>
      <c r="E26" s="319"/>
      <c r="F26" s="319"/>
      <c r="G26" s="325"/>
      <c r="H26" s="304"/>
      <c r="I26" s="93"/>
      <c r="J26" s="319"/>
      <c r="K26" s="319"/>
      <c r="L26" s="319"/>
      <c r="M26" s="319"/>
      <c r="N26" s="319"/>
      <c r="O26" s="319"/>
      <c r="P26" s="319"/>
      <c r="Q26" s="319"/>
      <c r="R26" s="319"/>
      <c r="S26" s="319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20"/>
      <c r="AG26" s="320"/>
      <c r="AH26" s="320"/>
      <c r="AI26" s="320"/>
      <c r="AJ26" s="320"/>
      <c r="AK26" s="320"/>
      <c r="AL26" s="320"/>
    </row>
    <row r="27" spans="1:38" s="72" customFormat="1" x14ac:dyDescent="0.35">
      <c r="A27" s="71" t="s">
        <v>233</v>
      </c>
      <c r="B27" s="87">
        <v>2</v>
      </c>
      <c r="C27" s="93"/>
      <c r="D27" s="92"/>
      <c r="E27" s="319"/>
      <c r="F27" s="319"/>
      <c r="G27" s="325"/>
      <c r="H27" s="304"/>
      <c r="I27" s="319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317"/>
      <c r="U27" s="317"/>
      <c r="V27" s="317"/>
      <c r="W27" s="317"/>
      <c r="X27" s="317"/>
      <c r="Y27" s="317"/>
      <c r="Z27" s="317"/>
      <c r="AA27" s="317"/>
      <c r="AB27" s="317"/>
      <c r="AC27" s="317"/>
      <c r="AD27" s="317"/>
      <c r="AE27" s="317"/>
      <c r="AF27" s="317"/>
      <c r="AG27" s="317"/>
      <c r="AH27" s="317"/>
      <c r="AI27" s="317"/>
      <c r="AJ27" s="317"/>
      <c r="AK27" s="317"/>
      <c r="AL27" s="317"/>
    </row>
    <row r="28" spans="1:38" s="72" customFormat="1" x14ac:dyDescent="0.35">
      <c r="A28" s="67" t="s">
        <v>217</v>
      </c>
      <c r="B28" s="87">
        <v>2</v>
      </c>
      <c r="C28" s="93"/>
      <c r="D28" s="92"/>
      <c r="E28" s="319"/>
      <c r="F28" s="319"/>
      <c r="G28" s="325"/>
      <c r="H28" s="304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317"/>
      <c r="U28" s="317"/>
      <c r="V28" s="317"/>
      <c r="W28" s="317"/>
      <c r="X28" s="317"/>
      <c r="Y28" s="317"/>
      <c r="Z28" s="317"/>
      <c r="AA28" s="317"/>
      <c r="AB28" s="317"/>
      <c r="AC28" s="317"/>
      <c r="AD28" s="317"/>
      <c r="AE28" s="317"/>
      <c r="AF28" s="317"/>
      <c r="AG28" s="317"/>
      <c r="AH28" s="317"/>
      <c r="AI28" s="317"/>
      <c r="AJ28" s="317"/>
      <c r="AK28" s="317"/>
      <c r="AL28" s="317"/>
    </row>
    <row r="29" spans="1:38" s="68" customFormat="1" x14ac:dyDescent="0.35">
      <c r="A29" s="71" t="s">
        <v>117</v>
      </c>
      <c r="B29" s="87">
        <v>2</v>
      </c>
      <c r="C29" s="93"/>
      <c r="D29" s="92"/>
      <c r="E29" s="319"/>
      <c r="F29" s="319"/>
      <c r="G29" s="325"/>
      <c r="H29" s="304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317"/>
      <c r="U29" s="317"/>
      <c r="V29" s="317"/>
      <c r="W29" s="317"/>
      <c r="X29" s="317"/>
      <c r="Y29" s="317"/>
      <c r="Z29" s="317"/>
      <c r="AA29" s="317"/>
      <c r="AB29" s="317"/>
      <c r="AC29" s="317"/>
      <c r="AD29" s="317"/>
      <c r="AE29" s="317"/>
      <c r="AF29" s="317"/>
      <c r="AG29" s="317"/>
      <c r="AH29" s="317"/>
      <c r="AI29" s="317"/>
      <c r="AJ29" s="317"/>
      <c r="AK29" s="317"/>
      <c r="AL29" s="317"/>
    </row>
    <row r="30" spans="1:38" s="68" customFormat="1" x14ac:dyDescent="0.35">
      <c r="A30" s="71" t="s">
        <v>211</v>
      </c>
      <c r="B30" s="87">
        <v>2</v>
      </c>
      <c r="C30" s="93"/>
      <c r="D30" s="92"/>
      <c r="E30" s="319"/>
      <c r="F30" s="319"/>
      <c r="G30" s="325"/>
      <c r="H30" s="304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317"/>
      <c r="U30" s="317"/>
      <c r="V30" s="317"/>
      <c r="W30" s="317"/>
      <c r="X30" s="317"/>
      <c r="Y30" s="317"/>
      <c r="Z30" s="317"/>
      <c r="AA30" s="317"/>
      <c r="AB30" s="317"/>
      <c r="AC30" s="317"/>
      <c r="AD30" s="317"/>
      <c r="AE30" s="317"/>
      <c r="AF30" s="317"/>
      <c r="AG30" s="317"/>
      <c r="AH30" s="317"/>
      <c r="AI30" s="317"/>
      <c r="AJ30" s="317"/>
      <c r="AK30" s="317"/>
      <c r="AL30" s="317"/>
    </row>
    <row r="31" spans="1:38" s="68" customFormat="1" x14ac:dyDescent="0.35">
      <c r="A31" s="71" t="s">
        <v>250</v>
      </c>
      <c r="B31" s="87">
        <v>2</v>
      </c>
      <c r="C31" s="93"/>
      <c r="D31" s="92"/>
      <c r="E31" s="319"/>
      <c r="F31" s="319"/>
      <c r="G31" s="325"/>
      <c r="H31" s="304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317"/>
      <c r="U31" s="317"/>
      <c r="V31" s="317"/>
      <c r="W31" s="317"/>
      <c r="X31" s="317"/>
      <c r="Y31" s="317"/>
      <c r="Z31" s="317"/>
      <c r="AA31" s="317"/>
      <c r="AB31" s="317"/>
      <c r="AC31" s="317"/>
      <c r="AD31" s="317"/>
      <c r="AE31" s="317"/>
      <c r="AF31" s="317"/>
      <c r="AG31" s="317"/>
      <c r="AH31" s="317"/>
      <c r="AI31" s="317"/>
      <c r="AJ31" s="317"/>
      <c r="AK31" s="317"/>
      <c r="AL31" s="317"/>
    </row>
    <row r="32" spans="1:38" s="68" customFormat="1" x14ac:dyDescent="0.35">
      <c r="A32" s="71" t="s">
        <v>249</v>
      </c>
      <c r="B32" s="87">
        <v>2</v>
      </c>
      <c r="C32" s="93"/>
      <c r="D32" s="318"/>
      <c r="E32" s="319"/>
      <c r="F32" s="319"/>
      <c r="G32" s="325"/>
      <c r="H32" s="304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317"/>
      <c r="U32" s="317"/>
      <c r="V32" s="317"/>
      <c r="W32" s="317"/>
      <c r="X32" s="317"/>
      <c r="Y32" s="317"/>
      <c r="Z32" s="317"/>
      <c r="AA32" s="317"/>
      <c r="AB32" s="317"/>
      <c r="AC32" s="317"/>
      <c r="AD32" s="317"/>
      <c r="AE32" s="317"/>
      <c r="AF32" s="317"/>
      <c r="AG32" s="317"/>
      <c r="AH32" s="317"/>
      <c r="AI32" s="317"/>
      <c r="AJ32" s="317"/>
      <c r="AK32" s="317"/>
      <c r="AL32" s="317"/>
    </row>
    <row r="33" spans="1:38" s="72" customFormat="1" x14ac:dyDescent="0.35">
      <c r="A33" s="71" t="s">
        <v>230</v>
      </c>
      <c r="B33" s="87">
        <v>2</v>
      </c>
      <c r="C33" s="319"/>
      <c r="D33" s="92"/>
      <c r="E33" s="319"/>
      <c r="F33" s="319"/>
      <c r="G33" s="325"/>
      <c r="H33" s="304"/>
      <c r="I33" s="93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20"/>
      <c r="U33" s="320"/>
      <c r="V33" s="320"/>
      <c r="W33" s="320"/>
      <c r="X33" s="320"/>
      <c r="Y33" s="320"/>
      <c r="Z33" s="320"/>
      <c r="AA33" s="320"/>
      <c r="AB33" s="320"/>
      <c r="AC33" s="320"/>
      <c r="AD33" s="320"/>
      <c r="AE33" s="320"/>
      <c r="AF33" s="320"/>
      <c r="AG33" s="320"/>
      <c r="AH33" s="320"/>
      <c r="AI33" s="320"/>
      <c r="AJ33" s="320"/>
      <c r="AK33" s="320"/>
      <c r="AL33" s="320"/>
    </row>
    <row r="34" spans="1:38" s="72" customFormat="1" x14ac:dyDescent="0.35">
      <c r="A34" s="71" t="s">
        <v>234</v>
      </c>
      <c r="B34" s="87">
        <v>2</v>
      </c>
      <c r="C34" s="93"/>
      <c r="D34" s="92"/>
      <c r="E34" s="319"/>
      <c r="F34" s="319"/>
      <c r="G34" s="325"/>
      <c r="H34" s="304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317"/>
      <c r="U34" s="317"/>
      <c r="V34" s="317"/>
      <c r="W34" s="317"/>
      <c r="X34" s="317"/>
      <c r="Y34" s="317"/>
      <c r="Z34" s="317"/>
      <c r="AA34" s="317"/>
      <c r="AB34" s="317"/>
      <c r="AC34" s="317"/>
      <c r="AD34" s="317"/>
      <c r="AE34" s="317"/>
      <c r="AF34" s="317"/>
      <c r="AG34" s="317"/>
      <c r="AH34" s="317"/>
      <c r="AI34" s="317"/>
      <c r="AJ34" s="317"/>
      <c r="AK34" s="317"/>
      <c r="AL34" s="317"/>
    </row>
    <row r="35" spans="1:38" s="72" customFormat="1" x14ac:dyDescent="0.35">
      <c r="A35" s="71" t="s">
        <v>226</v>
      </c>
      <c r="B35" s="87">
        <v>2</v>
      </c>
      <c r="C35" s="93"/>
      <c r="D35" s="92"/>
      <c r="E35" s="319"/>
      <c r="F35" s="319"/>
      <c r="G35" s="325"/>
      <c r="H35" s="304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317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7"/>
      <c r="AJ35" s="317"/>
      <c r="AK35" s="317"/>
      <c r="AL35" s="317"/>
    </row>
    <row r="36" spans="1:38" s="72" customFormat="1" x14ac:dyDescent="0.35">
      <c r="A36" s="71" t="s">
        <v>221</v>
      </c>
      <c r="B36" s="87">
        <v>2</v>
      </c>
      <c r="C36" s="93"/>
      <c r="D36" s="92">
        <f>ROWS(B19:B36)</f>
        <v>18</v>
      </c>
      <c r="E36" s="319"/>
      <c r="F36" s="319"/>
      <c r="G36" s="325"/>
      <c r="H36" s="304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317"/>
      <c r="U36" s="317"/>
      <c r="V36" s="317"/>
      <c r="W36" s="317"/>
      <c r="X36" s="317"/>
      <c r="Y36" s="317"/>
      <c r="Z36" s="317"/>
      <c r="AA36" s="317"/>
      <c r="AB36" s="317"/>
      <c r="AC36" s="317"/>
      <c r="AD36" s="317"/>
      <c r="AE36" s="317"/>
      <c r="AF36" s="317"/>
      <c r="AG36" s="317"/>
      <c r="AH36" s="317"/>
      <c r="AI36" s="317"/>
      <c r="AJ36" s="317"/>
      <c r="AK36" s="317"/>
      <c r="AL36" s="317"/>
    </row>
    <row r="37" spans="1:38" s="64" customFormat="1" x14ac:dyDescent="0.35">
      <c r="A37" s="62" t="s">
        <v>210</v>
      </c>
      <c r="B37" s="103">
        <v>3</v>
      </c>
      <c r="C37" s="319"/>
      <c r="D37" s="325"/>
      <c r="E37" s="304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317"/>
      <c r="U37" s="317"/>
      <c r="V37" s="317"/>
      <c r="W37" s="317"/>
      <c r="X37" s="317"/>
      <c r="Y37" s="317"/>
      <c r="Z37" s="317"/>
      <c r="AA37" s="317"/>
      <c r="AB37" s="317"/>
      <c r="AC37" s="317"/>
      <c r="AD37" s="317"/>
      <c r="AE37" s="317"/>
      <c r="AF37" s="317"/>
      <c r="AG37" s="317"/>
      <c r="AH37" s="317"/>
      <c r="AI37" s="317"/>
      <c r="AJ37" s="317"/>
      <c r="AK37" s="317"/>
      <c r="AL37" s="317"/>
    </row>
    <row r="38" spans="1:38" s="64" customFormat="1" x14ac:dyDescent="0.35">
      <c r="A38" s="62" t="s">
        <v>209</v>
      </c>
      <c r="B38" s="103">
        <v>3</v>
      </c>
      <c r="C38" s="319"/>
      <c r="D38" s="325"/>
      <c r="E38" s="304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317"/>
      <c r="U38" s="317"/>
      <c r="V38" s="317"/>
      <c r="W38" s="317"/>
      <c r="X38" s="317"/>
      <c r="Y38" s="317"/>
      <c r="Z38" s="317"/>
      <c r="AA38" s="317"/>
      <c r="AB38" s="317"/>
      <c r="AC38" s="317"/>
      <c r="AD38" s="317"/>
      <c r="AE38" s="317"/>
      <c r="AF38" s="317"/>
      <c r="AG38" s="317"/>
      <c r="AH38" s="317"/>
      <c r="AI38" s="317"/>
      <c r="AJ38" s="317"/>
      <c r="AK38" s="317"/>
      <c r="AL38" s="317"/>
    </row>
    <row r="39" spans="1:38" s="64" customFormat="1" x14ac:dyDescent="0.35">
      <c r="A39" s="62" t="s">
        <v>117</v>
      </c>
      <c r="B39" s="103">
        <v>3</v>
      </c>
      <c r="C39" s="319"/>
      <c r="D39" s="325"/>
      <c r="E39" s="304">
        <f>ROWS(B37:B39)</f>
        <v>3</v>
      </c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</row>
    <row r="40" spans="1:38" s="83" customFormat="1" x14ac:dyDescent="0.35">
      <c r="A40" s="71" t="s">
        <v>300</v>
      </c>
      <c r="B40" s="87">
        <v>4</v>
      </c>
      <c r="C40" s="319"/>
      <c r="D40" s="325"/>
      <c r="E40" s="304"/>
      <c r="F40" s="93">
        <f>ROWS(B40:B40)</f>
        <v>1</v>
      </c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322"/>
      <c r="U40" s="322"/>
      <c r="V40" s="322"/>
      <c r="W40" s="322"/>
      <c r="X40" s="322"/>
      <c r="Y40" s="322"/>
      <c r="Z40" s="322"/>
      <c r="AA40" s="322"/>
      <c r="AB40" s="322"/>
      <c r="AC40" s="322"/>
      <c r="AD40" s="322"/>
      <c r="AE40" s="322"/>
      <c r="AF40" s="322"/>
      <c r="AG40" s="322"/>
      <c r="AH40" s="322"/>
      <c r="AI40" s="322"/>
      <c r="AJ40" s="322"/>
      <c r="AK40" s="322"/>
      <c r="AL40" s="322"/>
    </row>
    <row r="41" spans="1:38" s="84" customFormat="1" x14ac:dyDescent="0.35">
      <c r="A41" s="62" t="s">
        <v>149</v>
      </c>
      <c r="B41" s="103">
        <v>5</v>
      </c>
      <c r="C41" s="319"/>
      <c r="D41" s="325"/>
      <c r="E41" s="304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</row>
    <row r="42" spans="1:38" s="64" customFormat="1" x14ac:dyDescent="0.35">
      <c r="A42" s="62" t="s">
        <v>146</v>
      </c>
      <c r="B42" s="103">
        <v>5</v>
      </c>
      <c r="C42" s="319"/>
      <c r="D42" s="326"/>
      <c r="E42" s="325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317"/>
      <c r="U42" s="317"/>
      <c r="V42" s="317"/>
      <c r="W42" s="317"/>
      <c r="X42" s="317"/>
      <c r="Y42" s="317"/>
      <c r="Z42" s="317"/>
      <c r="AA42" s="317"/>
      <c r="AB42" s="317"/>
      <c r="AC42" s="317"/>
      <c r="AD42" s="317"/>
      <c r="AE42" s="317"/>
      <c r="AF42" s="317"/>
      <c r="AG42" s="317"/>
      <c r="AH42" s="317"/>
      <c r="AI42" s="317"/>
      <c r="AJ42" s="317"/>
      <c r="AK42" s="317"/>
      <c r="AL42" s="317"/>
    </row>
    <row r="43" spans="1:38" s="64" customFormat="1" x14ac:dyDescent="0.35">
      <c r="A43" s="62" t="s">
        <v>145</v>
      </c>
      <c r="B43" s="103">
        <v>5</v>
      </c>
      <c r="C43" s="319"/>
      <c r="D43" s="326"/>
      <c r="E43" s="325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317"/>
      <c r="U43" s="317"/>
      <c r="V43" s="317"/>
      <c r="W43" s="317"/>
      <c r="X43" s="317"/>
      <c r="Y43" s="317"/>
      <c r="Z43" s="317"/>
      <c r="AA43" s="317"/>
      <c r="AB43" s="317"/>
      <c r="AC43" s="317"/>
      <c r="AD43" s="317"/>
      <c r="AE43" s="317"/>
      <c r="AF43" s="317"/>
      <c r="AG43" s="317"/>
      <c r="AH43" s="317"/>
      <c r="AI43" s="317"/>
      <c r="AJ43" s="317"/>
      <c r="AK43" s="317"/>
      <c r="AL43" s="317"/>
    </row>
    <row r="44" spans="1:38" s="64" customFormat="1" x14ac:dyDescent="0.35">
      <c r="A44" s="62" t="s">
        <v>211</v>
      </c>
      <c r="B44" s="103">
        <v>5</v>
      </c>
      <c r="C44" s="319"/>
      <c r="D44" s="325"/>
      <c r="E44" s="304"/>
      <c r="F44" s="93"/>
      <c r="G44" s="93">
        <f>ROWS(B41:B44)</f>
        <v>4</v>
      </c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317"/>
      <c r="U44" s="317"/>
      <c r="V44" s="317"/>
      <c r="W44" s="317"/>
      <c r="X44" s="317"/>
      <c r="Y44" s="317"/>
      <c r="Z44" s="317"/>
      <c r="AA44" s="317"/>
      <c r="AB44" s="317"/>
      <c r="AC44" s="317"/>
      <c r="AD44" s="317"/>
      <c r="AE44" s="317"/>
      <c r="AF44" s="317"/>
      <c r="AG44" s="317"/>
      <c r="AH44" s="317"/>
      <c r="AI44" s="317"/>
      <c r="AJ44" s="317"/>
      <c r="AK44" s="317"/>
      <c r="AL44" s="317"/>
    </row>
    <row r="45" spans="1:38" s="72" customFormat="1" x14ac:dyDescent="0.35">
      <c r="A45" s="71" t="s">
        <v>159</v>
      </c>
      <c r="B45" s="87">
        <v>6</v>
      </c>
      <c r="C45" s="319"/>
      <c r="D45" s="325"/>
      <c r="E45" s="304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317"/>
      <c r="U45" s="317"/>
      <c r="V45" s="317"/>
      <c r="W45" s="317"/>
      <c r="X45" s="317"/>
      <c r="Y45" s="317"/>
      <c r="Z45" s="317"/>
      <c r="AA45" s="317"/>
      <c r="AB45" s="317"/>
      <c r="AC45" s="317"/>
      <c r="AD45" s="317"/>
      <c r="AE45" s="317"/>
      <c r="AF45" s="317"/>
      <c r="AG45" s="317"/>
      <c r="AH45" s="317"/>
      <c r="AI45" s="317"/>
      <c r="AJ45" s="317"/>
      <c r="AK45" s="317"/>
      <c r="AL45" s="317"/>
    </row>
    <row r="46" spans="1:38" s="72" customFormat="1" x14ac:dyDescent="0.35">
      <c r="A46" s="71" t="s">
        <v>300</v>
      </c>
      <c r="B46" s="87">
        <v>6</v>
      </c>
      <c r="C46" s="319"/>
      <c r="D46" s="325"/>
      <c r="E46" s="304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317"/>
      <c r="U46" s="317"/>
      <c r="V46" s="317"/>
      <c r="W46" s="317"/>
      <c r="X46" s="317"/>
      <c r="Y46" s="317"/>
      <c r="Z46" s="317"/>
      <c r="AA46" s="317"/>
      <c r="AB46" s="317"/>
      <c r="AC46" s="317"/>
      <c r="AD46" s="317"/>
      <c r="AE46" s="317"/>
      <c r="AF46" s="317"/>
      <c r="AG46" s="317"/>
      <c r="AH46" s="317"/>
      <c r="AI46" s="317"/>
      <c r="AJ46" s="317"/>
      <c r="AK46" s="317"/>
      <c r="AL46" s="317"/>
    </row>
    <row r="47" spans="1:38" s="72" customFormat="1" x14ac:dyDescent="0.35">
      <c r="A47" s="71" t="s">
        <v>210</v>
      </c>
      <c r="B47" s="87">
        <v>6</v>
      </c>
      <c r="C47" s="319"/>
      <c r="D47" s="325"/>
      <c r="E47" s="304"/>
      <c r="F47" s="324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317"/>
      <c r="U47" s="317"/>
      <c r="V47" s="317"/>
      <c r="W47" s="317"/>
      <c r="X47" s="317"/>
      <c r="Y47" s="317"/>
      <c r="Z47" s="317"/>
      <c r="AA47" s="317"/>
      <c r="AB47" s="317"/>
      <c r="AC47" s="317"/>
      <c r="AD47" s="317"/>
      <c r="AE47" s="317"/>
      <c r="AF47" s="317"/>
      <c r="AG47" s="317"/>
      <c r="AH47" s="317"/>
      <c r="AI47" s="317"/>
      <c r="AJ47" s="317"/>
      <c r="AK47" s="317"/>
      <c r="AL47" s="317"/>
    </row>
    <row r="48" spans="1:38" s="72" customFormat="1" x14ac:dyDescent="0.35">
      <c r="A48" s="71" t="s">
        <v>146</v>
      </c>
      <c r="B48" s="87">
        <v>6</v>
      </c>
      <c r="C48" s="319"/>
      <c r="D48" s="325"/>
      <c r="E48" s="304"/>
      <c r="F48" s="324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322"/>
      <c r="U48" s="322"/>
      <c r="V48" s="322"/>
      <c r="W48" s="322"/>
      <c r="X48" s="322"/>
      <c r="Y48" s="322"/>
      <c r="Z48" s="322"/>
      <c r="AA48" s="322"/>
      <c r="AB48" s="322"/>
      <c r="AC48" s="322"/>
      <c r="AD48" s="322"/>
      <c r="AE48" s="322"/>
      <c r="AF48" s="322"/>
      <c r="AG48" s="322"/>
      <c r="AH48" s="322"/>
      <c r="AI48" s="322"/>
      <c r="AJ48" s="322"/>
      <c r="AK48" s="322"/>
      <c r="AL48" s="322"/>
    </row>
    <row r="49" spans="1:38" s="72" customFormat="1" x14ac:dyDescent="0.35">
      <c r="A49" s="71" t="s">
        <v>156</v>
      </c>
      <c r="B49" s="87">
        <v>6</v>
      </c>
      <c r="C49" s="319"/>
      <c r="D49" s="325"/>
      <c r="E49" s="304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317"/>
      <c r="U49" s="317"/>
      <c r="V49" s="317"/>
      <c r="W49" s="317"/>
      <c r="X49" s="317"/>
      <c r="Y49" s="317"/>
      <c r="Z49" s="317"/>
      <c r="AA49" s="317"/>
      <c r="AB49" s="317"/>
      <c r="AC49" s="317"/>
      <c r="AD49" s="317"/>
      <c r="AE49" s="317"/>
      <c r="AF49" s="317"/>
      <c r="AG49" s="317"/>
      <c r="AH49" s="317"/>
      <c r="AI49" s="317"/>
      <c r="AJ49" s="317"/>
      <c r="AK49" s="317"/>
      <c r="AL49" s="317"/>
    </row>
    <row r="50" spans="1:38" s="72" customFormat="1" x14ac:dyDescent="0.35">
      <c r="A50" s="119" t="s">
        <v>214</v>
      </c>
      <c r="B50" s="87">
        <v>6</v>
      </c>
      <c r="C50" s="319"/>
      <c r="D50" s="326"/>
      <c r="E50" s="325"/>
      <c r="F50" s="324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322"/>
      <c r="U50" s="322"/>
      <c r="V50" s="322"/>
      <c r="W50" s="322"/>
      <c r="X50" s="322"/>
      <c r="Y50" s="322"/>
      <c r="Z50" s="322"/>
      <c r="AA50" s="322"/>
      <c r="AB50" s="322"/>
      <c r="AC50" s="322"/>
      <c r="AD50" s="322"/>
      <c r="AE50" s="322"/>
      <c r="AF50" s="322"/>
      <c r="AG50" s="322"/>
      <c r="AH50" s="322"/>
      <c r="AI50" s="322"/>
      <c r="AJ50" s="322"/>
      <c r="AK50" s="322"/>
      <c r="AL50" s="322"/>
    </row>
    <row r="51" spans="1:38" s="83" customFormat="1" x14ac:dyDescent="0.35">
      <c r="A51" s="67" t="s">
        <v>213</v>
      </c>
      <c r="B51" s="87">
        <v>6</v>
      </c>
      <c r="C51" s="319"/>
      <c r="D51" s="325"/>
      <c r="E51" s="304"/>
      <c r="F51" s="324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322"/>
      <c r="U51" s="322"/>
      <c r="V51" s="322"/>
      <c r="W51" s="322"/>
      <c r="X51" s="322"/>
      <c r="Y51" s="322"/>
      <c r="Z51" s="322"/>
      <c r="AA51" s="322"/>
      <c r="AB51" s="322"/>
      <c r="AC51" s="322"/>
      <c r="AD51" s="322"/>
      <c r="AE51" s="322"/>
      <c r="AF51" s="322"/>
      <c r="AG51" s="322"/>
      <c r="AH51" s="322"/>
      <c r="AI51" s="322"/>
      <c r="AJ51" s="322"/>
      <c r="AK51" s="322"/>
      <c r="AL51" s="322"/>
    </row>
    <row r="52" spans="1:38" s="72" customFormat="1" x14ac:dyDescent="0.35">
      <c r="A52" s="71" t="s">
        <v>112</v>
      </c>
      <c r="B52" s="87">
        <v>6</v>
      </c>
      <c r="C52" s="319"/>
      <c r="D52" s="326"/>
      <c r="E52" s="325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317"/>
      <c r="U52" s="317"/>
      <c r="V52" s="317"/>
      <c r="W52" s="317"/>
      <c r="X52" s="317"/>
      <c r="Y52" s="317"/>
      <c r="Z52" s="317"/>
      <c r="AA52" s="317"/>
      <c r="AB52" s="317"/>
      <c r="AC52" s="317"/>
      <c r="AD52" s="317"/>
      <c r="AE52" s="317"/>
      <c r="AF52" s="317"/>
      <c r="AG52" s="317"/>
      <c r="AH52" s="317"/>
      <c r="AI52" s="317"/>
      <c r="AJ52" s="317"/>
      <c r="AK52" s="317"/>
      <c r="AL52" s="317"/>
    </row>
    <row r="53" spans="1:38" s="72" customFormat="1" x14ac:dyDescent="0.35">
      <c r="A53" s="71" t="s">
        <v>145</v>
      </c>
      <c r="B53" s="87">
        <v>6</v>
      </c>
      <c r="C53" s="319"/>
      <c r="D53" s="325"/>
      <c r="E53" s="304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317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7"/>
      <c r="AJ53" s="317"/>
      <c r="AK53" s="317"/>
      <c r="AL53" s="317"/>
    </row>
    <row r="54" spans="1:38" s="72" customFormat="1" x14ac:dyDescent="0.35">
      <c r="A54" s="71" t="s">
        <v>116</v>
      </c>
      <c r="B54" s="87">
        <v>6</v>
      </c>
      <c r="C54" s="319"/>
      <c r="D54" s="325"/>
      <c r="E54" s="304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317"/>
      <c r="U54" s="317"/>
      <c r="V54" s="317"/>
      <c r="W54" s="317"/>
      <c r="X54" s="317"/>
      <c r="Y54" s="317"/>
      <c r="Z54" s="317"/>
      <c r="AA54" s="317"/>
      <c r="AB54" s="317"/>
      <c r="AC54" s="317"/>
      <c r="AD54" s="317"/>
      <c r="AE54" s="317"/>
      <c r="AF54" s="317"/>
      <c r="AG54" s="317"/>
      <c r="AH54" s="317"/>
      <c r="AI54" s="317"/>
      <c r="AJ54" s="317"/>
      <c r="AK54" s="317"/>
      <c r="AL54" s="317"/>
    </row>
    <row r="55" spans="1:38" s="72" customFormat="1" x14ac:dyDescent="0.35">
      <c r="A55" s="71" t="s">
        <v>147</v>
      </c>
      <c r="B55" s="87">
        <v>6</v>
      </c>
      <c r="C55" s="319"/>
      <c r="D55" s="325"/>
      <c r="E55" s="304"/>
      <c r="F55" s="324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7"/>
      <c r="AG55" s="317"/>
      <c r="AH55" s="317"/>
      <c r="AI55" s="317"/>
      <c r="AJ55" s="317"/>
      <c r="AK55" s="317"/>
      <c r="AL55" s="317"/>
    </row>
    <row r="56" spans="1:38" s="72" customFormat="1" x14ac:dyDescent="0.35">
      <c r="A56" s="71" t="s">
        <v>250</v>
      </c>
      <c r="B56" s="87">
        <v>6</v>
      </c>
      <c r="C56" s="319"/>
      <c r="D56" s="325"/>
      <c r="E56" s="304"/>
      <c r="F56" s="324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317"/>
      <c r="U56" s="317"/>
      <c r="V56" s="317"/>
      <c r="W56" s="317"/>
      <c r="X56" s="317"/>
      <c r="Y56" s="317"/>
      <c r="Z56" s="317"/>
      <c r="AA56" s="317"/>
      <c r="AB56" s="317"/>
      <c r="AC56" s="317"/>
      <c r="AD56" s="317"/>
      <c r="AE56" s="317"/>
      <c r="AF56" s="317"/>
      <c r="AG56" s="317"/>
      <c r="AH56" s="317"/>
      <c r="AI56" s="317"/>
      <c r="AJ56" s="317"/>
      <c r="AK56" s="317"/>
      <c r="AL56" s="317"/>
    </row>
    <row r="57" spans="1:38" s="72" customFormat="1" x14ac:dyDescent="0.35">
      <c r="A57" s="71" t="s">
        <v>222</v>
      </c>
      <c r="B57" s="87">
        <v>6</v>
      </c>
      <c r="C57" s="319"/>
      <c r="D57" s="325"/>
      <c r="E57" s="304"/>
      <c r="F57" s="324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322"/>
      <c r="U57" s="322"/>
      <c r="V57" s="322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2"/>
      <c r="AI57" s="322"/>
      <c r="AJ57" s="322"/>
      <c r="AK57" s="322"/>
      <c r="AL57" s="322"/>
    </row>
    <row r="58" spans="1:38" s="72" customFormat="1" x14ac:dyDescent="0.35">
      <c r="A58" s="71" t="s">
        <v>148</v>
      </c>
      <c r="B58" s="87">
        <v>6</v>
      </c>
      <c r="C58" s="319"/>
      <c r="D58" s="325"/>
      <c r="E58" s="304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317"/>
      <c r="U58" s="317"/>
      <c r="V58" s="317"/>
      <c r="W58" s="317"/>
      <c r="X58" s="317"/>
      <c r="Y58" s="317"/>
      <c r="Z58" s="317"/>
      <c r="AA58" s="317"/>
      <c r="AB58" s="317"/>
      <c r="AC58" s="317"/>
      <c r="AD58" s="317"/>
      <c r="AE58" s="317"/>
      <c r="AF58" s="317"/>
      <c r="AG58" s="317"/>
      <c r="AH58" s="317"/>
      <c r="AI58" s="317"/>
      <c r="AJ58" s="317"/>
      <c r="AK58" s="317"/>
      <c r="AL58" s="317"/>
    </row>
    <row r="59" spans="1:38" s="72" customFormat="1" x14ac:dyDescent="0.35">
      <c r="A59" s="71" t="s">
        <v>113</v>
      </c>
      <c r="B59" s="87">
        <v>6</v>
      </c>
      <c r="C59" s="319"/>
      <c r="D59" s="325"/>
      <c r="E59" s="304"/>
      <c r="F59" s="93"/>
      <c r="G59" s="93"/>
      <c r="H59" s="93">
        <f>ROWS(B45:B59)</f>
        <v>15</v>
      </c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317"/>
      <c r="AJ59" s="317"/>
      <c r="AK59" s="317"/>
      <c r="AL59" s="317"/>
    </row>
    <row r="60" spans="1:38" s="64" customFormat="1" x14ac:dyDescent="0.35">
      <c r="A60" s="62" t="s">
        <v>210</v>
      </c>
      <c r="B60" s="103">
        <v>7</v>
      </c>
      <c r="C60" s="319"/>
      <c r="D60" s="325"/>
      <c r="E60" s="304"/>
      <c r="F60" s="93"/>
      <c r="G60" s="93"/>
      <c r="H60" s="93"/>
      <c r="I60" s="93">
        <f>ROWS(B60:B63)</f>
        <v>4</v>
      </c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317"/>
      <c r="U60" s="317"/>
      <c r="V60" s="317"/>
      <c r="W60" s="317"/>
      <c r="X60" s="317"/>
      <c r="Y60" s="317"/>
      <c r="Z60" s="317"/>
      <c r="AA60" s="317"/>
      <c r="AB60" s="317"/>
      <c r="AC60" s="317"/>
      <c r="AD60" s="317"/>
      <c r="AE60" s="317"/>
      <c r="AF60" s="317"/>
      <c r="AG60" s="317"/>
      <c r="AH60" s="317"/>
      <c r="AI60" s="317"/>
      <c r="AJ60" s="317"/>
      <c r="AK60" s="317"/>
      <c r="AL60" s="317"/>
    </row>
    <row r="61" spans="1:38" s="64" customFormat="1" x14ac:dyDescent="0.35">
      <c r="A61" s="62" t="s">
        <v>117</v>
      </c>
      <c r="B61" s="103">
        <v>7</v>
      </c>
      <c r="C61" s="319"/>
      <c r="D61" s="325"/>
      <c r="E61" s="304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7"/>
      <c r="AG61" s="317"/>
      <c r="AH61" s="317"/>
      <c r="AI61" s="317"/>
      <c r="AJ61" s="317"/>
      <c r="AK61" s="317"/>
      <c r="AL61" s="317"/>
    </row>
    <row r="62" spans="1:38" s="64" customFormat="1" x14ac:dyDescent="0.35">
      <c r="A62" s="62" t="s">
        <v>211</v>
      </c>
      <c r="B62" s="103">
        <v>7</v>
      </c>
      <c r="C62" s="319"/>
      <c r="D62" s="325"/>
      <c r="E62" s="304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317"/>
      <c r="U62" s="317"/>
      <c r="V62" s="317"/>
      <c r="W62" s="317"/>
      <c r="X62" s="317"/>
      <c r="Y62" s="317"/>
      <c r="Z62" s="317"/>
      <c r="AA62" s="317"/>
      <c r="AB62" s="317"/>
      <c r="AC62" s="317"/>
      <c r="AD62" s="317"/>
      <c r="AE62" s="317"/>
      <c r="AF62" s="317"/>
      <c r="AG62" s="317"/>
      <c r="AH62" s="317"/>
      <c r="AI62" s="317"/>
      <c r="AJ62" s="317"/>
      <c r="AK62" s="317"/>
      <c r="AL62" s="317"/>
    </row>
    <row r="63" spans="1:38" s="64" customFormat="1" x14ac:dyDescent="0.35">
      <c r="A63" s="62" t="s">
        <v>218</v>
      </c>
      <c r="B63" s="103">
        <v>7</v>
      </c>
      <c r="C63" s="319"/>
      <c r="D63" s="325"/>
      <c r="E63" s="304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317"/>
      <c r="U63" s="317"/>
      <c r="V63" s="317"/>
      <c r="W63" s="317"/>
      <c r="X63" s="317"/>
      <c r="Y63" s="317"/>
      <c r="Z63" s="317"/>
      <c r="AA63" s="317"/>
      <c r="AB63" s="317"/>
      <c r="AC63" s="317"/>
      <c r="AD63" s="317"/>
      <c r="AE63" s="317"/>
      <c r="AF63" s="317"/>
      <c r="AG63" s="317"/>
      <c r="AH63" s="317"/>
      <c r="AI63" s="317"/>
      <c r="AJ63" s="317"/>
      <c r="AK63" s="317"/>
      <c r="AL63" s="317"/>
    </row>
    <row r="64" spans="1:38" s="72" customFormat="1" x14ac:dyDescent="0.35">
      <c r="A64" s="71" t="s">
        <v>300</v>
      </c>
      <c r="B64" s="87">
        <v>8</v>
      </c>
      <c r="C64" s="319"/>
      <c r="D64" s="325"/>
      <c r="E64" s="304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317"/>
      <c r="U64" s="317"/>
      <c r="V64" s="317"/>
      <c r="W64" s="317"/>
      <c r="X64" s="317"/>
      <c r="Y64" s="317"/>
      <c r="Z64" s="317"/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</row>
    <row r="65" spans="1:38" s="72" customFormat="1" x14ac:dyDescent="0.35">
      <c r="A65" s="71" t="s">
        <v>146</v>
      </c>
      <c r="B65" s="87">
        <v>8</v>
      </c>
      <c r="C65" s="319"/>
      <c r="D65" s="325"/>
      <c r="E65" s="304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317"/>
      <c r="U65" s="317"/>
      <c r="V65" s="317"/>
      <c r="W65" s="317"/>
      <c r="X65" s="317"/>
      <c r="Y65" s="317"/>
      <c r="Z65" s="317"/>
      <c r="AA65" s="317"/>
      <c r="AB65" s="317"/>
      <c r="AC65" s="317"/>
      <c r="AD65" s="317"/>
      <c r="AE65" s="317"/>
      <c r="AF65" s="317"/>
      <c r="AG65" s="317"/>
      <c r="AH65" s="317"/>
      <c r="AI65" s="317"/>
      <c r="AJ65" s="317"/>
      <c r="AK65" s="317"/>
      <c r="AL65" s="317"/>
    </row>
    <row r="66" spans="1:38" s="69" customFormat="1" x14ac:dyDescent="0.35">
      <c r="A66" s="71" t="s">
        <v>156</v>
      </c>
      <c r="B66" s="87">
        <v>8</v>
      </c>
      <c r="C66" s="319"/>
      <c r="D66" s="325"/>
      <c r="E66" s="304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317"/>
      <c r="U66" s="317"/>
      <c r="V66" s="317"/>
      <c r="W66" s="317"/>
      <c r="X66" s="317"/>
      <c r="Y66" s="317"/>
      <c r="Z66" s="317"/>
      <c r="AA66" s="317"/>
      <c r="AB66" s="317"/>
      <c r="AC66" s="317"/>
      <c r="AD66" s="317"/>
      <c r="AE66" s="317"/>
      <c r="AF66" s="317"/>
      <c r="AG66" s="317"/>
      <c r="AH66" s="317"/>
      <c r="AI66" s="317"/>
      <c r="AJ66" s="317"/>
      <c r="AK66" s="317"/>
      <c r="AL66" s="317"/>
    </row>
    <row r="67" spans="1:38" s="72" customFormat="1" x14ac:dyDescent="0.35">
      <c r="A67" s="119" t="s">
        <v>214</v>
      </c>
      <c r="B67" s="87">
        <v>8</v>
      </c>
      <c r="C67" s="319"/>
      <c r="D67" s="325"/>
      <c r="E67" s="304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</row>
    <row r="68" spans="1:38" s="72" customFormat="1" x14ac:dyDescent="0.35">
      <c r="A68" s="71" t="s">
        <v>212</v>
      </c>
      <c r="B68" s="87">
        <v>8</v>
      </c>
      <c r="C68" s="319"/>
      <c r="D68" s="325"/>
      <c r="E68" s="304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</row>
    <row r="69" spans="1:38" s="72" customFormat="1" x14ac:dyDescent="0.35">
      <c r="A69" s="71" t="s">
        <v>112</v>
      </c>
      <c r="B69" s="87">
        <v>8</v>
      </c>
      <c r="C69" s="319"/>
      <c r="D69" s="325"/>
      <c r="E69" s="304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317"/>
      <c r="U69" s="317"/>
      <c r="V69" s="317"/>
      <c r="W69" s="317"/>
      <c r="X69" s="317"/>
      <c r="Y69" s="317"/>
      <c r="Z69" s="317"/>
      <c r="AA69" s="317"/>
      <c r="AB69" s="317"/>
      <c r="AC69" s="317"/>
      <c r="AD69" s="317"/>
      <c r="AE69" s="317"/>
      <c r="AF69" s="317"/>
      <c r="AG69" s="317"/>
      <c r="AH69" s="317"/>
      <c r="AI69" s="317"/>
      <c r="AJ69" s="317"/>
      <c r="AK69" s="317"/>
      <c r="AL69" s="317"/>
    </row>
    <row r="70" spans="1:38" s="72" customFormat="1" x14ac:dyDescent="0.35">
      <c r="A70" s="71" t="s">
        <v>215</v>
      </c>
      <c r="B70" s="87">
        <v>8</v>
      </c>
      <c r="C70" s="319"/>
      <c r="D70" s="325"/>
      <c r="E70" s="304"/>
      <c r="F70" s="93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319"/>
      <c r="R70" s="319"/>
      <c r="S70" s="319"/>
      <c r="T70" s="320"/>
      <c r="U70" s="320"/>
      <c r="V70" s="320"/>
      <c r="W70" s="320"/>
      <c r="X70" s="320"/>
      <c r="Y70" s="320"/>
      <c r="Z70" s="320"/>
      <c r="AA70" s="320"/>
      <c r="AB70" s="320"/>
      <c r="AC70" s="320"/>
      <c r="AD70" s="320"/>
      <c r="AE70" s="320"/>
      <c r="AF70" s="320"/>
      <c r="AG70" s="320"/>
      <c r="AH70" s="320"/>
      <c r="AI70" s="320"/>
      <c r="AJ70" s="320"/>
      <c r="AK70" s="320"/>
      <c r="AL70" s="320"/>
    </row>
    <row r="71" spans="1:38" s="72" customFormat="1" x14ac:dyDescent="0.35">
      <c r="A71" s="71" t="s">
        <v>235</v>
      </c>
      <c r="B71" s="87">
        <v>8</v>
      </c>
      <c r="C71" s="319"/>
      <c r="D71" s="326"/>
      <c r="E71" s="304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317"/>
      <c r="U71" s="317"/>
      <c r="V71" s="317"/>
      <c r="W71" s="317"/>
      <c r="X71" s="317"/>
      <c r="Y71" s="317"/>
      <c r="Z71" s="317"/>
      <c r="AA71" s="317"/>
      <c r="AB71" s="317"/>
      <c r="AC71" s="317"/>
      <c r="AD71" s="317"/>
      <c r="AE71" s="317"/>
      <c r="AF71" s="317"/>
      <c r="AG71" s="317"/>
      <c r="AH71" s="317"/>
      <c r="AI71" s="317"/>
      <c r="AJ71" s="317"/>
      <c r="AK71" s="317"/>
      <c r="AL71" s="317"/>
    </row>
    <row r="72" spans="1:38" s="72" customFormat="1" x14ac:dyDescent="0.35">
      <c r="A72" s="71" t="s">
        <v>233</v>
      </c>
      <c r="B72" s="87">
        <v>8</v>
      </c>
      <c r="C72" s="319"/>
      <c r="D72" s="325"/>
      <c r="E72" s="304"/>
      <c r="F72" s="93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319"/>
      <c r="R72" s="319"/>
      <c r="S72" s="319"/>
      <c r="T72" s="320"/>
      <c r="U72" s="320"/>
      <c r="V72" s="320"/>
      <c r="W72" s="320"/>
      <c r="X72" s="320"/>
      <c r="Y72" s="320"/>
      <c r="Z72" s="320"/>
      <c r="AA72" s="320"/>
      <c r="AB72" s="320"/>
      <c r="AC72" s="320"/>
      <c r="AD72" s="320"/>
      <c r="AE72" s="320"/>
      <c r="AF72" s="320"/>
      <c r="AG72" s="320"/>
      <c r="AH72" s="320"/>
      <c r="AI72" s="320"/>
      <c r="AJ72" s="320"/>
      <c r="AK72" s="320"/>
      <c r="AL72" s="320"/>
    </row>
    <row r="73" spans="1:38" s="72" customFormat="1" x14ac:dyDescent="0.35">
      <c r="A73" s="71" t="s">
        <v>145</v>
      </c>
      <c r="B73" s="87">
        <v>8</v>
      </c>
      <c r="C73" s="319"/>
      <c r="D73" s="325"/>
      <c r="E73" s="304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317"/>
      <c r="AF73" s="317"/>
      <c r="AG73" s="317"/>
      <c r="AH73" s="317"/>
      <c r="AI73" s="317"/>
      <c r="AJ73" s="317"/>
      <c r="AK73" s="317"/>
      <c r="AL73" s="317"/>
    </row>
    <row r="74" spans="1:38" s="72" customFormat="1" x14ac:dyDescent="0.35">
      <c r="A74" s="71" t="s">
        <v>228</v>
      </c>
      <c r="B74" s="87">
        <v>8</v>
      </c>
      <c r="C74" s="319"/>
      <c r="D74" s="326"/>
      <c r="E74" s="325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317"/>
      <c r="U74" s="317"/>
      <c r="V74" s="317"/>
      <c r="W74" s="317"/>
      <c r="X74" s="317"/>
      <c r="Y74" s="317"/>
      <c r="Z74" s="317"/>
      <c r="AA74" s="317"/>
      <c r="AB74" s="317"/>
      <c r="AC74" s="317"/>
      <c r="AD74" s="317"/>
      <c r="AE74" s="317"/>
      <c r="AF74" s="317"/>
      <c r="AG74" s="317"/>
      <c r="AH74" s="317"/>
      <c r="AI74" s="317"/>
      <c r="AJ74" s="317"/>
      <c r="AK74" s="317"/>
      <c r="AL74" s="317"/>
    </row>
    <row r="75" spans="1:38" s="72" customFormat="1" x14ac:dyDescent="0.35">
      <c r="A75" s="71" t="s">
        <v>116</v>
      </c>
      <c r="B75" s="87">
        <v>8</v>
      </c>
      <c r="C75" s="319"/>
      <c r="D75" s="325"/>
      <c r="E75" s="304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317"/>
      <c r="U75" s="317"/>
      <c r="V75" s="317"/>
      <c r="W75" s="317"/>
      <c r="X75" s="317"/>
      <c r="Y75" s="317"/>
      <c r="Z75" s="317"/>
      <c r="AA75" s="317"/>
      <c r="AB75" s="317"/>
      <c r="AC75" s="317"/>
      <c r="AD75" s="317"/>
      <c r="AE75" s="317"/>
      <c r="AF75" s="317"/>
      <c r="AG75" s="317"/>
      <c r="AH75" s="317"/>
      <c r="AI75" s="317"/>
      <c r="AJ75" s="317"/>
      <c r="AK75" s="317"/>
      <c r="AL75" s="317"/>
    </row>
    <row r="76" spans="1:38" s="72" customFormat="1" x14ac:dyDescent="0.35">
      <c r="A76" s="71" t="s">
        <v>147</v>
      </c>
      <c r="B76" s="87">
        <v>8</v>
      </c>
      <c r="C76" s="319"/>
      <c r="D76" s="325"/>
      <c r="E76" s="304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317"/>
      <c r="U76" s="317"/>
      <c r="V76" s="317"/>
      <c r="W76" s="317"/>
      <c r="X76" s="317"/>
      <c r="Y76" s="317"/>
      <c r="Z76" s="317"/>
      <c r="AA76" s="317"/>
      <c r="AB76" s="317"/>
      <c r="AC76" s="317"/>
      <c r="AD76" s="317"/>
      <c r="AE76" s="317"/>
      <c r="AF76" s="317"/>
      <c r="AG76" s="317"/>
      <c r="AH76" s="317"/>
      <c r="AI76" s="317"/>
      <c r="AJ76" s="317"/>
      <c r="AK76" s="317"/>
      <c r="AL76" s="317"/>
    </row>
    <row r="77" spans="1:38" s="72" customFormat="1" x14ac:dyDescent="0.35">
      <c r="A77" s="71" t="s">
        <v>249</v>
      </c>
      <c r="B77" s="87">
        <v>8</v>
      </c>
      <c r="C77" s="319"/>
      <c r="D77" s="326"/>
      <c r="E77" s="325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317"/>
      <c r="U77" s="317"/>
      <c r="V77" s="317"/>
      <c r="W77" s="317"/>
      <c r="X77" s="317"/>
      <c r="Y77" s="317"/>
      <c r="Z77" s="317"/>
      <c r="AA77" s="317"/>
      <c r="AB77" s="317"/>
      <c r="AC77" s="317"/>
      <c r="AD77" s="317"/>
      <c r="AE77" s="317"/>
      <c r="AF77" s="317"/>
      <c r="AG77" s="317"/>
      <c r="AH77" s="317"/>
      <c r="AI77" s="317"/>
      <c r="AJ77" s="317"/>
      <c r="AK77" s="317"/>
      <c r="AL77" s="317"/>
    </row>
    <row r="78" spans="1:38" s="72" customFormat="1" x14ac:dyDescent="0.35">
      <c r="A78" s="71" t="s">
        <v>248</v>
      </c>
      <c r="B78" s="87">
        <v>8</v>
      </c>
      <c r="C78" s="319"/>
      <c r="D78" s="325"/>
      <c r="E78" s="304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317"/>
      <c r="U78" s="317"/>
      <c r="V78" s="317"/>
      <c r="W78" s="317"/>
      <c r="X78" s="317"/>
      <c r="Y78" s="317"/>
      <c r="Z78" s="317"/>
      <c r="AA78" s="317"/>
      <c r="AB78" s="317"/>
      <c r="AC78" s="317"/>
      <c r="AD78" s="317"/>
      <c r="AE78" s="317"/>
      <c r="AF78" s="317"/>
      <c r="AG78" s="317"/>
      <c r="AH78" s="317"/>
      <c r="AI78" s="317"/>
      <c r="AJ78" s="317"/>
      <c r="AK78" s="317"/>
      <c r="AL78" s="317"/>
    </row>
    <row r="79" spans="1:38" s="68" customFormat="1" x14ac:dyDescent="0.35">
      <c r="A79" s="71" t="s">
        <v>148</v>
      </c>
      <c r="B79" s="87">
        <v>8</v>
      </c>
      <c r="C79" s="319"/>
      <c r="D79" s="325"/>
      <c r="E79" s="304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317"/>
      <c r="U79" s="317"/>
      <c r="V79" s="317"/>
      <c r="W79" s="317"/>
      <c r="X79" s="317"/>
      <c r="Y79" s="317"/>
      <c r="Z79" s="317"/>
      <c r="AA79" s="317"/>
      <c r="AB79" s="317"/>
      <c r="AC79" s="317"/>
      <c r="AD79" s="317"/>
      <c r="AE79" s="317"/>
      <c r="AF79" s="317"/>
      <c r="AG79" s="317"/>
      <c r="AH79" s="317"/>
      <c r="AI79" s="317"/>
      <c r="AJ79" s="317"/>
      <c r="AK79" s="317"/>
      <c r="AL79" s="317"/>
    </row>
    <row r="80" spans="1:38" s="68" customFormat="1" x14ac:dyDescent="0.35">
      <c r="A80" s="71" t="s">
        <v>227</v>
      </c>
      <c r="B80" s="87">
        <v>8</v>
      </c>
      <c r="C80" s="319"/>
      <c r="D80" s="325"/>
      <c r="E80" s="304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317"/>
      <c r="U80" s="317"/>
      <c r="V80" s="317"/>
      <c r="W80" s="317"/>
      <c r="X80" s="317"/>
      <c r="Y80" s="317"/>
      <c r="Z80" s="317"/>
      <c r="AA80" s="317"/>
      <c r="AB80" s="317"/>
      <c r="AC80" s="317"/>
      <c r="AD80" s="317"/>
      <c r="AE80" s="317"/>
      <c r="AF80" s="317"/>
      <c r="AG80" s="317"/>
      <c r="AH80" s="317"/>
      <c r="AI80" s="317"/>
      <c r="AJ80" s="317"/>
      <c r="AK80" s="317"/>
      <c r="AL80" s="317"/>
    </row>
    <row r="81" spans="1:38" s="68" customFormat="1" x14ac:dyDescent="0.35">
      <c r="A81" s="71" t="s">
        <v>234</v>
      </c>
      <c r="B81" s="87">
        <v>8</v>
      </c>
      <c r="C81" s="319"/>
      <c r="D81" s="325"/>
      <c r="E81" s="304"/>
      <c r="F81" s="93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3"/>
      <c r="U81" s="323"/>
      <c r="V81" s="323"/>
      <c r="W81" s="323"/>
      <c r="X81" s="323"/>
      <c r="Y81" s="323"/>
      <c r="Z81" s="323"/>
      <c r="AA81" s="323"/>
      <c r="AB81" s="323"/>
      <c r="AC81" s="323"/>
      <c r="AD81" s="323"/>
      <c r="AE81" s="323"/>
      <c r="AF81" s="323"/>
      <c r="AG81" s="323"/>
      <c r="AH81" s="323"/>
      <c r="AI81" s="323"/>
      <c r="AJ81" s="323"/>
      <c r="AK81" s="323"/>
      <c r="AL81" s="323"/>
    </row>
    <row r="82" spans="1:38" s="59" customFormat="1" x14ac:dyDescent="0.35">
      <c r="A82" s="71" t="s">
        <v>226</v>
      </c>
      <c r="B82" s="87">
        <v>8</v>
      </c>
      <c r="C82" s="319"/>
      <c r="D82" s="325"/>
      <c r="E82" s="304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317"/>
      <c r="U82" s="317"/>
      <c r="V82" s="317"/>
      <c r="W82" s="317"/>
      <c r="X82" s="317"/>
      <c r="Y82" s="317"/>
      <c r="Z82" s="317"/>
      <c r="AA82" s="317"/>
      <c r="AB82" s="317"/>
      <c r="AC82" s="317"/>
      <c r="AD82" s="317"/>
      <c r="AE82" s="317"/>
      <c r="AF82" s="317"/>
      <c r="AG82" s="317"/>
      <c r="AH82" s="317"/>
      <c r="AI82" s="317"/>
      <c r="AJ82" s="317"/>
      <c r="AK82" s="317"/>
      <c r="AL82" s="317"/>
    </row>
    <row r="83" spans="1:38" s="59" customFormat="1" x14ac:dyDescent="0.35">
      <c r="A83" s="71" t="s">
        <v>221</v>
      </c>
      <c r="B83" s="87">
        <v>8</v>
      </c>
      <c r="C83" s="319"/>
      <c r="D83" s="325"/>
      <c r="E83" s="304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317"/>
      <c r="U83" s="317"/>
      <c r="V83" s="317"/>
      <c r="W83" s="317"/>
      <c r="X83" s="317"/>
      <c r="Y83" s="317"/>
      <c r="Z83" s="317"/>
      <c r="AA83" s="317"/>
      <c r="AB83" s="317"/>
      <c r="AC83" s="317"/>
      <c r="AD83" s="317"/>
      <c r="AE83" s="317"/>
      <c r="AF83" s="317"/>
      <c r="AG83" s="317"/>
      <c r="AH83" s="317"/>
      <c r="AI83" s="317"/>
      <c r="AJ83" s="317"/>
      <c r="AK83" s="317"/>
      <c r="AL83" s="317"/>
    </row>
    <row r="84" spans="1:38" s="59" customFormat="1" x14ac:dyDescent="0.35">
      <c r="A84" s="71" t="s">
        <v>113</v>
      </c>
      <c r="B84" s="87">
        <v>8</v>
      </c>
      <c r="C84" s="319"/>
      <c r="D84" s="326"/>
      <c r="E84" s="325"/>
      <c r="F84" s="93"/>
      <c r="G84" s="319"/>
      <c r="H84" s="319"/>
      <c r="I84" s="319"/>
      <c r="J84" s="319">
        <f>ROWS(B64:B84)</f>
        <v>21</v>
      </c>
      <c r="K84" s="319"/>
      <c r="L84" s="319"/>
      <c r="M84" s="319"/>
      <c r="N84" s="319"/>
      <c r="O84" s="319"/>
      <c r="P84" s="319"/>
      <c r="Q84" s="319"/>
      <c r="R84" s="319"/>
      <c r="S84" s="319"/>
      <c r="T84" s="320"/>
      <c r="U84" s="320"/>
      <c r="V84" s="320"/>
      <c r="W84" s="320"/>
      <c r="X84" s="320"/>
      <c r="Y84" s="320"/>
      <c r="Z84" s="320"/>
      <c r="AA84" s="320"/>
      <c r="AB84" s="320"/>
      <c r="AC84" s="320"/>
      <c r="AD84" s="320"/>
      <c r="AE84" s="320"/>
      <c r="AF84" s="320"/>
      <c r="AG84" s="320"/>
      <c r="AH84" s="320"/>
      <c r="AI84" s="320"/>
      <c r="AJ84" s="320"/>
      <c r="AK84" s="320"/>
      <c r="AL84" s="320"/>
    </row>
    <row r="85" spans="1:38" s="57" customFormat="1" x14ac:dyDescent="0.35">
      <c r="A85" s="56" t="s">
        <v>224</v>
      </c>
      <c r="B85" s="103">
        <v>9</v>
      </c>
      <c r="C85" s="319"/>
      <c r="D85" s="325"/>
      <c r="E85" s="304"/>
      <c r="F85" s="319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317"/>
      <c r="U85" s="317"/>
      <c r="V85" s="317"/>
      <c r="W85" s="317"/>
      <c r="X85" s="317"/>
      <c r="Y85" s="317"/>
      <c r="Z85" s="317"/>
      <c r="AA85" s="317"/>
      <c r="AB85" s="317"/>
      <c r="AC85" s="317"/>
      <c r="AD85" s="317"/>
      <c r="AE85" s="317"/>
      <c r="AF85" s="317"/>
      <c r="AG85" s="317"/>
      <c r="AH85" s="317"/>
      <c r="AI85" s="317"/>
      <c r="AJ85" s="317"/>
      <c r="AK85" s="317"/>
      <c r="AL85" s="317"/>
    </row>
    <row r="86" spans="1:38" s="57" customFormat="1" x14ac:dyDescent="0.35">
      <c r="A86" s="62" t="s">
        <v>159</v>
      </c>
      <c r="B86" s="103">
        <v>9</v>
      </c>
      <c r="C86" s="319"/>
      <c r="D86" s="325"/>
      <c r="E86" s="304"/>
      <c r="F86" s="319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317"/>
      <c r="U86" s="317"/>
      <c r="V86" s="317"/>
      <c r="W86" s="317"/>
      <c r="X86" s="317"/>
      <c r="Y86" s="317"/>
      <c r="Z86" s="317"/>
      <c r="AA86" s="317"/>
      <c r="AB86" s="317"/>
      <c r="AC86" s="317"/>
      <c r="AD86" s="317"/>
      <c r="AE86" s="317"/>
      <c r="AF86" s="317"/>
      <c r="AG86" s="317"/>
      <c r="AH86" s="317"/>
      <c r="AI86" s="317"/>
      <c r="AJ86" s="317"/>
      <c r="AK86" s="317"/>
      <c r="AL86" s="317"/>
    </row>
    <row r="87" spans="1:38" s="57" customFormat="1" x14ac:dyDescent="0.35">
      <c r="A87" s="62" t="s">
        <v>300</v>
      </c>
      <c r="B87" s="103">
        <v>9</v>
      </c>
      <c r="C87" s="319"/>
      <c r="D87" s="326"/>
      <c r="E87" s="326"/>
      <c r="F87" s="93"/>
      <c r="G87" s="324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3"/>
      <c r="U87" s="323"/>
      <c r="V87" s="323"/>
      <c r="W87" s="323"/>
      <c r="X87" s="323"/>
      <c r="Y87" s="323"/>
      <c r="Z87" s="323"/>
      <c r="AA87" s="323"/>
      <c r="AB87" s="323"/>
      <c r="AC87" s="323"/>
      <c r="AD87" s="323"/>
      <c r="AE87" s="323"/>
      <c r="AF87" s="323"/>
      <c r="AG87" s="323"/>
      <c r="AH87" s="323"/>
      <c r="AI87" s="323"/>
      <c r="AJ87" s="323"/>
      <c r="AK87" s="323"/>
      <c r="AL87" s="323"/>
    </row>
    <row r="88" spans="1:38" s="64" customFormat="1" x14ac:dyDescent="0.35">
      <c r="A88" s="62" t="s">
        <v>210</v>
      </c>
      <c r="B88" s="103">
        <v>9</v>
      </c>
      <c r="C88" s="319"/>
      <c r="D88" s="325"/>
      <c r="E88" s="304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317"/>
      <c r="U88" s="317"/>
      <c r="V88" s="317"/>
      <c r="W88" s="317"/>
      <c r="X88" s="317"/>
      <c r="Y88" s="317"/>
      <c r="Z88" s="317"/>
      <c r="AA88" s="317"/>
      <c r="AB88" s="317"/>
      <c r="AC88" s="317"/>
      <c r="AD88" s="317"/>
      <c r="AE88" s="317"/>
      <c r="AF88" s="317"/>
      <c r="AG88" s="317"/>
      <c r="AH88" s="317"/>
      <c r="AI88" s="317"/>
      <c r="AJ88" s="317"/>
      <c r="AK88" s="317"/>
      <c r="AL88" s="317"/>
    </row>
    <row r="89" spans="1:38" s="64" customFormat="1" x14ac:dyDescent="0.35">
      <c r="A89" s="62" t="s">
        <v>149</v>
      </c>
      <c r="B89" s="103">
        <v>9</v>
      </c>
      <c r="C89" s="319"/>
      <c r="D89" s="325"/>
      <c r="E89" s="304"/>
      <c r="F89" s="93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3"/>
      <c r="U89" s="323"/>
      <c r="V89" s="323"/>
      <c r="W89" s="323"/>
      <c r="X89" s="323"/>
      <c r="Y89" s="323"/>
      <c r="Z89" s="323"/>
      <c r="AA89" s="323"/>
      <c r="AB89" s="323"/>
      <c r="AC89" s="323"/>
      <c r="AD89" s="323"/>
      <c r="AE89" s="323"/>
      <c r="AF89" s="323"/>
      <c r="AG89" s="323"/>
      <c r="AH89" s="323"/>
      <c r="AI89" s="323"/>
      <c r="AJ89" s="323"/>
      <c r="AK89" s="323"/>
      <c r="AL89" s="323"/>
    </row>
    <row r="90" spans="1:38" s="64" customFormat="1" x14ac:dyDescent="0.35">
      <c r="A90" s="62" t="s">
        <v>229</v>
      </c>
      <c r="B90" s="103">
        <v>9</v>
      </c>
      <c r="C90" s="319"/>
      <c r="D90" s="326"/>
      <c r="E90" s="326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317"/>
      <c r="U90" s="317"/>
      <c r="V90" s="317"/>
      <c r="W90" s="317"/>
      <c r="X90" s="317"/>
      <c r="Y90" s="317"/>
      <c r="Z90" s="317"/>
      <c r="AA90" s="317"/>
      <c r="AB90" s="317"/>
      <c r="AC90" s="317"/>
      <c r="AD90" s="317"/>
      <c r="AE90" s="317"/>
      <c r="AF90" s="317"/>
      <c r="AG90" s="317"/>
      <c r="AH90" s="317"/>
      <c r="AI90" s="317"/>
      <c r="AJ90" s="317"/>
      <c r="AK90" s="317"/>
      <c r="AL90" s="317"/>
    </row>
    <row r="91" spans="1:38" s="64" customFormat="1" x14ac:dyDescent="0.35">
      <c r="A91" s="56" t="s">
        <v>213</v>
      </c>
      <c r="B91" s="103">
        <v>9</v>
      </c>
      <c r="C91" s="319"/>
      <c r="D91" s="325"/>
      <c r="E91" s="304"/>
      <c r="F91" s="93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3"/>
      <c r="U91" s="323"/>
      <c r="V91" s="323"/>
      <c r="W91" s="323"/>
      <c r="X91" s="323"/>
      <c r="Y91" s="323"/>
      <c r="Z91" s="323"/>
      <c r="AA91" s="323"/>
      <c r="AB91" s="323"/>
      <c r="AC91" s="323"/>
      <c r="AD91" s="323"/>
      <c r="AE91" s="323"/>
      <c r="AF91" s="323"/>
      <c r="AG91" s="323"/>
      <c r="AH91" s="323"/>
      <c r="AI91" s="323"/>
      <c r="AJ91" s="323"/>
      <c r="AK91" s="323"/>
      <c r="AL91" s="323"/>
    </row>
    <row r="92" spans="1:38" s="64" customFormat="1" x14ac:dyDescent="0.35">
      <c r="A92" s="62" t="s">
        <v>112</v>
      </c>
      <c r="B92" s="103">
        <v>9</v>
      </c>
      <c r="C92" s="319"/>
      <c r="D92" s="325"/>
      <c r="E92" s="304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317"/>
      <c r="U92" s="317"/>
      <c r="V92" s="317"/>
      <c r="W92" s="317"/>
      <c r="X92" s="317"/>
      <c r="Y92" s="317"/>
      <c r="Z92" s="317"/>
      <c r="AA92" s="317"/>
      <c r="AB92" s="317"/>
      <c r="AC92" s="317"/>
      <c r="AD92" s="317"/>
      <c r="AE92" s="317"/>
      <c r="AF92" s="317"/>
      <c r="AG92" s="317"/>
      <c r="AH92" s="317"/>
      <c r="AI92" s="317"/>
      <c r="AJ92" s="317"/>
      <c r="AK92" s="317"/>
      <c r="AL92" s="317"/>
    </row>
    <row r="93" spans="1:38" s="64" customFormat="1" x14ac:dyDescent="0.35">
      <c r="A93" s="62" t="s">
        <v>235</v>
      </c>
      <c r="B93" s="103">
        <v>9</v>
      </c>
      <c r="C93" s="319"/>
      <c r="D93" s="326"/>
      <c r="E93" s="326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317"/>
      <c r="U93" s="317"/>
      <c r="V93" s="317"/>
      <c r="W93" s="317"/>
      <c r="X93" s="317"/>
      <c r="Y93" s="317"/>
      <c r="Z93" s="317"/>
      <c r="AA93" s="317"/>
      <c r="AB93" s="317"/>
      <c r="AC93" s="317"/>
      <c r="AD93" s="317"/>
      <c r="AE93" s="317"/>
      <c r="AF93" s="317"/>
      <c r="AG93" s="317"/>
      <c r="AH93" s="317"/>
      <c r="AI93" s="317"/>
      <c r="AJ93" s="317"/>
      <c r="AK93" s="317"/>
      <c r="AL93" s="317"/>
    </row>
    <row r="94" spans="1:38" s="64" customFormat="1" x14ac:dyDescent="0.35">
      <c r="A94" s="62" t="s">
        <v>233</v>
      </c>
      <c r="B94" s="103">
        <v>9</v>
      </c>
      <c r="C94" s="319"/>
      <c r="D94" s="325"/>
      <c r="E94" s="304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317"/>
      <c r="U94" s="317"/>
      <c r="V94" s="317"/>
      <c r="W94" s="317"/>
      <c r="X94" s="317"/>
      <c r="Y94" s="317"/>
      <c r="Z94" s="317"/>
      <c r="AA94" s="317"/>
      <c r="AB94" s="317"/>
      <c r="AC94" s="317"/>
      <c r="AD94" s="317"/>
      <c r="AE94" s="317"/>
      <c r="AF94" s="317"/>
      <c r="AG94" s="317"/>
      <c r="AH94" s="317"/>
      <c r="AI94" s="317"/>
      <c r="AJ94" s="317"/>
      <c r="AK94" s="317"/>
      <c r="AL94" s="317"/>
    </row>
    <row r="95" spans="1:38" s="64" customFormat="1" x14ac:dyDescent="0.35">
      <c r="A95" s="62" t="s">
        <v>228</v>
      </c>
      <c r="B95" s="103">
        <v>9</v>
      </c>
      <c r="C95" s="319"/>
      <c r="D95" s="326"/>
      <c r="E95" s="325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317"/>
      <c r="U95" s="317"/>
      <c r="V95" s="317"/>
      <c r="W95" s="317"/>
      <c r="X95" s="317"/>
      <c r="Y95" s="317"/>
      <c r="Z95" s="317"/>
      <c r="AA95" s="317"/>
      <c r="AB95" s="317"/>
      <c r="AC95" s="317"/>
      <c r="AD95" s="317"/>
      <c r="AE95" s="317"/>
      <c r="AF95" s="317"/>
      <c r="AG95" s="317"/>
      <c r="AH95" s="317"/>
      <c r="AI95" s="317"/>
      <c r="AJ95" s="317"/>
      <c r="AK95" s="317"/>
      <c r="AL95" s="317"/>
    </row>
    <row r="96" spans="1:38" s="64" customFormat="1" x14ac:dyDescent="0.35">
      <c r="A96" s="56" t="s">
        <v>217</v>
      </c>
      <c r="B96" s="103">
        <v>9</v>
      </c>
      <c r="C96" s="319"/>
      <c r="D96" s="325"/>
      <c r="E96" s="304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317"/>
      <c r="U96" s="317"/>
      <c r="V96" s="317"/>
      <c r="W96" s="317"/>
      <c r="X96" s="317"/>
      <c r="Y96" s="317"/>
      <c r="Z96" s="317"/>
      <c r="AA96" s="317"/>
      <c r="AB96" s="317"/>
      <c r="AC96" s="317"/>
      <c r="AD96" s="317"/>
      <c r="AE96" s="317"/>
      <c r="AF96" s="317"/>
      <c r="AG96" s="317"/>
      <c r="AH96" s="317"/>
      <c r="AI96" s="317"/>
      <c r="AJ96" s="317"/>
      <c r="AK96" s="317"/>
      <c r="AL96" s="317"/>
    </row>
    <row r="97" spans="1:38" s="64" customFormat="1" x14ac:dyDescent="0.35">
      <c r="A97" s="62" t="s">
        <v>117</v>
      </c>
      <c r="B97" s="103">
        <v>9</v>
      </c>
      <c r="C97" s="319"/>
      <c r="D97" s="325"/>
      <c r="E97" s="304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317"/>
      <c r="U97" s="317"/>
      <c r="V97" s="317"/>
      <c r="W97" s="317"/>
      <c r="X97" s="317"/>
      <c r="Y97" s="317"/>
      <c r="Z97" s="317"/>
      <c r="AA97" s="317"/>
      <c r="AB97" s="317"/>
      <c r="AC97" s="317"/>
      <c r="AD97" s="317"/>
      <c r="AE97" s="317"/>
      <c r="AF97" s="317"/>
      <c r="AG97" s="317"/>
      <c r="AH97" s="317"/>
      <c r="AI97" s="317"/>
      <c r="AJ97" s="317"/>
      <c r="AK97" s="317"/>
      <c r="AL97" s="317"/>
    </row>
    <row r="98" spans="1:38" s="64" customFormat="1" x14ac:dyDescent="0.35">
      <c r="A98" s="62" t="s">
        <v>211</v>
      </c>
      <c r="B98" s="103">
        <v>9</v>
      </c>
      <c r="C98" s="319"/>
      <c r="D98" s="325"/>
      <c r="E98" s="304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317"/>
      <c r="U98" s="317"/>
      <c r="V98" s="317"/>
      <c r="W98" s="317"/>
      <c r="X98" s="317"/>
      <c r="Y98" s="317"/>
      <c r="Z98" s="317"/>
      <c r="AA98" s="317"/>
      <c r="AB98" s="317"/>
      <c r="AC98" s="317"/>
      <c r="AD98" s="317"/>
      <c r="AE98" s="317"/>
      <c r="AF98" s="317"/>
      <c r="AG98" s="317"/>
      <c r="AH98" s="317"/>
      <c r="AI98" s="317"/>
      <c r="AJ98" s="317"/>
      <c r="AK98" s="317"/>
      <c r="AL98" s="317"/>
    </row>
    <row r="99" spans="1:38" s="64" customFormat="1" x14ac:dyDescent="0.35">
      <c r="A99" s="62" t="s">
        <v>250</v>
      </c>
      <c r="B99" s="103">
        <v>9</v>
      </c>
      <c r="C99" s="319"/>
      <c r="D99" s="325"/>
      <c r="E99" s="304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317"/>
      <c r="U99" s="317"/>
      <c r="V99" s="317"/>
      <c r="W99" s="317"/>
      <c r="X99" s="317"/>
      <c r="Y99" s="317"/>
      <c r="Z99" s="317"/>
      <c r="AA99" s="317"/>
      <c r="AB99" s="317"/>
      <c r="AC99" s="317"/>
      <c r="AD99" s="317"/>
      <c r="AE99" s="317"/>
      <c r="AF99" s="317"/>
      <c r="AG99" s="317"/>
      <c r="AH99" s="317"/>
      <c r="AI99" s="317"/>
      <c r="AJ99" s="317"/>
      <c r="AK99" s="317"/>
      <c r="AL99" s="317"/>
    </row>
    <row r="100" spans="1:38" s="64" customFormat="1" x14ac:dyDescent="0.35">
      <c r="A100" s="62" t="s">
        <v>222</v>
      </c>
      <c r="B100" s="103">
        <v>9</v>
      </c>
      <c r="C100" s="319"/>
      <c r="D100" s="325"/>
      <c r="E100" s="304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317"/>
      <c r="U100" s="317"/>
      <c r="V100" s="317"/>
      <c r="W100" s="317"/>
      <c r="X100" s="317"/>
      <c r="Y100" s="317"/>
      <c r="Z100" s="317"/>
      <c r="AA100" s="317"/>
      <c r="AB100" s="317"/>
      <c r="AC100" s="317"/>
      <c r="AD100" s="317"/>
      <c r="AE100" s="317"/>
      <c r="AF100" s="317"/>
      <c r="AG100" s="317"/>
      <c r="AH100" s="317"/>
      <c r="AI100" s="317"/>
      <c r="AJ100" s="317"/>
      <c r="AK100" s="317"/>
      <c r="AL100" s="317"/>
    </row>
    <row r="101" spans="1:38" s="64" customFormat="1" x14ac:dyDescent="0.35">
      <c r="A101" s="62" t="s">
        <v>148</v>
      </c>
      <c r="B101" s="103">
        <v>9</v>
      </c>
      <c r="C101" s="319"/>
      <c r="D101" s="326"/>
      <c r="E101" s="326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317"/>
      <c r="U101" s="317"/>
      <c r="V101" s="317"/>
      <c r="W101" s="317"/>
      <c r="X101" s="317"/>
      <c r="Y101" s="317"/>
      <c r="Z101" s="317"/>
      <c r="AA101" s="317"/>
      <c r="AB101" s="317"/>
      <c r="AC101" s="317"/>
      <c r="AD101" s="317"/>
      <c r="AE101" s="317"/>
      <c r="AF101" s="317"/>
      <c r="AG101" s="317"/>
      <c r="AH101" s="317"/>
      <c r="AI101" s="317"/>
      <c r="AJ101" s="317"/>
      <c r="AK101" s="317"/>
      <c r="AL101" s="317"/>
    </row>
    <row r="102" spans="1:38" s="64" customFormat="1" x14ac:dyDescent="0.35">
      <c r="A102" s="62" t="s">
        <v>218</v>
      </c>
      <c r="B102" s="103">
        <v>9</v>
      </c>
      <c r="C102" s="319"/>
      <c r="D102" s="325"/>
      <c r="E102" s="304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317"/>
      <c r="U102" s="317"/>
      <c r="V102" s="317"/>
      <c r="W102" s="317"/>
      <c r="X102" s="317"/>
      <c r="Y102" s="317"/>
      <c r="Z102" s="317"/>
      <c r="AA102" s="317"/>
      <c r="AB102" s="317"/>
      <c r="AC102" s="317"/>
      <c r="AD102" s="317"/>
      <c r="AE102" s="317"/>
      <c r="AF102" s="317"/>
      <c r="AG102" s="317"/>
      <c r="AH102" s="317"/>
      <c r="AI102" s="317"/>
      <c r="AJ102" s="317"/>
      <c r="AK102" s="317"/>
      <c r="AL102" s="317"/>
    </row>
    <row r="103" spans="1:38" s="58" customFormat="1" x14ac:dyDescent="0.35">
      <c r="A103" s="62" t="s">
        <v>230</v>
      </c>
      <c r="B103" s="103">
        <v>9</v>
      </c>
      <c r="C103" s="319"/>
      <c r="D103" s="325"/>
      <c r="E103" s="304"/>
      <c r="F103" s="93"/>
      <c r="G103" s="93"/>
      <c r="H103" s="93"/>
      <c r="I103" s="93"/>
      <c r="J103" s="93"/>
      <c r="K103" s="93">
        <f>ROWS(B85:B103)</f>
        <v>19</v>
      </c>
      <c r="L103" s="93"/>
      <c r="M103" s="93"/>
      <c r="N103" s="93"/>
      <c r="O103" s="93"/>
      <c r="P103" s="93"/>
      <c r="Q103" s="93"/>
      <c r="R103" s="93"/>
      <c r="S103" s="93"/>
      <c r="T103" s="317"/>
      <c r="U103" s="317"/>
      <c r="V103" s="317"/>
      <c r="W103" s="317"/>
      <c r="X103" s="317"/>
      <c r="Y103" s="317"/>
      <c r="Z103" s="317"/>
      <c r="AA103" s="317"/>
      <c r="AB103" s="317"/>
      <c r="AC103" s="317"/>
      <c r="AD103" s="317"/>
      <c r="AE103" s="317"/>
      <c r="AF103" s="317"/>
      <c r="AG103" s="317"/>
      <c r="AH103" s="317"/>
      <c r="AI103" s="317"/>
      <c r="AJ103" s="317"/>
      <c r="AK103" s="317"/>
      <c r="AL103" s="317"/>
    </row>
    <row r="104" spans="1:38" s="72" customFormat="1" x14ac:dyDescent="0.35">
      <c r="A104" s="67" t="s">
        <v>224</v>
      </c>
      <c r="B104" s="87">
        <v>10</v>
      </c>
      <c r="C104" s="319"/>
      <c r="D104" s="325"/>
      <c r="E104" s="304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317"/>
      <c r="U104" s="317"/>
      <c r="V104" s="317"/>
      <c r="W104" s="317"/>
      <c r="X104" s="317"/>
      <c r="Y104" s="317"/>
      <c r="Z104" s="317"/>
      <c r="AA104" s="317"/>
      <c r="AB104" s="317"/>
      <c r="AC104" s="317"/>
      <c r="AD104" s="317"/>
      <c r="AE104" s="317"/>
      <c r="AF104" s="317"/>
      <c r="AG104" s="317"/>
      <c r="AH104" s="317"/>
      <c r="AI104" s="317"/>
      <c r="AJ104" s="317"/>
      <c r="AK104" s="317"/>
      <c r="AL104" s="317"/>
    </row>
    <row r="105" spans="1:38" s="72" customFormat="1" x14ac:dyDescent="0.35">
      <c r="A105" s="71" t="s">
        <v>159</v>
      </c>
      <c r="B105" s="87">
        <v>10</v>
      </c>
      <c r="C105" s="319"/>
      <c r="D105" s="325"/>
      <c r="E105" s="304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317"/>
      <c r="U105" s="317"/>
      <c r="V105" s="317"/>
      <c r="W105" s="317"/>
      <c r="X105" s="317"/>
      <c r="Y105" s="317"/>
      <c r="Z105" s="317"/>
      <c r="AA105" s="317"/>
      <c r="AB105" s="317"/>
      <c r="AC105" s="317"/>
      <c r="AD105" s="317"/>
      <c r="AE105" s="317"/>
      <c r="AF105" s="317"/>
      <c r="AG105" s="317"/>
      <c r="AH105" s="317"/>
      <c r="AI105" s="317"/>
      <c r="AJ105" s="317"/>
      <c r="AK105" s="317"/>
      <c r="AL105" s="317"/>
    </row>
    <row r="106" spans="1:38" s="68" customFormat="1" x14ac:dyDescent="0.35">
      <c r="A106" s="71" t="s">
        <v>210</v>
      </c>
      <c r="B106" s="87">
        <v>10</v>
      </c>
      <c r="C106" s="319"/>
      <c r="D106" s="326"/>
      <c r="E106" s="326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317"/>
      <c r="U106" s="317"/>
      <c r="V106" s="317"/>
      <c r="W106" s="317"/>
      <c r="X106" s="317"/>
      <c r="Y106" s="317"/>
      <c r="Z106" s="317"/>
      <c r="AA106" s="317"/>
      <c r="AB106" s="317"/>
      <c r="AC106" s="317"/>
      <c r="AD106" s="317"/>
      <c r="AE106" s="317"/>
      <c r="AF106" s="317"/>
      <c r="AG106" s="317"/>
      <c r="AH106" s="317"/>
      <c r="AI106" s="317"/>
      <c r="AJ106" s="317"/>
      <c r="AK106" s="317"/>
      <c r="AL106" s="317"/>
    </row>
    <row r="107" spans="1:38" s="72" customFormat="1" x14ac:dyDescent="0.35">
      <c r="A107" s="71" t="s">
        <v>146</v>
      </c>
      <c r="B107" s="87">
        <v>10</v>
      </c>
      <c r="C107" s="319"/>
      <c r="D107" s="325"/>
      <c r="E107" s="304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317"/>
      <c r="U107" s="317"/>
      <c r="V107" s="317"/>
      <c r="W107" s="317"/>
      <c r="X107" s="317"/>
      <c r="Y107" s="317"/>
      <c r="Z107" s="317"/>
      <c r="AA107" s="317"/>
      <c r="AB107" s="317"/>
      <c r="AC107" s="317"/>
      <c r="AD107" s="317"/>
      <c r="AE107" s="317"/>
      <c r="AF107" s="317"/>
      <c r="AG107" s="317"/>
      <c r="AH107" s="317"/>
      <c r="AI107" s="317"/>
      <c r="AJ107" s="317"/>
      <c r="AK107" s="317"/>
      <c r="AL107" s="317"/>
    </row>
    <row r="108" spans="1:38" s="72" customFormat="1" x14ac:dyDescent="0.35">
      <c r="A108" s="71" t="s">
        <v>229</v>
      </c>
      <c r="B108" s="87">
        <v>10</v>
      </c>
      <c r="C108" s="319"/>
      <c r="D108" s="325"/>
      <c r="E108" s="304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317"/>
      <c r="U108" s="317"/>
      <c r="V108" s="317"/>
      <c r="W108" s="317"/>
      <c r="X108" s="317"/>
      <c r="Y108" s="317"/>
      <c r="Z108" s="317"/>
      <c r="AA108" s="317"/>
      <c r="AB108" s="317"/>
      <c r="AC108" s="317"/>
      <c r="AD108" s="317"/>
      <c r="AE108" s="317"/>
      <c r="AF108" s="317"/>
      <c r="AG108" s="317"/>
      <c r="AH108" s="317"/>
      <c r="AI108" s="317"/>
      <c r="AJ108" s="317"/>
      <c r="AK108" s="317"/>
      <c r="AL108" s="317"/>
    </row>
    <row r="109" spans="1:38" s="68" customFormat="1" x14ac:dyDescent="0.35">
      <c r="A109" s="71" t="s">
        <v>112</v>
      </c>
      <c r="B109" s="87">
        <v>10</v>
      </c>
      <c r="C109" s="319"/>
      <c r="D109" s="325"/>
      <c r="E109" s="304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317"/>
      <c r="U109" s="317"/>
      <c r="V109" s="317"/>
      <c r="W109" s="317"/>
      <c r="X109" s="317"/>
      <c r="Y109" s="317"/>
      <c r="Z109" s="317"/>
      <c r="AA109" s="317"/>
      <c r="AB109" s="317"/>
      <c r="AC109" s="317"/>
      <c r="AD109" s="317"/>
      <c r="AE109" s="317"/>
      <c r="AF109" s="317"/>
      <c r="AG109" s="317"/>
      <c r="AH109" s="317"/>
      <c r="AI109" s="317"/>
      <c r="AJ109" s="317"/>
      <c r="AK109" s="317"/>
      <c r="AL109" s="317"/>
    </row>
    <row r="110" spans="1:38" s="68" customFormat="1" x14ac:dyDescent="0.35">
      <c r="A110" s="71" t="s">
        <v>215</v>
      </c>
      <c r="B110" s="87">
        <v>10</v>
      </c>
      <c r="C110" s="319"/>
      <c r="D110" s="325"/>
      <c r="E110" s="304"/>
      <c r="F110" s="93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20"/>
      <c r="U110" s="320"/>
      <c r="V110" s="320"/>
      <c r="W110" s="320"/>
      <c r="X110" s="320"/>
      <c r="Y110" s="320"/>
      <c r="Z110" s="320"/>
      <c r="AA110" s="320"/>
      <c r="AB110" s="320"/>
      <c r="AC110" s="320"/>
      <c r="AD110" s="320"/>
      <c r="AE110" s="320"/>
      <c r="AF110" s="320"/>
      <c r="AG110" s="320"/>
      <c r="AH110" s="320"/>
      <c r="AI110" s="320"/>
      <c r="AJ110" s="320"/>
      <c r="AK110" s="320"/>
      <c r="AL110" s="320"/>
    </row>
    <row r="111" spans="1:38" s="72" customFormat="1" x14ac:dyDescent="0.35">
      <c r="A111" s="71" t="s">
        <v>235</v>
      </c>
      <c r="B111" s="87">
        <v>10</v>
      </c>
      <c r="C111" s="319"/>
      <c r="D111" s="326"/>
      <c r="E111" s="326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317"/>
      <c r="U111" s="317"/>
      <c r="V111" s="317"/>
      <c r="W111" s="317"/>
      <c r="X111" s="317"/>
      <c r="Y111" s="317"/>
      <c r="Z111" s="317"/>
      <c r="AA111" s="317"/>
      <c r="AB111" s="317"/>
      <c r="AC111" s="317"/>
      <c r="AD111" s="317"/>
      <c r="AE111" s="317"/>
      <c r="AF111" s="317"/>
      <c r="AG111" s="317"/>
      <c r="AH111" s="317"/>
      <c r="AI111" s="317"/>
      <c r="AJ111" s="317"/>
      <c r="AK111" s="317"/>
      <c r="AL111" s="317"/>
    </row>
    <row r="112" spans="1:38" s="72" customFormat="1" x14ac:dyDescent="0.35">
      <c r="A112" s="71" t="s">
        <v>233</v>
      </c>
      <c r="B112" s="87">
        <v>10</v>
      </c>
      <c r="C112" s="319"/>
      <c r="D112" s="325"/>
      <c r="E112" s="304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317"/>
      <c r="U112" s="317"/>
      <c r="V112" s="317"/>
      <c r="W112" s="317"/>
      <c r="X112" s="317"/>
      <c r="Y112" s="317"/>
      <c r="Z112" s="317"/>
      <c r="AA112" s="317"/>
      <c r="AB112" s="317"/>
      <c r="AC112" s="317"/>
      <c r="AD112" s="317"/>
      <c r="AE112" s="317"/>
      <c r="AF112" s="317"/>
      <c r="AG112" s="317"/>
      <c r="AH112" s="317"/>
      <c r="AI112" s="317"/>
      <c r="AJ112" s="317"/>
      <c r="AK112" s="317"/>
      <c r="AL112" s="317"/>
    </row>
    <row r="113" spans="1:38" s="72" customFormat="1" x14ac:dyDescent="0.35">
      <c r="A113" s="71" t="s">
        <v>228</v>
      </c>
      <c r="B113" s="87">
        <v>10</v>
      </c>
      <c r="C113" s="319"/>
      <c r="D113" s="325"/>
      <c r="E113" s="304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317"/>
      <c r="U113" s="317"/>
      <c r="V113" s="317"/>
      <c r="W113" s="317"/>
      <c r="X113" s="317"/>
      <c r="Y113" s="317"/>
      <c r="Z113" s="317"/>
      <c r="AA113" s="317"/>
      <c r="AB113" s="317"/>
      <c r="AC113" s="317"/>
      <c r="AD113" s="317"/>
      <c r="AE113" s="317"/>
      <c r="AF113" s="317"/>
      <c r="AG113" s="317"/>
      <c r="AH113" s="317"/>
      <c r="AI113" s="317"/>
      <c r="AJ113" s="317"/>
      <c r="AK113" s="317"/>
      <c r="AL113" s="317"/>
    </row>
    <row r="114" spans="1:38" s="72" customFormat="1" x14ac:dyDescent="0.35">
      <c r="A114" s="67" t="s">
        <v>217</v>
      </c>
      <c r="B114" s="87">
        <v>10</v>
      </c>
      <c r="C114" s="319"/>
      <c r="D114" s="325"/>
      <c r="E114" s="304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317"/>
      <c r="U114" s="317"/>
      <c r="V114" s="317"/>
      <c r="W114" s="317"/>
      <c r="X114" s="317"/>
      <c r="Y114" s="317"/>
      <c r="Z114" s="317"/>
      <c r="AA114" s="317"/>
      <c r="AB114" s="317"/>
      <c r="AC114" s="317"/>
      <c r="AD114" s="317"/>
      <c r="AE114" s="317"/>
      <c r="AF114" s="317"/>
      <c r="AG114" s="317"/>
      <c r="AH114" s="317"/>
      <c r="AI114" s="317"/>
      <c r="AJ114" s="317"/>
      <c r="AK114" s="317"/>
      <c r="AL114" s="317"/>
    </row>
    <row r="115" spans="1:38" s="72" customFormat="1" x14ac:dyDescent="0.35">
      <c r="A115" s="71" t="s">
        <v>117</v>
      </c>
      <c r="B115" s="87">
        <v>10</v>
      </c>
      <c r="C115" s="319"/>
      <c r="D115" s="326"/>
      <c r="E115" s="304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317"/>
      <c r="U115" s="317"/>
      <c r="V115" s="317"/>
      <c r="W115" s="317"/>
      <c r="X115" s="317"/>
      <c r="Y115" s="317"/>
      <c r="Z115" s="317"/>
      <c r="AA115" s="317"/>
      <c r="AB115" s="317"/>
      <c r="AC115" s="317"/>
      <c r="AD115" s="317"/>
      <c r="AE115" s="317"/>
      <c r="AF115" s="317"/>
      <c r="AG115" s="317"/>
      <c r="AH115" s="317"/>
      <c r="AI115" s="317"/>
      <c r="AJ115" s="317"/>
      <c r="AK115" s="317"/>
      <c r="AL115" s="317"/>
    </row>
    <row r="116" spans="1:38" s="72" customFormat="1" x14ac:dyDescent="0.35">
      <c r="A116" s="71" t="s">
        <v>211</v>
      </c>
      <c r="B116" s="87">
        <v>10</v>
      </c>
      <c r="C116" s="319"/>
      <c r="D116" s="325"/>
      <c r="E116" s="304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317"/>
      <c r="U116" s="317"/>
      <c r="V116" s="317"/>
      <c r="W116" s="317"/>
      <c r="X116" s="317"/>
      <c r="Y116" s="317"/>
      <c r="Z116" s="317"/>
      <c r="AA116" s="317"/>
      <c r="AB116" s="317"/>
      <c r="AC116" s="317"/>
      <c r="AD116" s="317"/>
      <c r="AE116" s="317"/>
      <c r="AF116" s="317"/>
      <c r="AG116" s="317"/>
      <c r="AH116" s="317"/>
      <c r="AI116" s="317"/>
      <c r="AJ116" s="317"/>
      <c r="AK116" s="317"/>
      <c r="AL116" s="317"/>
    </row>
    <row r="117" spans="1:38" s="72" customFormat="1" x14ac:dyDescent="0.35">
      <c r="A117" s="71" t="s">
        <v>250</v>
      </c>
      <c r="B117" s="87">
        <v>10</v>
      </c>
      <c r="C117" s="319"/>
      <c r="D117" s="325"/>
      <c r="E117" s="304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317"/>
      <c r="U117" s="317"/>
      <c r="V117" s="317"/>
      <c r="W117" s="317"/>
      <c r="X117" s="317"/>
      <c r="Y117" s="317"/>
      <c r="Z117" s="317"/>
      <c r="AA117" s="317"/>
      <c r="AB117" s="317"/>
      <c r="AC117" s="317"/>
      <c r="AD117" s="317"/>
      <c r="AE117" s="317"/>
      <c r="AF117" s="317"/>
      <c r="AG117" s="317"/>
      <c r="AH117" s="317"/>
      <c r="AI117" s="317"/>
      <c r="AJ117" s="317"/>
      <c r="AK117" s="317"/>
      <c r="AL117" s="317"/>
    </row>
    <row r="118" spans="1:38" s="72" customFormat="1" x14ac:dyDescent="0.35">
      <c r="A118" s="71" t="s">
        <v>222</v>
      </c>
      <c r="B118" s="87">
        <v>10</v>
      </c>
      <c r="C118" s="319"/>
      <c r="D118" s="325"/>
      <c r="E118" s="304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317"/>
      <c r="U118" s="317"/>
      <c r="V118" s="317"/>
      <c r="W118" s="317"/>
      <c r="X118" s="317"/>
      <c r="Y118" s="317"/>
      <c r="Z118" s="317"/>
      <c r="AA118" s="317"/>
      <c r="AB118" s="317"/>
      <c r="AC118" s="317"/>
      <c r="AD118" s="317"/>
      <c r="AE118" s="317"/>
      <c r="AF118" s="317"/>
      <c r="AG118" s="317"/>
      <c r="AH118" s="317"/>
      <c r="AI118" s="317"/>
      <c r="AJ118" s="317"/>
      <c r="AK118" s="317"/>
      <c r="AL118" s="317"/>
    </row>
    <row r="119" spans="1:38" s="72" customFormat="1" x14ac:dyDescent="0.35">
      <c r="A119" s="71" t="s">
        <v>249</v>
      </c>
      <c r="B119" s="87">
        <v>10</v>
      </c>
      <c r="C119" s="319"/>
      <c r="D119" s="325"/>
      <c r="E119" s="304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317"/>
      <c r="U119" s="317"/>
      <c r="V119" s="317"/>
      <c r="W119" s="317"/>
      <c r="X119" s="317"/>
      <c r="Y119" s="317"/>
      <c r="Z119" s="317"/>
      <c r="AA119" s="317"/>
      <c r="AB119" s="317"/>
      <c r="AC119" s="317"/>
      <c r="AD119" s="317"/>
      <c r="AE119" s="317"/>
      <c r="AF119" s="317"/>
      <c r="AG119" s="317"/>
      <c r="AH119" s="317"/>
      <c r="AI119" s="317"/>
      <c r="AJ119" s="317"/>
      <c r="AK119" s="317"/>
      <c r="AL119" s="317"/>
    </row>
    <row r="120" spans="1:38" s="72" customFormat="1" x14ac:dyDescent="0.35">
      <c r="A120" s="71" t="s">
        <v>248</v>
      </c>
      <c r="B120" s="87">
        <v>10</v>
      </c>
      <c r="C120" s="319"/>
      <c r="D120" s="326"/>
      <c r="E120" s="326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317"/>
      <c r="U120" s="317"/>
      <c r="V120" s="317"/>
      <c r="W120" s="317"/>
      <c r="X120" s="317"/>
      <c r="Y120" s="317"/>
      <c r="Z120" s="317"/>
      <c r="AA120" s="317"/>
      <c r="AB120" s="317"/>
      <c r="AC120" s="317"/>
      <c r="AD120" s="317"/>
      <c r="AE120" s="317"/>
      <c r="AF120" s="317"/>
      <c r="AG120" s="317"/>
      <c r="AH120" s="317"/>
      <c r="AI120" s="317"/>
      <c r="AJ120" s="317"/>
      <c r="AK120" s="317"/>
      <c r="AL120" s="317"/>
    </row>
    <row r="121" spans="1:38" s="72" customFormat="1" x14ac:dyDescent="0.35">
      <c r="A121" s="71" t="s">
        <v>148</v>
      </c>
      <c r="B121" s="87">
        <v>10</v>
      </c>
      <c r="C121" s="319"/>
      <c r="D121" s="326"/>
      <c r="E121" s="325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317"/>
      <c r="U121" s="317"/>
      <c r="V121" s="317"/>
      <c r="W121" s="317"/>
      <c r="X121" s="317"/>
      <c r="Y121" s="317"/>
      <c r="Z121" s="317"/>
      <c r="AA121" s="317"/>
      <c r="AB121" s="317"/>
      <c r="AC121" s="317"/>
      <c r="AD121" s="317"/>
      <c r="AE121" s="317"/>
      <c r="AF121" s="317"/>
      <c r="AG121" s="317"/>
      <c r="AH121" s="317"/>
      <c r="AI121" s="317"/>
      <c r="AJ121" s="317"/>
      <c r="AK121" s="317"/>
      <c r="AL121" s="317"/>
    </row>
    <row r="122" spans="1:38" s="72" customFormat="1" x14ac:dyDescent="0.35">
      <c r="A122" s="71" t="s">
        <v>218</v>
      </c>
      <c r="B122" s="87">
        <v>10</v>
      </c>
      <c r="C122" s="319"/>
      <c r="D122" s="325"/>
      <c r="E122" s="304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317"/>
      <c r="U122" s="317"/>
      <c r="V122" s="317"/>
      <c r="W122" s="317"/>
      <c r="X122" s="317"/>
      <c r="Y122" s="317"/>
      <c r="Z122" s="317"/>
      <c r="AA122" s="317"/>
      <c r="AB122" s="317"/>
      <c r="AC122" s="317"/>
      <c r="AD122" s="317"/>
      <c r="AE122" s="317"/>
      <c r="AF122" s="317"/>
      <c r="AG122" s="317"/>
      <c r="AH122" s="317"/>
      <c r="AI122" s="317"/>
      <c r="AJ122" s="317"/>
      <c r="AK122" s="317"/>
      <c r="AL122" s="317"/>
    </row>
    <row r="123" spans="1:38" s="72" customFormat="1" x14ac:dyDescent="0.35">
      <c r="A123" s="71" t="s">
        <v>227</v>
      </c>
      <c r="B123" s="87">
        <v>10</v>
      </c>
      <c r="C123" s="319"/>
      <c r="D123" s="325"/>
      <c r="E123" s="304"/>
      <c r="F123" s="93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20"/>
      <c r="U123" s="320"/>
      <c r="V123" s="320"/>
      <c r="W123" s="320"/>
      <c r="X123" s="320"/>
      <c r="Y123" s="320"/>
      <c r="Z123" s="320"/>
      <c r="AA123" s="320"/>
      <c r="AB123" s="320"/>
      <c r="AC123" s="320"/>
      <c r="AD123" s="320"/>
      <c r="AE123" s="320"/>
      <c r="AF123" s="320"/>
      <c r="AG123" s="320"/>
      <c r="AH123" s="320"/>
      <c r="AI123" s="320"/>
      <c r="AJ123" s="320"/>
      <c r="AK123" s="320"/>
      <c r="AL123" s="320"/>
    </row>
    <row r="124" spans="1:38" s="72" customFormat="1" x14ac:dyDescent="0.35">
      <c r="A124" s="71" t="s">
        <v>230</v>
      </c>
      <c r="B124" s="87">
        <v>10</v>
      </c>
      <c r="C124" s="319"/>
      <c r="D124" s="325"/>
      <c r="E124" s="304"/>
      <c r="F124" s="93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20"/>
      <c r="U124" s="320"/>
      <c r="V124" s="320"/>
      <c r="W124" s="320"/>
      <c r="X124" s="320"/>
      <c r="Y124" s="320"/>
      <c r="Z124" s="320"/>
      <c r="AA124" s="320"/>
      <c r="AB124" s="320"/>
      <c r="AC124" s="320"/>
      <c r="AD124" s="320"/>
      <c r="AE124" s="320"/>
      <c r="AF124" s="320"/>
      <c r="AG124" s="320"/>
      <c r="AH124" s="320"/>
      <c r="AI124" s="320"/>
      <c r="AJ124" s="320"/>
      <c r="AK124" s="320"/>
      <c r="AL124" s="320"/>
    </row>
    <row r="125" spans="1:38" s="72" customFormat="1" x14ac:dyDescent="0.35">
      <c r="A125" s="71" t="s">
        <v>234</v>
      </c>
      <c r="B125" s="87">
        <v>10</v>
      </c>
      <c r="C125" s="319"/>
      <c r="D125" s="325"/>
      <c r="E125" s="304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317"/>
      <c r="U125" s="317"/>
      <c r="V125" s="317"/>
      <c r="W125" s="317"/>
      <c r="X125" s="317"/>
      <c r="Y125" s="317"/>
      <c r="Z125" s="317"/>
      <c r="AA125" s="317"/>
      <c r="AB125" s="317"/>
      <c r="AC125" s="317"/>
      <c r="AD125" s="317"/>
      <c r="AE125" s="317"/>
      <c r="AF125" s="317"/>
      <c r="AG125" s="317"/>
      <c r="AH125" s="317"/>
      <c r="AI125" s="317"/>
      <c r="AJ125" s="317"/>
      <c r="AK125" s="317"/>
      <c r="AL125" s="317"/>
    </row>
    <row r="126" spans="1:38" s="72" customFormat="1" x14ac:dyDescent="0.35">
      <c r="A126" s="71" t="s">
        <v>226</v>
      </c>
      <c r="B126" s="87">
        <v>10</v>
      </c>
      <c r="C126" s="319"/>
      <c r="D126" s="325"/>
      <c r="E126" s="304"/>
      <c r="F126" s="93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20"/>
      <c r="U126" s="320"/>
      <c r="V126" s="320"/>
      <c r="W126" s="320"/>
      <c r="X126" s="320"/>
      <c r="Y126" s="320"/>
      <c r="Z126" s="320"/>
      <c r="AA126" s="320"/>
      <c r="AB126" s="320"/>
      <c r="AC126" s="320"/>
      <c r="AD126" s="320"/>
      <c r="AE126" s="320"/>
      <c r="AF126" s="320"/>
      <c r="AG126" s="320"/>
      <c r="AH126" s="320"/>
      <c r="AI126" s="320"/>
      <c r="AJ126" s="320"/>
      <c r="AK126" s="320"/>
      <c r="AL126" s="320"/>
    </row>
    <row r="127" spans="1:38" s="72" customFormat="1" x14ac:dyDescent="0.35">
      <c r="A127" s="71" t="s">
        <v>221</v>
      </c>
      <c r="B127" s="87">
        <v>10</v>
      </c>
      <c r="C127" s="319"/>
      <c r="D127" s="325"/>
      <c r="E127" s="304"/>
      <c r="F127" s="93"/>
      <c r="G127" s="93"/>
      <c r="H127" s="93"/>
      <c r="I127" s="93"/>
      <c r="J127" s="93"/>
      <c r="K127" s="93"/>
      <c r="L127" s="93">
        <f>ROWS(B104:B127)</f>
        <v>24</v>
      </c>
      <c r="M127" s="93"/>
      <c r="N127" s="93"/>
      <c r="O127" s="93"/>
      <c r="P127" s="93"/>
      <c r="Q127" s="93"/>
      <c r="R127" s="93"/>
      <c r="S127" s="93"/>
      <c r="T127" s="317"/>
      <c r="U127" s="317"/>
      <c r="V127" s="317"/>
      <c r="W127" s="317"/>
      <c r="X127" s="317"/>
      <c r="Y127" s="317"/>
      <c r="Z127" s="317"/>
      <c r="AA127" s="317"/>
      <c r="AB127" s="317"/>
      <c r="AC127" s="317"/>
      <c r="AD127" s="317"/>
      <c r="AE127" s="317"/>
      <c r="AF127" s="317"/>
      <c r="AG127" s="317"/>
      <c r="AH127" s="317"/>
      <c r="AI127" s="317"/>
      <c r="AJ127" s="317"/>
      <c r="AK127" s="317"/>
      <c r="AL127" s="317"/>
    </row>
    <row r="128" spans="1:38" s="64" customFormat="1" x14ac:dyDescent="0.35">
      <c r="A128" s="62" t="s">
        <v>210</v>
      </c>
      <c r="B128" s="103">
        <v>11</v>
      </c>
      <c r="C128" s="319"/>
      <c r="D128" s="325"/>
      <c r="E128" s="304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317"/>
      <c r="U128" s="317"/>
      <c r="V128" s="317"/>
      <c r="W128" s="317"/>
      <c r="X128" s="317"/>
      <c r="Y128" s="317"/>
      <c r="Z128" s="317"/>
      <c r="AA128" s="317"/>
      <c r="AB128" s="317"/>
      <c r="AC128" s="317"/>
      <c r="AD128" s="317"/>
      <c r="AE128" s="317"/>
      <c r="AF128" s="317"/>
      <c r="AG128" s="317"/>
      <c r="AH128" s="317"/>
      <c r="AI128" s="317"/>
      <c r="AJ128" s="317"/>
      <c r="AK128" s="317"/>
      <c r="AL128" s="317"/>
    </row>
    <row r="129" spans="1:38" s="64" customFormat="1" x14ac:dyDescent="0.35">
      <c r="A129" s="62" t="s">
        <v>149</v>
      </c>
      <c r="B129" s="103">
        <v>11</v>
      </c>
      <c r="C129" s="319"/>
      <c r="D129" s="325"/>
      <c r="E129" s="304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317"/>
      <c r="U129" s="317"/>
      <c r="V129" s="317"/>
      <c r="W129" s="317"/>
      <c r="X129" s="317"/>
      <c r="Y129" s="317"/>
      <c r="Z129" s="317"/>
      <c r="AA129" s="317"/>
      <c r="AB129" s="317"/>
      <c r="AC129" s="317"/>
      <c r="AD129" s="317"/>
      <c r="AE129" s="317"/>
      <c r="AF129" s="317"/>
      <c r="AG129" s="317"/>
      <c r="AH129" s="317"/>
      <c r="AI129" s="317"/>
      <c r="AJ129" s="317"/>
      <c r="AK129" s="317"/>
      <c r="AL129" s="317"/>
    </row>
    <row r="130" spans="1:38" s="64" customFormat="1" x14ac:dyDescent="0.35">
      <c r="A130" s="62" t="s">
        <v>146</v>
      </c>
      <c r="B130" s="103">
        <v>11</v>
      </c>
      <c r="C130" s="319"/>
      <c r="D130" s="325"/>
      <c r="E130" s="304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317"/>
      <c r="U130" s="317"/>
      <c r="V130" s="317"/>
      <c r="W130" s="317"/>
      <c r="X130" s="317"/>
      <c r="Y130" s="317"/>
      <c r="Z130" s="317"/>
      <c r="AA130" s="317"/>
      <c r="AB130" s="317"/>
      <c r="AC130" s="317"/>
      <c r="AD130" s="317"/>
      <c r="AE130" s="317"/>
      <c r="AF130" s="317"/>
      <c r="AG130" s="317"/>
      <c r="AH130" s="317"/>
      <c r="AI130" s="317"/>
      <c r="AJ130" s="317"/>
      <c r="AK130" s="317"/>
      <c r="AL130" s="317"/>
    </row>
    <row r="131" spans="1:38" s="64" customFormat="1" x14ac:dyDescent="0.35">
      <c r="A131" s="97" t="s">
        <v>214</v>
      </c>
      <c r="B131" s="103">
        <v>11</v>
      </c>
      <c r="C131" s="319"/>
      <c r="D131" s="325"/>
      <c r="E131" s="304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317"/>
      <c r="U131" s="317"/>
      <c r="V131" s="317"/>
      <c r="W131" s="317"/>
      <c r="X131" s="317"/>
      <c r="Y131" s="317"/>
      <c r="Z131" s="317"/>
      <c r="AA131" s="317"/>
      <c r="AB131" s="317"/>
      <c r="AC131" s="317"/>
      <c r="AD131" s="317"/>
      <c r="AE131" s="317"/>
      <c r="AF131" s="317"/>
      <c r="AG131" s="317"/>
      <c r="AH131" s="317"/>
      <c r="AI131" s="317"/>
      <c r="AJ131" s="317"/>
      <c r="AK131" s="317"/>
      <c r="AL131" s="317"/>
    </row>
    <row r="132" spans="1:38" s="64" customFormat="1" x14ac:dyDescent="0.35">
      <c r="A132" s="56" t="s">
        <v>212</v>
      </c>
      <c r="B132" s="103">
        <v>11</v>
      </c>
      <c r="C132" s="319"/>
      <c r="D132" s="325"/>
      <c r="E132" s="325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317"/>
      <c r="U132" s="317"/>
      <c r="V132" s="317"/>
      <c r="W132" s="317"/>
      <c r="X132" s="317"/>
      <c r="Y132" s="317"/>
      <c r="Z132" s="317"/>
      <c r="AA132" s="317"/>
      <c r="AB132" s="317"/>
      <c r="AC132" s="317"/>
      <c r="AD132" s="317"/>
      <c r="AE132" s="317"/>
      <c r="AF132" s="317"/>
      <c r="AG132" s="317"/>
      <c r="AH132" s="317"/>
      <c r="AI132" s="317"/>
      <c r="AJ132" s="317"/>
      <c r="AK132" s="317"/>
      <c r="AL132" s="317"/>
    </row>
    <row r="133" spans="1:38" s="64" customFormat="1" x14ac:dyDescent="0.35">
      <c r="A133" s="56" t="s">
        <v>213</v>
      </c>
      <c r="B133" s="103">
        <v>11</v>
      </c>
      <c r="C133" s="319"/>
      <c r="D133" s="325"/>
      <c r="E133" s="304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317"/>
      <c r="U133" s="317"/>
      <c r="V133" s="317"/>
      <c r="W133" s="317"/>
      <c r="X133" s="317"/>
      <c r="Y133" s="317"/>
      <c r="Z133" s="317"/>
      <c r="AA133" s="317"/>
      <c r="AB133" s="317"/>
      <c r="AC133" s="317"/>
      <c r="AD133" s="317"/>
      <c r="AE133" s="317"/>
      <c r="AF133" s="317"/>
      <c r="AG133" s="317"/>
      <c r="AH133" s="317"/>
      <c r="AI133" s="317"/>
      <c r="AJ133" s="317"/>
      <c r="AK133" s="317"/>
      <c r="AL133" s="317"/>
    </row>
    <row r="134" spans="1:38" s="64" customFormat="1" x14ac:dyDescent="0.35">
      <c r="A134" s="62" t="s">
        <v>112</v>
      </c>
      <c r="B134" s="103">
        <v>11</v>
      </c>
      <c r="C134" s="319"/>
      <c r="D134" s="325"/>
      <c r="E134" s="304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317"/>
      <c r="U134" s="317"/>
      <c r="V134" s="317"/>
      <c r="W134" s="317"/>
      <c r="X134" s="317"/>
      <c r="Y134" s="317"/>
      <c r="Z134" s="317"/>
      <c r="AA134" s="317"/>
      <c r="AB134" s="317"/>
      <c r="AC134" s="317"/>
      <c r="AD134" s="317"/>
      <c r="AE134" s="317"/>
      <c r="AF134" s="317"/>
      <c r="AG134" s="317"/>
      <c r="AH134" s="317"/>
      <c r="AI134" s="317"/>
      <c r="AJ134" s="317"/>
      <c r="AK134" s="317"/>
      <c r="AL134" s="317"/>
    </row>
    <row r="135" spans="1:38" s="64" customFormat="1" x14ac:dyDescent="0.35">
      <c r="A135" s="62" t="s">
        <v>117</v>
      </c>
      <c r="B135" s="103">
        <v>11</v>
      </c>
      <c r="C135" s="319"/>
      <c r="D135" s="325"/>
      <c r="E135" s="304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317"/>
      <c r="U135" s="317"/>
      <c r="V135" s="317"/>
      <c r="W135" s="317"/>
      <c r="X135" s="317"/>
      <c r="Y135" s="317"/>
      <c r="Z135" s="317"/>
      <c r="AA135" s="317"/>
      <c r="AB135" s="317"/>
      <c r="AC135" s="317"/>
      <c r="AD135" s="317"/>
      <c r="AE135" s="317"/>
      <c r="AF135" s="317"/>
      <c r="AG135" s="317"/>
      <c r="AH135" s="317"/>
      <c r="AI135" s="317"/>
      <c r="AJ135" s="317"/>
      <c r="AK135" s="317"/>
      <c r="AL135" s="317"/>
    </row>
    <row r="136" spans="1:38" s="64" customFormat="1" x14ac:dyDescent="0.35">
      <c r="A136" s="62" t="s">
        <v>211</v>
      </c>
      <c r="B136" s="103">
        <v>11</v>
      </c>
      <c r="C136" s="319"/>
      <c r="D136" s="325"/>
      <c r="E136" s="304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317"/>
      <c r="U136" s="317"/>
      <c r="V136" s="317"/>
      <c r="W136" s="317"/>
      <c r="X136" s="317"/>
      <c r="Y136" s="317"/>
      <c r="Z136" s="317"/>
      <c r="AA136" s="317"/>
      <c r="AB136" s="317"/>
      <c r="AC136" s="317"/>
      <c r="AD136" s="317"/>
      <c r="AE136" s="317"/>
      <c r="AF136" s="317"/>
      <c r="AG136" s="317"/>
      <c r="AH136" s="317"/>
      <c r="AI136" s="317"/>
      <c r="AJ136" s="317"/>
      <c r="AK136" s="317"/>
      <c r="AL136" s="317"/>
    </row>
    <row r="137" spans="1:38" s="64" customFormat="1" x14ac:dyDescent="0.35">
      <c r="A137" s="62" t="s">
        <v>248</v>
      </c>
      <c r="B137" s="103">
        <v>11</v>
      </c>
      <c r="C137" s="319"/>
      <c r="D137" s="325"/>
      <c r="E137" s="304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321"/>
      <c r="U137" s="321"/>
      <c r="V137" s="321"/>
      <c r="W137" s="321"/>
      <c r="X137" s="321"/>
      <c r="Y137" s="321"/>
      <c r="Z137" s="321"/>
      <c r="AA137" s="321"/>
      <c r="AB137" s="321"/>
      <c r="AC137" s="321"/>
      <c r="AD137" s="321"/>
      <c r="AE137" s="321"/>
      <c r="AF137" s="321"/>
      <c r="AG137" s="321"/>
      <c r="AH137" s="321"/>
      <c r="AI137" s="321"/>
      <c r="AJ137" s="321"/>
      <c r="AK137" s="321"/>
      <c r="AL137" s="321"/>
    </row>
    <row r="138" spans="1:38" s="88" customFormat="1" x14ac:dyDescent="0.35">
      <c r="A138" s="62" t="s">
        <v>218</v>
      </c>
      <c r="B138" s="103">
        <v>11</v>
      </c>
      <c r="C138" s="319"/>
      <c r="D138" s="325"/>
      <c r="E138" s="304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321"/>
      <c r="U138" s="321"/>
      <c r="V138" s="321"/>
      <c r="W138" s="321"/>
      <c r="X138" s="321"/>
      <c r="Y138" s="321"/>
      <c r="Z138" s="321"/>
      <c r="AA138" s="321"/>
      <c r="AB138" s="321"/>
      <c r="AC138" s="321"/>
      <c r="AD138" s="321"/>
      <c r="AE138" s="321"/>
      <c r="AF138" s="321"/>
      <c r="AG138" s="321"/>
      <c r="AH138" s="321"/>
      <c r="AI138" s="321"/>
      <c r="AJ138" s="321"/>
      <c r="AK138" s="321"/>
      <c r="AL138" s="321"/>
    </row>
    <row r="139" spans="1:38" s="88" customFormat="1" x14ac:dyDescent="0.35">
      <c r="A139" s="62" t="s">
        <v>113</v>
      </c>
      <c r="B139" s="103">
        <v>11</v>
      </c>
      <c r="C139" s="319"/>
      <c r="D139" s="325"/>
      <c r="E139" s="304"/>
      <c r="F139" s="93"/>
      <c r="G139" s="93"/>
      <c r="H139" s="93"/>
      <c r="I139" s="93"/>
      <c r="J139" s="93"/>
      <c r="K139" s="93"/>
      <c r="L139" s="93"/>
      <c r="M139" s="93">
        <f>ROWS(B128:B139)</f>
        <v>12</v>
      </c>
      <c r="N139" s="93"/>
      <c r="O139" s="93"/>
      <c r="P139" s="93"/>
      <c r="Q139" s="93"/>
      <c r="R139" s="93"/>
      <c r="S139" s="93"/>
      <c r="T139" s="321"/>
      <c r="U139" s="321"/>
      <c r="V139" s="321"/>
      <c r="W139" s="321"/>
      <c r="X139" s="321"/>
      <c r="Y139" s="321"/>
      <c r="Z139" s="321"/>
      <c r="AA139" s="321"/>
      <c r="AB139" s="321"/>
      <c r="AC139" s="321"/>
      <c r="AD139" s="321"/>
      <c r="AE139" s="321"/>
      <c r="AF139" s="321"/>
      <c r="AG139" s="321"/>
      <c r="AH139" s="321"/>
      <c r="AI139" s="321"/>
      <c r="AJ139" s="321"/>
      <c r="AK139" s="321"/>
      <c r="AL139" s="321"/>
    </row>
    <row r="140" spans="1:38" s="85" customFormat="1" x14ac:dyDescent="0.35">
      <c r="A140" s="67" t="s">
        <v>224</v>
      </c>
      <c r="B140" s="87">
        <v>12</v>
      </c>
      <c r="C140" s="319"/>
      <c r="D140" s="326"/>
      <c r="E140" s="325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321"/>
      <c r="U140" s="321"/>
      <c r="V140" s="321"/>
      <c r="W140" s="321"/>
      <c r="X140" s="321"/>
      <c r="Y140" s="321"/>
      <c r="Z140" s="321"/>
      <c r="AA140" s="321"/>
      <c r="AB140" s="321"/>
      <c r="AC140" s="321"/>
      <c r="AD140" s="321"/>
      <c r="AE140" s="321"/>
      <c r="AF140" s="321"/>
      <c r="AG140" s="321"/>
      <c r="AH140" s="321"/>
      <c r="AI140" s="321"/>
      <c r="AJ140" s="321"/>
      <c r="AK140" s="321"/>
      <c r="AL140" s="321"/>
    </row>
    <row r="141" spans="1:38" s="85" customFormat="1" x14ac:dyDescent="0.35">
      <c r="A141" s="71" t="s">
        <v>159</v>
      </c>
      <c r="B141" s="87">
        <v>12</v>
      </c>
      <c r="C141" s="319"/>
      <c r="D141" s="325"/>
      <c r="E141" s="304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321"/>
      <c r="U141" s="321"/>
      <c r="V141" s="321"/>
      <c r="W141" s="321"/>
      <c r="X141" s="321"/>
      <c r="Y141" s="321"/>
      <c r="Z141" s="321"/>
      <c r="AA141" s="321"/>
      <c r="AB141" s="321"/>
      <c r="AC141" s="321"/>
      <c r="AD141" s="321"/>
      <c r="AE141" s="321"/>
      <c r="AF141" s="321"/>
      <c r="AG141" s="321"/>
      <c r="AH141" s="321"/>
      <c r="AI141" s="321"/>
      <c r="AJ141" s="321"/>
      <c r="AK141" s="321"/>
      <c r="AL141" s="321"/>
    </row>
    <row r="142" spans="1:38" s="85" customFormat="1" x14ac:dyDescent="0.35">
      <c r="A142" s="71" t="s">
        <v>146</v>
      </c>
      <c r="B142" s="87">
        <v>12</v>
      </c>
      <c r="C142" s="319"/>
      <c r="D142" s="325"/>
      <c r="E142" s="304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321"/>
      <c r="U142" s="321"/>
      <c r="V142" s="321"/>
      <c r="W142" s="321"/>
      <c r="X142" s="321"/>
      <c r="Y142" s="321"/>
      <c r="Z142" s="321"/>
      <c r="AA142" s="321"/>
      <c r="AB142" s="321"/>
      <c r="AC142" s="321"/>
      <c r="AD142" s="321"/>
      <c r="AE142" s="321"/>
      <c r="AF142" s="321"/>
      <c r="AG142" s="321"/>
      <c r="AH142" s="321"/>
      <c r="AI142" s="321"/>
      <c r="AJ142" s="321"/>
      <c r="AK142" s="321"/>
      <c r="AL142" s="321"/>
    </row>
    <row r="143" spans="1:38" s="85" customFormat="1" x14ac:dyDescent="0.35">
      <c r="A143" s="71" t="s">
        <v>229</v>
      </c>
      <c r="B143" s="87">
        <v>12</v>
      </c>
      <c r="C143" s="319"/>
      <c r="D143" s="325"/>
      <c r="E143" s="304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321"/>
      <c r="U143" s="321"/>
      <c r="V143" s="321"/>
      <c r="W143" s="321"/>
      <c r="X143" s="321"/>
      <c r="Y143" s="321"/>
      <c r="Z143" s="321"/>
      <c r="AA143" s="321"/>
      <c r="AB143" s="321"/>
      <c r="AC143" s="321"/>
      <c r="AD143" s="321"/>
      <c r="AE143" s="321"/>
      <c r="AF143" s="321"/>
      <c r="AG143" s="321"/>
      <c r="AH143" s="321"/>
      <c r="AI143" s="321"/>
      <c r="AJ143" s="321"/>
      <c r="AK143" s="321"/>
      <c r="AL143" s="321"/>
    </row>
    <row r="144" spans="1:38" s="85" customFormat="1" x14ac:dyDescent="0.35">
      <c r="A144" s="119" t="s">
        <v>214</v>
      </c>
      <c r="B144" s="87">
        <v>12</v>
      </c>
      <c r="C144" s="319"/>
      <c r="D144" s="325"/>
      <c r="E144" s="304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321"/>
      <c r="U144" s="321"/>
      <c r="V144" s="321"/>
      <c r="W144" s="321"/>
      <c r="X144" s="321"/>
      <c r="Y144" s="321"/>
      <c r="Z144" s="321"/>
      <c r="AA144" s="321"/>
      <c r="AB144" s="321"/>
      <c r="AC144" s="321"/>
      <c r="AD144" s="321"/>
      <c r="AE144" s="321"/>
      <c r="AF144" s="321"/>
      <c r="AG144" s="321"/>
      <c r="AH144" s="321"/>
      <c r="AI144" s="321"/>
      <c r="AJ144" s="321"/>
      <c r="AK144" s="321"/>
      <c r="AL144" s="321"/>
    </row>
    <row r="145" spans="1:38" s="85" customFormat="1" x14ac:dyDescent="0.35">
      <c r="A145" s="67" t="s">
        <v>212</v>
      </c>
      <c r="B145" s="87">
        <v>12</v>
      </c>
      <c r="C145" s="319"/>
      <c r="D145" s="325"/>
      <c r="E145" s="304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321"/>
      <c r="U145" s="321"/>
      <c r="V145" s="321"/>
      <c r="W145" s="321"/>
      <c r="X145" s="321"/>
      <c r="Y145" s="321"/>
      <c r="Z145" s="321"/>
      <c r="AA145" s="321"/>
      <c r="AB145" s="321"/>
      <c r="AC145" s="321"/>
      <c r="AD145" s="321"/>
      <c r="AE145" s="321"/>
      <c r="AF145" s="321"/>
      <c r="AG145" s="321"/>
      <c r="AH145" s="321"/>
      <c r="AI145" s="321"/>
      <c r="AJ145" s="321"/>
      <c r="AK145" s="321"/>
      <c r="AL145" s="321"/>
    </row>
    <row r="146" spans="1:38" s="85" customFormat="1" x14ac:dyDescent="0.35">
      <c r="A146" s="67" t="s">
        <v>213</v>
      </c>
      <c r="B146" s="87">
        <v>12</v>
      </c>
      <c r="C146" s="319"/>
      <c r="D146" s="326"/>
      <c r="E146" s="325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321"/>
      <c r="U146" s="321"/>
      <c r="V146" s="321"/>
      <c r="W146" s="321"/>
      <c r="X146" s="321"/>
      <c r="Y146" s="321"/>
      <c r="Z146" s="321"/>
      <c r="AA146" s="321"/>
      <c r="AB146" s="321"/>
      <c r="AC146" s="321"/>
      <c r="AD146" s="321"/>
      <c r="AE146" s="321"/>
      <c r="AF146" s="321"/>
      <c r="AG146" s="321"/>
      <c r="AH146" s="321"/>
      <c r="AI146" s="321"/>
      <c r="AJ146" s="321"/>
      <c r="AK146" s="321"/>
      <c r="AL146" s="321"/>
    </row>
    <row r="147" spans="1:38" s="85" customFormat="1" x14ac:dyDescent="0.35">
      <c r="A147" s="71" t="s">
        <v>112</v>
      </c>
      <c r="B147" s="87">
        <v>12</v>
      </c>
      <c r="C147" s="319"/>
      <c r="D147" s="325"/>
      <c r="E147" s="304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321"/>
      <c r="U147" s="321"/>
      <c r="V147" s="321"/>
      <c r="W147" s="321"/>
      <c r="X147" s="321"/>
      <c r="Y147" s="321"/>
      <c r="Z147" s="321"/>
      <c r="AA147" s="321"/>
      <c r="AB147" s="321"/>
      <c r="AC147" s="321"/>
      <c r="AD147" s="321"/>
      <c r="AE147" s="321"/>
      <c r="AF147" s="321"/>
      <c r="AG147" s="321"/>
      <c r="AH147" s="321"/>
      <c r="AI147" s="321"/>
      <c r="AJ147" s="321"/>
      <c r="AK147" s="321"/>
      <c r="AL147" s="321"/>
    </row>
    <row r="148" spans="1:38" s="85" customFormat="1" x14ac:dyDescent="0.35">
      <c r="A148" s="71" t="s">
        <v>235</v>
      </c>
      <c r="B148" s="87">
        <v>12</v>
      </c>
      <c r="C148" s="319"/>
      <c r="D148" s="325"/>
      <c r="E148" s="304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321"/>
      <c r="U148" s="321"/>
      <c r="V148" s="321"/>
      <c r="W148" s="321"/>
      <c r="X148" s="321"/>
      <c r="Y148" s="321"/>
      <c r="Z148" s="321"/>
      <c r="AA148" s="321"/>
      <c r="AB148" s="321"/>
      <c r="AC148" s="321"/>
      <c r="AD148" s="321"/>
      <c r="AE148" s="321"/>
      <c r="AF148" s="321"/>
      <c r="AG148" s="321"/>
      <c r="AH148" s="321"/>
      <c r="AI148" s="321"/>
      <c r="AJ148" s="321"/>
      <c r="AK148" s="321"/>
      <c r="AL148" s="321"/>
    </row>
    <row r="149" spans="1:38" s="85" customFormat="1" x14ac:dyDescent="0.35">
      <c r="A149" s="71" t="s">
        <v>145</v>
      </c>
      <c r="B149" s="87">
        <v>12</v>
      </c>
      <c r="C149" s="319"/>
      <c r="D149" s="325"/>
      <c r="E149" s="304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321"/>
      <c r="U149" s="321"/>
      <c r="V149" s="321"/>
      <c r="W149" s="321"/>
      <c r="X149" s="321"/>
      <c r="Y149" s="321"/>
      <c r="Z149" s="321"/>
      <c r="AA149" s="321"/>
      <c r="AB149" s="321"/>
      <c r="AC149" s="321"/>
      <c r="AD149" s="321"/>
      <c r="AE149" s="321"/>
      <c r="AF149" s="321"/>
      <c r="AG149" s="321"/>
      <c r="AH149" s="321"/>
      <c r="AI149" s="321"/>
      <c r="AJ149" s="321"/>
      <c r="AK149" s="321"/>
      <c r="AL149" s="321"/>
    </row>
    <row r="150" spans="1:38" s="85" customFormat="1" x14ac:dyDescent="0.35">
      <c r="A150" s="67" t="s">
        <v>217</v>
      </c>
      <c r="B150" s="87">
        <v>12</v>
      </c>
      <c r="C150" s="319"/>
      <c r="D150" s="325"/>
      <c r="E150" s="304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321"/>
      <c r="U150" s="321"/>
      <c r="V150" s="321"/>
      <c r="W150" s="321"/>
      <c r="X150" s="321"/>
      <c r="Y150" s="321"/>
      <c r="Z150" s="321"/>
      <c r="AA150" s="321"/>
      <c r="AB150" s="321"/>
      <c r="AC150" s="321"/>
      <c r="AD150" s="321"/>
      <c r="AE150" s="321"/>
      <c r="AF150" s="321"/>
      <c r="AG150" s="321"/>
      <c r="AH150" s="321"/>
      <c r="AI150" s="321"/>
      <c r="AJ150" s="321"/>
      <c r="AK150" s="321"/>
      <c r="AL150" s="321"/>
    </row>
    <row r="151" spans="1:38" s="85" customFormat="1" x14ac:dyDescent="0.35">
      <c r="A151" s="71" t="s">
        <v>147</v>
      </c>
      <c r="B151" s="87">
        <v>12</v>
      </c>
      <c r="C151" s="319"/>
      <c r="D151" s="325"/>
      <c r="E151" s="304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321"/>
      <c r="U151" s="321"/>
      <c r="V151" s="321"/>
      <c r="W151" s="321"/>
      <c r="X151" s="321"/>
      <c r="Y151" s="321"/>
      <c r="Z151" s="321"/>
      <c r="AA151" s="321"/>
      <c r="AB151" s="321"/>
      <c r="AC151" s="321"/>
      <c r="AD151" s="321"/>
      <c r="AE151" s="321"/>
      <c r="AF151" s="321"/>
      <c r="AG151" s="321"/>
      <c r="AH151" s="321"/>
      <c r="AI151" s="321"/>
      <c r="AJ151" s="321"/>
      <c r="AK151" s="321"/>
      <c r="AL151" s="321"/>
    </row>
    <row r="152" spans="1:38" s="85" customFormat="1" x14ac:dyDescent="0.35">
      <c r="A152" s="71" t="s">
        <v>249</v>
      </c>
      <c r="B152" s="87">
        <v>12</v>
      </c>
      <c r="C152" s="319"/>
      <c r="D152" s="325"/>
      <c r="E152" s="304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321"/>
      <c r="U152" s="321"/>
      <c r="V152" s="321"/>
      <c r="W152" s="321"/>
      <c r="X152" s="321"/>
      <c r="Y152" s="321"/>
      <c r="Z152" s="321"/>
      <c r="AA152" s="321"/>
      <c r="AB152" s="321"/>
      <c r="AC152" s="321"/>
      <c r="AD152" s="321"/>
      <c r="AE152" s="321"/>
      <c r="AF152" s="321"/>
      <c r="AG152" s="321"/>
      <c r="AH152" s="321"/>
      <c r="AI152" s="321"/>
      <c r="AJ152" s="321"/>
      <c r="AK152" s="321"/>
      <c r="AL152" s="321"/>
    </row>
    <row r="153" spans="1:38" s="85" customFormat="1" x14ac:dyDescent="0.35">
      <c r="A153" s="71" t="s">
        <v>248</v>
      </c>
      <c r="B153" s="87">
        <v>12</v>
      </c>
      <c r="C153" s="319"/>
      <c r="D153" s="325"/>
      <c r="E153" s="304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321"/>
      <c r="U153" s="321"/>
      <c r="V153" s="321"/>
      <c r="W153" s="321"/>
      <c r="X153" s="321"/>
      <c r="Y153" s="321"/>
      <c r="Z153" s="321"/>
      <c r="AA153" s="321"/>
      <c r="AB153" s="321"/>
      <c r="AC153" s="321"/>
      <c r="AD153" s="321"/>
      <c r="AE153" s="321"/>
      <c r="AF153" s="321"/>
      <c r="AG153" s="321"/>
      <c r="AH153" s="321"/>
      <c r="AI153" s="321"/>
      <c r="AJ153" s="321"/>
      <c r="AK153" s="321"/>
      <c r="AL153" s="321"/>
    </row>
    <row r="154" spans="1:38" s="72" customFormat="1" x14ac:dyDescent="0.35">
      <c r="A154" s="71" t="s">
        <v>148</v>
      </c>
      <c r="B154" s="87">
        <v>12</v>
      </c>
      <c r="C154" s="319"/>
      <c r="D154" s="325"/>
      <c r="E154" s="304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321"/>
      <c r="U154" s="321"/>
      <c r="V154" s="321"/>
      <c r="W154" s="321"/>
      <c r="X154" s="321"/>
      <c r="Y154" s="321"/>
      <c r="Z154" s="321"/>
      <c r="AA154" s="321"/>
      <c r="AB154" s="321"/>
      <c r="AC154" s="321"/>
      <c r="AD154" s="321"/>
      <c r="AE154" s="321"/>
      <c r="AF154" s="321"/>
      <c r="AG154" s="321"/>
      <c r="AH154" s="321"/>
      <c r="AI154" s="321"/>
      <c r="AJ154" s="321"/>
      <c r="AK154" s="321"/>
      <c r="AL154" s="321"/>
    </row>
    <row r="155" spans="1:38" s="72" customFormat="1" x14ac:dyDescent="0.35">
      <c r="A155" s="71" t="s">
        <v>230</v>
      </c>
      <c r="B155" s="87">
        <v>12</v>
      </c>
      <c r="C155" s="319"/>
      <c r="D155" s="325"/>
      <c r="E155" s="304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317"/>
      <c r="U155" s="317"/>
      <c r="V155" s="317"/>
      <c r="W155" s="317"/>
      <c r="X155" s="317"/>
      <c r="Y155" s="317"/>
      <c r="Z155" s="317"/>
      <c r="AA155" s="317"/>
      <c r="AB155" s="317"/>
      <c r="AC155" s="317"/>
      <c r="AD155" s="317"/>
      <c r="AE155" s="317"/>
      <c r="AF155" s="317"/>
      <c r="AG155" s="317"/>
      <c r="AH155" s="317"/>
      <c r="AI155" s="317"/>
      <c r="AJ155" s="317"/>
      <c r="AK155" s="317"/>
      <c r="AL155" s="317"/>
    </row>
    <row r="156" spans="1:38" s="85" customFormat="1" x14ac:dyDescent="0.35">
      <c r="A156" s="71" t="s">
        <v>234</v>
      </c>
      <c r="B156" s="87">
        <v>12</v>
      </c>
      <c r="C156" s="319"/>
      <c r="D156" s="325"/>
      <c r="E156" s="304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317"/>
      <c r="U156" s="317"/>
      <c r="V156" s="317"/>
      <c r="W156" s="317"/>
      <c r="X156" s="317"/>
      <c r="Y156" s="317"/>
      <c r="Z156" s="317"/>
      <c r="AA156" s="317"/>
      <c r="AB156" s="317"/>
      <c r="AC156" s="317"/>
      <c r="AD156" s="317"/>
      <c r="AE156" s="317"/>
      <c r="AF156" s="317"/>
      <c r="AG156" s="317"/>
      <c r="AH156" s="317"/>
      <c r="AI156" s="317"/>
      <c r="AJ156" s="317"/>
      <c r="AK156" s="317"/>
      <c r="AL156" s="317"/>
    </row>
    <row r="157" spans="1:38" s="85" customFormat="1" x14ac:dyDescent="0.35">
      <c r="A157" s="71" t="s">
        <v>226</v>
      </c>
      <c r="B157" s="87">
        <v>12</v>
      </c>
      <c r="C157" s="319"/>
      <c r="D157" s="325"/>
      <c r="E157" s="304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321"/>
      <c r="U157" s="321"/>
      <c r="V157" s="321"/>
      <c r="W157" s="321"/>
      <c r="X157" s="321"/>
      <c r="Y157" s="321"/>
      <c r="Z157" s="321"/>
      <c r="AA157" s="321"/>
      <c r="AB157" s="321"/>
      <c r="AC157" s="321"/>
      <c r="AD157" s="321"/>
      <c r="AE157" s="321"/>
      <c r="AF157" s="321"/>
      <c r="AG157" s="321"/>
      <c r="AH157" s="321"/>
      <c r="AI157" s="321"/>
      <c r="AJ157" s="321"/>
      <c r="AK157" s="321"/>
      <c r="AL157" s="321"/>
    </row>
    <row r="158" spans="1:38" s="85" customFormat="1" x14ac:dyDescent="0.35">
      <c r="A158" s="71" t="s">
        <v>221</v>
      </c>
      <c r="B158" s="87">
        <v>12</v>
      </c>
      <c r="C158" s="319"/>
      <c r="D158" s="325"/>
      <c r="E158" s="304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321"/>
      <c r="U158" s="321"/>
      <c r="V158" s="321"/>
      <c r="W158" s="321"/>
      <c r="X158" s="321"/>
      <c r="Y158" s="321"/>
      <c r="Z158" s="321"/>
      <c r="AA158" s="321"/>
      <c r="AB158" s="321"/>
      <c r="AC158" s="321"/>
      <c r="AD158" s="321"/>
      <c r="AE158" s="321"/>
      <c r="AF158" s="321"/>
      <c r="AG158" s="321"/>
      <c r="AH158" s="321"/>
      <c r="AI158" s="321"/>
      <c r="AJ158" s="321"/>
      <c r="AK158" s="321"/>
      <c r="AL158" s="321"/>
    </row>
    <row r="159" spans="1:38" s="85" customFormat="1" x14ac:dyDescent="0.35">
      <c r="A159" s="71" t="s">
        <v>113</v>
      </c>
      <c r="B159" s="87">
        <v>12</v>
      </c>
      <c r="C159" s="319"/>
      <c r="D159" s="325"/>
      <c r="E159" s="304"/>
      <c r="F159" s="93"/>
      <c r="G159" s="93"/>
      <c r="H159" s="93"/>
      <c r="I159" s="93"/>
      <c r="J159" s="93"/>
      <c r="K159" s="93"/>
      <c r="L159" s="93"/>
      <c r="M159" s="93"/>
      <c r="N159" s="93">
        <f>ROWS(B140:B159)</f>
        <v>20</v>
      </c>
      <c r="O159" s="93"/>
      <c r="P159" s="93"/>
      <c r="Q159" s="93"/>
      <c r="R159" s="93"/>
      <c r="S159" s="93"/>
      <c r="T159" s="321"/>
      <c r="U159" s="321"/>
      <c r="V159" s="321"/>
      <c r="W159" s="321"/>
      <c r="X159" s="321"/>
      <c r="Y159" s="321"/>
      <c r="Z159" s="321"/>
      <c r="AA159" s="321"/>
      <c r="AB159" s="321"/>
      <c r="AC159" s="321"/>
      <c r="AD159" s="321"/>
      <c r="AE159" s="321"/>
      <c r="AF159" s="321"/>
      <c r="AG159" s="321"/>
      <c r="AH159" s="321"/>
      <c r="AI159" s="321"/>
      <c r="AJ159" s="321"/>
      <c r="AK159" s="321"/>
      <c r="AL159" s="321"/>
    </row>
    <row r="160" spans="1:38" s="88" customFormat="1" x14ac:dyDescent="0.35">
      <c r="A160" s="62" t="s">
        <v>300</v>
      </c>
      <c r="B160" s="103">
        <v>13</v>
      </c>
      <c r="C160" s="319"/>
      <c r="D160" s="325"/>
      <c r="E160" s="304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321"/>
      <c r="U160" s="321"/>
      <c r="V160" s="321"/>
      <c r="W160" s="321"/>
      <c r="X160" s="321"/>
      <c r="Y160" s="321"/>
      <c r="Z160" s="321"/>
      <c r="AA160" s="321"/>
      <c r="AB160" s="321"/>
      <c r="AC160" s="321"/>
      <c r="AD160" s="321"/>
      <c r="AE160" s="321"/>
      <c r="AF160" s="321"/>
      <c r="AG160" s="321"/>
      <c r="AH160" s="321"/>
      <c r="AI160" s="321"/>
      <c r="AJ160" s="321"/>
      <c r="AK160" s="321"/>
      <c r="AL160" s="321"/>
    </row>
    <row r="161" spans="1:38" s="88" customFormat="1" x14ac:dyDescent="0.35">
      <c r="A161" s="62" t="s">
        <v>117</v>
      </c>
      <c r="B161" s="103">
        <v>13</v>
      </c>
      <c r="C161" s="319"/>
      <c r="D161" s="325"/>
      <c r="E161" s="304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321"/>
      <c r="U161" s="321"/>
      <c r="V161" s="321"/>
      <c r="W161" s="321"/>
      <c r="X161" s="321"/>
      <c r="Y161" s="321"/>
      <c r="Z161" s="321"/>
      <c r="AA161" s="321"/>
      <c r="AB161" s="321"/>
      <c r="AC161" s="321"/>
      <c r="AD161" s="321"/>
      <c r="AE161" s="321"/>
      <c r="AF161" s="321"/>
      <c r="AG161" s="321"/>
      <c r="AH161" s="321"/>
      <c r="AI161" s="321"/>
      <c r="AJ161" s="321"/>
      <c r="AK161" s="321"/>
      <c r="AL161" s="321"/>
    </row>
    <row r="162" spans="1:38" s="88" customFormat="1" x14ac:dyDescent="0.35">
      <c r="A162" s="62" t="s">
        <v>250</v>
      </c>
      <c r="B162" s="103">
        <v>13</v>
      </c>
      <c r="C162" s="319"/>
      <c r="D162" s="325"/>
      <c r="E162" s="304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321"/>
      <c r="U162" s="321"/>
      <c r="V162" s="321"/>
      <c r="W162" s="321"/>
      <c r="X162" s="321"/>
      <c r="Y162" s="321"/>
      <c r="Z162" s="321"/>
      <c r="AA162" s="321"/>
      <c r="AB162" s="321"/>
      <c r="AC162" s="321"/>
      <c r="AD162" s="321"/>
      <c r="AE162" s="321"/>
      <c r="AF162" s="321"/>
      <c r="AG162" s="321"/>
      <c r="AH162" s="321"/>
      <c r="AI162" s="321"/>
      <c r="AJ162" s="321"/>
      <c r="AK162" s="321"/>
      <c r="AL162" s="321"/>
    </row>
    <row r="163" spans="1:38" s="88" customFormat="1" x14ac:dyDescent="0.35">
      <c r="A163" s="62" t="s">
        <v>222</v>
      </c>
      <c r="B163" s="103">
        <v>13</v>
      </c>
      <c r="C163" s="319"/>
      <c r="D163" s="325"/>
      <c r="E163" s="304"/>
      <c r="F163" s="93"/>
      <c r="G163" s="93"/>
      <c r="H163" s="93"/>
      <c r="I163" s="93"/>
      <c r="J163" s="93"/>
      <c r="K163" s="93"/>
      <c r="L163" s="93"/>
      <c r="M163" s="93"/>
      <c r="N163" s="93"/>
      <c r="O163" s="93">
        <f>ROWS(B160:B163)</f>
        <v>4</v>
      </c>
      <c r="P163" s="93"/>
      <c r="Q163" s="93"/>
      <c r="R163" s="93"/>
      <c r="S163" s="93"/>
      <c r="T163" s="321"/>
      <c r="U163" s="321"/>
      <c r="V163" s="321"/>
      <c r="W163" s="321"/>
      <c r="X163" s="321"/>
      <c r="Y163" s="321"/>
      <c r="Z163" s="321"/>
      <c r="AA163" s="321"/>
      <c r="AB163" s="321"/>
      <c r="AC163" s="321"/>
      <c r="AD163" s="321"/>
      <c r="AE163" s="321"/>
      <c r="AF163" s="321"/>
      <c r="AG163" s="321"/>
      <c r="AH163" s="321"/>
      <c r="AI163" s="321"/>
      <c r="AJ163" s="321"/>
      <c r="AK163" s="321"/>
      <c r="AL163" s="321"/>
    </row>
    <row r="164" spans="1:38" s="85" customFormat="1" x14ac:dyDescent="0.35">
      <c r="A164" s="71" t="s">
        <v>117</v>
      </c>
      <c r="B164" s="87">
        <v>14</v>
      </c>
      <c r="C164" s="319"/>
      <c r="D164" s="325"/>
      <c r="E164" s="304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>
        <f>ROWS(B164:B164)</f>
        <v>1</v>
      </c>
      <c r="Q164" s="93"/>
      <c r="R164" s="93"/>
      <c r="S164" s="93"/>
      <c r="T164" s="321"/>
      <c r="U164" s="321"/>
      <c r="V164" s="321"/>
      <c r="W164" s="321"/>
      <c r="X164" s="321"/>
      <c r="Y164" s="321"/>
      <c r="Z164" s="321"/>
      <c r="AA164" s="321"/>
      <c r="AB164" s="321"/>
      <c r="AC164" s="321"/>
      <c r="AD164" s="321"/>
      <c r="AE164" s="321"/>
      <c r="AF164" s="321"/>
      <c r="AG164" s="321"/>
      <c r="AH164" s="321"/>
      <c r="AI164" s="321"/>
      <c r="AJ164" s="321"/>
      <c r="AK164" s="321"/>
      <c r="AL164" s="321"/>
    </row>
    <row r="165" spans="1:38" s="88" customFormat="1" x14ac:dyDescent="0.35">
      <c r="A165" s="56" t="s">
        <v>224</v>
      </c>
      <c r="B165" s="103">
        <v>15</v>
      </c>
      <c r="C165" s="319"/>
      <c r="D165" s="325"/>
      <c r="E165" s="304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321"/>
      <c r="U165" s="321"/>
      <c r="V165" s="321"/>
      <c r="W165" s="321"/>
      <c r="X165" s="321"/>
      <c r="Y165" s="321"/>
      <c r="Z165" s="321"/>
      <c r="AA165" s="321"/>
      <c r="AB165" s="321"/>
      <c r="AC165" s="321"/>
      <c r="AD165" s="321"/>
      <c r="AE165" s="321"/>
      <c r="AF165" s="321"/>
      <c r="AG165" s="321"/>
      <c r="AH165" s="321"/>
      <c r="AI165" s="321"/>
      <c r="AJ165" s="321"/>
      <c r="AK165" s="321"/>
      <c r="AL165" s="321"/>
    </row>
    <row r="166" spans="1:38" s="88" customFormat="1" x14ac:dyDescent="0.35">
      <c r="A166" s="62" t="s">
        <v>229</v>
      </c>
      <c r="B166" s="103">
        <v>15</v>
      </c>
      <c r="C166" s="319"/>
      <c r="D166" s="325"/>
      <c r="E166" s="304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321"/>
      <c r="U166" s="321"/>
      <c r="V166" s="321"/>
      <c r="W166" s="321"/>
      <c r="X166" s="321"/>
      <c r="Y166" s="321"/>
      <c r="Z166" s="321"/>
      <c r="AA166" s="321"/>
      <c r="AB166" s="321"/>
      <c r="AC166" s="321"/>
      <c r="AD166" s="321"/>
      <c r="AE166" s="321"/>
      <c r="AF166" s="321"/>
      <c r="AG166" s="321"/>
      <c r="AH166" s="321"/>
      <c r="AI166" s="321"/>
      <c r="AJ166" s="321"/>
      <c r="AK166" s="321"/>
      <c r="AL166" s="321"/>
    </row>
    <row r="167" spans="1:38" s="88" customFormat="1" x14ac:dyDescent="0.35">
      <c r="A167" s="62" t="s">
        <v>215</v>
      </c>
      <c r="B167" s="103">
        <v>15</v>
      </c>
      <c r="C167" s="319"/>
      <c r="D167" s="325"/>
      <c r="E167" s="304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321"/>
      <c r="U167" s="321"/>
      <c r="V167" s="321"/>
      <c r="W167" s="321"/>
      <c r="X167" s="321"/>
      <c r="Y167" s="321"/>
      <c r="Z167" s="321"/>
      <c r="AA167" s="321"/>
      <c r="AB167" s="321"/>
      <c r="AC167" s="321"/>
      <c r="AD167" s="321"/>
      <c r="AE167" s="321"/>
      <c r="AF167" s="321"/>
      <c r="AG167" s="321"/>
      <c r="AH167" s="321"/>
      <c r="AI167" s="321"/>
      <c r="AJ167" s="321"/>
      <c r="AK167" s="321"/>
      <c r="AL167" s="321"/>
    </row>
    <row r="168" spans="1:38" s="88" customFormat="1" x14ac:dyDescent="0.35">
      <c r="A168" s="62" t="s">
        <v>211</v>
      </c>
      <c r="B168" s="103">
        <v>15</v>
      </c>
      <c r="C168" s="319"/>
      <c r="D168" s="325"/>
      <c r="E168" s="304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321"/>
      <c r="U168" s="321"/>
      <c r="V168" s="321"/>
      <c r="W168" s="321"/>
      <c r="X168" s="321"/>
      <c r="Y168" s="321"/>
      <c r="Z168" s="321"/>
      <c r="AA168" s="321"/>
      <c r="AB168" s="321"/>
      <c r="AC168" s="321"/>
      <c r="AD168" s="321"/>
      <c r="AE168" s="321"/>
      <c r="AF168" s="321"/>
      <c r="AG168" s="321"/>
      <c r="AH168" s="321"/>
      <c r="AI168" s="321"/>
      <c r="AJ168" s="321"/>
      <c r="AK168" s="321"/>
      <c r="AL168" s="321"/>
    </row>
    <row r="169" spans="1:38" s="88" customFormat="1" x14ac:dyDescent="0.35">
      <c r="A169" s="62" t="s">
        <v>249</v>
      </c>
      <c r="B169" s="103">
        <v>15</v>
      </c>
      <c r="C169" s="319"/>
      <c r="D169" s="325"/>
      <c r="E169" s="304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321"/>
      <c r="U169" s="321"/>
      <c r="V169" s="321"/>
      <c r="W169" s="321"/>
      <c r="X169" s="321"/>
      <c r="Y169" s="321"/>
      <c r="Z169" s="321"/>
      <c r="AA169" s="321"/>
      <c r="AB169" s="321"/>
      <c r="AC169" s="321"/>
      <c r="AD169" s="321"/>
      <c r="AE169" s="321"/>
      <c r="AF169" s="321"/>
      <c r="AG169" s="321"/>
      <c r="AH169" s="321"/>
      <c r="AI169" s="321"/>
      <c r="AJ169" s="321"/>
      <c r="AK169" s="321"/>
      <c r="AL169" s="321"/>
    </row>
    <row r="170" spans="1:38" s="64" customFormat="1" x14ac:dyDescent="0.35">
      <c r="A170" s="62" t="s">
        <v>248</v>
      </c>
      <c r="B170" s="103">
        <v>15</v>
      </c>
      <c r="C170" s="319"/>
      <c r="D170" s="325"/>
      <c r="E170" s="304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>
        <f>ROWS(B165:B170)</f>
        <v>6</v>
      </c>
      <c r="R170" s="93"/>
      <c r="S170" s="93"/>
      <c r="T170" s="317"/>
      <c r="U170" s="317"/>
      <c r="V170" s="317"/>
      <c r="W170" s="317"/>
      <c r="X170" s="317"/>
      <c r="Y170" s="317"/>
      <c r="Z170" s="317"/>
      <c r="AA170" s="317"/>
      <c r="AB170" s="317"/>
      <c r="AC170" s="317"/>
      <c r="AD170" s="317"/>
      <c r="AE170" s="317"/>
      <c r="AF170" s="317"/>
      <c r="AG170" s="317"/>
      <c r="AH170" s="317"/>
      <c r="AI170" s="317"/>
      <c r="AJ170" s="317"/>
      <c r="AK170" s="317"/>
      <c r="AL170" s="317"/>
    </row>
    <row r="171" spans="1:38" s="72" customFormat="1" x14ac:dyDescent="0.35">
      <c r="A171" s="71" t="s">
        <v>210</v>
      </c>
      <c r="B171" s="87">
        <v>16</v>
      </c>
      <c r="C171" s="319"/>
      <c r="D171" s="325"/>
      <c r="E171" s="304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317"/>
      <c r="U171" s="317"/>
      <c r="V171" s="317"/>
      <c r="W171" s="317"/>
      <c r="X171" s="317"/>
      <c r="Y171" s="317"/>
      <c r="Z171" s="317"/>
      <c r="AA171" s="317"/>
      <c r="AB171" s="317"/>
      <c r="AC171" s="317"/>
      <c r="AD171" s="317"/>
      <c r="AE171" s="317"/>
      <c r="AF171" s="317"/>
      <c r="AG171" s="317"/>
      <c r="AH171" s="317"/>
      <c r="AI171" s="317"/>
      <c r="AJ171" s="317"/>
      <c r="AK171" s="317"/>
      <c r="AL171" s="317"/>
    </row>
    <row r="172" spans="1:38" s="72" customFormat="1" x14ac:dyDescent="0.35">
      <c r="A172" s="71" t="s">
        <v>117</v>
      </c>
      <c r="B172" s="87">
        <v>16</v>
      </c>
      <c r="C172" s="319"/>
      <c r="D172" s="325"/>
      <c r="E172" s="304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>
        <f>ROWS(B171:B172)</f>
        <v>2</v>
      </c>
      <c r="S172" s="93"/>
      <c r="T172" s="317"/>
      <c r="U172" s="317"/>
      <c r="V172" s="317"/>
      <c r="W172" s="317"/>
      <c r="X172" s="317"/>
      <c r="Y172" s="317"/>
      <c r="Z172" s="317"/>
      <c r="AA172" s="317"/>
      <c r="AB172" s="317"/>
      <c r="AC172" s="317"/>
      <c r="AD172" s="317"/>
      <c r="AE172" s="317"/>
      <c r="AF172" s="317"/>
      <c r="AG172" s="317"/>
      <c r="AH172" s="317"/>
      <c r="AI172" s="317"/>
      <c r="AJ172" s="317"/>
      <c r="AK172" s="317"/>
      <c r="AL172" s="317"/>
    </row>
    <row r="173" spans="1:38" s="64" customFormat="1" x14ac:dyDescent="0.35">
      <c r="A173" s="56" t="s">
        <v>224</v>
      </c>
      <c r="B173" s="103">
        <v>17</v>
      </c>
      <c r="C173" s="319"/>
      <c r="D173" s="325"/>
      <c r="E173" s="304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317"/>
      <c r="U173" s="317"/>
      <c r="V173" s="317"/>
      <c r="W173" s="317"/>
      <c r="X173" s="317"/>
      <c r="Y173" s="317"/>
      <c r="Z173" s="317"/>
      <c r="AA173" s="317"/>
      <c r="AB173" s="317"/>
      <c r="AC173" s="317"/>
      <c r="AD173" s="317"/>
      <c r="AE173" s="317"/>
      <c r="AF173" s="317"/>
      <c r="AG173" s="317"/>
      <c r="AH173" s="317"/>
      <c r="AI173" s="317"/>
      <c r="AJ173" s="317"/>
      <c r="AK173" s="317"/>
      <c r="AL173" s="317"/>
    </row>
    <row r="174" spans="1:38" s="64" customFormat="1" x14ac:dyDescent="0.35">
      <c r="A174" s="56" t="s">
        <v>159</v>
      </c>
      <c r="B174" s="103">
        <v>17</v>
      </c>
      <c r="C174" s="319"/>
      <c r="D174" s="325"/>
      <c r="E174" s="304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317"/>
      <c r="U174" s="317"/>
      <c r="V174" s="317"/>
      <c r="W174" s="317"/>
      <c r="X174" s="317"/>
      <c r="Y174" s="317"/>
      <c r="Z174" s="317"/>
      <c r="AA174" s="317"/>
      <c r="AB174" s="317"/>
      <c r="AC174" s="317"/>
      <c r="AD174" s="317"/>
      <c r="AE174" s="317"/>
      <c r="AF174" s="317"/>
      <c r="AG174" s="317"/>
      <c r="AH174" s="317"/>
      <c r="AI174" s="317"/>
      <c r="AJ174" s="317"/>
      <c r="AK174" s="317"/>
      <c r="AL174" s="317"/>
    </row>
    <row r="175" spans="1:38" s="64" customFormat="1" x14ac:dyDescent="0.35">
      <c r="A175" s="62" t="s">
        <v>229</v>
      </c>
      <c r="B175" s="103">
        <v>17</v>
      </c>
      <c r="C175" s="319"/>
      <c r="D175" s="325"/>
      <c r="E175" s="304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317"/>
      <c r="U175" s="317"/>
      <c r="V175" s="317"/>
      <c r="W175" s="317"/>
      <c r="X175" s="317"/>
      <c r="Y175" s="317"/>
      <c r="Z175" s="317"/>
      <c r="AA175" s="317"/>
      <c r="AB175" s="317"/>
      <c r="AC175" s="317"/>
      <c r="AD175" s="317"/>
      <c r="AE175" s="317"/>
      <c r="AF175" s="317"/>
      <c r="AG175" s="317"/>
      <c r="AH175" s="317"/>
      <c r="AI175" s="317"/>
      <c r="AJ175" s="317"/>
      <c r="AK175" s="317"/>
      <c r="AL175" s="317"/>
    </row>
    <row r="176" spans="1:38" s="64" customFormat="1" x14ac:dyDescent="0.35">
      <c r="A176" s="97" t="s">
        <v>214</v>
      </c>
      <c r="B176" s="103">
        <v>17</v>
      </c>
      <c r="C176" s="319"/>
      <c r="D176" s="325"/>
      <c r="E176" s="304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317"/>
      <c r="U176" s="317"/>
      <c r="V176" s="317"/>
      <c r="W176" s="317"/>
      <c r="X176" s="317"/>
      <c r="Y176" s="317"/>
      <c r="Z176" s="317"/>
      <c r="AA176" s="317"/>
      <c r="AB176" s="317"/>
      <c r="AC176" s="317"/>
      <c r="AD176" s="317"/>
      <c r="AE176" s="317"/>
      <c r="AF176" s="317"/>
      <c r="AG176" s="317"/>
      <c r="AH176" s="317"/>
      <c r="AI176" s="317"/>
      <c r="AJ176" s="317"/>
      <c r="AK176" s="317"/>
      <c r="AL176" s="317"/>
    </row>
    <row r="177" spans="1:38" s="64" customFormat="1" x14ac:dyDescent="0.35">
      <c r="A177" s="62" t="s">
        <v>212</v>
      </c>
      <c r="B177" s="103">
        <v>17</v>
      </c>
      <c r="C177" s="319"/>
      <c r="D177" s="325"/>
      <c r="E177" s="304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317"/>
      <c r="U177" s="317"/>
      <c r="V177" s="317"/>
      <c r="W177" s="317"/>
      <c r="X177" s="317"/>
      <c r="Y177" s="317"/>
      <c r="Z177" s="317"/>
      <c r="AA177" s="317"/>
      <c r="AB177" s="317"/>
      <c r="AC177" s="317"/>
      <c r="AD177" s="317"/>
      <c r="AE177" s="317"/>
      <c r="AF177" s="317"/>
      <c r="AG177" s="317"/>
      <c r="AH177" s="317"/>
      <c r="AI177" s="317"/>
      <c r="AJ177" s="317"/>
      <c r="AK177" s="317"/>
      <c r="AL177" s="317"/>
    </row>
    <row r="178" spans="1:38" s="64" customFormat="1" x14ac:dyDescent="0.35">
      <c r="A178" s="56" t="s">
        <v>213</v>
      </c>
      <c r="B178" s="103">
        <v>17</v>
      </c>
      <c r="C178" s="319"/>
      <c r="D178" s="325"/>
      <c r="E178" s="304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317"/>
      <c r="U178" s="317"/>
      <c r="V178" s="317"/>
      <c r="W178" s="317"/>
      <c r="X178" s="317"/>
      <c r="Y178" s="317"/>
      <c r="Z178" s="317"/>
      <c r="AA178" s="317"/>
      <c r="AB178" s="317"/>
      <c r="AC178" s="317"/>
      <c r="AD178" s="317"/>
      <c r="AE178" s="317"/>
      <c r="AF178" s="317"/>
      <c r="AG178" s="317"/>
      <c r="AH178" s="317"/>
      <c r="AI178" s="317"/>
      <c r="AJ178" s="317"/>
      <c r="AK178" s="317"/>
      <c r="AL178" s="317"/>
    </row>
    <row r="179" spans="1:38" s="64" customFormat="1" x14ac:dyDescent="0.35">
      <c r="A179" s="62" t="s">
        <v>235</v>
      </c>
      <c r="B179" s="103">
        <v>17</v>
      </c>
      <c r="C179" s="319"/>
      <c r="D179" s="325"/>
      <c r="E179" s="304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317"/>
      <c r="U179" s="317"/>
      <c r="V179" s="317"/>
      <c r="W179" s="317"/>
      <c r="X179" s="317"/>
      <c r="Y179" s="317"/>
      <c r="Z179" s="317"/>
      <c r="AA179" s="317"/>
      <c r="AB179" s="317"/>
      <c r="AC179" s="317"/>
      <c r="AD179" s="317"/>
      <c r="AE179" s="317"/>
      <c r="AF179" s="317"/>
      <c r="AG179" s="317"/>
      <c r="AH179" s="317"/>
      <c r="AI179" s="317"/>
      <c r="AJ179" s="317"/>
      <c r="AK179" s="317"/>
      <c r="AL179" s="317"/>
    </row>
    <row r="180" spans="1:38" s="64" customFormat="1" x14ac:dyDescent="0.35">
      <c r="A180" s="62" t="s">
        <v>233</v>
      </c>
      <c r="B180" s="103">
        <v>17</v>
      </c>
      <c r="C180" s="319"/>
      <c r="D180" s="325"/>
      <c r="E180" s="304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317"/>
      <c r="U180" s="317"/>
      <c r="V180" s="317"/>
      <c r="W180" s="317"/>
      <c r="X180" s="317"/>
      <c r="Y180" s="317"/>
      <c r="Z180" s="317"/>
      <c r="AA180" s="317"/>
      <c r="AB180" s="317"/>
      <c r="AC180" s="317"/>
      <c r="AD180" s="317"/>
      <c r="AE180" s="317"/>
      <c r="AF180" s="317"/>
      <c r="AG180" s="317"/>
      <c r="AH180" s="317"/>
      <c r="AI180" s="317"/>
      <c r="AJ180" s="317"/>
      <c r="AK180" s="317"/>
      <c r="AL180" s="317"/>
    </row>
    <row r="181" spans="1:38" s="64" customFormat="1" x14ac:dyDescent="0.35">
      <c r="A181" s="62" t="s">
        <v>228</v>
      </c>
      <c r="B181" s="103">
        <v>17</v>
      </c>
      <c r="C181" s="319"/>
      <c r="D181" s="325"/>
      <c r="E181" s="304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317"/>
      <c r="U181" s="317"/>
      <c r="V181" s="317"/>
      <c r="W181" s="317"/>
      <c r="X181" s="317"/>
      <c r="Y181" s="317"/>
      <c r="Z181" s="317"/>
      <c r="AA181" s="317"/>
      <c r="AB181" s="317"/>
      <c r="AC181" s="317"/>
      <c r="AD181" s="317"/>
      <c r="AE181" s="317"/>
      <c r="AF181" s="317"/>
      <c r="AG181" s="317"/>
      <c r="AH181" s="317"/>
      <c r="AI181" s="317"/>
      <c r="AJ181" s="317"/>
      <c r="AK181" s="317"/>
      <c r="AL181" s="317"/>
    </row>
    <row r="182" spans="1:38" s="64" customFormat="1" x14ac:dyDescent="0.35">
      <c r="A182" s="56" t="s">
        <v>217</v>
      </c>
      <c r="B182" s="103">
        <v>17</v>
      </c>
      <c r="C182" s="319"/>
      <c r="D182" s="325"/>
      <c r="E182" s="304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317"/>
      <c r="U182" s="317"/>
      <c r="V182" s="317"/>
      <c r="W182" s="317"/>
      <c r="X182" s="317"/>
      <c r="Y182" s="317"/>
      <c r="Z182" s="317"/>
      <c r="AA182" s="317"/>
      <c r="AB182" s="317"/>
      <c r="AC182" s="317"/>
      <c r="AD182" s="317"/>
      <c r="AE182" s="317"/>
      <c r="AF182" s="317"/>
      <c r="AG182" s="317"/>
      <c r="AH182" s="317"/>
      <c r="AI182" s="317"/>
      <c r="AJ182" s="317"/>
      <c r="AK182" s="317"/>
      <c r="AL182" s="317"/>
    </row>
    <row r="183" spans="1:38" s="64" customFormat="1" x14ac:dyDescent="0.35">
      <c r="A183" s="62" t="s">
        <v>250</v>
      </c>
      <c r="B183" s="103">
        <v>17</v>
      </c>
      <c r="C183" s="319"/>
      <c r="D183" s="325"/>
      <c r="E183" s="304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317"/>
      <c r="U183" s="317"/>
      <c r="V183" s="317"/>
      <c r="W183" s="317"/>
      <c r="X183" s="317"/>
      <c r="Y183" s="317"/>
      <c r="Z183" s="317"/>
      <c r="AA183" s="317"/>
      <c r="AB183" s="317"/>
      <c r="AC183" s="317"/>
      <c r="AD183" s="317"/>
      <c r="AE183" s="317"/>
      <c r="AF183" s="317"/>
      <c r="AG183" s="317"/>
      <c r="AH183" s="317"/>
      <c r="AI183" s="317"/>
      <c r="AJ183" s="317"/>
      <c r="AK183" s="317"/>
      <c r="AL183" s="317"/>
    </row>
    <row r="184" spans="1:38" s="64" customFormat="1" x14ac:dyDescent="0.35">
      <c r="A184" s="62" t="s">
        <v>222</v>
      </c>
      <c r="B184" s="103">
        <v>17</v>
      </c>
      <c r="C184" s="319"/>
      <c r="D184" s="325"/>
      <c r="E184" s="304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317"/>
      <c r="U184" s="317"/>
      <c r="V184" s="317"/>
      <c r="W184" s="317"/>
      <c r="X184" s="317"/>
      <c r="Y184" s="317"/>
      <c r="Z184" s="317"/>
      <c r="AA184" s="317"/>
      <c r="AB184" s="317"/>
      <c r="AC184" s="317"/>
      <c r="AD184" s="317"/>
      <c r="AE184" s="317"/>
      <c r="AF184" s="317"/>
      <c r="AG184" s="317"/>
      <c r="AH184" s="317"/>
      <c r="AI184" s="317"/>
      <c r="AJ184" s="317"/>
      <c r="AK184" s="317"/>
      <c r="AL184" s="317"/>
    </row>
    <row r="185" spans="1:38" s="64" customFormat="1" x14ac:dyDescent="0.35">
      <c r="A185" s="62" t="s">
        <v>218</v>
      </c>
      <c r="B185" s="103">
        <v>17</v>
      </c>
      <c r="C185" s="319"/>
      <c r="D185" s="325"/>
      <c r="E185" s="304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317"/>
      <c r="U185" s="317"/>
      <c r="V185" s="317"/>
      <c r="W185" s="317"/>
      <c r="X185" s="317"/>
      <c r="Y185" s="317"/>
      <c r="Z185" s="317"/>
      <c r="AA185" s="317"/>
      <c r="AB185" s="317"/>
      <c r="AC185" s="317"/>
      <c r="AD185" s="317"/>
      <c r="AE185" s="317"/>
      <c r="AF185" s="317"/>
      <c r="AG185" s="317"/>
      <c r="AH185" s="317"/>
      <c r="AI185" s="317"/>
      <c r="AJ185" s="317"/>
      <c r="AK185" s="317"/>
      <c r="AL185" s="317"/>
    </row>
    <row r="186" spans="1:38" s="64" customFormat="1" x14ac:dyDescent="0.35">
      <c r="A186" s="62" t="s">
        <v>227</v>
      </c>
      <c r="B186" s="103">
        <v>17</v>
      </c>
      <c r="C186" s="319"/>
      <c r="D186" s="325"/>
      <c r="E186" s="304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317"/>
      <c r="U186" s="317"/>
      <c r="V186" s="317"/>
      <c r="W186" s="317"/>
      <c r="X186" s="317"/>
      <c r="Y186" s="317"/>
      <c r="Z186" s="317"/>
      <c r="AA186" s="317"/>
      <c r="AB186" s="317"/>
      <c r="AC186" s="317"/>
      <c r="AD186" s="317"/>
      <c r="AE186" s="317"/>
      <c r="AF186" s="317"/>
      <c r="AG186" s="317"/>
      <c r="AH186" s="317"/>
      <c r="AI186" s="317"/>
      <c r="AJ186" s="317"/>
      <c r="AK186" s="317"/>
      <c r="AL186" s="317"/>
    </row>
    <row r="187" spans="1:38" s="64" customFormat="1" x14ac:dyDescent="0.35">
      <c r="A187" s="62" t="s">
        <v>230</v>
      </c>
      <c r="B187" s="103">
        <v>17</v>
      </c>
      <c r="C187" s="319"/>
      <c r="D187" s="325"/>
      <c r="E187" s="304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317"/>
      <c r="U187" s="317"/>
      <c r="V187" s="317"/>
      <c r="W187" s="317"/>
      <c r="X187" s="317"/>
      <c r="Y187" s="317"/>
      <c r="Z187" s="317"/>
      <c r="AA187" s="317"/>
      <c r="AB187" s="317"/>
      <c r="AC187" s="317"/>
      <c r="AD187" s="317"/>
      <c r="AE187" s="317"/>
      <c r="AF187" s="317"/>
      <c r="AG187" s="317"/>
      <c r="AH187" s="317"/>
      <c r="AI187" s="317"/>
      <c r="AJ187" s="317"/>
      <c r="AK187" s="317"/>
      <c r="AL187" s="317"/>
    </row>
    <row r="188" spans="1:38" s="64" customFormat="1" x14ac:dyDescent="0.35">
      <c r="A188" s="62" t="s">
        <v>234</v>
      </c>
      <c r="B188" s="103">
        <v>17</v>
      </c>
      <c r="C188" s="319"/>
      <c r="D188" s="325"/>
      <c r="E188" s="304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317"/>
      <c r="U188" s="317"/>
      <c r="V188" s="317"/>
      <c r="W188" s="317"/>
      <c r="X188" s="317"/>
      <c r="Y188" s="317"/>
      <c r="Z188" s="317"/>
      <c r="AA188" s="317"/>
      <c r="AB188" s="317"/>
      <c r="AC188" s="317"/>
      <c r="AD188" s="317"/>
      <c r="AE188" s="317"/>
      <c r="AF188" s="317"/>
      <c r="AG188" s="317"/>
      <c r="AH188" s="317"/>
      <c r="AI188" s="317"/>
      <c r="AJ188" s="317"/>
      <c r="AK188" s="317"/>
      <c r="AL188" s="317"/>
    </row>
    <row r="189" spans="1:38" s="64" customFormat="1" x14ac:dyDescent="0.35">
      <c r="A189" s="62" t="s">
        <v>226</v>
      </c>
      <c r="B189" s="103">
        <v>17</v>
      </c>
      <c r="C189" s="319"/>
      <c r="D189" s="325"/>
      <c r="E189" s="304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317"/>
      <c r="U189" s="317"/>
      <c r="V189" s="317"/>
      <c r="W189" s="317"/>
      <c r="X189" s="317"/>
      <c r="Y189" s="317"/>
      <c r="Z189" s="317"/>
      <c r="AA189" s="317"/>
      <c r="AB189" s="317"/>
      <c r="AC189" s="317"/>
      <c r="AD189" s="317"/>
      <c r="AE189" s="317"/>
      <c r="AF189" s="317"/>
      <c r="AG189" s="317"/>
      <c r="AH189" s="317"/>
      <c r="AI189" s="317"/>
      <c r="AJ189" s="317"/>
      <c r="AK189" s="317"/>
      <c r="AL189" s="317"/>
    </row>
    <row r="190" spans="1:38" s="64" customFormat="1" x14ac:dyDescent="0.35">
      <c r="A190" s="62" t="s">
        <v>221</v>
      </c>
      <c r="B190" s="103">
        <v>17</v>
      </c>
      <c r="C190" s="319"/>
      <c r="D190" s="325"/>
      <c r="E190" s="304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>
        <f>ROWS(B173:B190)</f>
        <v>18</v>
      </c>
      <c r="T190" s="317"/>
      <c r="U190" s="317"/>
      <c r="V190" s="317"/>
      <c r="W190" s="317"/>
      <c r="X190" s="317"/>
      <c r="Y190" s="317"/>
      <c r="Z190" s="317"/>
      <c r="AA190" s="317"/>
      <c r="AB190" s="317"/>
      <c r="AC190" s="317"/>
      <c r="AD190" s="317"/>
      <c r="AE190" s="317"/>
      <c r="AF190" s="317"/>
      <c r="AG190" s="317"/>
      <c r="AH190" s="317"/>
      <c r="AI190" s="317"/>
      <c r="AJ190" s="317"/>
      <c r="AK190" s="317"/>
      <c r="AL190" s="317"/>
    </row>
    <row r="191" spans="1:38" x14ac:dyDescent="0.35">
      <c r="C191" s="93">
        <f>SUM(C2:C190)</f>
        <v>17</v>
      </c>
      <c r="D191" s="93">
        <f t="shared" ref="D191:S191" si="0">SUM(D2:D190)</f>
        <v>18</v>
      </c>
      <c r="E191" s="93">
        <f t="shared" si="0"/>
        <v>3</v>
      </c>
      <c r="F191" s="93">
        <f t="shared" si="0"/>
        <v>1</v>
      </c>
      <c r="G191" s="93">
        <f t="shared" si="0"/>
        <v>4</v>
      </c>
      <c r="H191" s="93">
        <f t="shared" si="0"/>
        <v>15</v>
      </c>
      <c r="I191" s="93">
        <f t="shared" si="0"/>
        <v>4</v>
      </c>
      <c r="J191" s="93">
        <f t="shared" si="0"/>
        <v>21</v>
      </c>
      <c r="K191" s="93">
        <f t="shared" si="0"/>
        <v>19</v>
      </c>
      <c r="L191" s="93">
        <f t="shared" si="0"/>
        <v>24</v>
      </c>
      <c r="M191" s="93">
        <f t="shared" si="0"/>
        <v>12</v>
      </c>
      <c r="N191" s="93">
        <f t="shared" si="0"/>
        <v>20</v>
      </c>
      <c r="O191" s="93">
        <f t="shared" si="0"/>
        <v>4</v>
      </c>
      <c r="P191" s="93">
        <f t="shared" si="0"/>
        <v>1</v>
      </c>
      <c r="Q191" s="93">
        <f t="shared" si="0"/>
        <v>6</v>
      </c>
      <c r="R191" s="93">
        <f t="shared" si="0"/>
        <v>2</v>
      </c>
      <c r="S191" s="93">
        <f t="shared" si="0"/>
        <v>18</v>
      </c>
    </row>
    <row r="192" spans="1:38" s="333" customFormat="1" x14ac:dyDescent="0.35">
      <c r="A192" s="327"/>
      <c r="B192" s="328" t="s">
        <v>802</v>
      </c>
      <c r="C192" s="329">
        <f>C191/RUs!$B$2</f>
        <v>0.48571428571428571</v>
      </c>
      <c r="D192" s="329">
        <f>D191/RUs!$B$2</f>
        <v>0.51428571428571423</v>
      </c>
      <c r="E192" s="329">
        <f>E191/RUs!$B$2</f>
        <v>8.5714285714285715E-2</v>
      </c>
      <c r="F192" s="329">
        <f>F191/RUs!$B$2</f>
        <v>2.8571428571428571E-2</v>
      </c>
      <c r="G192" s="329">
        <f>G191/RUs!$B$2</f>
        <v>0.11428571428571428</v>
      </c>
      <c r="H192" s="329">
        <f>H191/RUs!$B$2</f>
        <v>0.42857142857142855</v>
      </c>
      <c r="I192" s="329">
        <f>I191/RUs!$B$2</f>
        <v>0.11428571428571428</v>
      </c>
      <c r="J192" s="329">
        <f>J191/RUs!$B$2</f>
        <v>0.6</v>
      </c>
      <c r="K192" s="329">
        <f>K191/RUs!$B$2</f>
        <v>0.54285714285714282</v>
      </c>
      <c r="L192" s="329">
        <f>L191/RUs!$B$2</f>
        <v>0.68571428571428572</v>
      </c>
      <c r="M192" s="329">
        <f>M191/RUs!$B$2</f>
        <v>0.34285714285714286</v>
      </c>
      <c r="N192" s="329">
        <f>N191/RUs!$B$2</f>
        <v>0.5714285714285714</v>
      </c>
      <c r="O192" s="329">
        <f>O191/RUs!$B$2</f>
        <v>0.11428571428571428</v>
      </c>
      <c r="P192" s="329">
        <f>P191/RUs!$B$2</f>
        <v>2.8571428571428571E-2</v>
      </c>
      <c r="Q192" s="329">
        <f>Q191/RUs!$B$2</f>
        <v>0.17142857142857143</v>
      </c>
      <c r="R192" s="329">
        <f>R191/RUs!$B$2</f>
        <v>5.7142857142857141E-2</v>
      </c>
      <c r="S192" s="329">
        <f>S191/RUs!$B$2</f>
        <v>0.51428571428571423</v>
      </c>
      <c r="T192" s="332"/>
      <c r="U192" s="332"/>
      <c r="V192" s="332"/>
      <c r="W192" s="332"/>
      <c r="X192" s="332"/>
      <c r="Y192" s="332"/>
      <c r="Z192" s="332"/>
      <c r="AA192" s="332"/>
      <c r="AB192" s="332"/>
      <c r="AC192" s="332"/>
      <c r="AD192" s="332"/>
      <c r="AE192" s="332"/>
      <c r="AF192" s="332"/>
      <c r="AG192" s="332"/>
      <c r="AH192" s="332"/>
      <c r="AI192" s="332"/>
      <c r="AJ192" s="332"/>
      <c r="AK192" s="332"/>
      <c r="AL192" s="332"/>
    </row>
    <row r="193" spans="2:19" x14ac:dyDescent="0.35">
      <c r="B193" s="118" t="s">
        <v>309</v>
      </c>
      <c r="C193" s="93">
        <f>C192*100</f>
        <v>48.571428571428569</v>
      </c>
      <c r="D193" s="93">
        <f t="shared" ref="D193:S193" si="1">D192*100</f>
        <v>51.428571428571423</v>
      </c>
      <c r="E193" s="93">
        <f t="shared" si="1"/>
        <v>8.5714285714285712</v>
      </c>
      <c r="F193" s="93">
        <f t="shared" si="1"/>
        <v>2.8571428571428572</v>
      </c>
      <c r="G193" s="93">
        <f t="shared" si="1"/>
        <v>11.428571428571429</v>
      </c>
      <c r="H193" s="93">
        <f t="shared" si="1"/>
        <v>42.857142857142854</v>
      </c>
      <c r="I193" s="93">
        <f t="shared" si="1"/>
        <v>11.428571428571429</v>
      </c>
      <c r="J193" s="93">
        <f t="shared" si="1"/>
        <v>60</v>
      </c>
      <c r="K193" s="93">
        <f t="shared" si="1"/>
        <v>54.285714285714285</v>
      </c>
      <c r="L193" s="93">
        <f t="shared" si="1"/>
        <v>68.571428571428569</v>
      </c>
      <c r="M193" s="93">
        <f t="shared" si="1"/>
        <v>34.285714285714285</v>
      </c>
      <c r="N193" s="93">
        <f t="shared" si="1"/>
        <v>57.142857142857139</v>
      </c>
      <c r="O193" s="93">
        <f t="shared" si="1"/>
        <v>11.428571428571429</v>
      </c>
      <c r="P193" s="93">
        <f t="shared" si="1"/>
        <v>2.8571428571428572</v>
      </c>
      <c r="Q193" s="93">
        <f t="shared" si="1"/>
        <v>17.142857142857142</v>
      </c>
      <c r="R193" s="93">
        <f t="shared" si="1"/>
        <v>5.7142857142857144</v>
      </c>
      <c r="S193" s="93">
        <f t="shared" si="1"/>
        <v>51.428571428571423</v>
      </c>
    </row>
    <row r="194" spans="2:19" x14ac:dyDescent="0.35">
      <c r="B194" s="90"/>
    </row>
    <row r="195" spans="2:19" x14ac:dyDescent="0.35">
      <c r="B195" s="118" t="s">
        <v>801</v>
      </c>
      <c r="C195" s="93">
        <v>4</v>
      </c>
      <c r="D195" s="325">
        <v>14</v>
      </c>
      <c r="E195" s="304">
        <v>16</v>
      </c>
      <c r="F195" s="93">
        <v>3</v>
      </c>
      <c r="G195" s="93">
        <v>5</v>
      </c>
      <c r="H195" s="93">
        <v>7</v>
      </c>
      <c r="I195" s="93">
        <v>13</v>
      </c>
      <c r="J195" s="93">
        <v>15</v>
      </c>
      <c r="K195" s="93">
        <v>11</v>
      </c>
      <c r="L195" s="93">
        <v>6</v>
      </c>
      <c r="M195" s="93">
        <v>1</v>
      </c>
      <c r="N195" s="93">
        <v>2</v>
      </c>
      <c r="O195" s="93">
        <v>17</v>
      </c>
      <c r="P195" s="93">
        <v>9</v>
      </c>
      <c r="Q195" s="93">
        <v>12</v>
      </c>
      <c r="R195" s="93">
        <v>8</v>
      </c>
      <c r="S195" s="93">
        <v>10</v>
      </c>
    </row>
    <row r="196" spans="2:19" x14ac:dyDescent="0.35">
      <c r="B196" s="118" t="s">
        <v>798</v>
      </c>
      <c r="C196" s="329">
        <f>'DATA - F_{A_k}'!F192</f>
        <v>2.8571428571428571E-2</v>
      </c>
      <c r="D196" s="330">
        <f>P192</f>
        <v>2.8571428571428571E-2</v>
      </c>
      <c r="E196" s="331">
        <f>R192</f>
        <v>5.7142857142857141E-2</v>
      </c>
      <c r="F196" s="329">
        <f>E192</f>
        <v>8.5714285714285715E-2</v>
      </c>
      <c r="G196" s="329">
        <f>G192</f>
        <v>0.11428571428571428</v>
      </c>
      <c r="H196" s="329">
        <f>I192</f>
        <v>0.11428571428571428</v>
      </c>
      <c r="I196" s="329">
        <f>O192</f>
        <v>0.11428571428571428</v>
      </c>
      <c r="J196" s="329">
        <f>Q192</f>
        <v>0.17142857142857143</v>
      </c>
      <c r="K196" s="329">
        <f>M192</f>
        <v>0.34285714285714286</v>
      </c>
      <c r="L196" s="329">
        <f>H192</f>
        <v>0.42857142857142855</v>
      </c>
      <c r="M196" s="329">
        <f>C192</f>
        <v>0.48571428571428571</v>
      </c>
      <c r="N196" s="329">
        <f>D192</f>
        <v>0.51428571428571423</v>
      </c>
      <c r="O196" s="329">
        <f>S192</f>
        <v>0.51428571428571423</v>
      </c>
      <c r="P196" s="329">
        <f>K192</f>
        <v>0.54285714285714282</v>
      </c>
      <c r="Q196" s="329">
        <f>N192</f>
        <v>0.5714285714285714</v>
      </c>
      <c r="R196" s="329">
        <f>J192</f>
        <v>0.6</v>
      </c>
      <c r="S196" s="329">
        <f>L192</f>
        <v>0.68571428571428572</v>
      </c>
    </row>
    <row r="197" spans="2:19" x14ac:dyDescent="0.35">
      <c r="B197" s="95"/>
    </row>
  </sheetData>
  <sortState ref="A2:AL191">
    <sortCondition ref="B2:B191"/>
    <sortCondition ref="A2:A191"/>
  </sortState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D779-76E3-4456-A336-F86F86F31DAE}">
  <dimension ref="A1:J269"/>
  <sheetViews>
    <sheetView workbookViewId="0">
      <pane ySplit="1" topLeftCell="A110" activePane="bottomLeft" state="frozen"/>
      <selection pane="bottomLeft" activeCell="C162" sqref="C162"/>
    </sheetView>
  </sheetViews>
  <sheetFormatPr defaultRowHeight="21" x14ac:dyDescent="0.35"/>
  <cols>
    <col min="1" max="1" width="16.42578125" style="91" customWidth="1"/>
    <col min="2" max="2" width="45.42578125" style="92" bestFit="1" customWidth="1"/>
    <col min="3" max="3" width="40" style="80" bestFit="1" customWidth="1"/>
    <col min="4" max="4" width="43" style="90" bestFit="1" customWidth="1"/>
    <col min="5" max="5" width="16.42578125" style="137" bestFit="1" customWidth="1"/>
    <col min="6" max="6" width="18.5703125" style="78" customWidth="1"/>
    <col min="7" max="16384" width="9.140625" style="95"/>
  </cols>
  <sheetData>
    <row r="1" spans="1:10" s="81" customFormat="1" x14ac:dyDescent="0.35">
      <c r="A1" s="79" t="s">
        <v>1</v>
      </c>
      <c r="B1" s="80" t="s">
        <v>118</v>
      </c>
      <c r="C1" s="80" t="s">
        <v>794</v>
      </c>
      <c r="D1" s="80"/>
      <c r="E1" s="137"/>
      <c r="F1" s="78"/>
    </row>
    <row r="2" spans="1:10" s="64" customFormat="1" x14ac:dyDescent="0.35">
      <c r="A2" s="61">
        <v>1.0109999999999999</v>
      </c>
      <c r="B2" s="62" t="s">
        <v>229</v>
      </c>
      <c r="C2" s="132"/>
      <c r="E2" s="56"/>
      <c r="F2" s="54"/>
      <c r="G2" s="54"/>
      <c r="H2" s="132"/>
      <c r="I2" s="123"/>
      <c r="J2" s="58"/>
    </row>
    <row r="3" spans="1:10" s="64" customFormat="1" x14ac:dyDescent="0.35">
      <c r="A3" s="61">
        <v>1.0109999999999999</v>
      </c>
      <c r="B3" s="62" t="s">
        <v>215</v>
      </c>
      <c r="C3" s="132"/>
      <c r="E3" s="62"/>
      <c r="F3" s="54"/>
      <c r="G3" s="54"/>
      <c r="H3" s="132"/>
      <c r="I3" s="123"/>
      <c r="J3" s="58"/>
    </row>
    <row r="4" spans="1:10" s="64" customFormat="1" x14ac:dyDescent="0.35">
      <c r="A4" s="61">
        <v>1.0109999999999999</v>
      </c>
      <c r="B4" s="62" t="s">
        <v>235</v>
      </c>
      <c r="C4" s="132"/>
      <c r="E4" s="62"/>
      <c r="F4" s="54"/>
      <c r="G4" s="54"/>
      <c r="H4" s="132"/>
      <c r="I4" s="123"/>
      <c r="J4" s="58"/>
    </row>
    <row r="5" spans="1:10" s="64" customFormat="1" x14ac:dyDescent="0.35">
      <c r="A5" s="61">
        <v>1.0109999999999999</v>
      </c>
      <c r="B5" s="62" t="s">
        <v>233</v>
      </c>
      <c r="C5" s="132"/>
      <c r="E5" s="62"/>
      <c r="F5" s="54"/>
      <c r="G5" s="54"/>
      <c r="H5" s="124"/>
      <c r="I5" s="132"/>
      <c r="J5" s="58"/>
    </row>
    <row r="6" spans="1:10" s="64" customFormat="1" x14ac:dyDescent="0.35">
      <c r="A6" s="61">
        <v>1.0109999999999999</v>
      </c>
      <c r="B6" s="62" t="s">
        <v>228</v>
      </c>
      <c r="C6" s="132"/>
      <c r="E6" s="62"/>
      <c r="F6" s="54"/>
      <c r="G6" s="54"/>
      <c r="H6" s="132"/>
      <c r="I6" s="123"/>
      <c r="J6" s="58"/>
    </row>
    <row r="7" spans="1:10" s="64" customFormat="1" x14ac:dyDescent="0.35">
      <c r="A7" s="55">
        <v>1.0109999999999999</v>
      </c>
      <c r="B7" s="56" t="s">
        <v>217</v>
      </c>
      <c r="C7" s="132"/>
      <c r="E7" s="62"/>
      <c r="F7" s="54"/>
      <c r="G7" s="54"/>
      <c r="H7" s="132"/>
      <c r="I7" s="123"/>
      <c r="J7" s="58"/>
    </row>
    <row r="8" spans="1:10" s="64" customFormat="1" x14ac:dyDescent="0.35">
      <c r="A8" s="61">
        <v>1.0109999999999999</v>
      </c>
      <c r="B8" s="62" t="s">
        <v>250</v>
      </c>
      <c r="C8" s="132"/>
      <c r="E8" s="62"/>
      <c r="F8" s="54"/>
      <c r="G8" s="54"/>
      <c r="H8" s="132"/>
      <c r="I8" s="123"/>
    </row>
    <row r="9" spans="1:10" s="64" customFormat="1" x14ac:dyDescent="0.35">
      <c r="A9" s="61">
        <v>1.0109999999999999</v>
      </c>
      <c r="B9" s="62" t="s">
        <v>230</v>
      </c>
      <c r="C9" s="132"/>
      <c r="E9" s="62"/>
      <c r="F9" s="54"/>
      <c r="G9" s="54"/>
      <c r="H9" s="132"/>
      <c r="I9" s="123"/>
      <c r="J9" s="58"/>
    </row>
    <row r="10" spans="1:10" s="64" customFormat="1" x14ac:dyDescent="0.35">
      <c r="A10" s="61">
        <v>1.0109999999999999</v>
      </c>
      <c r="B10" s="62" t="s">
        <v>234</v>
      </c>
      <c r="C10" s="132"/>
      <c r="E10" s="62"/>
      <c r="F10" s="54"/>
      <c r="G10" s="54"/>
      <c r="H10" s="132"/>
      <c r="I10" s="123"/>
      <c r="J10" s="58"/>
    </row>
    <row r="11" spans="1:10" s="64" customFormat="1" x14ac:dyDescent="0.35">
      <c r="A11" s="61">
        <v>1.0109999999999999</v>
      </c>
      <c r="B11" s="62" t="s">
        <v>226</v>
      </c>
      <c r="C11" s="132"/>
      <c r="E11" s="62"/>
      <c r="F11" s="54"/>
      <c r="G11" s="54"/>
      <c r="H11" s="132"/>
      <c r="I11" s="123"/>
      <c r="J11" s="58"/>
    </row>
    <row r="12" spans="1:10" s="64" customFormat="1" x14ac:dyDescent="0.35">
      <c r="A12" s="61">
        <v>1.0109999999999999</v>
      </c>
      <c r="B12" s="62" t="s">
        <v>221</v>
      </c>
      <c r="C12" s="132"/>
      <c r="E12" s="62"/>
      <c r="F12" s="54"/>
      <c r="G12" s="54"/>
      <c r="H12" s="132"/>
      <c r="I12" s="123"/>
    </row>
    <row r="13" spans="1:10" s="64" customFormat="1" x14ac:dyDescent="0.35">
      <c r="A13" s="61">
        <v>1.012</v>
      </c>
      <c r="B13" s="62" t="s">
        <v>112</v>
      </c>
      <c r="C13" s="132"/>
      <c r="E13" s="62"/>
      <c r="F13" s="54"/>
      <c r="G13" s="54"/>
      <c r="H13" s="132"/>
      <c r="I13" s="123"/>
    </row>
    <row r="14" spans="1:10" s="64" customFormat="1" x14ac:dyDescent="0.35">
      <c r="A14" s="61">
        <v>1.012</v>
      </c>
      <c r="B14" s="62" t="s">
        <v>113</v>
      </c>
      <c r="C14" s="132"/>
      <c r="E14" s="62"/>
      <c r="F14" s="54"/>
      <c r="G14" s="54"/>
      <c r="H14" s="132"/>
      <c r="I14" s="123"/>
    </row>
    <row r="15" spans="1:10" s="64" customFormat="1" x14ac:dyDescent="0.35">
      <c r="A15" s="61">
        <v>1.0129999999999999</v>
      </c>
      <c r="B15" s="62" t="s">
        <v>250</v>
      </c>
      <c r="C15" s="132"/>
      <c r="E15" s="62"/>
      <c r="F15" s="54"/>
      <c r="G15" s="54"/>
      <c r="H15" s="132"/>
      <c r="I15" s="123"/>
    </row>
    <row r="16" spans="1:10" s="64" customFormat="1" x14ac:dyDescent="0.35">
      <c r="A16" s="61">
        <v>1.0129999999999999</v>
      </c>
      <c r="B16" s="62" t="s">
        <v>222</v>
      </c>
      <c r="C16" s="132"/>
      <c r="E16" s="62"/>
      <c r="F16" s="54"/>
      <c r="G16" s="54"/>
      <c r="H16" s="132"/>
      <c r="I16" s="123"/>
    </row>
    <row r="17" spans="1:10" s="64" customFormat="1" x14ac:dyDescent="0.35">
      <c r="A17" s="55">
        <v>1.02</v>
      </c>
      <c r="B17" s="56" t="s">
        <v>224</v>
      </c>
      <c r="C17" s="132"/>
      <c r="E17" s="62"/>
      <c r="F17" s="54"/>
      <c r="G17" s="54"/>
      <c r="H17" s="132"/>
      <c r="I17" s="123"/>
    </row>
    <row r="18" spans="1:10" s="64" customFormat="1" x14ac:dyDescent="0.35">
      <c r="A18" s="61">
        <v>1.02</v>
      </c>
      <c r="B18" s="62" t="s">
        <v>159</v>
      </c>
      <c r="C18" s="132"/>
      <c r="E18" s="62"/>
      <c r="F18" s="54"/>
      <c r="G18" s="54"/>
      <c r="H18" s="132"/>
      <c r="I18" s="123"/>
      <c r="J18" s="58"/>
    </row>
    <row r="19" spans="1:10" s="64" customFormat="1" x14ac:dyDescent="0.35">
      <c r="A19" s="61">
        <v>1.02</v>
      </c>
      <c r="B19" s="62" t="s">
        <v>227</v>
      </c>
      <c r="C19" s="132"/>
      <c r="E19" s="62"/>
      <c r="F19" s="54"/>
      <c r="G19" s="54"/>
      <c r="H19" s="132"/>
      <c r="I19" s="123"/>
    </row>
    <row r="20" spans="1:10" s="64" customFormat="1" x14ac:dyDescent="0.35">
      <c r="A20" s="61">
        <v>1.03</v>
      </c>
      <c r="B20" s="62" t="s">
        <v>227</v>
      </c>
      <c r="C20" s="132">
        <f>ROWS(A2:A20)</f>
        <v>19</v>
      </c>
      <c r="E20" s="62"/>
      <c r="F20" s="54"/>
      <c r="G20" s="54"/>
      <c r="H20" s="132"/>
      <c r="I20" s="123"/>
    </row>
    <row r="21" spans="1:10" s="72" customFormat="1" x14ac:dyDescent="0.35">
      <c r="A21" s="66">
        <v>2.0099999999999998</v>
      </c>
      <c r="B21" s="67" t="s">
        <v>224</v>
      </c>
      <c r="C21" s="128"/>
      <c r="E21" s="67"/>
      <c r="F21" s="65"/>
      <c r="G21" s="65"/>
      <c r="H21" s="128"/>
      <c r="I21" s="122"/>
    </row>
    <row r="22" spans="1:10" s="72" customFormat="1" x14ac:dyDescent="0.35">
      <c r="A22" s="70">
        <v>2.0099999999999998</v>
      </c>
      <c r="B22" s="71" t="s">
        <v>159</v>
      </c>
      <c r="C22" s="128"/>
      <c r="E22" s="67"/>
      <c r="F22" s="65"/>
      <c r="G22" s="65"/>
      <c r="H22" s="128"/>
      <c r="I22" s="122"/>
    </row>
    <row r="23" spans="1:10" s="72" customFormat="1" x14ac:dyDescent="0.35">
      <c r="A23" s="70">
        <v>2.0099999999999998</v>
      </c>
      <c r="B23" s="71" t="s">
        <v>235</v>
      </c>
      <c r="C23" s="128"/>
      <c r="E23" s="71"/>
      <c r="F23" s="65"/>
      <c r="G23" s="65"/>
      <c r="H23" s="128"/>
      <c r="I23" s="122"/>
    </row>
    <row r="24" spans="1:10" s="72" customFormat="1" x14ac:dyDescent="0.35">
      <c r="A24" s="70">
        <v>2.0099999999999998</v>
      </c>
      <c r="B24" s="71" t="s">
        <v>233</v>
      </c>
      <c r="C24" s="128"/>
      <c r="E24" s="71"/>
      <c r="F24" s="65"/>
      <c r="G24" s="65"/>
      <c r="H24" s="128"/>
      <c r="I24" s="122"/>
      <c r="J24" s="68"/>
    </row>
    <row r="25" spans="1:10" s="72" customFormat="1" x14ac:dyDescent="0.35">
      <c r="A25" s="66">
        <v>2.0099999999999998</v>
      </c>
      <c r="B25" s="67" t="s">
        <v>217</v>
      </c>
      <c r="C25" s="128"/>
      <c r="E25" s="71"/>
      <c r="F25" s="65"/>
      <c r="G25" s="65"/>
      <c r="H25" s="128"/>
      <c r="I25" s="122"/>
    </row>
    <row r="26" spans="1:10" s="72" customFormat="1" x14ac:dyDescent="0.35">
      <c r="A26" s="70">
        <v>2.0099999999999998</v>
      </c>
      <c r="B26" s="71" t="s">
        <v>250</v>
      </c>
      <c r="C26" s="128"/>
      <c r="E26" s="71"/>
      <c r="F26" s="65"/>
      <c r="G26" s="65"/>
      <c r="H26" s="128"/>
      <c r="I26" s="122"/>
    </row>
    <row r="27" spans="1:10" s="72" customFormat="1" x14ac:dyDescent="0.35">
      <c r="A27" s="70">
        <v>2.0099999999999998</v>
      </c>
      <c r="B27" s="71" t="s">
        <v>249</v>
      </c>
      <c r="C27" s="128"/>
      <c r="E27" s="71"/>
      <c r="F27" s="65"/>
      <c r="G27" s="65"/>
      <c r="H27" s="128"/>
      <c r="I27" s="122"/>
    </row>
    <row r="28" spans="1:10" s="72" customFormat="1" x14ac:dyDescent="0.35">
      <c r="A28" s="70">
        <v>2.0099999999999998</v>
      </c>
      <c r="B28" s="71" t="s">
        <v>248</v>
      </c>
      <c r="C28" s="128"/>
      <c r="E28" s="71"/>
      <c r="F28" s="65"/>
      <c r="G28" s="65"/>
      <c r="H28" s="128"/>
      <c r="I28" s="122"/>
    </row>
    <row r="29" spans="1:10" s="72" customFormat="1" x14ac:dyDescent="0.35">
      <c r="A29" s="70">
        <v>2.0099999999999998</v>
      </c>
      <c r="B29" s="71" t="s">
        <v>226</v>
      </c>
      <c r="C29" s="128"/>
      <c r="E29" s="71"/>
      <c r="F29" s="65"/>
      <c r="G29" s="65"/>
      <c r="H29" s="128"/>
      <c r="I29" s="122"/>
    </row>
    <row r="30" spans="1:10" s="72" customFormat="1" x14ac:dyDescent="0.35">
      <c r="A30" s="66">
        <v>2.02</v>
      </c>
      <c r="B30" s="67" t="s">
        <v>224</v>
      </c>
      <c r="C30" s="128"/>
      <c r="E30" s="71"/>
      <c r="F30" s="65"/>
      <c r="G30" s="65"/>
      <c r="H30" s="128"/>
      <c r="I30" s="122"/>
    </row>
    <row r="31" spans="1:10" s="72" customFormat="1" x14ac:dyDescent="0.35">
      <c r="A31" s="70">
        <v>2.02</v>
      </c>
      <c r="B31" s="71" t="s">
        <v>300</v>
      </c>
      <c r="C31" s="128"/>
      <c r="E31" s="71"/>
      <c r="F31" s="65"/>
      <c r="G31" s="65"/>
      <c r="H31" s="128"/>
      <c r="I31" s="122"/>
    </row>
    <row r="32" spans="1:10" s="72" customFormat="1" x14ac:dyDescent="0.35">
      <c r="A32" s="70">
        <v>2.02</v>
      </c>
      <c r="B32" s="71" t="s">
        <v>234</v>
      </c>
      <c r="C32" s="128"/>
      <c r="E32" s="71"/>
      <c r="F32" s="65"/>
      <c r="G32" s="65"/>
      <c r="H32" s="128"/>
      <c r="I32" s="122"/>
    </row>
    <row r="33" spans="1:10" s="72" customFormat="1" x14ac:dyDescent="0.35">
      <c r="A33" s="70">
        <v>2.0299999999999998</v>
      </c>
      <c r="B33" s="71" t="s">
        <v>229</v>
      </c>
      <c r="C33" s="128"/>
      <c r="E33" s="71"/>
      <c r="F33" s="65"/>
      <c r="G33" s="65"/>
      <c r="H33" s="128"/>
      <c r="I33" s="122"/>
      <c r="J33" s="85"/>
    </row>
    <row r="34" spans="1:10" s="72" customFormat="1" x14ac:dyDescent="0.35">
      <c r="A34" s="70">
        <v>2.0299999999999998</v>
      </c>
      <c r="B34" s="71" t="s">
        <v>249</v>
      </c>
      <c r="C34" s="128"/>
      <c r="E34" s="71"/>
      <c r="F34" s="65"/>
      <c r="G34" s="65"/>
      <c r="H34" s="128"/>
      <c r="I34" s="122"/>
    </row>
    <row r="35" spans="1:10" s="72" customFormat="1" x14ac:dyDescent="0.35">
      <c r="A35" s="70">
        <v>2.0299999999999998</v>
      </c>
      <c r="B35" s="71" t="s">
        <v>221</v>
      </c>
      <c r="C35" s="128"/>
      <c r="E35" s="71"/>
      <c r="F35" s="65"/>
      <c r="G35" s="65"/>
      <c r="H35" s="128"/>
      <c r="I35" s="122"/>
    </row>
    <row r="36" spans="1:10" s="72" customFormat="1" x14ac:dyDescent="0.35">
      <c r="A36" s="70">
        <v>2.04</v>
      </c>
      <c r="B36" s="71" t="s">
        <v>249</v>
      </c>
      <c r="C36" s="128"/>
      <c r="E36" s="67"/>
      <c r="F36" s="65"/>
      <c r="G36" s="65"/>
      <c r="H36" s="128"/>
      <c r="I36" s="122"/>
    </row>
    <row r="37" spans="1:10" s="72" customFormat="1" x14ac:dyDescent="0.35">
      <c r="A37" s="70">
        <v>2.04</v>
      </c>
      <c r="B37" s="71" t="s">
        <v>248</v>
      </c>
      <c r="C37" s="128"/>
      <c r="E37" s="71"/>
      <c r="F37" s="65"/>
      <c r="G37" s="65"/>
      <c r="H37" s="128"/>
      <c r="I37" s="122"/>
    </row>
    <row r="38" spans="1:10" s="68" customFormat="1" x14ac:dyDescent="0.35">
      <c r="A38" s="70">
        <v>2.04</v>
      </c>
      <c r="B38" s="71" t="s">
        <v>230</v>
      </c>
      <c r="C38" s="128"/>
      <c r="E38" s="71"/>
      <c r="F38" s="65"/>
      <c r="G38" s="65"/>
      <c r="H38" s="128"/>
      <c r="I38" s="122"/>
      <c r="J38" s="72"/>
    </row>
    <row r="39" spans="1:10" s="68" customFormat="1" x14ac:dyDescent="0.35">
      <c r="A39" s="70">
        <v>2.06</v>
      </c>
      <c r="B39" s="71" t="s">
        <v>215</v>
      </c>
      <c r="C39" s="128"/>
      <c r="E39" s="71"/>
      <c r="F39" s="65"/>
      <c r="G39" s="65"/>
      <c r="H39" s="128"/>
      <c r="I39" s="122"/>
      <c r="J39" s="72"/>
    </row>
    <row r="40" spans="1:10" s="68" customFormat="1" x14ac:dyDescent="0.35">
      <c r="A40" s="66">
        <v>2.06</v>
      </c>
      <c r="B40" s="67" t="s">
        <v>217</v>
      </c>
      <c r="C40" s="128"/>
      <c r="E40" s="71"/>
      <c r="F40" s="65"/>
      <c r="G40" s="65"/>
      <c r="H40" s="128"/>
      <c r="I40" s="122"/>
    </row>
    <row r="41" spans="1:10" s="68" customFormat="1" x14ac:dyDescent="0.35">
      <c r="A41" s="70">
        <v>2.0699999999999998</v>
      </c>
      <c r="B41" s="71" t="s">
        <v>235</v>
      </c>
      <c r="C41" s="128"/>
      <c r="E41" s="71"/>
      <c r="F41" s="65"/>
      <c r="G41" s="65"/>
      <c r="H41" s="128"/>
      <c r="I41" s="122"/>
      <c r="J41" s="72"/>
    </row>
    <row r="42" spans="1:10" s="68" customFormat="1" x14ac:dyDescent="0.35">
      <c r="A42" s="70">
        <v>2.09</v>
      </c>
      <c r="B42" s="71" t="s">
        <v>250</v>
      </c>
      <c r="C42" s="128"/>
      <c r="E42" s="71"/>
      <c r="F42" s="65"/>
      <c r="G42" s="65"/>
      <c r="H42" s="128"/>
      <c r="I42" s="122"/>
      <c r="J42" s="72"/>
    </row>
    <row r="43" spans="1:10" s="68" customFormat="1" x14ac:dyDescent="0.35">
      <c r="A43" s="70">
        <v>2.1</v>
      </c>
      <c r="B43" s="71" t="s">
        <v>300</v>
      </c>
      <c r="C43" s="128"/>
      <c r="E43" s="71"/>
      <c r="F43" s="65"/>
      <c r="G43" s="65"/>
      <c r="H43" s="128"/>
      <c r="I43" s="122"/>
      <c r="J43" s="72"/>
    </row>
    <row r="44" spans="1:10" s="68" customFormat="1" x14ac:dyDescent="0.35">
      <c r="A44" s="70">
        <v>2.11</v>
      </c>
      <c r="B44" s="71" t="s">
        <v>210</v>
      </c>
      <c r="C44" s="128"/>
      <c r="E44" s="71"/>
      <c r="F44" s="65"/>
      <c r="G44" s="65"/>
      <c r="H44" s="128"/>
      <c r="I44" s="122"/>
      <c r="J44" s="72"/>
    </row>
    <row r="45" spans="1:10" s="68" customFormat="1" x14ac:dyDescent="0.35">
      <c r="A45" s="70">
        <v>2.11</v>
      </c>
      <c r="B45" s="71" t="s">
        <v>209</v>
      </c>
      <c r="C45" s="128"/>
      <c r="E45" s="71"/>
      <c r="F45" s="65"/>
      <c r="G45" s="65"/>
      <c r="H45" s="128"/>
      <c r="I45" s="122"/>
      <c r="J45" s="72"/>
    </row>
    <row r="46" spans="1:10" s="72" customFormat="1" x14ac:dyDescent="0.35">
      <c r="A46" s="70">
        <v>2.11</v>
      </c>
      <c r="B46" s="71" t="s">
        <v>117</v>
      </c>
      <c r="C46" s="128"/>
      <c r="E46" s="71"/>
      <c r="F46" s="65"/>
      <c r="G46" s="65"/>
      <c r="H46" s="128"/>
      <c r="I46" s="122"/>
    </row>
    <row r="47" spans="1:10" s="72" customFormat="1" x14ac:dyDescent="0.35">
      <c r="A47" s="70">
        <v>2.12</v>
      </c>
      <c r="B47" s="71" t="s">
        <v>210</v>
      </c>
      <c r="C47" s="128"/>
      <c r="E47" s="71"/>
      <c r="F47" s="65"/>
      <c r="G47" s="65"/>
      <c r="H47" s="128"/>
      <c r="I47" s="122"/>
    </row>
    <row r="48" spans="1:10" s="72" customFormat="1" x14ac:dyDescent="0.35">
      <c r="A48" s="70">
        <v>2.12</v>
      </c>
      <c r="B48" s="71" t="s">
        <v>209</v>
      </c>
      <c r="C48" s="128"/>
      <c r="E48" s="71"/>
      <c r="F48" s="65"/>
      <c r="G48" s="65"/>
      <c r="H48" s="128"/>
      <c r="I48" s="122"/>
    </row>
    <row r="49" spans="1:9" s="72" customFormat="1" x14ac:dyDescent="0.35">
      <c r="A49" s="70">
        <v>2.12</v>
      </c>
      <c r="B49" s="71" t="s">
        <v>117</v>
      </c>
      <c r="C49" s="128"/>
      <c r="E49" s="71"/>
      <c r="F49" s="65"/>
      <c r="G49" s="65"/>
      <c r="H49" s="128"/>
      <c r="I49" s="122"/>
    </row>
    <row r="50" spans="1:9" s="72" customFormat="1" x14ac:dyDescent="0.35">
      <c r="A50" s="70">
        <v>2.13</v>
      </c>
      <c r="B50" s="71" t="s">
        <v>211</v>
      </c>
      <c r="C50" s="128"/>
      <c r="E50" s="71"/>
      <c r="F50" s="65"/>
      <c r="G50" s="65"/>
      <c r="H50" s="128"/>
      <c r="I50" s="122"/>
    </row>
    <row r="51" spans="1:9" s="72" customFormat="1" x14ac:dyDescent="0.35">
      <c r="A51" s="70">
        <v>2.14</v>
      </c>
      <c r="B51" s="71" t="s">
        <v>215</v>
      </c>
      <c r="C51" s="128">
        <f>ROWS(B21:B51)</f>
        <v>31</v>
      </c>
      <c r="E51" s="71"/>
      <c r="F51" s="65"/>
      <c r="G51" s="65"/>
      <c r="H51" s="128"/>
      <c r="I51" s="122"/>
    </row>
    <row r="52" spans="1:9" s="64" customFormat="1" x14ac:dyDescent="0.35">
      <c r="A52" s="61">
        <v>3.01</v>
      </c>
      <c r="B52" s="62" t="s">
        <v>210</v>
      </c>
      <c r="C52" s="132"/>
      <c r="D52" s="54"/>
      <c r="E52" s="132"/>
      <c r="F52" s="123"/>
    </row>
    <row r="53" spans="1:9" s="64" customFormat="1" x14ac:dyDescent="0.35">
      <c r="A53" s="61">
        <v>3.01</v>
      </c>
      <c r="B53" s="62" t="s">
        <v>209</v>
      </c>
      <c r="C53" s="132"/>
      <c r="D53" s="54"/>
      <c r="E53" s="132"/>
      <c r="F53" s="123"/>
    </row>
    <row r="54" spans="1:9" s="64" customFormat="1" x14ac:dyDescent="0.35">
      <c r="A54" s="61">
        <v>3.02</v>
      </c>
      <c r="B54" s="62" t="s">
        <v>117</v>
      </c>
      <c r="C54" s="132"/>
      <c r="D54" s="54"/>
      <c r="E54" s="132"/>
      <c r="F54" s="123"/>
    </row>
    <row r="55" spans="1:9" s="64" customFormat="1" x14ac:dyDescent="0.35">
      <c r="A55" s="61">
        <v>3.03</v>
      </c>
      <c r="B55" s="62" t="s">
        <v>117</v>
      </c>
      <c r="C55" s="132"/>
      <c r="D55" s="54"/>
      <c r="E55" s="132"/>
      <c r="F55" s="123"/>
    </row>
    <row r="56" spans="1:9" s="64" customFormat="1" x14ac:dyDescent="0.35">
      <c r="A56" s="61">
        <v>3.04</v>
      </c>
      <c r="B56" s="62" t="s">
        <v>117</v>
      </c>
      <c r="C56" s="132">
        <f>ROWS(B52:B56)</f>
        <v>5</v>
      </c>
      <c r="D56" s="54"/>
      <c r="E56" s="132"/>
      <c r="F56" s="123"/>
    </row>
    <row r="57" spans="1:9" s="83" customFormat="1" x14ac:dyDescent="0.35">
      <c r="A57" s="70">
        <v>4.0199999999999996</v>
      </c>
      <c r="B57" s="71" t="s">
        <v>300</v>
      </c>
      <c r="C57" s="128">
        <f>ROWS(B57:B57)</f>
        <v>1</v>
      </c>
      <c r="D57" s="65"/>
      <c r="E57" s="128"/>
      <c r="F57" s="122"/>
      <c r="G57" s="72"/>
    </row>
    <row r="58" spans="1:9" s="84" customFormat="1" x14ac:dyDescent="0.35">
      <c r="A58" s="61">
        <v>5.01</v>
      </c>
      <c r="B58" s="62" t="s">
        <v>149</v>
      </c>
      <c r="C58" s="132"/>
      <c r="D58" s="54"/>
      <c r="E58" s="132"/>
      <c r="F58" s="123"/>
      <c r="G58" s="64"/>
    </row>
    <row r="59" spans="1:9" s="64" customFormat="1" x14ac:dyDescent="0.35">
      <c r="A59" s="61">
        <v>5.0199999999999996</v>
      </c>
      <c r="B59" s="62" t="s">
        <v>145</v>
      </c>
      <c r="C59" s="132"/>
      <c r="D59" s="54"/>
      <c r="E59" s="124"/>
      <c r="F59" s="132"/>
    </row>
    <row r="60" spans="1:9" s="64" customFormat="1" x14ac:dyDescent="0.35">
      <c r="A60" s="61">
        <v>5.03</v>
      </c>
      <c r="B60" s="62" t="s">
        <v>146</v>
      </c>
      <c r="C60" s="132"/>
      <c r="D60" s="54"/>
      <c r="E60" s="124"/>
      <c r="F60" s="132"/>
    </row>
    <row r="61" spans="1:9" s="64" customFormat="1" x14ac:dyDescent="0.35">
      <c r="A61" s="61">
        <v>5.04</v>
      </c>
      <c r="B61" s="62" t="s">
        <v>211</v>
      </c>
      <c r="C61" s="132">
        <f>ROWS(B58:B61)</f>
        <v>4</v>
      </c>
      <c r="D61" s="54"/>
      <c r="E61" s="132"/>
      <c r="F61" s="123"/>
    </row>
    <row r="62" spans="1:9" s="72" customFormat="1" x14ac:dyDescent="0.35">
      <c r="A62" s="70">
        <v>6.01</v>
      </c>
      <c r="B62" s="71" t="s">
        <v>300</v>
      </c>
      <c r="C62" s="128"/>
      <c r="D62" s="65"/>
      <c r="E62" s="128"/>
      <c r="F62" s="122"/>
    </row>
    <row r="63" spans="1:9" s="72" customFormat="1" x14ac:dyDescent="0.35">
      <c r="A63" s="70">
        <v>6.01</v>
      </c>
      <c r="B63" s="71" t="s">
        <v>146</v>
      </c>
      <c r="C63" s="128"/>
      <c r="D63" s="65"/>
      <c r="E63" s="128"/>
      <c r="F63" s="122"/>
    </row>
    <row r="64" spans="1:9" s="72" customFormat="1" x14ac:dyDescent="0.35">
      <c r="A64" s="70">
        <v>6.01</v>
      </c>
      <c r="B64" s="71" t="s">
        <v>156</v>
      </c>
      <c r="C64" s="128"/>
      <c r="D64" s="65"/>
      <c r="E64" s="128"/>
      <c r="F64" s="122"/>
    </row>
    <row r="65" spans="1:7" s="72" customFormat="1" x14ac:dyDescent="0.25">
      <c r="A65" s="131">
        <v>6.01</v>
      </c>
      <c r="B65" s="119" t="s">
        <v>214</v>
      </c>
      <c r="C65" s="128"/>
      <c r="D65" s="65"/>
      <c r="E65" s="125"/>
      <c r="F65" s="128"/>
    </row>
    <row r="66" spans="1:7" s="72" customFormat="1" x14ac:dyDescent="0.35">
      <c r="A66" s="70">
        <v>6.01</v>
      </c>
      <c r="B66" s="71" t="s">
        <v>112</v>
      </c>
      <c r="C66" s="128"/>
      <c r="D66" s="65"/>
      <c r="E66" s="125"/>
      <c r="F66" s="128"/>
    </row>
    <row r="67" spans="1:7" s="72" customFormat="1" x14ac:dyDescent="0.35">
      <c r="A67" s="70">
        <v>6.01</v>
      </c>
      <c r="B67" s="71" t="s">
        <v>145</v>
      </c>
      <c r="C67" s="128"/>
      <c r="D67" s="65"/>
      <c r="E67" s="128"/>
      <c r="F67" s="122"/>
    </row>
    <row r="68" spans="1:7" s="72" customFormat="1" x14ac:dyDescent="0.35">
      <c r="A68" s="70">
        <v>6.01</v>
      </c>
      <c r="B68" s="71" t="s">
        <v>116</v>
      </c>
      <c r="C68" s="128"/>
      <c r="D68" s="65"/>
      <c r="E68" s="128"/>
      <c r="F68" s="122"/>
    </row>
    <row r="69" spans="1:7" s="72" customFormat="1" x14ac:dyDescent="0.35">
      <c r="A69" s="70">
        <v>6.01</v>
      </c>
      <c r="B69" s="71" t="s">
        <v>250</v>
      </c>
      <c r="C69" s="128"/>
      <c r="D69" s="65"/>
      <c r="E69" s="128"/>
      <c r="F69" s="122"/>
      <c r="G69" s="59"/>
    </row>
    <row r="70" spans="1:7" s="83" customFormat="1" x14ac:dyDescent="0.35">
      <c r="A70" s="70">
        <v>6.01</v>
      </c>
      <c r="B70" s="71" t="s">
        <v>222</v>
      </c>
      <c r="C70" s="128"/>
      <c r="D70" s="65"/>
      <c r="E70" s="128"/>
      <c r="F70" s="122"/>
      <c r="G70" s="59"/>
    </row>
    <row r="71" spans="1:7" s="72" customFormat="1" x14ac:dyDescent="0.35">
      <c r="A71" s="70">
        <v>6.02</v>
      </c>
      <c r="B71" s="71" t="s">
        <v>210</v>
      </c>
      <c r="C71" s="128"/>
      <c r="D71" s="65"/>
      <c r="E71" s="128"/>
      <c r="F71" s="122"/>
      <c r="G71" s="59"/>
    </row>
    <row r="72" spans="1:7" s="83" customFormat="1" x14ac:dyDescent="0.35">
      <c r="A72" s="70">
        <v>6.03</v>
      </c>
      <c r="B72" s="71" t="s">
        <v>146</v>
      </c>
      <c r="C72" s="128"/>
      <c r="D72" s="65"/>
      <c r="E72" s="128"/>
      <c r="F72" s="122"/>
      <c r="G72" s="59"/>
    </row>
    <row r="73" spans="1:7" s="83" customFormat="1" x14ac:dyDescent="0.25">
      <c r="A73" s="131">
        <v>6.03</v>
      </c>
      <c r="B73" s="119" t="s">
        <v>214</v>
      </c>
      <c r="C73" s="128"/>
      <c r="D73" s="65"/>
      <c r="E73" s="125"/>
      <c r="F73" s="128"/>
      <c r="G73" s="59"/>
    </row>
    <row r="74" spans="1:7" s="83" customFormat="1" x14ac:dyDescent="0.35">
      <c r="A74" s="66">
        <v>6.03</v>
      </c>
      <c r="B74" s="67" t="s">
        <v>213</v>
      </c>
      <c r="C74" s="128"/>
      <c r="D74" s="65"/>
      <c r="E74" s="128"/>
      <c r="F74" s="122"/>
      <c r="G74" s="59"/>
    </row>
    <row r="75" spans="1:7" s="72" customFormat="1" x14ac:dyDescent="0.35">
      <c r="A75" s="70">
        <v>6.03</v>
      </c>
      <c r="B75" s="71" t="s">
        <v>145</v>
      </c>
      <c r="C75" s="128"/>
      <c r="D75" s="65"/>
      <c r="E75" s="125"/>
      <c r="F75" s="128"/>
      <c r="G75" s="86"/>
    </row>
    <row r="76" spans="1:7" s="72" customFormat="1" x14ac:dyDescent="0.35">
      <c r="A76" s="70">
        <v>6.04</v>
      </c>
      <c r="B76" s="71" t="s">
        <v>156</v>
      </c>
      <c r="C76" s="128"/>
      <c r="D76" s="65"/>
      <c r="E76" s="125"/>
      <c r="F76" s="128"/>
      <c r="G76" s="59"/>
    </row>
    <row r="77" spans="1:7" s="72" customFormat="1" x14ac:dyDescent="0.25">
      <c r="A77" s="66">
        <v>6.04</v>
      </c>
      <c r="B77" s="67" t="s">
        <v>213</v>
      </c>
      <c r="C77" s="128"/>
      <c r="D77" s="65"/>
      <c r="E77" s="125"/>
      <c r="F77" s="128"/>
    </row>
    <row r="78" spans="1:7" s="72" customFormat="1" x14ac:dyDescent="0.35">
      <c r="A78" s="66">
        <v>6.0510000000000002</v>
      </c>
      <c r="B78" s="67" t="s">
        <v>213</v>
      </c>
      <c r="C78" s="128"/>
      <c r="D78" s="65"/>
      <c r="E78" s="128"/>
      <c r="F78" s="122"/>
      <c r="G78" s="86"/>
    </row>
    <row r="79" spans="1:7" s="72" customFormat="1" x14ac:dyDescent="0.35">
      <c r="A79" s="70">
        <v>6.0519999999999996</v>
      </c>
      <c r="B79" s="71" t="s">
        <v>147</v>
      </c>
      <c r="C79" s="128"/>
      <c r="D79" s="65"/>
      <c r="E79" s="128"/>
      <c r="F79" s="122"/>
      <c r="G79" s="59"/>
    </row>
    <row r="80" spans="1:7" s="72" customFormat="1" x14ac:dyDescent="0.35">
      <c r="A80" s="70">
        <v>6.0529999999999999</v>
      </c>
      <c r="B80" s="71" t="s">
        <v>116</v>
      </c>
      <c r="C80" s="128"/>
      <c r="D80" s="65"/>
      <c r="E80" s="128"/>
      <c r="F80" s="122"/>
      <c r="G80" s="68"/>
    </row>
    <row r="81" spans="1:7" s="72" customFormat="1" x14ac:dyDescent="0.35">
      <c r="A81" s="70">
        <v>6.0540000000000003</v>
      </c>
      <c r="B81" s="71" t="s">
        <v>145</v>
      </c>
      <c r="C81" s="128"/>
      <c r="D81" s="65"/>
      <c r="E81" s="128"/>
      <c r="F81" s="122"/>
      <c r="G81" s="68"/>
    </row>
    <row r="82" spans="1:7" s="72" customFormat="1" x14ac:dyDescent="0.35">
      <c r="A82" s="70">
        <v>6.0540000000000003</v>
      </c>
      <c r="B82" s="71" t="s">
        <v>116</v>
      </c>
      <c r="C82" s="128"/>
      <c r="D82" s="65"/>
      <c r="E82" s="128"/>
      <c r="F82" s="122"/>
      <c r="G82" s="68"/>
    </row>
    <row r="83" spans="1:7" s="72" customFormat="1" x14ac:dyDescent="0.35">
      <c r="A83" s="70">
        <v>6.0549999999999997</v>
      </c>
      <c r="B83" s="71" t="s">
        <v>116</v>
      </c>
      <c r="C83" s="128"/>
      <c r="D83" s="65"/>
      <c r="E83" s="128"/>
      <c r="F83" s="122"/>
      <c r="G83" s="68"/>
    </row>
    <row r="84" spans="1:7" s="72" customFormat="1" x14ac:dyDescent="0.35">
      <c r="A84" s="70">
        <v>6.056</v>
      </c>
      <c r="B84" s="71" t="s">
        <v>210</v>
      </c>
      <c r="C84" s="128"/>
      <c r="D84" s="65"/>
      <c r="E84" s="128"/>
      <c r="F84" s="122"/>
    </row>
    <row r="85" spans="1:7" s="72" customFormat="1" x14ac:dyDescent="0.35">
      <c r="A85" s="70">
        <v>6.0609999999999999</v>
      </c>
      <c r="B85" s="71" t="s">
        <v>159</v>
      </c>
      <c r="C85" s="128"/>
      <c r="D85" s="65"/>
      <c r="E85" s="128"/>
      <c r="F85" s="122"/>
    </row>
    <row r="86" spans="1:7" s="72" customFormat="1" x14ac:dyDescent="0.35">
      <c r="A86" s="70">
        <v>6.0620000000000003</v>
      </c>
      <c r="B86" s="71" t="s">
        <v>113</v>
      </c>
      <c r="C86" s="128"/>
      <c r="D86" s="65"/>
      <c r="E86" s="128"/>
      <c r="F86" s="122"/>
    </row>
    <row r="87" spans="1:7" s="72" customFormat="1" x14ac:dyDescent="0.35">
      <c r="A87" s="70">
        <v>6.07</v>
      </c>
      <c r="B87" s="71" t="s">
        <v>148</v>
      </c>
      <c r="C87" s="128"/>
      <c r="D87" s="65"/>
      <c r="E87" s="128"/>
      <c r="F87" s="122"/>
    </row>
    <row r="88" spans="1:7" s="72" customFormat="1" x14ac:dyDescent="0.35">
      <c r="A88" s="66">
        <v>6.08</v>
      </c>
      <c r="B88" s="67" t="s">
        <v>213</v>
      </c>
      <c r="C88" s="128"/>
      <c r="D88" s="65"/>
      <c r="E88" s="128"/>
      <c r="F88" s="122"/>
    </row>
    <row r="89" spans="1:7" s="72" customFormat="1" x14ac:dyDescent="0.35">
      <c r="A89" s="70">
        <v>6.08</v>
      </c>
      <c r="B89" s="71" t="s">
        <v>147</v>
      </c>
      <c r="C89" s="128"/>
      <c r="D89" s="65"/>
      <c r="E89" s="128"/>
      <c r="F89" s="122"/>
    </row>
    <row r="90" spans="1:7" s="72" customFormat="1" x14ac:dyDescent="0.35">
      <c r="A90" s="70">
        <v>6.08</v>
      </c>
      <c r="B90" s="71" t="s">
        <v>148</v>
      </c>
      <c r="C90" s="128">
        <f>ROWS(B62:B90)</f>
        <v>29</v>
      </c>
      <c r="D90" s="65"/>
      <c r="E90" s="128"/>
      <c r="F90" s="122"/>
    </row>
    <row r="91" spans="1:7" s="64" customFormat="1" x14ac:dyDescent="0.35">
      <c r="A91" s="61">
        <v>7.01</v>
      </c>
      <c r="B91" s="62" t="s">
        <v>117</v>
      </c>
      <c r="C91" s="132"/>
      <c r="D91" s="54"/>
      <c r="E91" s="132"/>
      <c r="F91" s="123"/>
    </row>
    <row r="92" spans="1:7" s="64" customFormat="1" x14ac:dyDescent="0.35">
      <c r="A92" s="61">
        <v>7.02</v>
      </c>
      <c r="B92" s="62" t="s">
        <v>210</v>
      </c>
      <c r="C92" s="132"/>
      <c r="D92" s="54"/>
      <c r="E92" s="132"/>
      <c r="F92" s="123"/>
      <c r="G92" s="88"/>
    </row>
    <row r="93" spans="1:7" s="64" customFormat="1" x14ac:dyDescent="0.35">
      <c r="A93" s="61">
        <v>7.03</v>
      </c>
      <c r="B93" s="62" t="s">
        <v>211</v>
      </c>
      <c r="C93" s="132"/>
      <c r="D93" s="54"/>
      <c r="E93" s="132"/>
      <c r="F93" s="123"/>
      <c r="G93" s="88"/>
    </row>
    <row r="94" spans="1:7" s="64" customFormat="1" x14ac:dyDescent="0.35">
      <c r="A94" s="61">
        <v>7.03</v>
      </c>
      <c r="B94" s="62" t="s">
        <v>218</v>
      </c>
      <c r="C94" s="132"/>
      <c r="D94" s="54"/>
      <c r="E94" s="132"/>
      <c r="F94" s="123"/>
      <c r="G94" s="88"/>
    </row>
    <row r="95" spans="1:7" s="64" customFormat="1" x14ac:dyDescent="0.35">
      <c r="A95" s="61">
        <v>7.04</v>
      </c>
      <c r="B95" s="62" t="s">
        <v>218</v>
      </c>
      <c r="C95" s="132">
        <f>ROWS(B91:B95)</f>
        <v>5</v>
      </c>
      <c r="D95" s="54"/>
      <c r="E95" s="132"/>
      <c r="F95" s="123"/>
      <c r="G95" s="88"/>
    </row>
    <row r="96" spans="1:7" s="72" customFormat="1" x14ac:dyDescent="0.35">
      <c r="A96" s="70">
        <v>8.01</v>
      </c>
      <c r="B96" s="71" t="s">
        <v>300</v>
      </c>
      <c r="C96" s="128"/>
      <c r="D96" s="65"/>
      <c r="E96" s="128"/>
      <c r="F96" s="122"/>
      <c r="G96" s="85"/>
    </row>
    <row r="97" spans="1:7" s="72" customFormat="1" x14ac:dyDescent="0.35">
      <c r="A97" s="70">
        <v>8.01</v>
      </c>
      <c r="B97" s="71" t="s">
        <v>146</v>
      </c>
      <c r="C97" s="128"/>
      <c r="D97" s="65"/>
      <c r="E97" s="128"/>
      <c r="F97" s="122"/>
      <c r="G97" s="85"/>
    </row>
    <row r="98" spans="1:7" s="72" customFormat="1" x14ac:dyDescent="0.35">
      <c r="A98" s="70">
        <v>8.01</v>
      </c>
      <c r="B98" s="71" t="s">
        <v>156</v>
      </c>
      <c r="C98" s="128"/>
      <c r="D98" s="65"/>
      <c r="E98" s="128"/>
      <c r="F98" s="122"/>
      <c r="G98" s="85"/>
    </row>
    <row r="99" spans="1:7" s="72" customFormat="1" x14ac:dyDescent="0.35">
      <c r="A99" s="131">
        <v>8.01</v>
      </c>
      <c r="B99" s="119" t="s">
        <v>214</v>
      </c>
      <c r="C99" s="128"/>
      <c r="D99" s="65"/>
      <c r="E99" s="128"/>
      <c r="F99" s="122"/>
      <c r="G99" s="85"/>
    </row>
    <row r="100" spans="1:7" s="69" customFormat="1" x14ac:dyDescent="0.35">
      <c r="A100" s="70">
        <v>8.01</v>
      </c>
      <c r="B100" s="71" t="s">
        <v>212</v>
      </c>
      <c r="C100" s="128"/>
      <c r="D100" s="65"/>
      <c r="E100" s="128"/>
      <c r="F100" s="122"/>
      <c r="G100" s="85"/>
    </row>
    <row r="101" spans="1:7" s="69" customFormat="1" x14ac:dyDescent="0.35">
      <c r="A101" s="70">
        <v>8.01</v>
      </c>
      <c r="B101" s="71" t="s">
        <v>215</v>
      </c>
      <c r="C101" s="128"/>
      <c r="D101" s="65"/>
      <c r="E101" s="128"/>
      <c r="F101" s="122"/>
      <c r="G101" s="85"/>
    </row>
    <row r="102" spans="1:7" s="72" customFormat="1" x14ac:dyDescent="0.35">
      <c r="A102" s="70">
        <v>8.01</v>
      </c>
      <c r="B102" s="71" t="s">
        <v>235</v>
      </c>
      <c r="C102" s="128"/>
      <c r="D102" s="65"/>
      <c r="E102" s="125"/>
      <c r="F102" s="122"/>
      <c r="G102" s="85"/>
    </row>
    <row r="103" spans="1:7" s="72" customFormat="1" x14ac:dyDescent="0.35">
      <c r="A103" s="70">
        <v>8.01</v>
      </c>
      <c r="B103" s="71" t="s">
        <v>233</v>
      </c>
      <c r="C103" s="128"/>
      <c r="D103" s="65"/>
      <c r="E103" s="128"/>
      <c r="F103" s="122"/>
    </row>
    <row r="104" spans="1:7" s="72" customFormat="1" x14ac:dyDescent="0.35">
      <c r="A104" s="70">
        <v>8.01</v>
      </c>
      <c r="B104" s="71" t="s">
        <v>145</v>
      </c>
      <c r="C104" s="128"/>
      <c r="D104" s="65"/>
      <c r="E104" s="128"/>
      <c r="F104" s="122"/>
    </row>
    <row r="105" spans="1:7" s="72" customFormat="1" x14ac:dyDescent="0.35">
      <c r="A105" s="70">
        <v>8.01</v>
      </c>
      <c r="B105" s="71" t="s">
        <v>228</v>
      </c>
      <c r="C105" s="128"/>
      <c r="D105" s="65"/>
      <c r="E105" s="125"/>
      <c r="F105" s="128"/>
    </row>
    <row r="106" spans="1:7" s="72" customFormat="1" x14ac:dyDescent="0.35">
      <c r="A106" s="70">
        <v>8.01</v>
      </c>
      <c r="B106" s="71" t="s">
        <v>147</v>
      </c>
      <c r="C106" s="128"/>
      <c r="D106" s="65"/>
      <c r="E106" s="128"/>
      <c r="F106" s="122"/>
    </row>
    <row r="107" spans="1:7" s="72" customFormat="1" x14ac:dyDescent="0.35">
      <c r="A107" s="70">
        <v>8.01</v>
      </c>
      <c r="B107" s="71" t="s">
        <v>249</v>
      </c>
      <c r="C107" s="128"/>
      <c r="D107" s="65"/>
      <c r="E107" s="125"/>
      <c r="F107" s="128"/>
    </row>
    <row r="108" spans="1:7" s="72" customFormat="1" x14ac:dyDescent="0.35">
      <c r="A108" s="70">
        <v>8.01</v>
      </c>
      <c r="B108" s="71" t="s">
        <v>248</v>
      </c>
      <c r="C108" s="128"/>
      <c r="D108" s="65"/>
      <c r="E108" s="128"/>
      <c r="F108" s="122"/>
    </row>
    <row r="109" spans="1:7" s="72" customFormat="1" x14ac:dyDescent="0.35">
      <c r="A109" s="70">
        <v>8.01</v>
      </c>
      <c r="B109" s="71" t="s">
        <v>227</v>
      </c>
      <c r="C109" s="128"/>
      <c r="D109" s="65"/>
      <c r="E109" s="128"/>
      <c r="F109" s="122"/>
    </row>
    <row r="110" spans="1:7" s="72" customFormat="1" x14ac:dyDescent="0.35">
      <c r="A110" s="70">
        <v>8.01</v>
      </c>
      <c r="B110" s="71" t="s">
        <v>234</v>
      </c>
      <c r="C110" s="128"/>
      <c r="D110" s="65"/>
      <c r="E110" s="128"/>
      <c r="F110" s="122"/>
    </row>
    <row r="111" spans="1:7" s="72" customFormat="1" x14ac:dyDescent="0.35">
      <c r="A111" s="70">
        <v>8.01</v>
      </c>
      <c r="B111" s="71" t="s">
        <v>226</v>
      </c>
      <c r="C111" s="128"/>
      <c r="D111" s="65"/>
      <c r="E111" s="128"/>
      <c r="F111" s="122"/>
    </row>
    <row r="112" spans="1:7" s="72" customFormat="1" x14ac:dyDescent="0.35">
      <c r="A112" s="70">
        <v>8.01</v>
      </c>
      <c r="B112" s="71" t="s">
        <v>221</v>
      </c>
      <c r="C112" s="128"/>
      <c r="D112" s="65"/>
      <c r="E112" s="128"/>
      <c r="F112" s="122"/>
    </row>
    <row r="113" spans="1:7" s="72" customFormat="1" x14ac:dyDescent="0.35">
      <c r="A113" s="70">
        <v>8.02</v>
      </c>
      <c r="B113" s="71" t="s">
        <v>300</v>
      </c>
      <c r="C113" s="128"/>
      <c r="D113" s="65"/>
      <c r="E113" s="128"/>
      <c r="F113" s="122"/>
      <c r="G113" s="83"/>
    </row>
    <row r="114" spans="1:7" s="72" customFormat="1" x14ac:dyDescent="0.35">
      <c r="A114" s="70">
        <v>8.02</v>
      </c>
      <c r="B114" s="71" t="s">
        <v>146</v>
      </c>
      <c r="C114" s="128"/>
      <c r="D114" s="65"/>
      <c r="E114" s="128"/>
      <c r="F114" s="122"/>
    </row>
    <row r="115" spans="1:7" s="72" customFormat="1" x14ac:dyDescent="0.35">
      <c r="A115" s="70">
        <v>8.02</v>
      </c>
      <c r="B115" s="71" t="s">
        <v>235</v>
      </c>
      <c r="C115" s="128"/>
      <c r="D115" s="65"/>
      <c r="E115" s="128"/>
      <c r="F115" s="122"/>
    </row>
    <row r="116" spans="1:7" s="72" customFormat="1" x14ac:dyDescent="0.35">
      <c r="A116" s="70">
        <v>8.02</v>
      </c>
      <c r="B116" s="71" t="s">
        <v>233</v>
      </c>
      <c r="C116" s="128"/>
      <c r="D116" s="65"/>
      <c r="E116" s="128"/>
      <c r="F116" s="122"/>
    </row>
    <row r="117" spans="1:7" s="72" customFormat="1" x14ac:dyDescent="0.35">
      <c r="A117" s="70">
        <v>8.02</v>
      </c>
      <c r="B117" s="71" t="s">
        <v>228</v>
      </c>
      <c r="C117" s="128"/>
      <c r="D117" s="65"/>
      <c r="E117" s="128"/>
      <c r="F117" s="122"/>
    </row>
    <row r="118" spans="1:7" s="72" customFormat="1" x14ac:dyDescent="0.35">
      <c r="A118" s="70">
        <v>8.02</v>
      </c>
      <c r="B118" s="71" t="s">
        <v>147</v>
      </c>
      <c r="C118" s="128"/>
      <c r="D118" s="65"/>
      <c r="E118" s="128"/>
      <c r="F118" s="122"/>
    </row>
    <row r="119" spans="1:7" s="72" customFormat="1" x14ac:dyDescent="0.35">
      <c r="A119" s="70">
        <v>8.0299999999999994</v>
      </c>
      <c r="B119" s="71" t="s">
        <v>156</v>
      </c>
      <c r="C119" s="128"/>
      <c r="D119" s="65"/>
      <c r="E119" s="128"/>
      <c r="F119" s="122"/>
    </row>
    <row r="120" spans="1:7" s="72" customFormat="1" x14ac:dyDescent="0.35">
      <c r="A120" s="70">
        <v>8.0299999999999994</v>
      </c>
      <c r="B120" s="71" t="s">
        <v>112</v>
      </c>
      <c r="C120" s="128"/>
      <c r="D120" s="65"/>
      <c r="E120" s="128"/>
      <c r="F120" s="122"/>
    </row>
    <row r="121" spans="1:7" s="72" customFormat="1" x14ac:dyDescent="0.35">
      <c r="A121" s="70">
        <v>8.0299999999999994</v>
      </c>
      <c r="B121" s="71" t="s">
        <v>116</v>
      </c>
      <c r="C121" s="128"/>
      <c r="D121" s="65"/>
      <c r="E121" s="128"/>
      <c r="F121" s="122"/>
    </row>
    <row r="122" spans="1:7" s="72" customFormat="1" x14ac:dyDescent="0.35">
      <c r="A122" s="70">
        <v>8.0299999999999994</v>
      </c>
      <c r="B122" s="71" t="s">
        <v>147</v>
      </c>
      <c r="C122" s="128"/>
      <c r="D122" s="65"/>
      <c r="E122" s="128"/>
      <c r="F122" s="122"/>
    </row>
    <row r="123" spans="1:7" s="72" customFormat="1" x14ac:dyDescent="0.35">
      <c r="A123" s="70">
        <v>8.0299999999999994</v>
      </c>
      <c r="B123" s="71" t="s">
        <v>148</v>
      </c>
      <c r="C123" s="128"/>
      <c r="D123" s="65"/>
      <c r="E123" s="128"/>
      <c r="F123" s="122"/>
    </row>
    <row r="124" spans="1:7" s="68" customFormat="1" x14ac:dyDescent="0.35">
      <c r="A124" s="70">
        <v>8.0299999999999994</v>
      </c>
      <c r="B124" s="71" t="s">
        <v>113</v>
      </c>
      <c r="C124" s="128"/>
      <c r="D124" s="65"/>
      <c r="E124" s="125"/>
      <c r="F124" s="128"/>
      <c r="G124" s="72"/>
    </row>
    <row r="125" spans="1:7" s="68" customFormat="1" x14ac:dyDescent="0.35">
      <c r="A125" s="70">
        <v>8.0399999999999991</v>
      </c>
      <c r="B125" s="71" t="s">
        <v>215</v>
      </c>
      <c r="C125" s="128"/>
      <c r="D125" s="65"/>
      <c r="E125" s="128"/>
      <c r="F125" s="122"/>
      <c r="G125" s="72"/>
    </row>
    <row r="126" spans="1:7" s="68" customFormat="1" x14ac:dyDescent="0.35">
      <c r="A126" s="70">
        <v>8.0399999999999991</v>
      </c>
      <c r="B126" s="71" t="s">
        <v>235</v>
      </c>
      <c r="C126" s="128"/>
      <c r="D126" s="65"/>
      <c r="E126" s="128"/>
      <c r="F126" s="122"/>
      <c r="G126" s="72"/>
    </row>
    <row r="127" spans="1:7" s="68" customFormat="1" x14ac:dyDescent="0.35">
      <c r="A127" s="70">
        <v>8.0399999999999991</v>
      </c>
      <c r="B127" s="71" t="s">
        <v>233</v>
      </c>
      <c r="C127" s="128"/>
      <c r="D127" s="65"/>
      <c r="E127" s="128"/>
      <c r="F127" s="122"/>
      <c r="G127" s="72"/>
    </row>
    <row r="128" spans="1:7" s="68" customFormat="1" x14ac:dyDescent="0.35">
      <c r="A128" s="70">
        <v>8.0399999999999991</v>
      </c>
      <c r="B128" s="71" t="s">
        <v>227</v>
      </c>
      <c r="C128" s="128"/>
      <c r="D128" s="65"/>
      <c r="E128" s="128"/>
      <c r="F128" s="122"/>
      <c r="G128" s="72"/>
    </row>
    <row r="129" spans="1:7" s="59" customFormat="1" x14ac:dyDescent="0.35">
      <c r="A129" s="70">
        <v>8.0500000000000007</v>
      </c>
      <c r="B129" s="71" t="s">
        <v>228</v>
      </c>
      <c r="C129" s="128"/>
      <c r="D129" s="65"/>
      <c r="E129" s="128"/>
      <c r="F129" s="122"/>
      <c r="G129" s="85"/>
    </row>
    <row r="130" spans="1:7" s="59" customFormat="1" x14ac:dyDescent="0.35">
      <c r="A130" s="70">
        <v>8.06</v>
      </c>
      <c r="B130" s="71" t="s">
        <v>228</v>
      </c>
      <c r="C130" s="128"/>
      <c r="D130" s="65"/>
      <c r="E130" s="128"/>
      <c r="F130" s="122"/>
      <c r="G130" s="85"/>
    </row>
    <row r="131" spans="1:7" s="59" customFormat="1" x14ac:dyDescent="0.35">
      <c r="A131" s="70">
        <v>8.07</v>
      </c>
      <c r="B131" s="71" t="s">
        <v>234</v>
      </c>
      <c r="C131" s="128">
        <f>ROWS(B96:B131)</f>
        <v>36</v>
      </c>
      <c r="D131" s="65"/>
      <c r="E131" s="128"/>
      <c r="F131" s="122"/>
      <c r="G131" s="85"/>
    </row>
    <row r="132" spans="1:7" s="57" customFormat="1" x14ac:dyDescent="0.35">
      <c r="A132" s="61">
        <v>9.01</v>
      </c>
      <c r="B132" s="62" t="s">
        <v>300</v>
      </c>
      <c r="C132" s="132"/>
      <c r="D132" s="54"/>
      <c r="E132" s="124"/>
      <c r="F132" s="124"/>
      <c r="G132" s="88"/>
    </row>
    <row r="133" spans="1:7" s="57" customFormat="1" x14ac:dyDescent="0.35">
      <c r="A133" s="61">
        <v>9.01</v>
      </c>
      <c r="B133" s="62" t="s">
        <v>149</v>
      </c>
      <c r="C133" s="132"/>
      <c r="D133" s="54"/>
      <c r="E133" s="132"/>
      <c r="F133" s="123"/>
      <c r="G133" s="88"/>
    </row>
    <row r="134" spans="1:7" s="57" customFormat="1" x14ac:dyDescent="0.35">
      <c r="A134" s="55">
        <v>9.02</v>
      </c>
      <c r="B134" s="56" t="s">
        <v>213</v>
      </c>
      <c r="C134" s="132"/>
      <c r="D134" s="54"/>
      <c r="E134" s="132"/>
      <c r="F134" s="123"/>
      <c r="G134" s="88"/>
    </row>
    <row r="135" spans="1:7" s="64" customFormat="1" x14ac:dyDescent="0.35">
      <c r="A135" s="61">
        <v>9.02</v>
      </c>
      <c r="B135" s="62" t="s">
        <v>235</v>
      </c>
      <c r="C135" s="132"/>
      <c r="D135" s="54"/>
      <c r="E135" s="124"/>
      <c r="F135" s="124"/>
    </row>
    <row r="136" spans="1:7" s="64" customFormat="1" x14ac:dyDescent="0.35">
      <c r="A136" s="61">
        <v>9.0299999999999994</v>
      </c>
      <c r="B136" s="62" t="s">
        <v>148</v>
      </c>
      <c r="C136" s="132"/>
      <c r="D136" s="54"/>
      <c r="E136" s="124"/>
      <c r="F136" s="124"/>
    </row>
    <row r="137" spans="1:7" s="64" customFormat="1" x14ac:dyDescent="0.35">
      <c r="A137" s="61">
        <v>9.0399999999999991</v>
      </c>
      <c r="B137" s="62" t="s">
        <v>300</v>
      </c>
      <c r="C137" s="132"/>
      <c r="D137" s="54"/>
      <c r="E137" s="124"/>
      <c r="F137" s="132"/>
      <c r="G137" s="58"/>
    </row>
    <row r="138" spans="1:7" s="64" customFormat="1" x14ac:dyDescent="0.35">
      <c r="A138" s="61">
        <v>9.0399999999999991</v>
      </c>
      <c r="B138" s="62" t="s">
        <v>229</v>
      </c>
      <c r="C138" s="132"/>
      <c r="D138" s="54"/>
      <c r="E138" s="124"/>
      <c r="F138" s="124"/>
      <c r="G138" s="88"/>
    </row>
    <row r="139" spans="1:7" s="64" customFormat="1" x14ac:dyDescent="0.35">
      <c r="A139" s="61">
        <v>9.0399999999999991</v>
      </c>
      <c r="B139" s="62" t="s">
        <v>235</v>
      </c>
      <c r="C139" s="132"/>
      <c r="D139" s="54"/>
      <c r="E139" s="124"/>
      <c r="F139" s="124"/>
      <c r="G139" s="88"/>
    </row>
    <row r="140" spans="1:7" s="64" customFormat="1" x14ac:dyDescent="0.35">
      <c r="A140" s="61">
        <v>9.0399999999999991</v>
      </c>
      <c r="B140" s="62" t="s">
        <v>233</v>
      </c>
      <c r="C140" s="132"/>
      <c r="D140" s="54"/>
      <c r="E140" s="132"/>
      <c r="F140" s="123"/>
      <c r="G140" s="88"/>
    </row>
    <row r="141" spans="1:7" s="64" customFormat="1" x14ac:dyDescent="0.35">
      <c r="A141" s="61">
        <v>9.0399999999999991</v>
      </c>
      <c r="B141" s="62" t="s">
        <v>228</v>
      </c>
      <c r="C141" s="132"/>
      <c r="D141" s="54"/>
      <c r="E141" s="124"/>
      <c r="F141" s="132"/>
      <c r="G141" s="88"/>
    </row>
    <row r="142" spans="1:7" s="64" customFormat="1" x14ac:dyDescent="0.35">
      <c r="A142" s="55">
        <v>9.0500000000000007</v>
      </c>
      <c r="B142" s="56" t="s">
        <v>224</v>
      </c>
      <c r="C142" s="132"/>
      <c r="D142" s="54"/>
      <c r="E142" s="132"/>
      <c r="F142" s="123"/>
      <c r="G142" s="58"/>
    </row>
    <row r="143" spans="1:7" s="64" customFormat="1" x14ac:dyDescent="0.35">
      <c r="A143" s="61">
        <v>9.0500000000000007</v>
      </c>
      <c r="B143" s="62" t="s">
        <v>159</v>
      </c>
      <c r="C143" s="132"/>
      <c r="D143" s="54"/>
      <c r="E143" s="132"/>
      <c r="F143" s="123"/>
      <c r="G143" s="58"/>
    </row>
    <row r="144" spans="1:7" s="64" customFormat="1" x14ac:dyDescent="0.35">
      <c r="A144" s="61">
        <v>9.06</v>
      </c>
      <c r="B144" s="62" t="s">
        <v>235</v>
      </c>
      <c r="C144" s="132"/>
      <c r="D144" s="54"/>
      <c r="E144" s="124"/>
      <c r="F144" s="124"/>
    </row>
    <row r="145" spans="1:7" s="64" customFormat="1" x14ac:dyDescent="0.35">
      <c r="A145" s="61">
        <v>9.06</v>
      </c>
      <c r="B145" s="62" t="s">
        <v>230</v>
      </c>
      <c r="C145" s="132"/>
      <c r="D145" s="54"/>
      <c r="E145" s="132"/>
      <c r="F145" s="123"/>
      <c r="G145" s="88"/>
    </row>
    <row r="146" spans="1:7" s="64" customFormat="1" x14ac:dyDescent="0.35">
      <c r="A146" s="61">
        <v>9.07</v>
      </c>
      <c r="B146" s="62" t="s">
        <v>235</v>
      </c>
      <c r="C146" s="132"/>
      <c r="D146" s="54"/>
      <c r="E146" s="132"/>
      <c r="F146" s="123"/>
      <c r="G146" s="88"/>
    </row>
    <row r="147" spans="1:7" s="64" customFormat="1" x14ac:dyDescent="0.35">
      <c r="A147" s="61">
        <v>9.07</v>
      </c>
      <c r="B147" s="62" t="s">
        <v>230</v>
      </c>
      <c r="C147" s="132"/>
      <c r="D147" s="54"/>
      <c r="E147" s="132"/>
      <c r="F147" s="123"/>
      <c r="G147" s="88"/>
    </row>
    <row r="148" spans="1:7" s="64" customFormat="1" x14ac:dyDescent="0.35">
      <c r="A148" s="61">
        <v>9.08</v>
      </c>
      <c r="B148" s="62" t="s">
        <v>250</v>
      </c>
      <c r="C148" s="132"/>
      <c r="D148" s="54"/>
      <c r="E148" s="132"/>
      <c r="F148" s="123"/>
      <c r="G148" s="88"/>
    </row>
    <row r="149" spans="1:7" s="64" customFormat="1" x14ac:dyDescent="0.35">
      <c r="A149" s="61">
        <v>9.08</v>
      </c>
      <c r="B149" s="62" t="s">
        <v>222</v>
      </c>
      <c r="C149" s="132"/>
      <c r="D149" s="54"/>
      <c r="E149" s="132"/>
      <c r="F149" s="123"/>
      <c r="G149" s="88"/>
    </row>
    <row r="150" spans="1:7" s="64" customFormat="1" x14ac:dyDescent="0.35">
      <c r="A150" s="55">
        <v>9.09</v>
      </c>
      <c r="B150" s="56" t="s">
        <v>217</v>
      </c>
      <c r="C150" s="132"/>
      <c r="D150" s="54"/>
      <c r="E150" s="132"/>
      <c r="F150" s="123"/>
      <c r="G150" s="88"/>
    </row>
    <row r="151" spans="1:7" s="64" customFormat="1" x14ac:dyDescent="0.35">
      <c r="A151" s="61">
        <v>9.09</v>
      </c>
      <c r="B151" s="62" t="s">
        <v>222</v>
      </c>
      <c r="C151" s="132"/>
      <c r="D151" s="54"/>
      <c r="E151" s="132"/>
      <c r="F151" s="123"/>
      <c r="G151" s="88"/>
    </row>
    <row r="152" spans="1:7" s="64" customFormat="1" x14ac:dyDescent="0.35">
      <c r="A152" s="61">
        <v>9.1</v>
      </c>
      <c r="B152" s="62" t="s">
        <v>112</v>
      </c>
      <c r="C152" s="132"/>
      <c r="D152" s="54"/>
      <c r="E152" s="132"/>
      <c r="F152" s="123"/>
      <c r="G152" s="88"/>
    </row>
    <row r="153" spans="1:7" s="64" customFormat="1" x14ac:dyDescent="0.35">
      <c r="A153" s="61">
        <v>9.11</v>
      </c>
      <c r="B153" s="62" t="s">
        <v>210</v>
      </c>
      <c r="C153" s="132"/>
      <c r="D153" s="54"/>
      <c r="E153" s="132"/>
      <c r="F153" s="123"/>
      <c r="G153" s="88"/>
    </row>
    <row r="154" spans="1:7" s="64" customFormat="1" x14ac:dyDescent="0.35">
      <c r="A154" s="61">
        <v>9.11</v>
      </c>
      <c r="B154" s="62" t="s">
        <v>211</v>
      </c>
      <c r="C154" s="132"/>
      <c r="D154" s="54"/>
      <c r="E154" s="132"/>
      <c r="F154" s="123"/>
      <c r="G154" s="88"/>
    </row>
    <row r="155" spans="1:7" s="64" customFormat="1" x14ac:dyDescent="0.35">
      <c r="A155" s="61">
        <v>9.1199999999999992</v>
      </c>
      <c r="B155" s="62" t="s">
        <v>210</v>
      </c>
      <c r="C155" s="132"/>
      <c r="D155" s="54"/>
      <c r="E155" s="132"/>
      <c r="F155" s="123"/>
      <c r="G155" s="88"/>
    </row>
    <row r="156" spans="1:7" s="64" customFormat="1" x14ac:dyDescent="0.35">
      <c r="A156" s="61">
        <v>9.1199999999999992</v>
      </c>
      <c r="B156" s="62" t="s">
        <v>117</v>
      </c>
      <c r="C156" s="132"/>
      <c r="D156" s="54"/>
      <c r="E156" s="132"/>
      <c r="F156" s="123"/>
      <c r="G156" s="88"/>
    </row>
    <row r="157" spans="1:7" s="64" customFormat="1" x14ac:dyDescent="0.35">
      <c r="A157" s="61">
        <v>9.14</v>
      </c>
      <c r="B157" s="62" t="s">
        <v>218</v>
      </c>
      <c r="C157" s="132"/>
      <c r="D157" s="54"/>
      <c r="E157" s="132"/>
      <c r="F157" s="123"/>
      <c r="G157" s="88"/>
    </row>
    <row r="158" spans="1:7" s="58" customFormat="1" x14ac:dyDescent="0.35">
      <c r="A158" s="61">
        <v>9.15</v>
      </c>
      <c r="B158" s="62" t="s">
        <v>218</v>
      </c>
      <c r="C158" s="132">
        <f>ROWS(B132:B158)</f>
        <v>27</v>
      </c>
      <c r="D158" s="54"/>
      <c r="E158" s="124"/>
      <c r="F158" s="123"/>
      <c r="G158" s="64"/>
    </row>
    <row r="159" spans="1:7" s="72" customFormat="1" x14ac:dyDescent="0.35">
      <c r="A159" s="70">
        <v>10.010999999999999</v>
      </c>
      <c r="B159" s="71" t="s">
        <v>210</v>
      </c>
      <c r="C159" s="128"/>
      <c r="D159" s="65"/>
      <c r="E159" s="125"/>
      <c r="F159" s="125"/>
    </row>
    <row r="160" spans="1:7" s="72" customFormat="1" x14ac:dyDescent="0.35">
      <c r="A160" s="70">
        <v>10.010999999999999</v>
      </c>
      <c r="B160" s="71" t="s">
        <v>229</v>
      </c>
      <c r="C160" s="128"/>
      <c r="D160" s="65"/>
      <c r="E160" s="128"/>
      <c r="F160" s="122"/>
      <c r="G160" s="85"/>
    </row>
    <row r="161" spans="1:7" s="68" customFormat="1" x14ac:dyDescent="0.35">
      <c r="A161" s="70">
        <v>10.010999999999999</v>
      </c>
      <c r="B161" s="71" t="s">
        <v>215</v>
      </c>
      <c r="C161" s="128"/>
      <c r="D161" s="65"/>
      <c r="E161" s="128"/>
      <c r="F161" s="122"/>
      <c r="G161" s="85"/>
    </row>
    <row r="162" spans="1:7" s="72" customFormat="1" x14ac:dyDescent="0.35">
      <c r="A162" s="70">
        <v>10.010999999999999</v>
      </c>
      <c r="B162" s="71" t="s">
        <v>235</v>
      </c>
      <c r="C162" s="128"/>
      <c r="D162" s="65"/>
      <c r="E162" s="128"/>
      <c r="F162" s="122"/>
      <c r="G162" s="85"/>
    </row>
    <row r="163" spans="1:7" s="72" customFormat="1" x14ac:dyDescent="0.35">
      <c r="A163" s="70">
        <v>10.010999999999999</v>
      </c>
      <c r="B163" s="71" t="s">
        <v>228</v>
      </c>
      <c r="C163" s="128"/>
      <c r="D163" s="65"/>
      <c r="E163" s="128"/>
      <c r="F163" s="122"/>
    </row>
    <row r="164" spans="1:7" s="72" customFormat="1" x14ac:dyDescent="0.35">
      <c r="A164" s="70">
        <v>10.010999999999999</v>
      </c>
      <c r="B164" s="71" t="s">
        <v>250</v>
      </c>
      <c r="C164" s="128"/>
      <c r="D164" s="65"/>
      <c r="E164" s="128"/>
      <c r="F164" s="122"/>
    </row>
    <row r="165" spans="1:7" s="72" customFormat="1" x14ac:dyDescent="0.35">
      <c r="A165" s="70">
        <v>10.010999999999999</v>
      </c>
      <c r="B165" s="71" t="s">
        <v>222</v>
      </c>
      <c r="C165" s="128"/>
      <c r="D165" s="65"/>
      <c r="E165" s="128"/>
      <c r="F165" s="122"/>
    </row>
    <row r="166" spans="1:7" s="72" customFormat="1" x14ac:dyDescent="0.35">
      <c r="A166" s="70">
        <v>10.010999999999999</v>
      </c>
      <c r="B166" s="71" t="s">
        <v>248</v>
      </c>
      <c r="C166" s="128"/>
      <c r="D166" s="65"/>
      <c r="E166" s="125"/>
      <c r="F166" s="125"/>
    </row>
    <row r="167" spans="1:7" s="72" customFormat="1" x14ac:dyDescent="0.35">
      <c r="A167" s="70">
        <v>10.010999999999999</v>
      </c>
      <c r="B167" s="71" t="s">
        <v>148</v>
      </c>
      <c r="C167" s="128"/>
      <c r="D167" s="65"/>
      <c r="E167" s="125"/>
      <c r="F167" s="128"/>
    </row>
    <row r="168" spans="1:7" s="68" customFormat="1" x14ac:dyDescent="0.35">
      <c r="A168" s="70">
        <v>10.010999999999999</v>
      </c>
      <c r="B168" s="71" t="s">
        <v>218</v>
      </c>
      <c r="C168" s="128"/>
      <c r="D168" s="65"/>
      <c r="E168" s="128"/>
      <c r="F168" s="122"/>
      <c r="G168" s="72"/>
    </row>
    <row r="169" spans="1:7" s="68" customFormat="1" x14ac:dyDescent="0.35">
      <c r="A169" s="70">
        <v>10.010999999999999</v>
      </c>
      <c r="B169" s="71" t="s">
        <v>227</v>
      </c>
      <c r="C169" s="128"/>
      <c r="D169" s="65"/>
      <c r="E169" s="128"/>
      <c r="F169" s="122"/>
      <c r="G169" s="72"/>
    </row>
    <row r="170" spans="1:7" s="68" customFormat="1" x14ac:dyDescent="0.35">
      <c r="A170" s="70">
        <v>10.010999999999999</v>
      </c>
      <c r="B170" s="71" t="s">
        <v>230</v>
      </c>
      <c r="C170" s="128"/>
      <c r="D170" s="65"/>
      <c r="E170" s="128"/>
      <c r="F170" s="122"/>
      <c r="G170" s="72"/>
    </row>
    <row r="171" spans="1:7" s="68" customFormat="1" x14ac:dyDescent="0.35">
      <c r="A171" s="70">
        <v>10.010999999999999</v>
      </c>
      <c r="B171" s="71" t="s">
        <v>226</v>
      </c>
      <c r="C171" s="128"/>
      <c r="D171" s="65"/>
      <c r="E171" s="128"/>
      <c r="F171" s="122"/>
      <c r="G171" s="85"/>
    </row>
    <row r="172" spans="1:7" s="68" customFormat="1" x14ac:dyDescent="0.35">
      <c r="A172" s="70">
        <v>10.012</v>
      </c>
      <c r="B172" s="71" t="s">
        <v>210</v>
      </c>
      <c r="C172" s="128"/>
      <c r="D172" s="65"/>
      <c r="E172" s="128"/>
      <c r="F172" s="122"/>
      <c r="G172" s="72"/>
    </row>
    <row r="173" spans="1:7" s="72" customFormat="1" x14ac:dyDescent="0.35">
      <c r="A173" s="70">
        <v>10.012</v>
      </c>
      <c r="B173" s="71" t="s">
        <v>112</v>
      </c>
      <c r="C173" s="128"/>
      <c r="D173" s="65"/>
      <c r="E173" s="128"/>
      <c r="F173" s="122"/>
    </row>
    <row r="174" spans="1:7" s="72" customFormat="1" x14ac:dyDescent="0.35">
      <c r="A174" s="70">
        <v>10.012</v>
      </c>
      <c r="B174" s="71" t="s">
        <v>117</v>
      </c>
      <c r="C174" s="128"/>
      <c r="D174" s="65"/>
      <c r="E174" s="125"/>
      <c r="F174" s="125"/>
    </row>
    <row r="175" spans="1:7" s="72" customFormat="1" x14ac:dyDescent="0.35">
      <c r="A175" s="70">
        <v>10.012</v>
      </c>
      <c r="B175" s="71" t="s">
        <v>211</v>
      </c>
      <c r="C175" s="128"/>
      <c r="D175" s="65"/>
      <c r="E175" s="128"/>
      <c r="F175" s="122"/>
      <c r="G175" s="85"/>
    </row>
    <row r="176" spans="1:7" s="72" customFormat="1" x14ac:dyDescent="0.35">
      <c r="A176" s="70">
        <v>10.012</v>
      </c>
      <c r="B176" s="71" t="s">
        <v>222</v>
      </c>
      <c r="C176" s="128"/>
      <c r="D176" s="65"/>
      <c r="E176" s="128"/>
      <c r="F176" s="122"/>
    </row>
    <row r="177" spans="1:7" s="72" customFormat="1" x14ac:dyDescent="0.35">
      <c r="A177" s="70">
        <v>10.012</v>
      </c>
      <c r="B177" s="71" t="s">
        <v>148</v>
      </c>
      <c r="C177" s="128"/>
      <c r="D177" s="65"/>
      <c r="E177" s="128"/>
      <c r="F177" s="122"/>
    </row>
    <row r="178" spans="1:7" s="72" customFormat="1" x14ac:dyDescent="0.35">
      <c r="A178" s="70">
        <v>10.012</v>
      </c>
      <c r="B178" s="71" t="s">
        <v>218</v>
      </c>
      <c r="C178" s="128"/>
      <c r="D178" s="65"/>
      <c r="E178" s="128"/>
      <c r="F178" s="122"/>
    </row>
    <row r="179" spans="1:7" s="72" customFormat="1" x14ac:dyDescent="0.35">
      <c r="A179" s="70">
        <v>10.013</v>
      </c>
      <c r="B179" s="71" t="s">
        <v>249</v>
      </c>
      <c r="C179" s="128"/>
      <c r="D179" s="65"/>
      <c r="E179" s="128"/>
      <c r="F179" s="122"/>
    </row>
    <row r="180" spans="1:7" s="72" customFormat="1" x14ac:dyDescent="0.35">
      <c r="A180" s="66">
        <v>10.021000000000001</v>
      </c>
      <c r="B180" s="67" t="s">
        <v>224</v>
      </c>
      <c r="C180" s="128"/>
      <c r="D180" s="65"/>
      <c r="E180" s="128"/>
      <c r="F180" s="122"/>
    </row>
    <row r="181" spans="1:7" s="72" customFormat="1" x14ac:dyDescent="0.35">
      <c r="A181" s="70">
        <v>10.021000000000001</v>
      </c>
      <c r="B181" s="71" t="s">
        <v>159</v>
      </c>
      <c r="C181" s="128"/>
      <c r="D181" s="65"/>
      <c r="E181" s="128"/>
      <c r="F181" s="122"/>
      <c r="G181" s="85"/>
    </row>
    <row r="182" spans="1:7" s="72" customFormat="1" x14ac:dyDescent="0.35">
      <c r="A182" s="70">
        <v>10.021000000000001</v>
      </c>
      <c r="B182" s="71" t="s">
        <v>146</v>
      </c>
      <c r="C182" s="128"/>
      <c r="D182" s="65"/>
      <c r="E182" s="128"/>
      <c r="F182" s="122"/>
      <c r="G182" s="85"/>
    </row>
    <row r="183" spans="1:7" s="72" customFormat="1" x14ac:dyDescent="0.35">
      <c r="A183" s="70">
        <v>10.021000000000001</v>
      </c>
      <c r="B183" s="71" t="s">
        <v>229</v>
      </c>
      <c r="C183" s="128"/>
      <c r="D183" s="65"/>
      <c r="E183" s="128"/>
      <c r="F183" s="122"/>
      <c r="G183" s="85"/>
    </row>
    <row r="184" spans="1:7" s="72" customFormat="1" x14ac:dyDescent="0.35">
      <c r="A184" s="70">
        <v>10.021000000000001</v>
      </c>
      <c r="B184" s="71" t="s">
        <v>215</v>
      </c>
      <c r="C184" s="128"/>
      <c r="D184" s="65"/>
      <c r="E184" s="128"/>
      <c r="F184" s="122"/>
    </row>
    <row r="185" spans="1:7" s="72" customFormat="1" x14ac:dyDescent="0.35">
      <c r="A185" s="70">
        <v>10.021000000000001</v>
      </c>
      <c r="B185" s="71" t="s">
        <v>233</v>
      </c>
      <c r="C185" s="128"/>
      <c r="D185" s="65"/>
      <c r="E185" s="128"/>
      <c r="F185" s="122"/>
    </row>
    <row r="186" spans="1:7" s="72" customFormat="1" x14ac:dyDescent="0.35">
      <c r="A186" s="66">
        <v>10.021000000000001</v>
      </c>
      <c r="B186" s="67" t="s">
        <v>217</v>
      </c>
      <c r="C186" s="128"/>
      <c r="D186" s="65"/>
      <c r="E186" s="128"/>
      <c r="F186" s="122"/>
    </row>
    <row r="187" spans="1:7" s="72" customFormat="1" x14ac:dyDescent="0.35">
      <c r="A187" s="70">
        <v>10.021000000000001</v>
      </c>
      <c r="B187" s="71" t="s">
        <v>117</v>
      </c>
      <c r="C187" s="128"/>
      <c r="D187" s="65"/>
      <c r="E187" s="125"/>
      <c r="F187" s="122"/>
    </row>
    <row r="188" spans="1:7" s="72" customFormat="1" x14ac:dyDescent="0.35">
      <c r="A188" s="70">
        <v>10.021000000000001</v>
      </c>
      <c r="B188" s="71" t="s">
        <v>222</v>
      </c>
      <c r="C188" s="128"/>
      <c r="D188" s="65"/>
      <c r="E188" s="125"/>
      <c r="F188" s="122"/>
    </row>
    <row r="189" spans="1:7" s="72" customFormat="1" x14ac:dyDescent="0.35">
      <c r="A189" s="70">
        <v>10.021000000000001</v>
      </c>
      <c r="B189" s="71" t="s">
        <v>234</v>
      </c>
      <c r="C189" s="128"/>
      <c r="D189" s="65"/>
      <c r="E189" s="128"/>
      <c r="F189" s="122"/>
    </row>
    <row r="190" spans="1:7" s="72" customFormat="1" x14ac:dyDescent="0.35">
      <c r="A190" s="70">
        <v>10.021000000000001</v>
      </c>
      <c r="B190" s="71" t="s">
        <v>221</v>
      </c>
      <c r="C190" s="128"/>
      <c r="D190" s="65"/>
      <c r="E190" s="128"/>
      <c r="F190" s="122"/>
    </row>
    <row r="191" spans="1:7" s="72" customFormat="1" x14ac:dyDescent="0.35">
      <c r="A191" s="70">
        <v>10.022</v>
      </c>
      <c r="B191" s="71" t="s">
        <v>222</v>
      </c>
      <c r="C191" s="128"/>
      <c r="D191" s="65"/>
      <c r="E191" s="128"/>
      <c r="F191" s="122"/>
    </row>
    <row r="192" spans="1:7" s="72" customFormat="1" x14ac:dyDescent="0.35">
      <c r="A192" s="70">
        <v>10.023</v>
      </c>
      <c r="B192" s="71" t="s">
        <v>235</v>
      </c>
      <c r="C192" s="128"/>
      <c r="D192" s="65"/>
      <c r="E192" s="128"/>
      <c r="F192" s="122"/>
      <c r="G192" s="86"/>
    </row>
    <row r="193" spans="1:6" s="72" customFormat="1" x14ac:dyDescent="0.35">
      <c r="A193" s="66">
        <v>10.023</v>
      </c>
      <c r="B193" s="67" t="s">
        <v>217</v>
      </c>
      <c r="C193" s="128"/>
      <c r="D193" s="65"/>
      <c r="E193" s="128"/>
      <c r="F193" s="122"/>
    </row>
    <row r="194" spans="1:6" s="72" customFormat="1" x14ac:dyDescent="0.35">
      <c r="A194" s="70">
        <v>10.023</v>
      </c>
      <c r="B194" s="71" t="s">
        <v>227</v>
      </c>
      <c r="C194" s="128"/>
      <c r="D194" s="65"/>
      <c r="E194" s="128"/>
      <c r="F194" s="122"/>
    </row>
    <row r="195" spans="1:6" s="72" customFormat="1" x14ac:dyDescent="0.35">
      <c r="A195" s="70">
        <v>10.023</v>
      </c>
      <c r="B195" s="71" t="s">
        <v>230</v>
      </c>
      <c r="C195" s="128"/>
      <c r="D195" s="65"/>
      <c r="E195" s="128"/>
      <c r="F195" s="122"/>
    </row>
    <row r="196" spans="1:6" s="72" customFormat="1" x14ac:dyDescent="0.35">
      <c r="A196" s="70">
        <v>10.023999999999999</v>
      </c>
      <c r="B196" s="71" t="s">
        <v>227</v>
      </c>
      <c r="C196" s="128"/>
      <c r="D196" s="65"/>
      <c r="E196" s="128"/>
      <c r="F196" s="122"/>
    </row>
    <row r="197" spans="1:6" s="72" customFormat="1" x14ac:dyDescent="0.35">
      <c r="A197" s="70">
        <v>10.025</v>
      </c>
      <c r="B197" s="71" t="s">
        <v>146</v>
      </c>
      <c r="C197" s="128"/>
      <c r="D197" s="65"/>
      <c r="E197" s="128"/>
      <c r="F197" s="122"/>
    </row>
    <row r="198" spans="1:6" s="72" customFormat="1" x14ac:dyDescent="0.35">
      <c r="A198" s="70">
        <v>10.025</v>
      </c>
      <c r="B198" s="71" t="s">
        <v>235</v>
      </c>
      <c r="C198" s="128"/>
      <c r="D198" s="65"/>
      <c r="E198" s="125"/>
      <c r="F198" s="125"/>
    </row>
    <row r="199" spans="1:6" s="72" customFormat="1" x14ac:dyDescent="0.35">
      <c r="A199" s="70">
        <v>10.025</v>
      </c>
      <c r="B199" s="71" t="s">
        <v>217</v>
      </c>
      <c r="C199" s="128"/>
      <c r="D199" s="65"/>
      <c r="E199" s="128"/>
      <c r="F199" s="122"/>
    </row>
    <row r="200" spans="1:6" s="72" customFormat="1" x14ac:dyDescent="0.35">
      <c r="A200" s="70">
        <v>10.026</v>
      </c>
      <c r="B200" s="71" t="s">
        <v>112</v>
      </c>
      <c r="C200" s="128">
        <f>ROWS(B159:B200)</f>
        <v>42</v>
      </c>
      <c r="D200" s="65"/>
      <c r="E200" s="128"/>
      <c r="F200" s="122"/>
    </row>
    <row r="201" spans="1:6" s="64" customFormat="1" x14ac:dyDescent="0.35">
      <c r="A201" s="55">
        <v>11.01</v>
      </c>
      <c r="B201" s="56" t="s">
        <v>213</v>
      </c>
      <c r="C201" s="132"/>
      <c r="D201" s="54"/>
      <c r="E201" s="132"/>
      <c r="F201" s="123"/>
    </row>
    <row r="202" spans="1:6" s="64" customFormat="1" x14ac:dyDescent="0.35">
      <c r="A202" s="61">
        <v>11.01</v>
      </c>
      <c r="B202" s="62" t="s">
        <v>211</v>
      </c>
      <c r="C202" s="132"/>
      <c r="D202" s="54"/>
      <c r="E202" s="132"/>
      <c r="F202" s="123"/>
    </row>
    <row r="203" spans="1:6" s="64" customFormat="1" x14ac:dyDescent="0.35">
      <c r="A203" s="96">
        <v>11.02</v>
      </c>
      <c r="B203" s="97" t="s">
        <v>214</v>
      </c>
      <c r="C203" s="132"/>
      <c r="D203" s="54"/>
      <c r="E203" s="132"/>
      <c r="F203" s="123"/>
    </row>
    <row r="204" spans="1:6" s="64" customFormat="1" x14ac:dyDescent="0.25">
      <c r="A204" s="55">
        <v>11.02</v>
      </c>
      <c r="B204" s="56" t="s">
        <v>212</v>
      </c>
      <c r="C204" s="132"/>
      <c r="D204" s="54"/>
      <c r="E204" s="132"/>
      <c r="F204" s="132"/>
    </row>
    <row r="205" spans="1:6" s="64" customFormat="1" x14ac:dyDescent="0.35">
      <c r="A205" s="61">
        <v>11.03</v>
      </c>
      <c r="B205" s="62" t="s">
        <v>146</v>
      </c>
      <c r="C205" s="132"/>
      <c r="D205" s="54"/>
      <c r="E205" s="132"/>
      <c r="F205" s="123"/>
    </row>
    <row r="206" spans="1:6" s="64" customFormat="1" x14ac:dyDescent="0.35">
      <c r="A206" s="61">
        <v>11.04</v>
      </c>
      <c r="B206" s="62" t="s">
        <v>149</v>
      </c>
      <c r="C206" s="132"/>
      <c r="D206" s="54"/>
      <c r="E206" s="132"/>
      <c r="F206" s="123"/>
    </row>
    <row r="207" spans="1:6" s="64" customFormat="1" x14ac:dyDescent="0.35">
      <c r="A207" s="61">
        <v>11.05</v>
      </c>
      <c r="B207" s="62" t="s">
        <v>210</v>
      </c>
      <c r="C207" s="132"/>
      <c r="D207" s="54"/>
      <c r="E207" s="132"/>
      <c r="F207" s="123"/>
    </row>
    <row r="208" spans="1:6" s="64" customFormat="1" x14ac:dyDescent="0.35">
      <c r="A208" s="61">
        <v>11.05</v>
      </c>
      <c r="B208" s="62" t="s">
        <v>117</v>
      </c>
      <c r="C208" s="132"/>
      <c r="D208" s="54"/>
      <c r="E208" s="132"/>
      <c r="F208" s="123"/>
    </row>
    <row r="209" spans="1:7" s="64" customFormat="1" x14ac:dyDescent="0.35">
      <c r="A209" s="61">
        <v>11.05</v>
      </c>
      <c r="B209" s="62" t="s">
        <v>113</v>
      </c>
      <c r="C209" s="132"/>
      <c r="D209" s="54"/>
      <c r="E209" s="132"/>
      <c r="F209" s="123"/>
    </row>
    <row r="210" spans="1:7" s="64" customFormat="1" x14ac:dyDescent="0.35">
      <c r="A210" s="61">
        <v>11.06</v>
      </c>
      <c r="B210" s="62" t="s">
        <v>112</v>
      </c>
      <c r="C210" s="132"/>
      <c r="D210" s="54"/>
      <c r="E210" s="132"/>
      <c r="F210" s="123"/>
    </row>
    <row r="211" spans="1:7" s="88" customFormat="1" x14ac:dyDescent="0.35">
      <c r="A211" s="61">
        <v>11.06</v>
      </c>
      <c r="B211" s="62" t="s">
        <v>113</v>
      </c>
      <c r="C211" s="132"/>
      <c r="D211" s="54"/>
      <c r="E211" s="132"/>
      <c r="F211" s="123"/>
      <c r="G211" s="64"/>
    </row>
    <row r="212" spans="1:7" s="88" customFormat="1" x14ac:dyDescent="0.35">
      <c r="A212" s="61">
        <v>11.07</v>
      </c>
      <c r="B212" s="62" t="s">
        <v>218</v>
      </c>
      <c r="C212" s="132"/>
      <c r="D212" s="54"/>
      <c r="E212" s="132"/>
      <c r="F212" s="123"/>
      <c r="G212" s="64"/>
    </row>
    <row r="213" spans="1:7" s="88" customFormat="1" x14ac:dyDescent="0.35">
      <c r="A213" s="61">
        <v>11.08</v>
      </c>
      <c r="B213" s="62" t="s">
        <v>218</v>
      </c>
      <c r="C213" s="132"/>
      <c r="D213" s="54"/>
      <c r="E213" s="132"/>
      <c r="F213" s="123"/>
      <c r="G213" s="64"/>
    </row>
    <row r="214" spans="1:7" s="88" customFormat="1" x14ac:dyDescent="0.35">
      <c r="A214" s="61">
        <v>11.09</v>
      </c>
      <c r="B214" s="62" t="s">
        <v>248</v>
      </c>
      <c r="C214" s="132">
        <f>ROWS(B201:B214)</f>
        <v>14</v>
      </c>
      <c r="D214" s="54"/>
      <c r="E214" s="132"/>
      <c r="F214" s="123"/>
      <c r="G214" s="64"/>
    </row>
    <row r="215" spans="1:7" s="85" customFormat="1" x14ac:dyDescent="0.3">
      <c r="A215" s="66">
        <v>12.01</v>
      </c>
      <c r="B215" s="67" t="s">
        <v>224</v>
      </c>
      <c r="C215" s="128"/>
      <c r="D215" s="65"/>
      <c r="E215" s="125"/>
      <c r="F215" s="128"/>
      <c r="G215" s="72"/>
    </row>
    <row r="216" spans="1:7" s="85" customFormat="1" x14ac:dyDescent="0.35">
      <c r="A216" s="70">
        <v>12.01</v>
      </c>
      <c r="B216" s="71" t="s">
        <v>159</v>
      </c>
      <c r="C216" s="128"/>
      <c r="D216" s="65"/>
      <c r="E216" s="128"/>
      <c r="F216" s="122"/>
      <c r="G216" s="72"/>
    </row>
    <row r="217" spans="1:7" s="85" customFormat="1" x14ac:dyDescent="0.35">
      <c r="A217" s="70">
        <v>12.01</v>
      </c>
      <c r="B217" s="71" t="s">
        <v>146</v>
      </c>
      <c r="C217" s="128"/>
      <c r="D217" s="65"/>
      <c r="E217" s="128"/>
      <c r="F217" s="122"/>
      <c r="G217" s="72"/>
    </row>
    <row r="218" spans="1:7" s="85" customFormat="1" x14ac:dyDescent="0.35">
      <c r="A218" s="131">
        <v>12.01</v>
      </c>
      <c r="B218" s="119" t="s">
        <v>214</v>
      </c>
      <c r="C218" s="128"/>
      <c r="D218" s="65"/>
      <c r="E218" s="128"/>
      <c r="F218" s="122"/>
      <c r="G218" s="72"/>
    </row>
    <row r="219" spans="1:7" s="85" customFormat="1" x14ac:dyDescent="0.35">
      <c r="A219" s="66">
        <v>12.01</v>
      </c>
      <c r="B219" s="67" t="s">
        <v>212</v>
      </c>
      <c r="C219" s="128"/>
      <c r="D219" s="65"/>
      <c r="E219" s="128"/>
      <c r="F219" s="122"/>
      <c r="G219" s="72"/>
    </row>
    <row r="220" spans="1:7" s="85" customFormat="1" x14ac:dyDescent="0.3">
      <c r="A220" s="66">
        <v>12.01</v>
      </c>
      <c r="B220" s="67" t="s">
        <v>213</v>
      </c>
      <c r="C220" s="128"/>
      <c r="D220" s="65"/>
      <c r="E220" s="125"/>
      <c r="F220" s="128"/>
      <c r="G220" s="72"/>
    </row>
    <row r="221" spans="1:7" s="85" customFormat="1" x14ac:dyDescent="0.35">
      <c r="A221" s="70">
        <v>12.01</v>
      </c>
      <c r="B221" s="71" t="s">
        <v>112</v>
      </c>
      <c r="C221" s="128"/>
      <c r="D221" s="65"/>
      <c r="E221" s="128"/>
      <c r="F221" s="122"/>
      <c r="G221" s="72"/>
    </row>
    <row r="222" spans="1:7" s="85" customFormat="1" x14ac:dyDescent="0.35">
      <c r="A222" s="70">
        <v>12.01</v>
      </c>
      <c r="B222" s="71" t="s">
        <v>235</v>
      </c>
      <c r="C222" s="128"/>
      <c r="D222" s="65"/>
      <c r="E222" s="128"/>
      <c r="F222" s="122"/>
      <c r="G222" s="69"/>
    </row>
    <row r="223" spans="1:7" s="85" customFormat="1" x14ac:dyDescent="0.35">
      <c r="A223" s="70">
        <v>12.01</v>
      </c>
      <c r="B223" s="71" t="s">
        <v>145</v>
      </c>
      <c r="C223" s="128"/>
      <c r="D223" s="65"/>
      <c r="E223" s="128"/>
      <c r="F223" s="122"/>
      <c r="G223" s="69"/>
    </row>
    <row r="224" spans="1:7" s="85" customFormat="1" x14ac:dyDescent="0.35">
      <c r="A224" s="66">
        <v>12.01</v>
      </c>
      <c r="B224" s="67" t="s">
        <v>217</v>
      </c>
      <c r="C224" s="128"/>
      <c r="D224" s="65"/>
      <c r="E224" s="128"/>
      <c r="F224" s="122"/>
      <c r="G224" s="72"/>
    </row>
    <row r="225" spans="1:7" s="85" customFormat="1" x14ac:dyDescent="0.35">
      <c r="A225" s="70">
        <v>12.01</v>
      </c>
      <c r="B225" s="71" t="s">
        <v>147</v>
      </c>
      <c r="C225" s="128"/>
      <c r="D225" s="65"/>
      <c r="E225" s="128"/>
      <c r="F225" s="122"/>
      <c r="G225" s="72"/>
    </row>
    <row r="226" spans="1:7" s="85" customFormat="1" x14ac:dyDescent="0.35">
      <c r="A226" s="70">
        <v>12.01</v>
      </c>
      <c r="B226" s="71" t="s">
        <v>249</v>
      </c>
      <c r="C226" s="128"/>
      <c r="D226" s="65"/>
      <c r="E226" s="128"/>
      <c r="F226" s="122"/>
      <c r="G226" s="72"/>
    </row>
    <row r="227" spans="1:7" s="85" customFormat="1" x14ac:dyDescent="0.35">
      <c r="A227" s="70">
        <v>12.01</v>
      </c>
      <c r="B227" s="71" t="s">
        <v>248</v>
      </c>
      <c r="C227" s="128"/>
      <c r="D227" s="65"/>
      <c r="E227" s="128"/>
      <c r="F227" s="122"/>
      <c r="G227" s="72"/>
    </row>
    <row r="228" spans="1:7" s="85" customFormat="1" x14ac:dyDescent="0.35">
      <c r="A228" s="70">
        <v>12.01</v>
      </c>
      <c r="B228" s="71" t="s">
        <v>148</v>
      </c>
      <c r="C228" s="128"/>
      <c r="D228" s="65"/>
      <c r="E228" s="128"/>
      <c r="F228" s="122"/>
      <c r="G228" s="72"/>
    </row>
    <row r="229" spans="1:7" s="72" customFormat="1" x14ac:dyDescent="0.35">
      <c r="A229" s="70">
        <v>12.01</v>
      </c>
      <c r="B229" s="71" t="s">
        <v>230</v>
      </c>
      <c r="C229" s="128"/>
      <c r="D229" s="65"/>
      <c r="E229" s="128"/>
      <c r="F229" s="122"/>
    </row>
    <row r="230" spans="1:7" s="72" customFormat="1" x14ac:dyDescent="0.35">
      <c r="A230" s="70">
        <v>12.01</v>
      </c>
      <c r="B230" s="71" t="s">
        <v>234</v>
      </c>
      <c r="C230" s="128"/>
      <c r="D230" s="65"/>
      <c r="E230" s="128"/>
      <c r="F230" s="122"/>
    </row>
    <row r="231" spans="1:7" s="85" customFormat="1" x14ac:dyDescent="0.35">
      <c r="A231" s="70">
        <v>12.01</v>
      </c>
      <c r="B231" s="71" t="s">
        <v>226</v>
      </c>
      <c r="C231" s="128"/>
      <c r="D231" s="65"/>
      <c r="E231" s="128"/>
      <c r="F231" s="122"/>
      <c r="G231" s="72"/>
    </row>
    <row r="232" spans="1:7" s="85" customFormat="1" x14ac:dyDescent="0.35">
      <c r="A232" s="70">
        <v>12.01</v>
      </c>
      <c r="B232" s="71" t="s">
        <v>221</v>
      </c>
      <c r="C232" s="128"/>
      <c r="D232" s="65"/>
      <c r="E232" s="128"/>
      <c r="F232" s="122"/>
      <c r="G232" s="72"/>
    </row>
    <row r="233" spans="1:7" s="85" customFormat="1" x14ac:dyDescent="0.35">
      <c r="A233" s="70">
        <v>12.01</v>
      </c>
      <c r="B233" s="71" t="s">
        <v>113</v>
      </c>
      <c r="C233" s="128"/>
      <c r="D233" s="65"/>
      <c r="E233" s="128"/>
      <c r="F233" s="122"/>
      <c r="G233" s="72"/>
    </row>
    <row r="234" spans="1:7" s="85" customFormat="1" x14ac:dyDescent="0.35">
      <c r="A234" s="70">
        <v>12.02</v>
      </c>
      <c r="B234" s="71" t="s">
        <v>229</v>
      </c>
      <c r="C234" s="128">
        <f>ROWS(B215:B234)</f>
        <v>20</v>
      </c>
      <c r="D234" s="65"/>
      <c r="E234" s="128"/>
      <c r="F234" s="122"/>
      <c r="G234" s="83"/>
    </row>
    <row r="235" spans="1:7" s="88" customFormat="1" x14ac:dyDescent="0.35">
      <c r="A235" s="61">
        <v>13.01</v>
      </c>
      <c r="B235" s="62" t="s">
        <v>300</v>
      </c>
      <c r="C235" s="132"/>
      <c r="D235" s="54"/>
      <c r="E235" s="132"/>
      <c r="F235" s="123"/>
      <c r="G235" s="64"/>
    </row>
    <row r="236" spans="1:7" s="88" customFormat="1" x14ac:dyDescent="0.35">
      <c r="A236" s="61">
        <v>13.01</v>
      </c>
      <c r="B236" s="62" t="s">
        <v>250</v>
      </c>
      <c r="C236" s="132"/>
      <c r="D236" s="54"/>
      <c r="E236" s="132"/>
      <c r="F236" s="123"/>
      <c r="G236" s="64"/>
    </row>
    <row r="237" spans="1:7" s="88" customFormat="1" x14ac:dyDescent="0.35">
      <c r="A237" s="61">
        <v>13.01</v>
      </c>
      <c r="B237" s="62" t="s">
        <v>222</v>
      </c>
      <c r="C237" s="132"/>
      <c r="D237" s="54"/>
      <c r="E237" s="132"/>
      <c r="F237" s="123"/>
      <c r="G237" s="64"/>
    </row>
    <row r="238" spans="1:7" s="88" customFormat="1" x14ac:dyDescent="0.35">
      <c r="A238" s="61">
        <v>13.02</v>
      </c>
      <c r="B238" s="62" t="s">
        <v>300</v>
      </c>
      <c r="C238" s="132"/>
      <c r="D238" s="54"/>
      <c r="E238" s="132"/>
      <c r="F238" s="123"/>
      <c r="G238" s="64"/>
    </row>
    <row r="239" spans="1:7" s="88" customFormat="1" x14ac:dyDescent="0.35">
      <c r="A239" s="61">
        <v>13.03</v>
      </c>
      <c r="B239" s="62" t="s">
        <v>117</v>
      </c>
      <c r="C239" s="132">
        <f>ROWS(B235:B239)</f>
        <v>5</v>
      </c>
      <c r="D239" s="54"/>
      <c r="E239" s="132"/>
      <c r="F239" s="123"/>
      <c r="G239" s="64"/>
    </row>
    <row r="240" spans="1:7" s="85" customFormat="1" x14ac:dyDescent="0.35">
      <c r="A240" s="70">
        <v>14.01</v>
      </c>
      <c r="B240" s="71" t="s">
        <v>117</v>
      </c>
      <c r="C240" s="128">
        <f>ROWS(B240:B240)</f>
        <v>1</v>
      </c>
      <c r="D240" s="65"/>
      <c r="E240" s="128"/>
      <c r="F240" s="122"/>
      <c r="G240" s="72"/>
    </row>
    <row r="241" spans="1:7" s="88" customFormat="1" x14ac:dyDescent="0.35">
      <c r="A241" s="55">
        <v>15</v>
      </c>
      <c r="B241" s="56" t="s">
        <v>224</v>
      </c>
      <c r="C241" s="132"/>
      <c r="D241" s="54"/>
      <c r="E241" s="132"/>
      <c r="F241" s="123"/>
      <c r="G241" s="84"/>
    </row>
    <row r="242" spans="1:7" s="88" customFormat="1" x14ac:dyDescent="0.35">
      <c r="A242" s="61">
        <v>15</v>
      </c>
      <c r="B242" s="62" t="s">
        <v>229</v>
      </c>
      <c r="C242" s="132"/>
      <c r="D242" s="54"/>
      <c r="E242" s="132"/>
      <c r="F242" s="123"/>
      <c r="G242" s="64"/>
    </row>
    <row r="243" spans="1:7" s="88" customFormat="1" x14ac:dyDescent="0.35">
      <c r="A243" s="61">
        <v>15</v>
      </c>
      <c r="B243" s="62" t="s">
        <v>215</v>
      </c>
      <c r="C243" s="132"/>
      <c r="D243" s="54"/>
      <c r="E243" s="132"/>
      <c r="F243" s="123"/>
      <c r="G243" s="64"/>
    </row>
    <row r="244" spans="1:7" s="88" customFormat="1" x14ac:dyDescent="0.35">
      <c r="A244" s="61">
        <v>15</v>
      </c>
      <c r="B244" s="62" t="s">
        <v>211</v>
      </c>
      <c r="C244" s="132"/>
      <c r="D244" s="54"/>
      <c r="E244" s="132"/>
      <c r="F244" s="123"/>
      <c r="G244" s="64"/>
    </row>
    <row r="245" spans="1:7" s="88" customFormat="1" x14ac:dyDescent="0.35">
      <c r="A245" s="61">
        <v>15</v>
      </c>
      <c r="B245" s="62" t="s">
        <v>249</v>
      </c>
      <c r="C245" s="132"/>
      <c r="D245" s="54"/>
      <c r="E245" s="132"/>
      <c r="F245" s="123"/>
      <c r="G245" s="64"/>
    </row>
    <row r="246" spans="1:7" s="64" customFormat="1" x14ac:dyDescent="0.35">
      <c r="A246" s="61">
        <v>15</v>
      </c>
      <c r="B246" s="62" t="s">
        <v>248</v>
      </c>
      <c r="C246" s="132">
        <f>ROWS(B241:B246)</f>
        <v>6</v>
      </c>
      <c r="D246" s="54"/>
      <c r="E246" s="132"/>
      <c r="F246" s="123"/>
    </row>
    <row r="247" spans="1:7" s="72" customFormat="1" x14ac:dyDescent="0.35">
      <c r="A247" s="70">
        <v>16</v>
      </c>
      <c r="B247" s="71" t="s">
        <v>210</v>
      </c>
      <c r="C247" s="128"/>
      <c r="D247" s="65"/>
      <c r="E247" s="128"/>
      <c r="F247" s="122"/>
    </row>
    <row r="248" spans="1:7" s="72" customFormat="1" x14ac:dyDescent="0.35">
      <c r="A248" s="70">
        <v>16</v>
      </c>
      <c r="B248" s="71" t="s">
        <v>117</v>
      </c>
      <c r="C248" s="128">
        <f>ROWS(B247:B248)</f>
        <v>2</v>
      </c>
      <c r="D248" s="65"/>
      <c r="E248" s="128"/>
      <c r="F248" s="122"/>
    </row>
    <row r="249" spans="1:7" s="64" customFormat="1" x14ac:dyDescent="0.35">
      <c r="A249" s="96">
        <v>17.010000000000002</v>
      </c>
      <c r="B249" s="97" t="s">
        <v>214</v>
      </c>
      <c r="C249" s="132"/>
      <c r="D249" s="54"/>
      <c r="E249" s="132"/>
      <c r="F249" s="123"/>
    </row>
    <row r="250" spans="1:7" s="64" customFormat="1" x14ac:dyDescent="0.35">
      <c r="A250" s="61">
        <v>17.010000000000002</v>
      </c>
      <c r="B250" s="62" t="s">
        <v>212</v>
      </c>
      <c r="C250" s="132"/>
      <c r="D250" s="54"/>
      <c r="E250" s="132"/>
      <c r="F250" s="123"/>
    </row>
    <row r="251" spans="1:7" s="64" customFormat="1" x14ac:dyDescent="0.35">
      <c r="A251" s="55">
        <v>17.010000000000002</v>
      </c>
      <c r="B251" s="56" t="s">
        <v>213</v>
      </c>
      <c r="C251" s="132"/>
      <c r="D251" s="54"/>
      <c r="E251" s="132"/>
      <c r="F251" s="123"/>
    </row>
    <row r="252" spans="1:7" s="64" customFormat="1" x14ac:dyDescent="0.35">
      <c r="A252" s="61">
        <v>17.010000000000002</v>
      </c>
      <c r="B252" s="62" t="s">
        <v>235</v>
      </c>
      <c r="C252" s="132"/>
      <c r="D252" s="54"/>
      <c r="E252" s="132"/>
      <c r="F252" s="123"/>
    </row>
    <row r="253" spans="1:7" s="64" customFormat="1" x14ac:dyDescent="0.35">
      <c r="A253" s="61">
        <v>17.010000000000002</v>
      </c>
      <c r="B253" s="62" t="s">
        <v>233</v>
      </c>
      <c r="C253" s="132"/>
      <c r="D253" s="54"/>
      <c r="E253" s="132"/>
      <c r="F253" s="123"/>
    </row>
    <row r="254" spans="1:7" s="64" customFormat="1" x14ac:dyDescent="0.35">
      <c r="A254" s="61">
        <v>17.010000000000002</v>
      </c>
      <c r="B254" s="62" t="s">
        <v>218</v>
      </c>
      <c r="C254" s="132"/>
      <c r="D254" s="54"/>
      <c r="E254" s="132"/>
      <c r="F254" s="123"/>
    </row>
    <row r="255" spans="1:7" s="64" customFormat="1" x14ac:dyDescent="0.35">
      <c r="A255" s="61">
        <v>17.010000000000002</v>
      </c>
      <c r="B255" s="62" t="s">
        <v>234</v>
      </c>
      <c r="C255" s="132"/>
      <c r="D255" s="54"/>
      <c r="E255" s="132"/>
      <c r="F255" s="123"/>
    </row>
    <row r="256" spans="1:7" s="64" customFormat="1" x14ac:dyDescent="0.35">
      <c r="A256" s="61">
        <v>17.02</v>
      </c>
      <c r="B256" s="62" t="s">
        <v>222</v>
      </c>
      <c r="C256" s="132"/>
      <c r="D256" s="54"/>
      <c r="E256" s="132"/>
      <c r="F256" s="123"/>
    </row>
    <row r="257" spans="1:6" s="64" customFormat="1" x14ac:dyDescent="0.35">
      <c r="A257" s="55">
        <v>17.03</v>
      </c>
      <c r="B257" s="56" t="s">
        <v>217</v>
      </c>
      <c r="C257" s="132"/>
      <c r="D257" s="54"/>
      <c r="E257" s="132"/>
      <c r="F257" s="123"/>
    </row>
    <row r="258" spans="1:6" s="64" customFormat="1" x14ac:dyDescent="0.35">
      <c r="A258" s="61">
        <v>17.041</v>
      </c>
      <c r="B258" s="62" t="s">
        <v>229</v>
      </c>
      <c r="C258" s="132"/>
      <c r="D258" s="54"/>
      <c r="E258" s="132"/>
      <c r="F258" s="123"/>
    </row>
    <row r="259" spans="1:6" s="64" customFormat="1" x14ac:dyDescent="0.35">
      <c r="A259" s="61">
        <v>17.041</v>
      </c>
      <c r="B259" s="62" t="s">
        <v>235</v>
      </c>
      <c r="C259" s="132"/>
      <c r="D259" s="54"/>
      <c r="E259" s="132"/>
      <c r="F259" s="123"/>
    </row>
    <row r="260" spans="1:6" s="64" customFormat="1" x14ac:dyDescent="0.35">
      <c r="A260" s="61">
        <v>17.041</v>
      </c>
      <c r="B260" s="62" t="s">
        <v>228</v>
      </c>
      <c r="C260" s="132"/>
      <c r="D260" s="54"/>
      <c r="E260" s="132"/>
      <c r="F260" s="123"/>
    </row>
    <row r="261" spans="1:6" s="64" customFormat="1" x14ac:dyDescent="0.35">
      <c r="A261" s="61">
        <v>17.041</v>
      </c>
      <c r="B261" s="62" t="s">
        <v>227</v>
      </c>
      <c r="C261" s="132"/>
      <c r="D261" s="54"/>
      <c r="E261" s="132"/>
      <c r="F261" s="123"/>
    </row>
    <row r="262" spans="1:6" s="64" customFormat="1" x14ac:dyDescent="0.35">
      <c r="A262" s="61">
        <v>17.041</v>
      </c>
      <c r="B262" s="62" t="s">
        <v>230</v>
      </c>
      <c r="C262" s="132"/>
      <c r="D262" s="54"/>
      <c r="E262" s="132"/>
      <c r="F262" s="123"/>
    </row>
    <row r="263" spans="1:6" s="64" customFormat="1" x14ac:dyDescent="0.35">
      <c r="A263" s="61">
        <v>17.041</v>
      </c>
      <c r="B263" s="62" t="s">
        <v>226</v>
      </c>
      <c r="C263" s="132"/>
      <c r="D263" s="54"/>
      <c r="E263" s="132"/>
      <c r="F263" s="123"/>
    </row>
    <row r="264" spans="1:6" s="64" customFormat="1" x14ac:dyDescent="0.35">
      <c r="A264" s="61">
        <v>17.042000000000002</v>
      </c>
      <c r="B264" s="62" t="s">
        <v>227</v>
      </c>
      <c r="C264" s="132"/>
      <c r="D264" s="54"/>
      <c r="E264" s="132"/>
      <c r="F264" s="123"/>
    </row>
    <row r="265" spans="1:6" s="64" customFormat="1" x14ac:dyDescent="0.35">
      <c r="A265" s="61">
        <v>17.042999999999999</v>
      </c>
      <c r="B265" s="62" t="s">
        <v>250</v>
      </c>
      <c r="C265" s="132"/>
      <c r="D265" s="54"/>
      <c r="E265" s="132"/>
      <c r="F265" s="123"/>
    </row>
    <row r="266" spans="1:6" s="64" customFormat="1" x14ac:dyDescent="0.35">
      <c r="A266" s="55">
        <v>17.044</v>
      </c>
      <c r="B266" s="56" t="s">
        <v>224</v>
      </c>
      <c r="C266" s="132"/>
      <c r="D266" s="54"/>
      <c r="E266" s="132"/>
      <c r="F266" s="123"/>
    </row>
    <row r="267" spans="1:6" s="64" customFormat="1" x14ac:dyDescent="0.35">
      <c r="A267" s="55">
        <v>17.044</v>
      </c>
      <c r="B267" s="56" t="s">
        <v>159</v>
      </c>
      <c r="C267" s="132"/>
      <c r="D267" s="54"/>
      <c r="E267" s="132"/>
      <c r="F267" s="123"/>
    </row>
    <row r="268" spans="1:6" s="64" customFormat="1" x14ac:dyDescent="0.35">
      <c r="A268" s="61">
        <v>17.044</v>
      </c>
      <c r="B268" s="62" t="s">
        <v>222</v>
      </c>
      <c r="C268" s="132"/>
      <c r="D268" s="54"/>
      <c r="E268" s="132"/>
      <c r="F268" s="123"/>
    </row>
    <row r="269" spans="1:6" s="64" customFormat="1" x14ac:dyDescent="0.35">
      <c r="A269" s="61">
        <v>17.044</v>
      </c>
      <c r="B269" s="62" t="s">
        <v>221</v>
      </c>
      <c r="C269" s="132">
        <f>ROWS(B249:B269)</f>
        <v>21</v>
      </c>
      <c r="D269" s="54"/>
      <c r="E269" s="132"/>
      <c r="F269" s="123"/>
    </row>
  </sheetData>
  <sortState ref="A2:C269">
    <sortCondition ref="A2:A269"/>
    <sortCondition ref="B2:B269"/>
  </sortState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47ED-7C96-4F9D-BAA5-4F5EF505A387}">
  <dimension ref="A1:J671"/>
  <sheetViews>
    <sheetView workbookViewId="0">
      <selection activeCell="H1" sqref="H1"/>
    </sheetView>
  </sheetViews>
  <sheetFormatPr defaultRowHeight="21" x14ac:dyDescent="0.35"/>
  <cols>
    <col min="1" max="1" width="9.5703125" style="90" customWidth="1"/>
    <col min="2" max="2" width="16.42578125" style="91" customWidth="1"/>
    <col min="3" max="3" width="20.7109375" style="90" bestFit="1" customWidth="1"/>
    <col min="4" max="4" width="45.42578125" style="92" bestFit="1" customWidth="1"/>
    <col min="5" max="5" width="22.7109375" style="93" bestFit="1" customWidth="1"/>
    <col min="6" max="6" width="29.42578125" style="239" bestFit="1" customWidth="1"/>
    <col min="7" max="7" width="45.7109375" style="120" bestFit="1" customWidth="1"/>
    <col min="8" max="8" width="20.7109375" style="90" bestFit="1" customWidth="1"/>
    <col min="9" max="16384" width="9.140625" style="95"/>
  </cols>
  <sheetData>
    <row r="1" spans="1:10" s="81" customFormat="1" ht="24" x14ac:dyDescent="0.45">
      <c r="A1" s="78" t="s">
        <v>0</v>
      </c>
      <c r="B1" s="79" t="s">
        <v>1</v>
      </c>
      <c r="C1" s="78" t="s">
        <v>2</v>
      </c>
      <c r="D1" s="80" t="s">
        <v>118</v>
      </c>
      <c r="E1" s="80" t="s">
        <v>6</v>
      </c>
      <c r="F1" s="239" t="s">
        <v>320</v>
      </c>
      <c r="G1" s="118" t="s">
        <v>525</v>
      </c>
      <c r="H1" s="81" t="s">
        <v>812</v>
      </c>
    </row>
    <row r="2" spans="1:10" s="72" customFormat="1" x14ac:dyDescent="0.35">
      <c r="A2" s="69">
        <v>9</v>
      </c>
      <c r="B2" s="70">
        <v>1.012</v>
      </c>
      <c r="C2" s="69">
        <v>16.010999999999999</v>
      </c>
      <c r="D2" s="71" t="s">
        <v>113</v>
      </c>
      <c r="E2" s="69"/>
      <c r="F2" s="240">
        <f t="shared" ref="F2:F44" si="0">_xlfn.FLOOR.MATH(B2)</f>
        <v>1</v>
      </c>
      <c r="G2" s="71">
        <v>60</v>
      </c>
      <c r="H2" s="69"/>
    </row>
    <row r="3" spans="1:10" s="72" customFormat="1" x14ac:dyDescent="0.35">
      <c r="A3" s="69">
        <v>9</v>
      </c>
      <c r="B3" s="70">
        <v>1.012</v>
      </c>
      <c r="C3" s="69">
        <v>16.012</v>
      </c>
      <c r="D3" s="71" t="s">
        <v>113</v>
      </c>
      <c r="E3" s="69"/>
      <c r="F3" s="240">
        <f t="shared" si="0"/>
        <v>1</v>
      </c>
      <c r="G3" s="71">
        <v>60</v>
      </c>
      <c r="H3" s="69"/>
    </row>
    <row r="4" spans="1:10" s="72" customFormat="1" x14ac:dyDescent="0.35">
      <c r="A4" s="69">
        <v>1</v>
      </c>
      <c r="B4" s="70">
        <v>1.012</v>
      </c>
      <c r="C4" s="69">
        <v>15.04</v>
      </c>
      <c r="D4" s="71" t="s">
        <v>112</v>
      </c>
      <c r="E4" s="69"/>
      <c r="F4" s="240">
        <f t="shared" si="0"/>
        <v>1</v>
      </c>
      <c r="G4" s="71">
        <v>61</v>
      </c>
      <c r="H4" s="69"/>
    </row>
    <row r="5" spans="1:10" s="72" customFormat="1" x14ac:dyDescent="0.35">
      <c r="A5" s="69">
        <v>11</v>
      </c>
      <c r="B5" s="70">
        <v>1.012</v>
      </c>
      <c r="C5" s="69">
        <v>15.010999999999999</v>
      </c>
      <c r="D5" s="71" t="s">
        <v>112</v>
      </c>
      <c r="E5" s="69"/>
      <c r="F5" s="240">
        <f t="shared" si="0"/>
        <v>1</v>
      </c>
      <c r="G5" s="71">
        <v>61</v>
      </c>
      <c r="H5" s="69"/>
    </row>
    <row r="6" spans="1:10" s="72" customFormat="1" x14ac:dyDescent="0.35">
      <c r="A6" s="69">
        <v>4</v>
      </c>
      <c r="B6" s="70">
        <v>1.0109999999999999</v>
      </c>
      <c r="C6" s="69">
        <v>7.01</v>
      </c>
      <c r="D6" s="71" t="s">
        <v>229</v>
      </c>
      <c r="E6" s="69">
        <v>36</v>
      </c>
      <c r="F6" s="240">
        <f t="shared" si="0"/>
        <v>1</v>
      </c>
      <c r="G6" s="71">
        <v>67</v>
      </c>
      <c r="H6" s="69"/>
    </row>
    <row r="7" spans="1:10" s="72" customFormat="1" x14ac:dyDescent="0.35">
      <c r="A7" s="69">
        <v>5</v>
      </c>
      <c r="B7" s="70">
        <v>1.0109999999999999</v>
      </c>
      <c r="C7" s="69">
        <v>7.01</v>
      </c>
      <c r="D7" s="71" t="s">
        <v>229</v>
      </c>
      <c r="E7" s="69">
        <v>36</v>
      </c>
      <c r="F7" s="240">
        <f t="shared" si="0"/>
        <v>1</v>
      </c>
      <c r="G7" s="71">
        <v>67</v>
      </c>
      <c r="H7" s="69"/>
    </row>
    <row r="8" spans="1:10" s="72" customFormat="1" x14ac:dyDescent="0.35">
      <c r="A8" s="69">
        <v>8</v>
      </c>
      <c r="B8" s="70">
        <v>1.0109999999999999</v>
      </c>
      <c r="C8" s="69">
        <v>7.01</v>
      </c>
      <c r="D8" s="71" t="s">
        <v>229</v>
      </c>
      <c r="E8" s="69">
        <v>36</v>
      </c>
      <c r="F8" s="240">
        <f t="shared" si="0"/>
        <v>1</v>
      </c>
      <c r="G8" s="71">
        <v>67</v>
      </c>
      <c r="H8" s="69"/>
    </row>
    <row r="9" spans="1:10" s="72" customFormat="1" x14ac:dyDescent="0.25">
      <c r="A9" s="54">
        <v>8</v>
      </c>
      <c r="B9" s="55">
        <v>1.0109999999999999</v>
      </c>
      <c r="C9" s="54">
        <v>5.08</v>
      </c>
      <c r="D9" s="56" t="s">
        <v>217</v>
      </c>
      <c r="E9" s="54">
        <v>69</v>
      </c>
      <c r="F9" s="240">
        <f t="shared" si="0"/>
        <v>1</v>
      </c>
      <c r="G9" s="97">
        <v>69</v>
      </c>
      <c r="H9" s="73"/>
      <c r="I9" s="58"/>
      <c r="J9" s="58"/>
    </row>
    <row r="10" spans="1:10" s="72" customFormat="1" x14ac:dyDescent="0.35">
      <c r="A10" s="69">
        <v>8</v>
      </c>
      <c r="B10" s="70">
        <v>1.0109999999999999</v>
      </c>
      <c r="C10" s="69">
        <v>5.05</v>
      </c>
      <c r="D10" s="71" t="s">
        <v>226</v>
      </c>
      <c r="E10" s="69">
        <v>101</v>
      </c>
      <c r="F10" s="240">
        <f t="shared" si="0"/>
        <v>1</v>
      </c>
      <c r="G10" s="236">
        <v>70</v>
      </c>
      <c r="H10" s="237"/>
    </row>
    <row r="11" spans="1:10" s="72" customFormat="1" x14ac:dyDescent="0.35">
      <c r="A11" s="60">
        <v>8</v>
      </c>
      <c r="B11" s="61">
        <v>1.02</v>
      </c>
      <c r="C11" s="60">
        <v>5.09</v>
      </c>
      <c r="D11" s="62" t="s">
        <v>159</v>
      </c>
      <c r="E11" s="60">
        <v>4</v>
      </c>
      <c r="F11" s="240">
        <f t="shared" si="0"/>
        <v>1</v>
      </c>
      <c r="G11" s="235">
        <v>75</v>
      </c>
      <c r="H11" s="238"/>
      <c r="I11" s="64"/>
      <c r="J11" s="64"/>
    </row>
    <row r="12" spans="1:10" s="72" customFormat="1" x14ac:dyDescent="0.25">
      <c r="A12" s="65">
        <v>8</v>
      </c>
      <c r="B12" s="66">
        <v>1.02</v>
      </c>
      <c r="C12" s="65">
        <v>1.01</v>
      </c>
      <c r="D12" s="67" t="s">
        <v>224</v>
      </c>
      <c r="E12" s="65">
        <v>5</v>
      </c>
      <c r="F12" s="240">
        <f t="shared" si="0"/>
        <v>1</v>
      </c>
      <c r="G12" s="119">
        <v>77</v>
      </c>
      <c r="H12" s="130"/>
      <c r="I12" s="68"/>
      <c r="J12" s="68"/>
    </row>
    <row r="13" spans="1:10" s="72" customFormat="1" x14ac:dyDescent="0.35">
      <c r="A13" s="60">
        <v>8</v>
      </c>
      <c r="B13" s="61">
        <v>1.0109999999999999</v>
      </c>
      <c r="C13" s="60">
        <v>5.01</v>
      </c>
      <c r="D13" s="62" t="s">
        <v>233</v>
      </c>
      <c r="E13" s="60">
        <v>56</v>
      </c>
      <c r="F13" s="240">
        <f t="shared" si="0"/>
        <v>1</v>
      </c>
      <c r="G13" s="62">
        <v>79</v>
      </c>
      <c r="H13" s="60"/>
      <c r="I13" s="64"/>
      <c r="J13" s="64"/>
    </row>
    <row r="14" spans="1:10" s="72" customFormat="1" x14ac:dyDescent="0.35">
      <c r="A14" s="60">
        <v>8</v>
      </c>
      <c r="B14" s="61">
        <v>1.0109999999999999</v>
      </c>
      <c r="C14" s="60">
        <v>6.01</v>
      </c>
      <c r="D14" s="62" t="s">
        <v>234</v>
      </c>
      <c r="E14" s="60">
        <v>100</v>
      </c>
      <c r="F14" s="240">
        <f t="shared" si="0"/>
        <v>1</v>
      </c>
      <c r="G14" s="62">
        <v>80</v>
      </c>
      <c r="H14" s="60"/>
      <c r="I14" s="64"/>
      <c r="J14" s="64"/>
    </row>
    <row r="15" spans="1:10" s="72" customFormat="1" x14ac:dyDescent="0.35">
      <c r="A15" s="60">
        <v>8</v>
      </c>
      <c r="B15" s="61">
        <v>1.0109999999999999</v>
      </c>
      <c r="C15" s="60">
        <v>6.02</v>
      </c>
      <c r="D15" s="62" t="s">
        <v>234</v>
      </c>
      <c r="E15" s="60">
        <v>100</v>
      </c>
      <c r="F15" s="240">
        <f t="shared" si="0"/>
        <v>1</v>
      </c>
      <c r="G15" s="62">
        <v>80</v>
      </c>
      <c r="H15" s="60"/>
      <c r="I15" s="84"/>
      <c r="J15" s="84"/>
    </row>
    <row r="16" spans="1:10" s="72" customFormat="1" x14ac:dyDescent="0.35">
      <c r="A16" s="60">
        <v>8</v>
      </c>
      <c r="B16" s="61">
        <v>1.0109999999999999</v>
      </c>
      <c r="C16" s="60">
        <v>6.01</v>
      </c>
      <c r="D16" s="62" t="s">
        <v>221</v>
      </c>
      <c r="E16" s="60">
        <v>104</v>
      </c>
      <c r="F16" s="240">
        <f t="shared" si="0"/>
        <v>1</v>
      </c>
      <c r="G16" s="62">
        <v>82</v>
      </c>
      <c r="H16" s="60"/>
      <c r="I16" s="64"/>
      <c r="J16" s="64"/>
    </row>
    <row r="17" spans="1:10" s="72" customFormat="1" x14ac:dyDescent="0.35">
      <c r="A17" s="60">
        <v>8</v>
      </c>
      <c r="B17" s="61">
        <v>1.0129999999999999</v>
      </c>
      <c r="C17" s="60">
        <v>2.02</v>
      </c>
      <c r="D17" s="62" t="s">
        <v>250</v>
      </c>
      <c r="E17" s="60">
        <v>82</v>
      </c>
      <c r="F17" s="240">
        <f t="shared" si="0"/>
        <v>1</v>
      </c>
      <c r="G17" s="62">
        <v>83</v>
      </c>
      <c r="H17" s="60"/>
      <c r="I17" s="64"/>
      <c r="J17" s="64"/>
    </row>
    <row r="18" spans="1:10" s="72" customFormat="1" x14ac:dyDescent="0.35">
      <c r="A18" s="60">
        <v>8</v>
      </c>
      <c r="B18" s="61">
        <v>1.0109999999999999</v>
      </c>
      <c r="C18" s="60">
        <v>5.0599999999999996</v>
      </c>
      <c r="D18" s="62" t="s">
        <v>250</v>
      </c>
      <c r="E18" s="60">
        <v>82</v>
      </c>
      <c r="F18" s="240">
        <f t="shared" si="0"/>
        <v>1</v>
      </c>
      <c r="G18" s="62">
        <v>83</v>
      </c>
      <c r="H18" s="60"/>
      <c r="I18" s="64"/>
      <c r="J18" s="64"/>
    </row>
    <row r="19" spans="1:10" s="72" customFormat="1" x14ac:dyDescent="0.35">
      <c r="A19" s="60">
        <v>8</v>
      </c>
      <c r="B19" s="61">
        <v>1.0129999999999999</v>
      </c>
      <c r="C19" s="60">
        <v>5.0599999999999996</v>
      </c>
      <c r="D19" s="62" t="s">
        <v>250</v>
      </c>
      <c r="E19" s="60">
        <v>82</v>
      </c>
      <c r="F19" s="240">
        <f t="shared" si="0"/>
        <v>1</v>
      </c>
      <c r="G19" s="62">
        <v>83</v>
      </c>
      <c r="H19" s="60"/>
      <c r="I19" s="64"/>
      <c r="J19" s="64"/>
    </row>
    <row r="20" spans="1:10" s="72" customFormat="1" x14ac:dyDescent="0.35">
      <c r="A20" s="69">
        <v>8</v>
      </c>
      <c r="B20" s="70">
        <v>1.0129999999999999</v>
      </c>
      <c r="C20" s="69">
        <v>5.07</v>
      </c>
      <c r="D20" s="71" t="s">
        <v>222</v>
      </c>
      <c r="E20" s="69">
        <v>81</v>
      </c>
      <c r="F20" s="240">
        <f t="shared" si="0"/>
        <v>1</v>
      </c>
      <c r="G20" s="71">
        <v>84</v>
      </c>
      <c r="H20" s="69"/>
    </row>
    <row r="21" spans="1:10" s="72" customFormat="1" x14ac:dyDescent="0.35">
      <c r="A21" s="60">
        <v>8</v>
      </c>
      <c r="B21" s="61">
        <v>1.03</v>
      </c>
      <c r="C21" s="60">
        <v>4.01</v>
      </c>
      <c r="D21" s="62" t="s">
        <v>227</v>
      </c>
      <c r="E21" s="60">
        <v>94</v>
      </c>
      <c r="F21" s="240">
        <f t="shared" si="0"/>
        <v>1</v>
      </c>
      <c r="G21" s="62">
        <v>102</v>
      </c>
      <c r="H21" s="60"/>
      <c r="I21" s="64"/>
      <c r="J21" s="64"/>
    </row>
    <row r="22" spans="1:10" s="72" customFormat="1" x14ac:dyDescent="0.35">
      <c r="A22" s="60">
        <v>8</v>
      </c>
      <c r="B22" s="61">
        <v>1.02</v>
      </c>
      <c r="C22" s="60">
        <v>5.03</v>
      </c>
      <c r="D22" s="62" t="s">
        <v>227</v>
      </c>
      <c r="E22" s="60">
        <v>94</v>
      </c>
      <c r="F22" s="240">
        <f t="shared" si="0"/>
        <v>1</v>
      </c>
      <c r="G22" s="62">
        <v>102</v>
      </c>
      <c r="H22" s="60"/>
      <c r="I22" s="64"/>
      <c r="J22" s="64"/>
    </row>
    <row r="23" spans="1:10" s="72" customFormat="1" x14ac:dyDescent="0.35">
      <c r="A23" s="60">
        <v>8</v>
      </c>
      <c r="B23" s="61">
        <v>1.0109999999999999</v>
      </c>
      <c r="C23" s="60">
        <v>5.05</v>
      </c>
      <c r="D23" s="62" t="s">
        <v>228</v>
      </c>
      <c r="E23" s="60">
        <v>62</v>
      </c>
      <c r="F23" s="240">
        <f t="shared" si="0"/>
        <v>1</v>
      </c>
      <c r="G23" s="62">
        <v>103</v>
      </c>
      <c r="H23" s="60"/>
      <c r="I23" s="64"/>
      <c r="J23" s="64"/>
    </row>
    <row r="24" spans="1:10" s="72" customFormat="1" x14ac:dyDescent="0.35">
      <c r="A24" s="69">
        <v>8</v>
      </c>
      <c r="B24" s="70">
        <v>1.0109999999999999</v>
      </c>
      <c r="C24" s="69">
        <v>3.02</v>
      </c>
      <c r="D24" s="71" t="s">
        <v>230</v>
      </c>
      <c r="E24" s="69">
        <v>98</v>
      </c>
      <c r="F24" s="240">
        <f t="shared" si="0"/>
        <v>1</v>
      </c>
      <c r="G24" s="71">
        <v>104</v>
      </c>
      <c r="H24" s="69"/>
    </row>
    <row r="25" spans="1:10" s="72" customFormat="1" x14ac:dyDescent="0.35">
      <c r="A25" s="69">
        <v>8</v>
      </c>
      <c r="B25" s="70">
        <v>1.0109999999999999</v>
      </c>
      <c r="C25" s="69">
        <v>7.02</v>
      </c>
      <c r="D25" s="71" t="s">
        <v>230</v>
      </c>
      <c r="E25" s="69">
        <v>98</v>
      </c>
      <c r="F25" s="240">
        <f t="shared" si="0"/>
        <v>1</v>
      </c>
      <c r="G25" s="71">
        <v>104</v>
      </c>
      <c r="H25" s="69"/>
    </row>
    <row r="26" spans="1:10" s="72" customFormat="1" x14ac:dyDescent="0.35">
      <c r="A26" s="60">
        <v>4</v>
      </c>
      <c r="B26" s="61">
        <v>1.0109999999999999</v>
      </c>
      <c r="C26" s="60">
        <v>3.03</v>
      </c>
      <c r="D26" s="62" t="s">
        <v>215</v>
      </c>
      <c r="E26" s="60"/>
      <c r="F26" s="240">
        <f t="shared" si="0"/>
        <v>1</v>
      </c>
      <c r="G26" s="62">
        <v>105</v>
      </c>
      <c r="H26" s="60"/>
      <c r="I26" s="88"/>
      <c r="J26" s="88"/>
    </row>
    <row r="27" spans="1:10" s="64" customFormat="1" x14ac:dyDescent="0.35">
      <c r="A27" s="60">
        <v>4</v>
      </c>
      <c r="B27" s="61">
        <v>1.0109999999999999</v>
      </c>
      <c r="C27" s="60">
        <v>3.04</v>
      </c>
      <c r="D27" s="62" t="s">
        <v>215</v>
      </c>
      <c r="E27" s="60"/>
      <c r="F27" s="240">
        <f t="shared" si="0"/>
        <v>1</v>
      </c>
      <c r="G27" s="62">
        <v>105</v>
      </c>
      <c r="H27" s="60"/>
      <c r="I27" s="88"/>
      <c r="J27" s="88"/>
    </row>
    <row r="28" spans="1:10" s="64" customFormat="1" x14ac:dyDescent="0.35">
      <c r="A28" s="60">
        <v>4</v>
      </c>
      <c r="B28" s="61">
        <v>1.0109999999999999</v>
      </c>
      <c r="C28" s="60">
        <v>10.09</v>
      </c>
      <c r="D28" s="62" t="s">
        <v>215</v>
      </c>
      <c r="E28" s="60"/>
      <c r="F28" s="240">
        <f t="shared" si="0"/>
        <v>1</v>
      </c>
      <c r="G28" s="62">
        <v>105</v>
      </c>
      <c r="H28" s="60"/>
      <c r="I28" s="88"/>
      <c r="J28" s="88"/>
    </row>
    <row r="29" spans="1:10" s="64" customFormat="1" x14ac:dyDescent="0.35">
      <c r="A29" s="60">
        <v>8</v>
      </c>
      <c r="B29" s="61">
        <v>1.0109999999999999</v>
      </c>
      <c r="C29" s="60">
        <v>3.03</v>
      </c>
      <c r="D29" s="62" t="s">
        <v>215</v>
      </c>
      <c r="E29" s="60"/>
      <c r="F29" s="240">
        <f t="shared" si="0"/>
        <v>1</v>
      </c>
      <c r="G29" s="62">
        <v>105</v>
      </c>
      <c r="H29" s="60"/>
      <c r="I29" s="88"/>
      <c r="J29" s="88"/>
    </row>
    <row r="30" spans="1:10" s="64" customFormat="1" x14ac:dyDescent="0.35">
      <c r="A30" s="60">
        <v>8</v>
      </c>
      <c r="B30" s="61">
        <v>1.0109999999999999</v>
      </c>
      <c r="C30" s="60">
        <v>3.04</v>
      </c>
      <c r="D30" s="62" t="s">
        <v>215</v>
      </c>
      <c r="E30" s="60"/>
      <c r="F30" s="240">
        <f t="shared" si="0"/>
        <v>1</v>
      </c>
      <c r="G30" s="62">
        <v>105</v>
      </c>
      <c r="H30" s="60"/>
      <c r="I30" s="88"/>
      <c r="J30" s="88"/>
    </row>
    <row r="31" spans="1:10" s="64" customFormat="1" x14ac:dyDescent="0.35">
      <c r="A31" s="60">
        <v>8</v>
      </c>
      <c r="B31" s="61">
        <v>1.0109999999999999</v>
      </c>
      <c r="C31" s="60">
        <v>10.09</v>
      </c>
      <c r="D31" s="62" t="s">
        <v>215</v>
      </c>
      <c r="E31" s="60"/>
      <c r="F31" s="240">
        <f t="shared" si="0"/>
        <v>1</v>
      </c>
      <c r="G31" s="62">
        <v>105</v>
      </c>
      <c r="H31" s="60"/>
      <c r="I31" s="88"/>
      <c r="J31" s="88"/>
    </row>
    <row r="32" spans="1:10" s="64" customFormat="1" x14ac:dyDescent="0.35">
      <c r="A32" s="69">
        <v>8</v>
      </c>
      <c r="B32" s="70">
        <v>1.0109999999999999</v>
      </c>
      <c r="C32" s="69">
        <v>5.04</v>
      </c>
      <c r="D32" s="71" t="s">
        <v>235</v>
      </c>
      <c r="E32" s="69">
        <v>48</v>
      </c>
      <c r="F32" s="240">
        <f t="shared" si="0"/>
        <v>1</v>
      </c>
      <c r="G32" s="236">
        <v>109</v>
      </c>
      <c r="H32" s="237">
        <f>ROWS(F2:F32)</f>
        <v>31</v>
      </c>
      <c r="I32" s="72"/>
      <c r="J32" s="72"/>
    </row>
    <row r="33" spans="1:10" s="64" customFormat="1" x14ac:dyDescent="0.35">
      <c r="A33" s="69">
        <v>12.1</v>
      </c>
      <c r="B33" s="70">
        <v>2.11</v>
      </c>
      <c r="C33" s="69">
        <v>8.0500000000000007</v>
      </c>
      <c r="D33" s="71" t="s">
        <v>117</v>
      </c>
      <c r="E33" s="69"/>
      <c r="F33" s="240">
        <f t="shared" si="0"/>
        <v>2</v>
      </c>
      <c r="G33" s="71">
        <v>62</v>
      </c>
      <c r="H33" s="69"/>
      <c r="I33" s="85"/>
      <c r="J33" s="85"/>
    </row>
    <row r="34" spans="1:10" s="64" customFormat="1" x14ac:dyDescent="0.35">
      <c r="A34" s="69">
        <v>12.1</v>
      </c>
      <c r="B34" s="70">
        <v>2.12</v>
      </c>
      <c r="C34" s="69">
        <v>8.0500000000000007</v>
      </c>
      <c r="D34" s="71" t="s">
        <v>117</v>
      </c>
      <c r="E34" s="69"/>
      <c r="F34" s="240">
        <f t="shared" si="0"/>
        <v>2</v>
      </c>
      <c r="G34" s="71">
        <v>62</v>
      </c>
      <c r="H34" s="69"/>
      <c r="I34" s="85"/>
      <c r="J34" s="85"/>
    </row>
    <row r="35" spans="1:10" s="64" customFormat="1" x14ac:dyDescent="0.35">
      <c r="A35" s="69">
        <v>12.1</v>
      </c>
      <c r="B35" s="70">
        <v>2.11</v>
      </c>
      <c r="C35" s="69">
        <v>9.01</v>
      </c>
      <c r="D35" s="71" t="s">
        <v>117</v>
      </c>
      <c r="E35" s="69"/>
      <c r="F35" s="240">
        <f t="shared" si="0"/>
        <v>2</v>
      </c>
      <c r="G35" s="71">
        <v>62</v>
      </c>
      <c r="H35" s="69"/>
      <c r="I35" s="85"/>
      <c r="J35" s="85"/>
    </row>
    <row r="36" spans="1:10" s="64" customFormat="1" x14ac:dyDescent="0.35">
      <c r="A36" s="69">
        <v>12.1</v>
      </c>
      <c r="B36" s="70">
        <v>2.12</v>
      </c>
      <c r="C36" s="69">
        <v>9.01</v>
      </c>
      <c r="D36" s="71" t="s">
        <v>117</v>
      </c>
      <c r="E36" s="69"/>
      <c r="F36" s="240">
        <f t="shared" si="0"/>
        <v>2</v>
      </c>
      <c r="G36" s="71">
        <v>62</v>
      </c>
      <c r="H36" s="69"/>
      <c r="I36" s="85"/>
      <c r="J36" s="85"/>
    </row>
    <row r="37" spans="1:10" s="64" customFormat="1" x14ac:dyDescent="0.35">
      <c r="A37" s="69">
        <v>12.1</v>
      </c>
      <c r="B37" s="70">
        <v>2.11</v>
      </c>
      <c r="C37" s="69">
        <v>9.02</v>
      </c>
      <c r="D37" s="71" t="s">
        <v>117</v>
      </c>
      <c r="E37" s="69"/>
      <c r="F37" s="240">
        <f t="shared" si="0"/>
        <v>2</v>
      </c>
      <c r="G37" s="71">
        <v>62</v>
      </c>
      <c r="H37" s="69"/>
      <c r="I37" s="85"/>
      <c r="J37" s="85"/>
    </row>
    <row r="38" spans="1:10" s="64" customFormat="1" x14ac:dyDescent="0.35">
      <c r="A38" s="69">
        <v>12.1</v>
      </c>
      <c r="B38" s="70">
        <v>2.12</v>
      </c>
      <c r="C38" s="69">
        <v>9.02</v>
      </c>
      <c r="D38" s="71" t="s">
        <v>117</v>
      </c>
      <c r="E38" s="69"/>
      <c r="F38" s="240">
        <f t="shared" si="0"/>
        <v>2</v>
      </c>
      <c r="G38" s="71">
        <v>62</v>
      </c>
      <c r="H38" s="69"/>
      <c r="I38" s="85"/>
      <c r="J38" s="85"/>
    </row>
    <row r="39" spans="1:10" s="64" customFormat="1" x14ac:dyDescent="0.35">
      <c r="A39" s="69">
        <v>13</v>
      </c>
      <c r="B39" s="70">
        <v>2.11</v>
      </c>
      <c r="C39" s="69">
        <v>9.0299999999999994</v>
      </c>
      <c r="D39" s="71" t="s">
        <v>117</v>
      </c>
      <c r="E39" s="71"/>
      <c r="F39" s="240">
        <f t="shared" si="0"/>
        <v>2</v>
      </c>
      <c r="G39" s="71">
        <v>62</v>
      </c>
      <c r="H39" s="69"/>
      <c r="I39" s="85"/>
      <c r="J39" s="85"/>
    </row>
    <row r="40" spans="1:10" s="64" customFormat="1" x14ac:dyDescent="0.35">
      <c r="A40" s="69">
        <v>13</v>
      </c>
      <c r="B40" s="70">
        <v>2.11</v>
      </c>
      <c r="C40" s="69">
        <v>9.0399999999999991</v>
      </c>
      <c r="D40" s="71" t="s">
        <v>117</v>
      </c>
      <c r="E40" s="71"/>
      <c r="F40" s="240">
        <f t="shared" si="0"/>
        <v>2</v>
      </c>
      <c r="G40" s="71">
        <v>62</v>
      </c>
      <c r="H40" s="69"/>
      <c r="I40" s="85"/>
      <c r="J40" s="85"/>
    </row>
    <row r="41" spans="1:10" s="64" customFormat="1" x14ac:dyDescent="0.35">
      <c r="A41" s="69">
        <v>13</v>
      </c>
      <c r="B41" s="70">
        <v>2.11</v>
      </c>
      <c r="C41" s="69">
        <v>9.0500000000000007</v>
      </c>
      <c r="D41" s="71" t="s">
        <v>117</v>
      </c>
      <c r="E41" s="71"/>
      <c r="F41" s="240">
        <f t="shared" si="0"/>
        <v>2</v>
      </c>
      <c r="G41" s="71">
        <v>62</v>
      </c>
      <c r="H41" s="69"/>
      <c r="I41" s="85"/>
      <c r="J41" s="85"/>
    </row>
    <row r="42" spans="1:10" s="64" customFormat="1" x14ac:dyDescent="0.35">
      <c r="A42" s="69">
        <v>13</v>
      </c>
      <c r="B42" s="70">
        <v>2.12</v>
      </c>
      <c r="C42" s="69">
        <v>9.0299999999999994</v>
      </c>
      <c r="D42" s="71" t="s">
        <v>117</v>
      </c>
      <c r="E42" s="71"/>
      <c r="F42" s="240">
        <f t="shared" si="0"/>
        <v>2</v>
      </c>
      <c r="G42" s="71">
        <v>62</v>
      </c>
      <c r="H42" s="69"/>
      <c r="I42" s="85"/>
      <c r="J42" s="85"/>
    </row>
    <row r="43" spans="1:10" s="64" customFormat="1" x14ac:dyDescent="0.35">
      <c r="A43" s="69">
        <v>13</v>
      </c>
      <c r="B43" s="70">
        <v>2.12</v>
      </c>
      <c r="C43" s="69">
        <v>9.0399999999999991</v>
      </c>
      <c r="D43" s="71" t="s">
        <v>117</v>
      </c>
      <c r="E43" s="71"/>
      <c r="F43" s="240">
        <f t="shared" si="0"/>
        <v>2</v>
      </c>
      <c r="G43" s="71">
        <v>62</v>
      </c>
      <c r="H43" s="69"/>
      <c r="I43" s="85"/>
      <c r="J43" s="85"/>
    </row>
    <row r="44" spans="1:10" s="64" customFormat="1" x14ac:dyDescent="0.35">
      <c r="A44" s="69">
        <v>13</v>
      </c>
      <c r="B44" s="70">
        <v>2.12</v>
      </c>
      <c r="C44" s="69">
        <v>9.0500000000000007</v>
      </c>
      <c r="D44" s="71" t="s">
        <v>117</v>
      </c>
      <c r="E44" s="71"/>
      <c r="F44" s="240">
        <f t="shared" si="0"/>
        <v>2</v>
      </c>
      <c r="G44" s="71">
        <v>62</v>
      </c>
      <c r="H44" s="69"/>
      <c r="I44" s="85"/>
      <c r="J44" s="85"/>
    </row>
    <row r="45" spans="1:10" s="64" customFormat="1" x14ac:dyDescent="0.35">
      <c r="A45" s="69">
        <v>3</v>
      </c>
      <c r="B45" s="70">
        <v>2.02</v>
      </c>
      <c r="C45" s="69">
        <v>2.04</v>
      </c>
      <c r="D45" s="71" t="s">
        <v>300</v>
      </c>
      <c r="E45" s="69">
        <v>9</v>
      </c>
      <c r="F45" s="240">
        <f t="shared" ref="F45:F71" si="1">_xlfn.FLOOR.MATH(B45)</f>
        <v>2</v>
      </c>
      <c r="G45" s="71">
        <v>66</v>
      </c>
      <c r="H45" s="69"/>
      <c r="I45" s="72"/>
      <c r="J45" s="72"/>
    </row>
    <row r="46" spans="1:10" s="64" customFormat="1" x14ac:dyDescent="0.35">
      <c r="A46" s="69">
        <v>3</v>
      </c>
      <c r="B46" s="70">
        <v>2.1</v>
      </c>
      <c r="C46" s="69">
        <v>2.04</v>
      </c>
      <c r="D46" s="71" t="s">
        <v>300</v>
      </c>
      <c r="E46" s="69">
        <v>9</v>
      </c>
      <c r="F46" s="240">
        <f t="shared" si="1"/>
        <v>2</v>
      </c>
      <c r="G46" s="71">
        <v>66</v>
      </c>
      <c r="H46" s="69"/>
      <c r="I46" s="72"/>
      <c r="J46" s="72"/>
    </row>
    <row r="47" spans="1:10" s="64" customFormat="1" x14ac:dyDescent="0.35">
      <c r="A47" s="69">
        <v>3</v>
      </c>
      <c r="B47" s="70">
        <v>2.02</v>
      </c>
      <c r="C47" s="69">
        <v>10.050000000000001</v>
      </c>
      <c r="D47" s="71" t="s">
        <v>300</v>
      </c>
      <c r="E47" s="69">
        <v>9</v>
      </c>
      <c r="F47" s="240">
        <f t="shared" si="1"/>
        <v>2</v>
      </c>
      <c r="G47" s="71">
        <v>66</v>
      </c>
      <c r="H47" s="69"/>
      <c r="I47" s="72"/>
      <c r="J47" s="72"/>
    </row>
    <row r="48" spans="1:10" s="64" customFormat="1" x14ac:dyDescent="0.35">
      <c r="A48" s="69">
        <v>3</v>
      </c>
      <c r="B48" s="70">
        <v>2.1</v>
      </c>
      <c r="C48" s="69">
        <v>10.050000000000001</v>
      </c>
      <c r="D48" s="71" t="s">
        <v>300</v>
      </c>
      <c r="E48" s="69">
        <v>9</v>
      </c>
      <c r="F48" s="240">
        <f t="shared" si="1"/>
        <v>2</v>
      </c>
      <c r="G48" s="71">
        <v>66</v>
      </c>
      <c r="H48" s="69"/>
      <c r="I48" s="72"/>
      <c r="J48" s="72"/>
    </row>
    <row r="49" spans="1:10" s="72" customFormat="1" x14ac:dyDescent="0.35">
      <c r="A49" s="69">
        <v>3</v>
      </c>
      <c r="B49" s="70">
        <v>2.0299999999999998</v>
      </c>
      <c r="C49" s="69">
        <v>3.01</v>
      </c>
      <c r="D49" s="71" t="s">
        <v>229</v>
      </c>
      <c r="E49" s="69">
        <v>36</v>
      </c>
      <c r="F49" s="240">
        <f t="shared" si="1"/>
        <v>2</v>
      </c>
      <c r="G49" s="71">
        <v>67</v>
      </c>
      <c r="H49" s="69"/>
    </row>
    <row r="50" spans="1:10" s="72" customFormat="1" x14ac:dyDescent="0.35">
      <c r="A50" s="69">
        <v>4</v>
      </c>
      <c r="B50" s="70">
        <v>2.0299999999999998</v>
      </c>
      <c r="C50" s="69">
        <v>3.01</v>
      </c>
      <c r="D50" s="71" t="s">
        <v>229</v>
      </c>
      <c r="E50" s="69">
        <v>36</v>
      </c>
      <c r="F50" s="240">
        <f t="shared" si="1"/>
        <v>2</v>
      </c>
      <c r="G50" s="71">
        <v>67</v>
      </c>
      <c r="H50" s="69"/>
    </row>
    <row r="51" spans="1:10" s="72" customFormat="1" x14ac:dyDescent="0.35">
      <c r="A51" s="69">
        <v>4</v>
      </c>
      <c r="B51" s="70">
        <v>2.0299999999999998</v>
      </c>
      <c r="C51" s="69">
        <v>7.01</v>
      </c>
      <c r="D51" s="71" t="s">
        <v>229</v>
      </c>
      <c r="E51" s="69">
        <v>36</v>
      </c>
      <c r="F51" s="240">
        <f t="shared" si="1"/>
        <v>2</v>
      </c>
      <c r="G51" s="71">
        <v>67</v>
      </c>
      <c r="H51" s="69"/>
    </row>
    <row r="52" spans="1:10" s="72" customFormat="1" x14ac:dyDescent="0.35">
      <c r="A52" s="69">
        <v>5</v>
      </c>
      <c r="B52" s="70">
        <v>2.0299999999999998</v>
      </c>
      <c r="C52" s="69">
        <v>7.01</v>
      </c>
      <c r="D52" s="71" t="s">
        <v>229</v>
      </c>
      <c r="E52" s="69">
        <v>36</v>
      </c>
      <c r="F52" s="240">
        <f t="shared" si="1"/>
        <v>2</v>
      </c>
      <c r="G52" s="71">
        <v>67</v>
      </c>
      <c r="H52" s="69"/>
    </row>
    <row r="53" spans="1:10" s="72" customFormat="1" x14ac:dyDescent="0.35">
      <c r="A53" s="69">
        <v>8</v>
      </c>
      <c r="B53" s="70">
        <v>2.0299999999999998</v>
      </c>
      <c r="C53" s="69">
        <v>7.01</v>
      </c>
      <c r="D53" s="71" t="s">
        <v>229</v>
      </c>
      <c r="E53" s="69">
        <v>36</v>
      </c>
      <c r="F53" s="240">
        <f t="shared" si="1"/>
        <v>2</v>
      </c>
      <c r="G53" s="71">
        <v>67</v>
      </c>
      <c r="H53" s="69"/>
    </row>
    <row r="54" spans="1:10" s="72" customFormat="1" x14ac:dyDescent="0.35">
      <c r="A54" s="69">
        <v>8</v>
      </c>
      <c r="B54" s="70">
        <v>2.0299999999999998</v>
      </c>
      <c r="C54" s="69">
        <v>10.01</v>
      </c>
      <c r="D54" s="71" t="s">
        <v>229</v>
      </c>
      <c r="E54" s="69">
        <v>36</v>
      </c>
      <c r="F54" s="240">
        <f t="shared" si="1"/>
        <v>2</v>
      </c>
      <c r="G54" s="71">
        <v>67</v>
      </c>
      <c r="H54" s="69"/>
    </row>
    <row r="55" spans="1:10" s="72" customFormat="1" x14ac:dyDescent="0.35">
      <c r="A55" s="69">
        <v>8</v>
      </c>
      <c r="B55" s="70">
        <v>2.0299999999999998</v>
      </c>
      <c r="C55" s="69">
        <v>10.02</v>
      </c>
      <c r="D55" s="71" t="s">
        <v>229</v>
      </c>
      <c r="E55" s="69">
        <v>36</v>
      </c>
      <c r="F55" s="240">
        <f t="shared" si="1"/>
        <v>2</v>
      </c>
      <c r="G55" s="71">
        <v>67</v>
      </c>
      <c r="H55" s="69"/>
      <c r="I55" s="69"/>
      <c r="J55" s="69"/>
    </row>
    <row r="56" spans="1:10" s="72" customFormat="1" x14ac:dyDescent="0.25">
      <c r="A56" s="54">
        <v>3</v>
      </c>
      <c r="B56" s="55">
        <v>2.0099999999999998</v>
      </c>
      <c r="C56" s="54">
        <v>1.05</v>
      </c>
      <c r="D56" s="56" t="s">
        <v>217</v>
      </c>
      <c r="E56" s="54">
        <v>69</v>
      </c>
      <c r="F56" s="240">
        <f t="shared" si="1"/>
        <v>2</v>
      </c>
      <c r="G56" s="97">
        <v>69</v>
      </c>
      <c r="H56" s="73"/>
      <c r="I56" s="58"/>
      <c r="J56" s="58"/>
    </row>
    <row r="57" spans="1:10" s="72" customFormat="1" x14ac:dyDescent="0.25">
      <c r="A57" s="54">
        <v>3</v>
      </c>
      <c r="B57" s="55">
        <v>2.06</v>
      </c>
      <c r="C57" s="54">
        <v>1.05</v>
      </c>
      <c r="D57" s="56" t="s">
        <v>217</v>
      </c>
      <c r="E57" s="54">
        <v>69</v>
      </c>
      <c r="F57" s="240">
        <f t="shared" si="1"/>
        <v>2</v>
      </c>
      <c r="G57" s="97">
        <v>69</v>
      </c>
      <c r="H57" s="73"/>
      <c r="I57" s="58"/>
      <c r="J57" s="58"/>
    </row>
    <row r="58" spans="1:10" s="64" customFormat="1" x14ac:dyDescent="0.25">
      <c r="A58" s="54">
        <v>8</v>
      </c>
      <c r="B58" s="55">
        <v>2.0099999999999998</v>
      </c>
      <c r="C58" s="54">
        <v>5.08</v>
      </c>
      <c r="D58" s="56" t="s">
        <v>217</v>
      </c>
      <c r="E58" s="54">
        <v>69</v>
      </c>
      <c r="F58" s="240">
        <f t="shared" si="1"/>
        <v>2</v>
      </c>
      <c r="G58" s="97">
        <v>69</v>
      </c>
      <c r="H58" s="73"/>
      <c r="I58" s="58"/>
      <c r="J58" s="58"/>
    </row>
    <row r="59" spans="1:10" s="64" customFormat="1" x14ac:dyDescent="0.25">
      <c r="A59" s="54">
        <v>8</v>
      </c>
      <c r="B59" s="55">
        <v>2.06</v>
      </c>
      <c r="C59" s="54">
        <v>5.08</v>
      </c>
      <c r="D59" s="56" t="s">
        <v>217</v>
      </c>
      <c r="E59" s="54">
        <v>69</v>
      </c>
      <c r="F59" s="240">
        <f t="shared" si="1"/>
        <v>2</v>
      </c>
      <c r="G59" s="97">
        <v>69</v>
      </c>
      <c r="H59" s="73"/>
      <c r="I59" s="58"/>
      <c r="J59" s="58"/>
    </row>
    <row r="60" spans="1:10" s="64" customFormat="1" x14ac:dyDescent="0.35">
      <c r="A60" s="69">
        <v>3</v>
      </c>
      <c r="B60" s="70">
        <v>2.0099999999999998</v>
      </c>
      <c r="C60" s="69">
        <v>1.03</v>
      </c>
      <c r="D60" s="71" t="s">
        <v>226</v>
      </c>
      <c r="E60" s="69">
        <v>101</v>
      </c>
      <c r="F60" s="240">
        <f t="shared" si="1"/>
        <v>2</v>
      </c>
      <c r="G60" s="236">
        <v>70</v>
      </c>
      <c r="H60" s="237"/>
      <c r="I60" s="72"/>
      <c r="J60" s="72"/>
    </row>
    <row r="61" spans="1:10" s="64" customFormat="1" x14ac:dyDescent="0.35">
      <c r="A61" s="69">
        <v>8</v>
      </c>
      <c r="B61" s="70">
        <v>2.0099999999999998</v>
      </c>
      <c r="C61" s="69">
        <v>5.05</v>
      </c>
      <c r="D61" s="71" t="s">
        <v>226</v>
      </c>
      <c r="E61" s="69">
        <v>101</v>
      </c>
      <c r="F61" s="240">
        <f t="shared" si="1"/>
        <v>2</v>
      </c>
      <c r="G61" s="236">
        <v>70</v>
      </c>
      <c r="H61" s="237"/>
      <c r="I61" s="72"/>
      <c r="J61" s="72"/>
    </row>
    <row r="62" spans="1:10" s="64" customFormat="1" x14ac:dyDescent="0.35">
      <c r="A62" s="60">
        <v>8</v>
      </c>
      <c r="B62" s="61">
        <v>2.0099999999999998</v>
      </c>
      <c r="C62" s="60">
        <v>5.09</v>
      </c>
      <c r="D62" s="62" t="s">
        <v>159</v>
      </c>
      <c r="E62" s="60">
        <v>4</v>
      </c>
      <c r="F62" s="240">
        <f t="shared" si="1"/>
        <v>2</v>
      </c>
      <c r="G62" s="235">
        <v>75</v>
      </c>
      <c r="H62" s="238"/>
    </row>
    <row r="63" spans="1:10" s="64" customFormat="1" x14ac:dyDescent="0.25">
      <c r="A63" s="65">
        <v>3</v>
      </c>
      <c r="B63" s="66">
        <v>2.0099999999999998</v>
      </c>
      <c r="C63" s="65">
        <v>1.01</v>
      </c>
      <c r="D63" s="67" t="s">
        <v>224</v>
      </c>
      <c r="E63" s="65">
        <v>5</v>
      </c>
      <c r="F63" s="240">
        <f t="shared" si="1"/>
        <v>2</v>
      </c>
      <c r="G63" s="119">
        <v>77</v>
      </c>
      <c r="H63" s="130"/>
      <c r="I63" s="68"/>
      <c r="J63" s="68"/>
    </row>
    <row r="64" spans="1:10" s="64" customFormat="1" x14ac:dyDescent="0.25">
      <c r="A64" s="65">
        <v>3</v>
      </c>
      <c r="B64" s="66">
        <v>2.02</v>
      </c>
      <c r="C64" s="65">
        <v>2.0099999999999998</v>
      </c>
      <c r="D64" s="67" t="s">
        <v>224</v>
      </c>
      <c r="E64" s="65">
        <v>5</v>
      </c>
      <c r="F64" s="240">
        <f t="shared" si="1"/>
        <v>2</v>
      </c>
      <c r="G64" s="119">
        <v>77</v>
      </c>
      <c r="H64" s="130"/>
      <c r="I64" s="68"/>
      <c r="J64" s="68"/>
    </row>
    <row r="65" spans="1:10" s="64" customFormat="1" x14ac:dyDescent="0.25">
      <c r="A65" s="65">
        <v>8</v>
      </c>
      <c r="B65" s="66">
        <v>2.0099999999999998</v>
      </c>
      <c r="C65" s="65">
        <v>1.01</v>
      </c>
      <c r="D65" s="67" t="s">
        <v>224</v>
      </c>
      <c r="E65" s="65">
        <v>5</v>
      </c>
      <c r="F65" s="240">
        <f t="shared" si="1"/>
        <v>2</v>
      </c>
      <c r="G65" s="119">
        <v>77</v>
      </c>
      <c r="H65" s="130"/>
      <c r="I65" s="68"/>
      <c r="J65" s="68"/>
    </row>
    <row r="66" spans="1:10" s="64" customFormat="1" x14ac:dyDescent="0.35">
      <c r="A66" s="60">
        <v>8</v>
      </c>
      <c r="B66" s="61">
        <v>2.0099999999999998</v>
      </c>
      <c r="C66" s="60">
        <v>1.04</v>
      </c>
      <c r="D66" s="62" t="s">
        <v>233</v>
      </c>
      <c r="E66" s="60">
        <v>56</v>
      </c>
      <c r="F66" s="240">
        <f t="shared" si="1"/>
        <v>2</v>
      </c>
      <c r="G66" s="62">
        <v>79</v>
      </c>
      <c r="H66" s="60"/>
    </row>
    <row r="67" spans="1:10" s="64" customFormat="1" x14ac:dyDescent="0.35">
      <c r="A67" s="60">
        <v>8</v>
      </c>
      <c r="B67" s="61">
        <v>2.0099999999999998</v>
      </c>
      <c r="C67" s="60">
        <v>5.01</v>
      </c>
      <c r="D67" s="62" t="s">
        <v>233</v>
      </c>
      <c r="E67" s="60">
        <v>56</v>
      </c>
      <c r="F67" s="240">
        <f t="shared" si="1"/>
        <v>2</v>
      </c>
      <c r="G67" s="62">
        <v>79</v>
      </c>
      <c r="H67" s="60"/>
    </row>
    <row r="68" spans="1:10" s="64" customFormat="1" x14ac:dyDescent="0.35">
      <c r="A68" s="60">
        <v>8</v>
      </c>
      <c r="B68" s="61">
        <v>2.02</v>
      </c>
      <c r="C68" s="60">
        <v>2.0099999999999998</v>
      </c>
      <c r="D68" s="62" t="s">
        <v>234</v>
      </c>
      <c r="E68" s="60">
        <v>100</v>
      </c>
      <c r="F68" s="240">
        <f t="shared" si="1"/>
        <v>2</v>
      </c>
      <c r="G68" s="62">
        <v>80</v>
      </c>
      <c r="H68" s="60"/>
    </row>
    <row r="69" spans="1:10" s="64" customFormat="1" x14ac:dyDescent="0.35">
      <c r="A69" s="60">
        <v>8</v>
      </c>
      <c r="B69" s="61">
        <v>2.02</v>
      </c>
      <c r="C69" s="60">
        <v>6.01</v>
      </c>
      <c r="D69" s="62" t="s">
        <v>234</v>
      </c>
      <c r="E69" s="60">
        <v>100</v>
      </c>
      <c r="F69" s="240">
        <f t="shared" si="1"/>
        <v>2</v>
      </c>
      <c r="G69" s="62">
        <v>80</v>
      </c>
      <c r="H69" s="60"/>
    </row>
    <row r="70" spans="1:10" s="72" customFormat="1" x14ac:dyDescent="0.35">
      <c r="A70" s="60">
        <v>8</v>
      </c>
      <c r="B70" s="61">
        <v>2.02</v>
      </c>
      <c r="C70" s="60">
        <v>6.02</v>
      </c>
      <c r="D70" s="62" t="s">
        <v>234</v>
      </c>
      <c r="E70" s="60">
        <v>100</v>
      </c>
      <c r="F70" s="240">
        <f t="shared" si="1"/>
        <v>2</v>
      </c>
      <c r="G70" s="62">
        <v>80</v>
      </c>
      <c r="H70" s="60"/>
      <c r="I70" s="64"/>
      <c r="J70" s="64"/>
    </row>
    <row r="71" spans="1:10" s="72" customFormat="1" x14ac:dyDescent="0.35">
      <c r="A71" s="60">
        <v>3</v>
      </c>
      <c r="B71" s="61">
        <v>2.0299999999999998</v>
      </c>
      <c r="C71" s="60">
        <v>2.0099999999999998</v>
      </c>
      <c r="D71" s="62" t="s">
        <v>221</v>
      </c>
      <c r="E71" s="60">
        <v>104</v>
      </c>
      <c r="F71" s="240">
        <f t="shared" si="1"/>
        <v>2</v>
      </c>
      <c r="G71" s="62">
        <v>82</v>
      </c>
      <c r="H71" s="60"/>
      <c r="I71" s="84"/>
      <c r="J71" s="84"/>
    </row>
    <row r="72" spans="1:10" s="72" customFormat="1" x14ac:dyDescent="0.35">
      <c r="A72" s="60">
        <v>8</v>
      </c>
      <c r="B72" s="61">
        <v>2.0299999999999998</v>
      </c>
      <c r="C72" s="60">
        <v>6.01</v>
      </c>
      <c r="D72" s="62" t="s">
        <v>221</v>
      </c>
      <c r="E72" s="60">
        <v>104</v>
      </c>
      <c r="F72" s="240">
        <f t="shared" ref="F72:F136" si="2">_xlfn.FLOOR.MATH(B72)</f>
        <v>2</v>
      </c>
      <c r="G72" s="62">
        <v>82</v>
      </c>
      <c r="H72" s="60"/>
      <c r="I72" s="64"/>
      <c r="J72" s="64"/>
    </row>
    <row r="73" spans="1:10" s="64" customFormat="1" x14ac:dyDescent="0.35">
      <c r="A73" s="60">
        <v>8</v>
      </c>
      <c r="B73" s="61">
        <v>2.08</v>
      </c>
      <c r="C73" s="60">
        <v>2.02</v>
      </c>
      <c r="D73" s="62" t="s">
        <v>250</v>
      </c>
      <c r="E73" s="60">
        <v>82</v>
      </c>
      <c r="F73" s="240">
        <f t="shared" si="2"/>
        <v>2</v>
      </c>
      <c r="G73" s="62">
        <v>83</v>
      </c>
      <c r="H73" s="60"/>
    </row>
    <row r="74" spans="1:10" s="64" customFormat="1" x14ac:dyDescent="0.35">
      <c r="A74" s="60">
        <v>8</v>
      </c>
      <c r="B74" s="61">
        <v>2.09</v>
      </c>
      <c r="C74" s="60">
        <v>2.0299999999999998</v>
      </c>
      <c r="D74" s="62" t="s">
        <v>250</v>
      </c>
      <c r="E74" s="60">
        <v>82</v>
      </c>
      <c r="F74" s="240">
        <f t="shared" si="2"/>
        <v>2</v>
      </c>
      <c r="G74" s="62">
        <v>83</v>
      </c>
      <c r="H74" s="60"/>
    </row>
    <row r="75" spans="1:10" s="64" customFormat="1" x14ac:dyDescent="0.35">
      <c r="A75" s="60">
        <v>8</v>
      </c>
      <c r="B75" s="61">
        <v>2.0099999999999998</v>
      </c>
      <c r="C75" s="60">
        <v>5.0599999999999996</v>
      </c>
      <c r="D75" s="62" t="s">
        <v>250</v>
      </c>
      <c r="E75" s="60">
        <v>82</v>
      </c>
      <c r="F75" s="240">
        <f t="shared" si="2"/>
        <v>2</v>
      </c>
      <c r="G75" s="62">
        <v>83</v>
      </c>
      <c r="H75" s="60"/>
    </row>
    <row r="76" spans="1:10" s="64" customFormat="1" x14ac:dyDescent="0.35">
      <c r="A76" s="69">
        <v>12.2</v>
      </c>
      <c r="B76" s="70">
        <v>2.13</v>
      </c>
      <c r="C76" s="69">
        <v>8.02</v>
      </c>
      <c r="D76" s="71" t="s">
        <v>211</v>
      </c>
      <c r="E76" s="69"/>
      <c r="F76" s="240">
        <f t="shared" si="2"/>
        <v>2</v>
      </c>
      <c r="G76" s="71">
        <v>85</v>
      </c>
      <c r="H76" s="69"/>
      <c r="I76" s="85"/>
      <c r="J76" s="85"/>
    </row>
    <row r="77" spans="1:10" s="64" customFormat="1" x14ac:dyDescent="0.35">
      <c r="A77" s="69">
        <v>12.2</v>
      </c>
      <c r="B77" s="70">
        <v>2.13</v>
      </c>
      <c r="C77" s="69">
        <v>8.08</v>
      </c>
      <c r="D77" s="71" t="s">
        <v>211</v>
      </c>
      <c r="E77" s="69"/>
      <c r="F77" s="240">
        <f t="shared" si="2"/>
        <v>2</v>
      </c>
      <c r="G77" s="71">
        <v>85</v>
      </c>
      <c r="H77" s="69"/>
      <c r="I77" s="85"/>
      <c r="J77" s="85"/>
    </row>
    <row r="78" spans="1:10" s="64" customFormat="1" x14ac:dyDescent="0.35">
      <c r="A78" s="69">
        <v>3</v>
      </c>
      <c r="B78" s="70">
        <v>2.0099999999999998</v>
      </c>
      <c r="C78" s="69">
        <v>8.01</v>
      </c>
      <c r="D78" s="71" t="s">
        <v>248</v>
      </c>
      <c r="E78" s="69">
        <v>85</v>
      </c>
      <c r="F78" s="240">
        <f t="shared" si="2"/>
        <v>2</v>
      </c>
      <c r="G78" s="71">
        <v>98</v>
      </c>
      <c r="H78" s="69"/>
      <c r="I78" s="72"/>
      <c r="J78" s="72"/>
    </row>
    <row r="79" spans="1:10" s="64" customFormat="1" x14ac:dyDescent="0.35">
      <c r="A79" s="69">
        <v>3</v>
      </c>
      <c r="B79" s="70">
        <v>2.04</v>
      </c>
      <c r="C79" s="69">
        <v>8.01</v>
      </c>
      <c r="D79" s="71" t="s">
        <v>248</v>
      </c>
      <c r="E79" s="69">
        <v>85</v>
      </c>
      <c r="F79" s="240">
        <f t="shared" si="2"/>
        <v>2</v>
      </c>
      <c r="G79" s="71">
        <v>98</v>
      </c>
      <c r="H79" s="69"/>
      <c r="I79" s="72"/>
      <c r="J79" s="72"/>
    </row>
    <row r="80" spans="1:10" s="64" customFormat="1" x14ac:dyDescent="0.35">
      <c r="A80" s="60">
        <v>12.1</v>
      </c>
      <c r="B80" s="61">
        <v>2.11</v>
      </c>
      <c r="C80" s="60">
        <v>8.07</v>
      </c>
      <c r="D80" s="62" t="s">
        <v>210</v>
      </c>
      <c r="E80" s="60"/>
      <c r="F80" s="240">
        <f t="shared" si="2"/>
        <v>2</v>
      </c>
      <c r="G80" s="62">
        <v>99</v>
      </c>
      <c r="H80" s="60"/>
    </row>
    <row r="81" spans="1:10" s="58" customFormat="1" x14ac:dyDescent="0.35">
      <c r="A81" s="60">
        <v>12.1</v>
      </c>
      <c r="B81" s="61">
        <v>2.12</v>
      </c>
      <c r="C81" s="60">
        <v>8.07</v>
      </c>
      <c r="D81" s="62" t="s">
        <v>210</v>
      </c>
      <c r="E81" s="60"/>
      <c r="F81" s="240">
        <f t="shared" si="2"/>
        <v>2</v>
      </c>
      <c r="G81" s="62">
        <v>99</v>
      </c>
      <c r="H81" s="60"/>
      <c r="I81" s="64"/>
      <c r="J81" s="64"/>
    </row>
    <row r="82" spans="1:10" s="58" customFormat="1" x14ac:dyDescent="0.35">
      <c r="A82" s="69">
        <v>12.1</v>
      </c>
      <c r="B82" s="70">
        <v>2.11</v>
      </c>
      <c r="C82" s="69">
        <v>8.06</v>
      </c>
      <c r="D82" s="71" t="s">
        <v>209</v>
      </c>
      <c r="E82" s="69"/>
      <c r="F82" s="240">
        <f t="shared" si="2"/>
        <v>2</v>
      </c>
      <c r="G82" s="71">
        <v>100</v>
      </c>
      <c r="H82" s="69"/>
      <c r="I82" s="85"/>
      <c r="J82" s="85"/>
    </row>
    <row r="83" spans="1:10" s="68" customFormat="1" x14ac:dyDescent="0.35">
      <c r="A83" s="69">
        <v>12.1</v>
      </c>
      <c r="B83" s="70">
        <v>2.12</v>
      </c>
      <c r="C83" s="69">
        <v>8.06</v>
      </c>
      <c r="D83" s="71" t="s">
        <v>209</v>
      </c>
      <c r="E83" s="69"/>
      <c r="F83" s="240">
        <f t="shared" si="2"/>
        <v>2</v>
      </c>
      <c r="G83" s="71">
        <v>100</v>
      </c>
      <c r="H83" s="69"/>
      <c r="I83" s="85"/>
      <c r="J83" s="85"/>
    </row>
    <row r="84" spans="1:10" s="68" customFormat="1" x14ac:dyDescent="0.35">
      <c r="A84" s="69">
        <v>8</v>
      </c>
      <c r="B84" s="70">
        <v>2.04</v>
      </c>
      <c r="C84" s="69">
        <v>3.02</v>
      </c>
      <c r="D84" s="71" t="s">
        <v>230</v>
      </c>
      <c r="E84" s="69">
        <v>98</v>
      </c>
      <c r="F84" s="240">
        <f t="shared" si="2"/>
        <v>2</v>
      </c>
      <c r="G84" s="71">
        <v>104</v>
      </c>
      <c r="H84" s="69"/>
      <c r="I84" s="72"/>
      <c r="J84" s="72"/>
    </row>
    <row r="85" spans="1:10" s="68" customFormat="1" x14ac:dyDescent="0.35">
      <c r="A85" s="69">
        <v>8</v>
      </c>
      <c r="B85" s="70">
        <v>2.04</v>
      </c>
      <c r="C85" s="69">
        <v>7.02</v>
      </c>
      <c r="D85" s="71" t="s">
        <v>230</v>
      </c>
      <c r="E85" s="69">
        <v>98</v>
      </c>
      <c r="F85" s="240">
        <f t="shared" si="2"/>
        <v>2</v>
      </c>
      <c r="G85" s="71">
        <v>104</v>
      </c>
      <c r="H85" s="69"/>
      <c r="I85" s="72"/>
      <c r="J85" s="72"/>
    </row>
    <row r="86" spans="1:10" s="68" customFormat="1" x14ac:dyDescent="0.35">
      <c r="A86" s="69">
        <v>8</v>
      </c>
      <c r="B86" s="70">
        <v>2.04</v>
      </c>
      <c r="C86" s="69">
        <v>10.029999999999999</v>
      </c>
      <c r="D86" s="71" t="s">
        <v>230</v>
      </c>
      <c r="E86" s="69">
        <v>98</v>
      </c>
      <c r="F86" s="240">
        <f t="shared" si="2"/>
        <v>2</v>
      </c>
      <c r="G86" s="71">
        <v>104</v>
      </c>
      <c r="H86" s="69"/>
      <c r="I86" s="72"/>
      <c r="J86" s="72"/>
    </row>
    <row r="87" spans="1:10" s="68" customFormat="1" x14ac:dyDescent="0.35">
      <c r="A87" s="60">
        <v>4</v>
      </c>
      <c r="B87" s="61">
        <v>2.06</v>
      </c>
      <c r="C87" s="60">
        <v>3.03</v>
      </c>
      <c r="D87" s="62" t="s">
        <v>215</v>
      </c>
      <c r="E87" s="60"/>
      <c r="F87" s="240">
        <f t="shared" si="2"/>
        <v>2</v>
      </c>
      <c r="G87" s="62">
        <v>105</v>
      </c>
      <c r="H87" s="60"/>
      <c r="I87" s="88"/>
      <c r="J87" s="88"/>
    </row>
    <row r="88" spans="1:10" s="68" customFormat="1" x14ac:dyDescent="0.35">
      <c r="A88" s="60">
        <v>4</v>
      </c>
      <c r="B88" s="61">
        <v>2.14</v>
      </c>
      <c r="C88" s="60">
        <v>3.03</v>
      </c>
      <c r="D88" s="62" t="s">
        <v>215</v>
      </c>
      <c r="E88" s="60"/>
      <c r="F88" s="240">
        <f t="shared" si="2"/>
        <v>2</v>
      </c>
      <c r="G88" s="62">
        <v>105</v>
      </c>
      <c r="H88" s="60"/>
      <c r="I88" s="88"/>
      <c r="J88" s="88"/>
    </row>
    <row r="89" spans="1:10" s="68" customFormat="1" x14ac:dyDescent="0.35">
      <c r="A89" s="60">
        <v>4</v>
      </c>
      <c r="B89" s="61">
        <v>2.06</v>
      </c>
      <c r="C89" s="60">
        <v>3.04</v>
      </c>
      <c r="D89" s="62" t="s">
        <v>215</v>
      </c>
      <c r="E89" s="60"/>
      <c r="F89" s="240">
        <f t="shared" si="2"/>
        <v>2</v>
      </c>
      <c r="G89" s="62">
        <v>105</v>
      </c>
      <c r="H89" s="60"/>
      <c r="I89" s="88"/>
      <c r="J89" s="88"/>
    </row>
    <row r="90" spans="1:10" s="68" customFormat="1" x14ac:dyDescent="0.35">
      <c r="A90" s="60">
        <v>4</v>
      </c>
      <c r="B90" s="61">
        <v>2.14</v>
      </c>
      <c r="C90" s="60">
        <v>3.04</v>
      </c>
      <c r="D90" s="62" t="s">
        <v>215</v>
      </c>
      <c r="E90" s="60"/>
      <c r="F90" s="240">
        <f t="shared" si="2"/>
        <v>2</v>
      </c>
      <c r="G90" s="62">
        <v>105</v>
      </c>
      <c r="H90" s="60"/>
      <c r="I90" s="88"/>
      <c r="J90" s="88"/>
    </row>
    <row r="91" spans="1:10" s="68" customFormat="1" x14ac:dyDescent="0.35">
      <c r="A91" s="60">
        <v>4</v>
      </c>
      <c r="B91" s="61">
        <v>2.06</v>
      </c>
      <c r="C91" s="60">
        <v>10.09</v>
      </c>
      <c r="D91" s="62" t="s">
        <v>215</v>
      </c>
      <c r="E91" s="60"/>
      <c r="F91" s="240">
        <f t="shared" si="2"/>
        <v>2</v>
      </c>
      <c r="G91" s="62">
        <v>105</v>
      </c>
      <c r="H91" s="60"/>
      <c r="I91" s="88"/>
      <c r="J91" s="88"/>
    </row>
    <row r="92" spans="1:10" s="68" customFormat="1" x14ac:dyDescent="0.35">
      <c r="A92" s="60">
        <v>4</v>
      </c>
      <c r="B92" s="61">
        <v>2.14</v>
      </c>
      <c r="C92" s="60">
        <v>10.09</v>
      </c>
      <c r="D92" s="62" t="s">
        <v>215</v>
      </c>
      <c r="E92" s="60"/>
      <c r="F92" s="240">
        <f t="shared" si="2"/>
        <v>2</v>
      </c>
      <c r="G92" s="62">
        <v>105</v>
      </c>
      <c r="H92" s="60"/>
      <c r="I92" s="88"/>
      <c r="J92" s="88"/>
    </row>
    <row r="93" spans="1:10" s="68" customFormat="1" x14ac:dyDescent="0.35">
      <c r="A93" s="60">
        <v>8</v>
      </c>
      <c r="B93" s="61">
        <v>2.06</v>
      </c>
      <c r="C93" s="60">
        <v>3.03</v>
      </c>
      <c r="D93" s="62" t="s">
        <v>215</v>
      </c>
      <c r="E93" s="60"/>
      <c r="F93" s="240">
        <f t="shared" si="2"/>
        <v>2</v>
      </c>
      <c r="G93" s="62">
        <v>105</v>
      </c>
      <c r="H93" s="60"/>
      <c r="I93" s="88"/>
      <c r="J93" s="88"/>
    </row>
    <row r="94" spans="1:10" s="68" customFormat="1" x14ac:dyDescent="0.35">
      <c r="A94" s="60">
        <v>8</v>
      </c>
      <c r="B94" s="61">
        <v>2.14</v>
      </c>
      <c r="C94" s="60">
        <v>3.03</v>
      </c>
      <c r="D94" s="62" t="s">
        <v>215</v>
      </c>
      <c r="E94" s="60"/>
      <c r="F94" s="240">
        <f t="shared" si="2"/>
        <v>2</v>
      </c>
      <c r="G94" s="62">
        <v>105</v>
      </c>
      <c r="H94" s="60"/>
      <c r="I94" s="88"/>
      <c r="J94" s="88"/>
    </row>
    <row r="95" spans="1:10" s="68" customFormat="1" x14ac:dyDescent="0.35">
      <c r="A95" s="60">
        <v>8</v>
      </c>
      <c r="B95" s="61">
        <v>2.06</v>
      </c>
      <c r="C95" s="60">
        <v>3.04</v>
      </c>
      <c r="D95" s="62" t="s">
        <v>215</v>
      </c>
      <c r="E95" s="60"/>
      <c r="F95" s="240">
        <f t="shared" si="2"/>
        <v>2</v>
      </c>
      <c r="G95" s="62">
        <v>105</v>
      </c>
      <c r="H95" s="60"/>
      <c r="I95" s="88"/>
      <c r="J95" s="88"/>
    </row>
    <row r="96" spans="1:10" s="68" customFormat="1" x14ac:dyDescent="0.35">
      <c r="A96" s="60">
        <v>8</v>
      </c>
      <c r="B96" s="61">
        <v>2.14</v>
      </c>
      <c r="C96" s="60">
        <v>3.04</v>
      </c>
      <c r="D96" s="62" t="s">
        <v>215</v>
      </c>
      <c r="E96" s="60"/>
      <c r="F96" s="240">
        <f t="shared" si="2"/>
        <v>2</v>
      </c>
      <c r="G96" s="62">
        <v>105</v>
      </c>
      <c r="H96" s="60"/>
      <c r="I96" s="88"/>
      <c r="J96" s="88"/>
    </row>
    <row r="97" spans="1:10" s="68" customFormat="1" x14ac:dyDescent="0.35">
      <c r="A97" s="60">
        <v>8</v>
      </c>
      <c r="B97" s="61">
        <v>2.06</v>
      </c>
      <c r="C97" s="60">
        <v>10.09</v>
      </c>
      <c r="D97" s="62" t="s">
        <v>215</v>
      </c>
      <c r="E97" s="60"/>
      <c r="F97" s="240">
        <f t="shared" si="2"/>
        <v>2</v>
      </c>
      <c r="G97" s="62">
        <v>105</v>
      </c>
      <c r="H97" s="60"/>
      <c r="I97" s="88"/>
      <c r="J97" s="88"/>
    </row>
    <row r="98" spans="1:10" s="68" customFormat="1" x14ac:dyDescent="0.35">
      <c r="A98" s="60">
        <v>8</v>
      </c>
      <c r="B98" s="61">
        <v>2.14</v>
      </c>
      <c r="C98" s="60">
        <v>10.09</v>
      </c>
      <c r="D98" s="62" t="s">
        <v>215</v>
      </c>
      <c r="E98" s="60"/>
      <c r="F98" s="240">
        <f t="shared" si="2"/>
        <v>2</v>
      </c>
      <c r="G98" s="62">
        <v>105</v>
      </c>
      <c r="H98" s="60"/>
      <c r="I98" s="88"/>
      <c r="J98" s="88"/>
    </row>
    <row r="99" spans="1:10" s="64" customFormat="1" x14ac:dyDescent="0.35">
      <c r="A99" s="69">
        <v>8</v>
      </c>
      <c r="B99" s="70">
        <v>2.0099999999999998</v>
      </c>
      <c r="C99" s="69">
        <v>5.04</v>
      </c>
      <c r="D99" s="71" t="s">
        <v>235</v>
      </c>
      <c r="E99" s="69">
        <v>48</v>
      </c>
      <c r="F99" s="240">
        <f t="shared" si="2"/>
        <v>2</v>
      </c>
      <c r="G99" s="236">
        <v>109</v>
      </c>
      <c r="H99" s="237"/>
      <c r="I99" s="72"/>
      <c r="J99" s="72"/>
    </row>
    <row r="100" spans="1:10" s="64" customFormat="1" x14ac:dyDescent="0.35">
      <c r="A100" s="69">
        <v>8</v>
      </c>
      <c r="B100" s="70">
        <v>2.0699999999999998</v>
      </c>
      <c r="C100" s="69">
        <v>5.04</v>
      </c>
      <c r="D100" s="71" t="s">
        <v>235</v>
      </c>
      <c r="E100" s="69">
        <v>48</v>
      </c>
      <c r="F100" s="240">
        <f t="shared" si="2"/>
        <v>2</v>
      </c>
      <c r="G100" s="236">
        <v>109</v>
      </c>
      <c r="H100" s="237"/>
      <c r="I100" s="72"/>
      <c r="J100" s="72"/>
    </row>
    <row r="101" spans="1:10" s="64" customFormat="1" x14ac:dyDescent="0.35">
      <c r="A101" s="60">
        <v>3</v>
      </c>
      <c r="B101" s="61">
        <v>2.0099999999999998</v>
      </c>
      <c r="C101" s="60">
        <v>8.01</v>
      </c>
      <c r="D101" s="62" t="s">
        <v>249</v>
      </c>
      <c r="E101" s="60">
        <v>86</v>
      </c>
      <c r="F101" s="240">
        <f t="shared" si="2"/>
        <v>2</v>
      </c>
      <c r="G101" s="62">
        <v>110</v>
      </c>
      <c r="H101" s="60"/>
    </row>
    <row r="102" spans="1:10" s="64" customFormat="1" x14ac:dyDescent="0.35">
      <c r="A102" s="60">
        <v>3</v>
      </c>
      <c r="B102" s="61">
        <v>2.0299999999999998</v>
      </c>
      <c r="C102" s="60">
        <v>8.01</v>
      </c>
      <c r="D102" s="62" t="s">
        <v>249</v>
      </c>
      <c r="E102" s="60">
        <v>86</v>
      </c>
      <c r="F102" s="240">
        <f t="shared" si="2"/>
        <v>2</v>
      </c>
      <c r="G102" s="62">
        <v>110</v>
      </c>
      <c r="H102" s="60"/>
    </row>
    <row r="103" spans="1:10" s="64" customFormat="1" x14ac:dyDescent="0.35">
      <c r="A103" s="60">
        <v>3</v>
      </c>
      <c r="B103" s="61">
        <v>2.04</v>
      </c>
      <c r="C103" s="60">
        <v>8.01</v>
      </c>
      <c r="D103" s="62" t="s">
        <v>249</v>
      </c>
      <c r="E103" s="60">
        <v>86</v>
      </c>
      <c r="F103" s="240">
        <f t="shared" si="2"/>
        <v>2</v>
      </c>
      <c r="G103" s="62">
        <v>110</v>
      </c>
      <c r="H103" s="60"/>
    </row>
    <row r="104" spans="1:10" s="64" customFormat="1" x14ac:dyDescent="0.35">
      <c r="A104" s="60">
        <v>3</v>
      </c>
      <c r="B104" s="61">
        <v>2.0099999999999998</v>
      </c>
      <c r="C104" s="60">
        <v>10.06</v>
      </c>
      <c r="D104" s="62" t="s">
        <v>249</v>
      </c>
      <c r="E104" s="60">
        <v>86</v>
      </c>
      <c r="F104" s="240">
        <f t="shared" si="2"/>
        <v>2</v>
      </c>
      <c r="G104" s="62">
        <v>110</v>
      </c>
      <c r="H104" s="60"/>
    </row>
    <row r="105" spans="1:10" s="72" customFormat="1" x14ac:dyDescent="0.35">
      <c r="A105" s="60">
        <v>3</v>
      </c>
      <c r="B105" s="61">
        <v>2.0299999999999998</v>
      </c>
      <c r="C105" s="60">
        <v>10.06</v>
      </c>
      <c r="D105" s="62" t="s">
        <v>249</v>
      </c>
      <c r="E105" s="60">
        <v>86</v>
      </c>
      <c r="F105" s="240">
        <f t="shared" si="2"/>
        <v>2</v>
      </c>
      <c r="G105" s="62">
        <v>110</v>
      </c>
      <c r="H105" s="60"/>
      <c r="I105" s="64"/>
      <c r="J105" s="64"/>
    </row>
    <row r="106" spans="1:10" s="72" customFormat="1" x14ac:dyDescent="0.35">
      <c r="A106" s="60">
        <v>3</v>
      </c>
      <c r="B106" s="61">
        <v>2.04</v>
      </c>
      <c r="C106" s="60">
        <v>10.06</v>
      </c>
      <c r="D106" s="62" t="s">
        <v>249</v>
      </c>
      <c r="E106" s="60">
        <v>86</v>
      </c>
      <c r="F106" s="240">
        <f t="shared" si="2"/>
        <v>2</v>
      </c>
      <c r="G106" s="62">
        <v>110</v>
      </c>
      <c r="H106" s="60"/>
      <c r="I106" s="64"/>
      <c r="J106" s="64"/>
    </row>
    <row r="107" spans="1:10" s="72" customFormat="1" x14ac:dyDescent="0.35">
      <c r="A107" s="60">
        <v>3</v>
      </c>
      <c r="B107" s="61">
        <v>2.0099999999999998</v>
      </c>
      <c r="C107" s="60">
        <v>10.07</v>
      </c>
      <c r="D107" s="62" t="s">
        <v>249</v>
      </c>
      <c r="E107" s="60">
        <v>86</v>
      </c>
      <c r="F107" s="240">
        <f t="shared" si="2"/>
        <v>2</v>
      </c>
      <c r="G107" s="62">
        <v>110</v>
      </c>
      <c r="H107" s="60"/>
      <c r="I107" s="64"/>
      <c r="J107" s="64"/>
    </row>
    <row r="108" spans="1:10" s="72" customFormat="1" x14ac:dyDescent="0.35">
      <c r="A108" s="60">
        <v>3</v>
      </c>
      <c r="B108" s="61">
        <v>2.0299999999999998</v>
      </c>
      <c r="C108" s="60">
        <v>10.07</v>
      </c>
      <c r="D108" s="62" t="s">
        <v>249</v>
      </c>
      <c r="E108" s="60">
        <v>86</v>
      </c>
      <c r="F108" s="240">
        <f t="shared" si="2"/>
        <v>2</v>
      </c>
      <c r="G108" s="62">
        <v>110</v>
      </c>
      <c r="H108" s="60"/>
      <c r="I108" s="64"/>
      <c r="J108" s="64"/>
    </row>
    <row r="109" spans="1:10" s="72" customFormat="1" x14ac:dyDescent="0.35">
      <c r="A109" s="60">
        <v>3</v>
      </c>
      <c r="B109" s="61">
        <v>2.04</v>
      </c>
      <c r="C109" s="60">
        <v>10.07</v>
      </c>
      <c r="D109" s="62" t="s">
        <v>249</v>
      </c>
      <c r="E109" s="60">
        <v>86</v>
      </c>
      <c r="F109" s="240">
        <f t="shared" si="2"/>
        <v>2</v>
      </c>
      <c r="G109" s="62">
        <v>110</v>
      </c>
      <c r="H109" s="60"/>
      <c r="I109" s="64"/>
      <c r="J109" s="64"/>
    </row>
    <row r="110" spans="1:10" s="72" customFormat="1" x14ac:dyDescent="0.35">
      <c r="A110" s="60">
        <v>3</v>
      </c>
      <c r="B110" s="61">
        <v>2.0099999999999998</v>
      </c>
      <c r="C110" s="60">
        <v>10.08</v>
      </c>
      <c r="D110" s="62" t="s">
        <v>249</v>
      </c>
      <c r="E110" s="60">
        <v>86</v>
      </c>
      <c r="F110" s="240">
        <f t="shared" si="2"/>
        <v>2</v>
      </c>
      <c r="G110" s="62">
        <v>110</v>
      </c>
      <c r="H110" s="60"/>
      <c r="I110" s="64"/>
      <c r="J110" s="64"/>
    </row>
    <row r="111" spans="1:10" s="72" customFormat="1" x14ac:dyDescent="0.35">
      <c r="A111" s="60">
        <v>3</v>
      </c>
      <c r="B111" s="61">
        <v>2.0299999999999998</v>
      </c>
      <c r="C111" s="60">
        <v>10.08</v>
      </c>
      <c r="D111" s="62" t="s">
        <v>249</v>
      </c>
      <c r="E111" s="60">
        <v>86</v>
      </c>
      <c r="F111" s="240">
        <f t="shared" si="2"/>
        <v>2</v>
      </c>
      <c r="G111" s="62">
        <v>110</v>
      </c>
      <c r="H111" s="60"/>
      <c r="I111" s="64"/>
      <c r="J111" s="64"/>
    </row>
    <row r="112" spans="1:10" s="64" customFormat="1" x14ac:dyDescent="0.35">
      <c r="A112" s="60">
        <v>3</v>
      </c>
      <c r="B112" s="61">
        <v>2.04</v>
      </c>
      <c r="C112" s="60">
        <v>10.08</v>
      </c>
      <c r="D112" s="62" t="s">
        <v>249</v>
      </c>
      <c r="E112" s="60">
        <v>86</v>
      </c>
      <c r="F112" s="240">
        <f t="shared" si="2"/>
        <v>2</v>
      </c>
      <c r="G112" s="62">
        <v>110</v>
      </c>
      <c r="H112" s="60">
        <f>ROWS(F33:F112)</f>
        <v>80</v>
      </c>
    </row>
    <row r="113" spans="1:10" s="64" customFormat="1" x14ac:dyDescent="0.35">
      <c r="A113" s="69">
        <v>12.1</v>
      </c>
      <c r="B113" s="70">
        <v>3.02</v>
      </c>
      <c r="C113" s="69">
        <v>8.0500000000000007</v>
      </c>
      <c r="D113" s="71" t="s">
        <v>117</v>
      </c>
      <c r="E113" s="69"/>
      <c r="F113" s="240">
        <f t="shared" si="2"/>
        <v>3</v>
      </c>
      <c r="G113" s="71">
        <v>62</v>
      </c>
      <c r="H113" s="69"/>
      <c r="I113" s="85"/>
      <c r="J113" s="85"/>
    </row>
    <row r="114" spans="1:10" s="64" customFormat="1" x14ac:dyDescent="0.35">
      <c r="A114" s="69">
        <v>12.1</v>
      </c>
      <c r="B114" s="70">
        <v>3.03</v>
      </c>
      <c r="C114" s="69">
        <v>8.0500000000000007</v>
      </c>
      <c r="D114" s="71" t="s">
        <v>117</v>
      </c>
      <c r="E114" s="69"/>
      <c r="F114" s="240">
        <f t="shared" si="2"/>
        <v>3</v>
      </c>
      <c r="G114" s="71">
        <v>62</v>
      </c>
      <c r="H114" s="69"/>
      <c r="I114" s="85"/>
      <c r="J114" s="85"/>
    </row>
    <row r="115" spans="1:10" s="64" customFormat="1" x14ac:dyDescent="0.35">
      <c r="A115" s="69">
        <v>12.1</v>
      </c>
      <c r="B115" s="70">
        <v>3.02</v>
      </c>
      <c r="C115" s="69">
        <v>9.01</v>
      </c>
      <c r="D115" s="71" t="s">
        <v>117</v>
      </c>
      <c r="E115" s="69"/>
      <c r="F115" s="240">
        <f t="shared" si="2"/>
        <v>3</v>
      </c>
      <c r="G115" s="71">
        <v>62</v>
      </c>
      <c r="H115" s="69"/>
      <c r="I115" s="85"/>
      <c r="J115" s="85"/>
    </row>
    <row r="116" spans="1:10" s="64" customFormat="1" x14ac:dyDescent="0.35">
      <c r="A116" s="69">
        <v>12.1</v>
      </c>
      <c r="B116" s="70">
        <v>3.03</v>
      </c>
      <c r="C116" s="69">
        <v>9.01</v>
      </c>
      <c r="D116" s="71" t="s">
        <v>117</v>
      </c>
      <c r="E116" s="69"/>
      <c r="F116" s="240">
        <f t="shared" si="2"/>
        <v>3</v>
      </c>
      <c r="G116" s="71">
        <v>62</v>
      </c>
      <c r="H116" s="69"/>
      <c r="I116" s="85"/>
      <c r="J116" s="85"/>
    </row>
    <row r="117" spans="1:10" s="64" customFormat="1" x14ac:dyDescent="0.35">
      <c r="A117" s="69">
        <v>12.1</v>
      </c>
      <c r="B117" s="70">
        <v>3.02</v>
      </c>
      <c r="C117" s="69">
        <v>9.02</v>
      </c>
      <c r="D117" s="71" t="s">
        <v>117</v>
      </c>
      <c r="E117" s="69"/>
      <c r="F117" s="240">
        <f t="shared" si="2"/>
        <v>3</v>
      </c>
      <c r="G117" s="71">
        <v>62</v>
      </c>
      <c r="H117" s="69"/>
      <c r="I117" s="85"/>
      <c r="J117" s="85"/>
    </row>
    <row r="118" spans="1:10" s="64" customFormat="1" x14ac:dyDescent="0.35">
      <c r="A118" s="69">
        <v>12.1</v>
      </c>
      <c r="B118" s="70">
        <v>3.03</v>
      </c>
      <c r="C118" s="69">
        <v>9.02</v>
      </c>
      <c r="D118" s="71" t="s">
        <v>117</v>
      </c>
      <c r="E118" s="69"/>
      <c r="F118" s="240">
        <f t="shared" si="2"/>
        <v>3</v>
      </c>
      <c r="G118" s="71">
        <v>62</v>
      </c>
      <c r="H118" s="69"/>
      <c r="I118" s="85"/>
      <c r="J118" s="85"/>
    </row>
    <row r="119" spans="1:10" s="64" customFormat="1" x14ac:dyDescent="0.35">
      <c r="A119" s="69">
        <v>13</v>
      </c>
      <c r="B119" s="70">
        <v>3.04</v>
      </c>
      <c r="C119" s="69">
        <v>9.0299999999999994</v>
      </c>
      <c r="D119" s="71" t="s">
        <v>117</v>
      </c>
      <c r="E119" s="69"/>
      <c r="F119" s="240">
        <f t="shared" si="2"/>
        <v>3</v>
      </c>
      <c r="G119" s="71">
        <v>62</v>
      </c>
      <c r="H119" s="69"/>
      <c r="I119" s="85"/>
      <c r="J119" s="85"/>
    </row>
    <row r="120" spans="1:10" s="64" customFormat="1" x14ac:dyDescent="0.35">
      <c r="A120" s="69">
        <v>13</v>
      </c>
      <c r="B120" s="70">
        <v>3.04</v>
      </c>
      <c r="C120" s="69">
        <v>9.0399999999999991</v>
      </c>
      <c r="D120" s="71" t="s">
        <v>117</v>
      </c>
      <c r="E120" s="69"/>
      <c r="F120" s="240">
        <f t="shared" si="2"/>
        <v>3</v>
      </c>
      <c r="G120" s="71">
        <v>62</v>
      </c>
      <c r="H120" s="69"/>
      <c r="I120" s="85"/>
      <c r="J120" s="85"/>
    </row>
    <row r="121" spans="1:10" s="64" customFormat="1" x14ac:dyDescent="0.35">
      <c r="A121" s="69">
        <v>13</v>
      </c>
      <c r="B121" s="70">
        <v>3.04</v>
      </c>
      <c r="C121" s="69">
        <v>9.0500000000000007</v>
      </c>
      <c r="D121" s="71" t="s">
        <v>117</v>
      </c>
      <c r="E121" s="69"/>
      <c r="F121" s="240">
        <f t="shared" si="2"/>
        <v>3</v>
      </c>
      <c r="G121" s="71">
        <v>62</v>
      </c>
      <c r="H121" s="69"/>
      <c r="I121" s="85"/>
      <c r="J121" s="85"/>
    </row>
    <row r="122" spans="1:10" s="64" customFormat="1" x14ac:dyDescent="0.35">
      <c r="A122" s="69">
        <v>12.1</v>
      </c>
      <c r="B122" s="70">
        <v>3.01</v>
      </c>
      <c r="C122" s="69">
        <v>8.07</v>
      </c>
      <c r="D122" s="71" t="s">
        <v>210</v>
      </c>
      <c r="E122" s="69"/>
      <c r="F122" s="240">
        <f t="shared" si="2"/>
        <v>3</v>
      </c>
      <c r="G122" s="71"/>
      <c r="H122" s="69"/>
      <c r="I122" s="85"/>
      <c r="J122" s="85"/>
    </row>
    <row r="123" spans="1:10" s="64" customFormat="1" x14ac:dyDescent="0.35">
      <c r="A123" s="69">
        <v>12.1</v>
      </c>
      <c r="B123" s="70">
        <v>3.01</v>
      </c>
      <c r="C123" s="69">
        <v>8.06</v>
      </c>
      <c r="D123" s="71" t="s">
        <v>209</v>
      </c>
      <c r="E123" s="69"/>
      <c r="F123" s="240">
        <f t="shared" si="2"/>
        <v>3</v>
      </c>
      <c r="G123" s="71">
        <v>100</v>
      </c>
      <c r="H123" s="69">
        <f>ROWS(F113:F123)</f>
        <v>11</v>
      </c>
      <c r="I123" s="72"/>
      <c r="J123" s="72"/>
    </row>
    <row r="124" spans="1:10" s="64" customFormat="1" x14ac:dyDescent="0.35">
      <c r="A124" s="69">
        <v>12.2</v>
      </c>
      <c r="B124" s="70">
        <v>4.0199999999999996</v>
      </c>
      <c r="C124" s="69">
        <v>2.04</v>
      </c>
      <c r="D124" s="71" t="s">
        <v>300</v>
      </c>
      <c r="E124" s="69">
        <v>9</v>
      </c>
      <c r="F124" s="240">
        <f t="shared" si="2"/>
        <v>4</v>
      </c>
      <c r="G124" s="71">
        <v>66</v>
      </c>
      <c r="H124" s="69"/>
      <c r="I124" s="72"/>
      <c r="J124" s="72"/>
    </row>
    <row r="125" spans="1:10" s="64" customFormat="1" x14ac:dyDescent="0.35">
      <c r="A125" s="69">
        <v>12.2</v>
      </c>
      <c r="B125" s="70">
        <v>4.0199999999999996</v>
      </c>
      <c r="C125" s="69">
        <v>10.039999999999999</v>
      </c>
      <c r="D125" s="71" t="s">
        <v>300</v>
      </c>
      <c r="E125" s="69">
        <v>9</v>
      </c>
      <c r="F125" s="240">
        <f t="shared" si="2"/>
        <v>4</v>
      </c>
      <c r="G125" s="71">
        <v>66</v>
      </c>
      <c r="H125" s="69">
        <f>ROWS(F124:F125)</f>
        <v>2</v>
      </c>
      <c r="I125" s="72"/>
      <c r="J125" s="72"/>
    </row>
    <row r="126" spans="1:10" s="64" customFormat="1" x14ac:dyDescent="0.35">
      <c r="A126" s="69">
        <v>1</v>
      </c>
      <c r="B126" s="70">
        <v>5.0199999999999996</v>
      </c>
      <c r="C126" s="69">
        <v>12.01</v>
      </c>
      <c r="D126" s="71" t="s">
        <v>145</v>
      </c>
      <c r="E126" s="69">
        <v>59</v>
      </c>
      <c r="F126" s="240">
        <f t="shared" si="2"/>
        <v>5</v>
      </c>
      <c r="G126" s="71">
        <v>55</v>
      </c>
      <c r="H126" s="69"/>
      <c r="I126" s="72"/>
      <c r="J126" s="72"/>
    </row>
    <row r="127" spans="1:10" s="72" customFormat="1" x14ac:dyDescent="0.35">
      <c r="A127" s="69">
        <v>1</v>
      </c>
      <c r="B127" s="70">
        <v>5.0199999999999996</v>
      </c>
      <c r="C127" s="69">
        <v>12.03</v>
      </c>
      <c r="D127" s="71" t="s">
        <v>145</v>
      </c>
      <c r="E127" s="69">
        <v>59</v>
      </c>
      <c r="F127" s="240">
        <f t="shared" si="2"/>
        <v>5</v>
      </c>
      <c r="G127" s="71">
        <v>55</v>
      </c>
      <c r="H127" s="69"/>
    </row>
    <row r="128" spans="1:10" s="72" customFormat="1" x14ac:dyDescent="0.35">
      <c r="A128" s="69">
        <v>1</v>
      </c>
      <c r="B128" s="70">
        <v>5.0199999999999996</v>
      </c>
      <c r="C128" s="69">
        <v>12.05</v>
      </c>
      <c r="D128" s="71" t="s">
        <v>145</v>
      </c>
      <c r="E128" s="69">
        <v>59</v>
      </c>
      <c r="F128" s="240">
        <f t="shared" si="2"/>
        <v>5</v>
      </c>
      <c r="G128" s="71">
        <v>55</v>
      </c>
      <c r="H128" s="69"/>
    </row>
    <row r="129" spans="1:10" s="72" customFormat="1" x14ac:dyDescent="0.35">
      <c r="A129" s="69">
        <v>1</v>
      </c>
      <c r="B129" s="70">
        <v>5.0199999999999996</v>
      </c>
      <c r="C129" s="69">
        <v>12.07</v>
      </c>
      <c r="D129" s="71" t="s">
        <v>145</v>
      </c>
      <c r="E129" s="69">
        <v>59</v>
      </c>
      <c r="F129" s="240">
        <f t="shared" si="2"/>
        <v>5</v>
      </c>
      <c r="G129" s="71">
        <v>55</v>
      </c>
      <c r="H129" s="69"/>
    </row>
    <row r="130" spans="1:10" s="83" customFormat="1" x14ac:dyDescent="0.35">
      <c r="A130" s="69">
        <v>12.2</v>
      </c>
      <c r="B130" s="70">
        <v>5.0199999999999996</v>
      </c>
      <c r="C130" s="69">
        <v>12.02</v>
      </c>
      <c r="D130" s="71" t="s">
        <v>145</v>
      </c>
      <c r="E130" s="69">
        <v>59</v>
      </c>
      <c r="F130" s="240">
        <f t="shared" si="2"/>
        <v>5</v>
      </c>
      <c r="G130" s="71">
        <v>55</v>
      </c>
      <c r="H130" s="69"/>
      <c r="I130" s="72"/>
      <c r="J130" s="72"/>
    </row>
    <row r="131" spans="1:10" s="83" customFormat="1" x14ac:dyDescent="0.35">
      <c r="A131" s="69">
        <v>1</v>
      </c>
      <c r="B131" s="70">
        <v>5.03</v>
      </c>
      <c r="C131" s="69">
        <v>12.03</v>
      </c>
      <c r="D131" s="71" t="s">
        <v>146</v>
      </c>
      <c r="E131" s="69">
        <v>29</v>
      </c>
      <c r="F131" s="240">
        <f t="shared" si="2"/>
        <v>5</v>
      </c>
      <c r="G131" s="71">
        <v>56</v>
      </c>
      <c r="H131" s="69"/>
      <c r="I131" s="72"/>
      <c r="J131" s="72"/>
    </row>
    <row r="132" spans="1:10" s="83" customFormat="1" x14ac:dyDescent="0.35">
      <c r="A132" s="69">
        <v>1</v>
      </c>
      <c r="B132" s="70">
        <v>5.03</v>
      </c>
      <c r="C132" s="69">
        <v>12.11</v>
      </c>
      <c r="D132" s="71" t="s">
        <v>146</v>
      </c>
      <c r="E132" s="69">
        <v>29</v>
      </c>
      <c r="F132" s="240">
        <f t="shared" si="2"/>
        <v>5</v>
      </c>
      <c r="G132" s="71">
        <v>56</v>
      </c>
      <c r="H132" s="69"/>
      <c r="I132" s="72"/>
      <c r="J132" s="72"/>
    </row>
    <row r="133" spans="1:10" s="72" customFormat="1" x14ac:dyDescent="0.35">
      <c r="A133" s="60">
        <v>3</v>
      </c>
      <c r="B133" s="61">
        <v>5.01</v>
      </c>
      <c r="C133" s="60">
        <v>8.01</v>
      </c>
      <c r="D133" s="62" t="s">
        <v>149</v>
      </c>
      <c r="E133" s="60">
        <v>24</v>
      </c>
      <c r="F133" s="240">
        <f t="shared" si="2"/>
        <v>5</v>
      </c>
      <c r="G133" s="62">
        <v>73</v>
      </c>
      <c r="H133" s="60"/>
      <c r="I133" s="64"/>
      <c r="J133" s="64"/>
    </row>
    <row r="134" spans="1:10" s="72" customFormat="1" x14ac:dyDescent="0.35">
      <c r="A134" s="69">
        <v>12.2</v>
      </c>
      <c r="B134" s="70">
        <v>5.04</v>
      </c>
      <c r="C134" s="69">
        <v>8.02</v>
      </c>
      <c r="D134" s="71" t="s">
        <v>211</v>
      </c>
      <c r="E134" s="69"/>
      <c r="F134" s="240">
        <f t="shared" si="2"/>
        <v>5</v>
      </c>
      <c r="G134" s="71">
        <v>85</v>
      </c>
      <c r="H134" s="69">
        <f>ROWS(F126:F134)</f>
        <v>9</v>
      </c>
      <c r="I134" s="85"/>
      <c r="J134" s="85"/>
    </row>
    <row r="135" spans="1:10" s="72" customFormat="1" x14ac:dyDescent="0.35">
      <c r="A135" s="69">
        <v>1</v>
      </c>
      <c r="B135" s="70">
        <v>6.01</v>
      </c>
      <c r="C135" s="69">
        <v>12.01</v>
      </c>
      <c r="D135" s="71" t="s">
        <v>145</v>
      </c>
      <c r="E135" s="69">
        <v>59</v>
      </c>
      <c r="F135" s="240">
        <f t="shared" si="2"/>
        <v>6</v>
      </c>
      <c r="G135" s="71">
        <v>55</v>
      </c>
      <c r="H135" s="69"/>
    </row>
    <row r="136" spans="1:10" s="72" customFormat="1" x14ac:dyDescent="0.35">
      <c r="A136" s="69">
        <v>1</v>
      </c>
      <c r="B136" s="70">
        <v>6.03</v>
      </c>
      <c r="C136" s="69">
        <v>12.03</v>
      </c>
      <c r="D136" s="71" t="s">
        <v>145</v>
      </c>
      <c r="E136" s="69">
        <v>59</v>
      </c>
      <c r="F136" s="240">
        <f t="shared" si="2"/>
        <v>6</v>
      </c>
      <c r="G136" s="71">
        <v>55</v>
      </c>
      <c r="H136" s="69"/>
    </row>
    <row r="137" spans="1:10" s="72" customFormat="1" x14ac:dyDescent="0.35">
      <c r="A137" s="69">
        <v>1</v>
      </c>
      <c r="B137" s="70">
        <v>6.0540000000000003</v>
      </c>
      <c r="C137" s="69">
        <v>12.05</v>
      </c>
      <c r="D137" s="71" t="s">
        <v>145</v>
      </c>
      <c r="E137" s="69">
        <v>59</v>
      </c>
      <c r="F137" s="240">
        <f t="shared" ref="F137:F200" si="3">_xlfn.FLOOR.MATH(B137)</f>
        <v>6</v>
      </c>
      <c r="G137" s="71">
        <v>55</v>
      </c>
      <c r="H137" s="69"/>
    </row>
    <row r="138" spans="1:10" s="64" customFormat="1" x14ac:dyDescent="0.35">
      <c r="A138" s="69">
        <v>1</v>
      </c>
      <c r="B138" s="70">
        <v>6.03</v>
      </c>
      <c r="C138" s="69">
        <v>12.07</v>
      </c>
      <c r="D138" s="71" t="s">
        <v>145</v>
      </c>
      <c r="E138" s="69">
        <v>59</v>
      </c>
      <c r="F138" s="240">
        <f t="shared" si="3"/>
        <v>6</v>
      </c>
      <c r="G138" s="71">
        <v>55</v>
      </c>
      <c r="H138" s="69"/>
      <c r="I138" s="72"/>
      <c r="J138" s="72"/>
    </row>
    <row r="139" spans="1:10" s="64" customFormat="1" x14ac:dyDescent="0.35">
      <c r="A139" s="69">
        <v>12.2</v>
      </c>
      <c r="B139" s="70">
        <v>6.01</v>
      </c>
      <c r="C139" s="69">
        <v>12.02</v>
      </c>
      <c r="D139" s="71" t="s">
        <v>145</v>
      </c>
      <c r="E139" s="69">
        <v>59</v>
      </c>
      <c r="F139" s="240">
        <f t="shared" si="3"/>
        <v>6</v>
      </c>
      <c r="G139" s="71">
        <v>55</v>
      </c>
      <c r="H139" s="69"/>
      <c r="I139" s="72"/>
      <c r="J139" s="72"/>
    </row>
    <row r="140" spans="1:10" s="64" customFormat="1" x14ac:dyDescent="0.35">
      <c r="A140" s="69">
        <v>1</v>
      </c>
      <c r="B140" s="70">
        <v>6.01</v>
      </c>
      <c r="C140" s="69">
        <v>11.01</v>
      </c>
      <c r="D140" s="71" t="s">
        <v>146</v>
      </c>
      <c r="E140" s="69">
        <v>29</v>
      </c>
      <c r="F140" s="240">
        <f t="shared" si="3"/>
        <v>6</v>
      </c>
      <c r="G140" s="71">
        <v>56</v>
      </c>
      <c r="H140" s="69"/>
      <c r="I140" s="72"/>
      <c r="J140" s="72"/>
    </row>
    <row r="141" spans="1:10" s="64" customFormat="1" x14ac:dyDescent="0.35">
      <c r="A141" s="69">
        <v>1</v>
      </c>
      <c r="B141" s="70">
        <v>6.03</v>
      </c>
      <c r="C141" s="69">
        <v>12.03</v>
      </c>
      <c r="D141" s="71" t="s">
        <v>146</v>
      </c>
      <c r="E141" s="69">
        <v>29</v>
      </c>
      <c r="F141" s="240">
        <f t="shared" si="3"/>
        <v>6</v>
      </c>
      <c r="G141" s="71">
        <v>56</v>
      </c>
      <c r="H141" s="69"/>
      <c r="I141" s="72"/>
      <c r="J141" s="72"/>
    </row>
    <row r="142" spans="1:10" s="64" customFormat="1" x14ac:dyDescent="0.35">
      <c r="A142" s="69">
        <v>1</v>
      </c>
      <c r="B142" s="70">
        <v>6.01</v>
      </c>
      <c r="C142" s="69">
        <v>12.06</v>
      </c>
      <c r="D142" s="71" t="s">
        <v>146</v>
      </c>
      <c r="E142" s="69">
        <v>29</v>
      </c>
      <c r="F142" s="240">
        <f t="shared" si="3"/>
        <v>6</v>
      </c>
      <c r="G142" s="71">
        <v>56</v>
      </c>
      <c r="H142" s="69"/>
      <c r="I142" s="72"/>
      <c r="J142" s="72"/>
    </row>
    <row r="143" spans="1:10" s="64" customFormat="1" x14ac:dyDescent="0.35">
      <c r="A143" s="69">
        <v>1</v>
      </c>
      <c r="B143" s="70">
        <v>6.01</v>
      </c>
      <c r="C143" s="69">
        <v>12.08</v>
      </c>
      <c r="D143" s="71" t="s">
        <v>146</v>
      </c>
      <c r="E143" s="69">
        <v>29</v>
      </c>
      <c r="F143" s="240">
        <f t="shared" si="3"/>
        <v>6</v>
      </c>
      <c r="G143" s="71">
        <v>56</v>
      </c>
      <c r="H143" s="69"/>
      <c r="I143" s="72"/>
      <c r="J143" s="72"/>
    </row>
    <row r="144" spans="1:10" s="64" customFormat="1" x14ac:dyDescent="0.35">
      <c r="A144" s="60">
        <v>2.1</v>
      </c>
      <c r="B144" s="61">
        <v>6.0519999999999996</v>
      </c>
      <c r="C144" s="60">
        <v>14.02</v>
      </c>
      <c r="D144" s="62" t="s">
        <v>147</v>
      </c>
      <c r="E144" s="60">
        <v>76</v>
      </c>
      <c r="F144" s="240">
        <f t="shared" si="3"/>
        <v>6</v>
      </c>
      <c r="G144" s="62">
        <v>57</v>
      </c>
      <c r="H144" s="60"/>
    </row>
    <row r="145" spans="1:10" s="64" customFormat="1" x14ac:dyDescent="0.35">
      <c r="A145" s="60">
        <v>2.1</v>
      </c>
      <c r="B145" s="61">
        <v>6.0519999999999996</v>
      </c>
      <c r="C145" s="60">
        <v>14.03</v>
      </c>
      <c r="D145" s="62" t="s">
        <v>147</v>
      </c>
      <c r="E145" s="60">
        <v>76</v>
      </c>
      <c r="F145" s="240">
        <f t="shared" si="3"/>
        <v>6</v>
      </c>
      <c r="G145" s="62">
        <v>57</v>
      </c>
      <c r="H145" s="60"/>
    </row>
    <row r="146" spans="1:10" s="64" customFormat="1" x14ac:dyDescent="0.35">
      <c r="A146" s="60">
        <v>2.1</v>
      </c>
      <c r="B146" s="61">
        <v>6.08</v>
      </c>
      <c r="C146" s="60">
        <v>14.03</v>
      </c>
      <c r="D146" s="62" t="s">
        <v>147</v>
      </c>
      <c r="E146" s="60">
        <v>76</v>
      </c>
      <c r="F146" s="240">
        <f t="shared" si="3"/>
        <v>6</v>
      </c>
      <c r="G146" s="62">
        <v>57</v>
      </c>
      <c r="H146" s="60"/>
    </row>
    <row r="147" spans="1:10" s="64" customFormat="1" x14ac:dyDescent="0.35">
      <c r="A147" s="60">
        <v>2.2000000000000002</v>
      </c>
      <c r="B147" s="61">
        <v>6.0519999999999996</v>
      </c>
      <c r="C147" s="60">
        <v>14.02</v>
      </c>
      <c r="D147" s="62" t="s">
        <v>147</v>
      </c>
      <c r="E147" s="60">
        <v>76</v>
      </c>
      <c r="F147" s="240">
        <f t="shared" si="3"/>
        <v>6</v>
      </c>
      <c r="G147" s="62">
        <v>57</v>
      </c>
      <c r="H147" s="60"/>
    </row>
    <row r="148" spans="1:10" s="64" customFormat="1" x14ac:dyDescent="0.35">
      <c r="A148" s="60">
        <v>2.2000000000000002</v>
      </c>
      <c r="B148" s="61">
        <v>6.0519999999999996</v>
      </c>
      <c r="C148" s="60">
        <v>14.04</v>
      </c>
      <c r="D148" s="62" t="s">
        <v>147</v>
      </c>
      <c r="E148" s="60">
        <v>76</v>
      </c>
      <c r="F148" s="240">
        <f t="shared" si="3"/>
        <v>6</v>
      </c>
      <c r="G148" s="62">
        <v>57</v>
      </c>
      <c r="H148" s="60"/>
    </row>
    <row r="149" spans="1:10" s="64" customFormat="1" x14ac:dyDescent="0.35">
      <c r="A149" s="60">
        <v>2.2000000000000002</v>
      </c>
      <c r="B149" s="61">
        <v>6.08</v>
      </c>
      <c r="C149" s="60">
        <v>14.04</v>
      </c>
      <c r="D149" s="62" t="s">
        <v>147</v>
      </c>
      <c r="E149" s="60">
        <v>76</v>
      </c>
      <c r="F149" s="240">
        <f t="shared" si="3"/>
        <v>6</v>
      </c>
      <c r="G149" s="62">
        <v>57</v>
      </c>
      <c r="H149" s="60"/>
    </row>
    <row r="150" spans="1:10" s="64" customFormat="1" x14ac:dyDescent="0.35">
      <c r="A150" s="82">
        <v>2.1</v>
      </c>
      <c r="B150" s="61">
        <v>6.07</v>
      </c>
      <c r="C150" s="60">
        <v>14.05</v>
      </c>
      <c r="D150" s="62" t="s">
        <v>148</v>
      </c>
      <c r="E150" s="60">
        <v>90</v>
      </c>
      <c r="F150" s="240">
        <f t="shared" si="3"/>
        <v>6</v>
      </c>
      <c r="G150" s="62">
        <v>58</v>
      </c>
      <c r="H150" s="60"/>
    </row>
    <row r="151" spans="1:10" s="64" customFormat="1" x14ac:dyDescent="0.35">
      <c r="A151" s="60">
        <v>7.1</v>
      </c>
      <c r="B151" s="61">
        <v>6.08</v>
      </c>
      <c r="C151" s="60">
        <v>18.03</v>
      </c>
      <c r="D151" s="62" t="s">
        <v>148</v>
      </c>
      <c r="E151" s="60">
        <v>90</v>
      </c>
      <c r="F151" s="240">
        <f t="shared" si="3"/>
        <v>6</v>
      </c>
      <c r="G151" s="62">
        <v>58</v>
      </c>
      <c r="H151" s="60"/>
    </row>
    <row r="152" spans="1:10" s="64" customFormat="1" x14ac:dyDescent="0.35">
      <c r="A152" s="69">
        <v>10</v>
      </c>
      <c r="B152" s="70">
        <v>6.0620000000000003</v>
      </c>
      <c r="C152" s="69">
        <v>17.010999999999999</v>
      </c>
      <c r="D152" s="71" t="s">
        <v>113</v>
      </c>
      <c r="E152" s="69"/>
      <c r="F152" s="240">
        <f t="shared" si="3"/>
        <v>6</v>
      </c>
      <c r="G152" s="71">
        <v>60</v>
      </c>
      <c r="H152" s="69"/>
      <c r="I152" s="72"/>
      <c r="J152" s="72"/>
    </row>
    <row r="153" spans="1:10" s="64" customFormat="1" x14ac:dyDescent="0.35">
      <c r="A153" s="69">
        <v>10</v>
      </c>
      <c r="B153" s="70">
        <v>6.0620000000000003</v>
      </c>
      <c r="C153" s="69">
        <v>17.021000000000001</v>
      </c>
      <c r="D153" s="71" t="s">
        <v>113</v>
      </c>
      <c r="E153" s="69"/>
      <c r="F153" s="240">
        <f t="shared" si="3"/>
        <v>6</v>
      </c>
      <c r="G153" s="71">
        <v>60</v>
      </c>
      <c r="H153" s="69"/>
      <c r="I153" s="72"/>
      <c r="J153" s="72"/>
    </row>
    <row r="154" spans="1:10" s="64" customFormat="1" x14ac:dyDescent="0.35">
      <c r="A154" s="69">
        <v>10</v>
      </c>
      <c r="B154" s="70">
        <v>6.0620000000000003</v>
      </c>
      <c r="C154" s="69">
        <v>17.021999999999998</v>
      </c>
      <c r="D154" s="71" t="s">
        <v>113</v>
      </c>
      <c r="E154" s="69"/>
      <c r="F154" s="240">
        <f t="shared" si="3"/>
        <v>6</v>
      </c>
      <c r="G154" s="71">
        <v>60</v>
      </c>
      <c r="H154" s="69"/>
      <c r="I154" s="72"/>
      <c r="J154" s="72"/>
    </row>
    <row r="155" spans="1:10" s="64" customFormat="1" x14ac:dyDescent="0.35">
      <c r="A155" s="69">
        <v>1</v>
      </c>
      <c r="B155" s="70">
        <v>6.01</v>
      </c>
      <c r="C155" s="69">
        <v>15.04</v>
      </c>
      <c r="D155" s="71" t="s">
        <v>112</v>
      </c>
      <c r="E155" s="69"/>
      <c r="F155" s="240">
        <f t="shared" si="3"/>
        <v>6</v>
      </c>
      <c r="G155" s="71">
        <v>61</v>
      </c>
      <c r="H155" s="69"/>
      <c r="I155" s="72"/>
      <c r="J155" s="72"/>
    </row>
    <row r="156" spans="1:10" s="64" customFormat="1" x14ac:dyDescent="0.35">
      <c r="A156" s="69">
        <v>3</v>
      </c>
      <c r="B156" s="70">
        <v>6.01</v>
      </c>
      <c r="C156" s="69">
        <v>2.04</v>
      </c>
      <c r="D156" s="71" t="s">
        <v>300</v>
      </c>
      <c r="E156" s="69">
        <v>9</v>
      </c>
      <c r="F156" s="240">
        <f t="shared" si="3"/>
        <v>6</v>
      </c>
      <c r="G156" s="71">
        <v>66</v>
      </c>
      <c r="H156" s="69"/>
      <c r="I156" s="72"/>
      <c r="J156" s="72"/>
    </row>
    <row r="157" spans="1:10" s="64" customFormat="1" x14ac:dyDescent="0.35">
      <c r="A157" s="69">
        <v>12.2</v>
      </c>
      <c r="B157" s="70">
        <v>6.01</v>
      </c>
      <c r="C157" s="69">
        <v>2.04</v>
      </c>
      <c r="D157" s="71" t="s">
        <v>300</v>
      </c>
      <c r="E157" s="69">
        <v>9</v>
      </c>
      <c r="F157" s="240">
        <f t="shared" si="3"/>
        <v>6</v>
      </c>
      <c r="G157" s="71">
        <v>66</v>
      </c>
      <c r="H157" s="69"/>
      <c r="I157" s="72"/>
      <c r="J157" s="72"/>
    </row>
    <row r="158" spans="1:10" s="72" customFormat="1" x14ac:dyDescent="0.35">
      <c r="A158" s="69">
        <v>12.2</v>
      </c>
      <c r="B158" s="70">
        <v>6.01</v>
      </c>
      <c r="C158" s="69">
        <v>10.039999999999999</v>
      </c>
      <c r="D158" s="71" t="s">
        <v>300</v>
      </c>
      <c r="E158" s="69">
        <v>9</v>
      </c>
      <c r="F158" s="240">
        <f t="shared" si="3"/>
        <v>6</v>
      </c>
      <c r="G158" s="71">
        <v>66</v>
      </c>
      <c r="H158" s="60"/>
      <c r="I158" s="64"/>
      <c r="J158" s="64"/>
    </row>
    <row r="159" spans="1:10" s="72" customFormat="1" x14ac:dyDescent="0.25">
      <c r="A159" s="73">
        <v>3</v>
      </c>
      <c r="B159" s="96">
        <v>6.01</v>
      </c>
      <c r="C159" s="73">
        <v>8.01</v>
      </c>
      <c r="D159" s="97" t="s">
        <v>214</v>
      </c>
      <c r="E159" s="73">
        <v>39</v>
      </c>
      <c r="F159" s="240">
        <f t="shared" si="3"/>
        <v>6</v>
      </c>
      <c r="G159" s="97">
        <v>68</v>
      </c>
      <c r="H159" s="73"/>
      <c r="I159" s="57"/>
      <c r="J159" s="57"/>
    </row>
    <row r="160" spans="1:10" s="64" customFormat="1" x14ac:dyDescent="0.25">
      <c r="A160" s="73">
        <v>3</v>
      </c>
      <c r="B160" s="96">
        <v>6.03</v>
      </c>
      <c r="C160" s="73">
        <v>8.01</v>
      </c>
      <c r="D160" s="97" t="s">
        <v>214</v>
      </c>
      <c r="E160" s="73">
        <v>39</v>
      </c>
      <c r="F160" s="240">
        <f t="shared" si="3"/>
        <v>6</v>
      </c>
      <c r="G160" s="97">
        <v>68</v>
      </c>
      <c r="H160" s="73"/>
      <c r="I160" s="57"/>
      <c r="J160" s="57"/>
    </row>
    <row r="161" spans="1:10" s="64" customFormat="1" x14ac:dyDescent="0.25">
      <c r="A161" s="73">
        <v>3</v>
      </c>
      <c r="B161" s="96">
        <v>6.03</v>
      </c>
      <c r="C161" s="73">
        <v>12.09</v>
      </c>
      <c r="D161" s="97" t="s">
        <v>214</v>
      </c>
      <c r="E161" s="73">
        <v>39</v>
      </c>
      <c r="F161" s="240">
        <f t="shared" si="3"/>
        <v>6</v>
      </c>
      <c r="G161" s="97">
        <v>68</v>
      </c>
      <c r="H161" s="73"/>
      <c r="I161" s="57"/>
      <c r="J161" s="57"/>
    </row>
    <row r="162" spans="1:10" s="84" customFormat="1" x14ac:dyDescent="0.25">
      <c r="A162" s="73">
        <v>3</v>
      </c>
      <c r="B162" s="96">
        <v>6.03</v>
      </c>
      <c r="C162" s="73">
        <v>12.1</v>
      </c>
      <c r="D162" s="97" t="s">
        <v>214</v>
      </c>
      <c r="E162" s="73">
        <v>39</v>
      </c>
      <c r="F162" s="240">
        <f t="shared" si="3"/>
        <v>6</v>
      </c>
      <c r="G162" s="97">
        <v>68</v>
      </c>
      <c r="H162" s="73"/>
      <c r="I162" s="57"/>
      <c r="J162" s="57"/>
    </row>
    <row r="163" spans="1:10" s="84" customFormat="1" x14ac:dyDescent="0.25">
      <c r="A163" s="73">
        <v>12.2</v>
      </c>
      <c r="B163" s="96">
        <v>6.01</v>
      </c>
      <c r="C163" s="73">
        <v>8.01</v>
      </c>
      <c r="D163" s="97" t="s">
        <v>214</v>
      </c>
      <c r="E163" s="73">
        <v>39</v>
      </c>
      <c r="F163" s="240">
        <f t="shared" si="3"/>
        <v>6</v>
      </c>
      <c r="G163" s="97">
        <v>68</v>
      </c>
      <c r="H163" s="73"/>
      <c r="I163" s="57"/>
      <c r="J163" s="57"/>
    </row>
    <row r="164" spans="1:10" s="84" customFormat="1" x14ac:dyDescent="0.35">
      <c r="A164" s="73">
        <v>12.2</v>
      </c>
      <c r="B164" s="96">
        <v>6.01</v>
      </c>
      <c r="C164" s="73">
        <v>12.08</v>
      </c>
      <c r="D164" s="97" t="s">
        <v>214</v>
      </c>
      <c r="E164" s="73">
        <v>39</v>
      </c>
      <c r="F164" s="240">
        <f t="shared" si="3"/>
        <v>6</v>
      </c>
      <c r="G164" s="97">
        <v>68</v>
      </c>
      <c r="H164" s="238"/>
      <c r="I164" s="64"/>
      <c r="J164" s="64"/>
    </row>
    <row r="165" spans="1:10" s="64" customFormat="1" x14ac:dyDescent="0.25">
      <c r="A165" s="54">
        <v>3</v>
      </c>
      <c r="B165" s="55">
        <v>6.04</v>
      </c>
      <c r="C165" s="54">
        <v>8.09</v>
      </c>
      <c r="D165" s="56" t="s">
        <v>213</v>
      </c>
      <c r="E165" s="54">
        <v>38</v>
      </c>
      <c r="F165" s="240">
        <f t="shared" si="3"/>
        <v>6</v>
      </c>
      <c r="G165" s="97">
        <v>72</v>
      </c>
      <c r="H165" s="73"/>
      <c r="I165" s="58"/>
      <c r="J165" s="58"/>
    </row>
    <row r="166" spans="1:10" s="84" customFormat="1" x14ac:dyDescent="0.25">
      <c r="A166" s="54">
        <v>3</v>
      </c>
      <c r="B166" s="55">
        <v>6.0510000000000002</v>
      </c>
      <c r="C166" s="54">
        <v>8.09</v>
      </c>
      <c r="D166" s="56" t="s">
        <v>213</v>
      </c>
      <c r="E166" s="54">
        <v>38</v>
      </c>
      <c r="F166" s="240">
        <f t="shared" si="3"/>
        <v>6</v>
      </c>
      <c r="G166" s="97">
        <v>72</v>
      </c>
      <c r="H166" s="73"/>
      <c r="I166" s="58"/>
      <c r="J166" s="58"/>
    </row>
    <row r="167" spans="1:10" s="84" customFormat="1" x14ac:dyDescent="0.25">
      <c r="A167" s="54">
        <v>3</v>
      </c>
      <c r="B167" s="55">
        <v>6.08</v>
      </c>
      <c r="C167" s="54">
        <v>8.09</v>
      </c>
      <c r="D167" s="56" t="s">
        <v>213</v>
      </c>
      <c r="E167" s="54">
        <v>38</v>
      </c>
      <c r="F167" s="240">
        <f t="shared" si="3"/>
        <v>6</v>
      </c>
      <c r="G167" s="97">
        <v>72</v>
      </c>
      <c r="H167" s="73"/>
      <c r="I167" s="58"/>
      <c r="J167" s="58"/>
    </row>
    <row r="168" spans="1:10" s="84" customFormat="1" x14ac:dyDescent="0.25">
      <c r="A168" s="54">
        <v>3</v>
      </c>
      <c r="B168" s="55">
        <v>6.03</v>
      </c>
      <c r="C168" s="54">
        <v>12.04</v>
      </c>
      <c r="D168" s="56" t="s">
        <v>213</v>
      </c>
      <c r="E168" s="54">
        <v>38</v>
      </c>
      <c r="F168" s="240">
        <f t="shared" si="3"/>
        <v>6</v>
      </c>
      <c r="G168" s="97">
        <v>72</v>
      </c>
      <c r="H168" s="73"/>
      <c r="I168" s="58"/>
      <c r="J168" s="58"/>
    </row>
    <row r="169" spans="1:10" s="84" customFormat="1" x14ac:dyDescent="0.25">
      <c r="A169" s="54">
        <v>7.1</v>
      </c>
      <c r="B169" s="55">
        <v>6.08</v>
      </c>
      <c r="C169" s="54">
        <v>8.09</v>
      </c>
      <c r="D169" s="56" t="s">
        <v>213</v>
      </c>
      <c r="E169" s="54">
        <v>38</v>
      </c>
      <c r="F169" s="240">
        <f t="shared" si="3"/>
        <v>6</v>
      </c>
      <c r="G169" s="97">
        <v>72</v>
      </c>
      <c r="H169" s="73"/>
      <c r="I169" s="58"/>
      <c r="J169" s="58"/>
    </row>
    <row r="170" spans="1:10" s="84" customFormat="1" x14ac:dyDescent="0.35">
      <c r="A170" s="60">
        <v>3</v>
      </c>
      <c r="B170" s="61">
        <v>6.01</v>
      </c>
      <c r="C170" s="60">
        <v>6.01</v>
      </c>
      <c r="D170" s="62" t="s">
        <v>156</v>
      </c>
      <c r="E170" s="60">
        <v>30</v>
      </c>
      <c r="F170" s="240">
        <f t="shared" si="3"/>
        <v>6</v>
      </c>
      <c r="G170" s="62">
        <v>74</v>
      </c>
      <c r="H170" s="60"/>
      <c r="I170" s="64"/>
      <c r="J170" s="64"/>
    </row>
    <row r="171" spans="1:10" s="84" customFormat="1" x14ac:dyDescent="0.35">
      <c r="A171" s="60">
        <v>3</v>
      </c>
      <c r="B171" s="61">
        <v>6.04</v>
      </c>
      <c r="C171" s="60">
        <v>6.03</v>
      </c>
      <c r="D171" s="62" t="s">
        <v>156</v>
      </c>
      <c r="E171" s="60">
        <v>30</v>
      </c>
      <c r="F171" s="240">
        <f t="shared" si="3"/>
        <v>6</v>
      </c>
      <c r="G171" s="62">
        <v>74</v>
      </c>
      <c r="H171" s="60"/>
      <c r="I171" s="64"/>
      <c r="J171" s="64"/>
    </row>
    <row r="172" spans="1:10" s="64" customFormat="1" x14ac:dyDescent="0.35">
      <c r="A172" s="60">
        <v>3</v>
      </c>
      <c r="B172" s="61">
        <v>6.01</v>
      </c>
      <c r="C172" s="60">
        <v>8.01</v>
      </c>
      <c r="D172" s="62" t="s">
        <v>156</v>
      </c>
      <c r="E172" s="60">
        <v>30</v>
      </c>
      <c r="F172" s="240">
        <f t="shared" si="3"/>
        <v>6</v>
      </c>
      <c r="G172" s="62">
        <v>74</v>
      </c>
      <c r="H172" s="60"/>
    </row>
    <row r="173" spans="1:10" s="64" customFormat="1" x14ac:dyDescent="0.35">
      <c r="A173" s="60">
        <v>3</v>
      </c>
      <c r="B173" s="61">
        <v>6.04</v>
      </c>
      <c r="C173" s="60">
        <v>8.01</v>
      </c>
      <c r="D173" s="62" t="s">
        <v>156</v>
      </c>
      <c r="E173" s="60">
        <v>30</v>
      </c>
      <c r="F173" s="240">
        <f t="shared" si="3"/>
        <v>6</v>
      </c>
      <c r="G173" s="62">
        <v>74</v>
      </c>
      <c r="H173" s="60"/>
    </row>
    <row r="174" spans="1:10" s="64" customFormat="1" x14ac:dyDescent="0.35">
      <c r="A174" s="60">
        <v>5</v>
      </c>
      <c r="B174" s="61">
        <v>6.0609999999999999</v>
      </c>
      <c r="C174" s="60">
        <v>5.09</v>
      </c>
      <c r="D174" s="62" t="s">
        <v>159</v>
      </c>
      <c r="E174" s="60">
        <v>4</v>
      </c>
      <c r="F174" s="240">
        <f t="shared" si="3"/>
        <v>6</v>
      </c>
      <c r="G174" s="235">
        <v>75</v>
      </c>
      <c r="H174" s="238"/>
    </row>
    <row r="175" spans="1:10" s="64" customFormat="1" x14ac:dyDescent="0.35">
      <c r="A175" s="60">
        <v>5</v>
      </c>
      <c r="B175" s="61">
        <v>6.0609999999999999</v>
      </c>
      <c r="C175" s="60">
        <v>13.02</v>
      </c>
      <c r="D175" s="62" t="s">
        <v>159</v>
      </c>
      <c r="E175" s="60">
        <v>4</v>
      </c>
      <c r="F175" s="240">
        <f t="shared" si="3"/>
        <v>6</v>
      </c>
      <c r="G175" s="235">
        <v>75</v>
      </c>
      <c r="H175" s="238"/>
    </row>
    <row r="176" spans="1:10" s="64" customFormat="1" x14ac:dyDescent="0.35">
      <c r="A176" s="60">
        <v>7.2</v>
      </c>
      <c r="B176" s="61">
        <v>6.01</v>
      </c>
      <c r="C176" s="60">
        <v>5.0599999999999996</v>
      </c>
      <c r="D176" s="62" t="s">
        <v>250</v>
      </c>
      <c r="E176" s="60">
        <v>82</v>
      </c>
      <c r="F176" s="240">
        <f t="shared" si="3"/>
        <v>6</v>
      </c>
      <c r="G176" s="62">
        <v>83</v>
      </c>
      <c r="H176" s="60"/>
    </row>
    <row r="177" spans="1:10" s="72" customFormat="1" x14ac:dyDescent="0.35">
      <c r="A177" s="60">
        <v>12.2</v>
      </c>
      <c r="B177" s="61">
        <v>6.01</v>
      </c>
      <c r="C177" s="60">
        <v>2.02</v>
      </c>
      <c r="D177" s="62" t="s">
        <v>250</v>
      </c>
      <c r="E177" s="60">
        <v>82</v>
      </c>
      <c r="F177" s="240">
        <f t="shared" si="3"/>
        <v>6</v>
      </c>
      <c r="G177" s="62">
        <v>83</v>
      </c>
      <c r="H177" s="60"/>
      <c r="I177" s="64"/>
      <c r="J177" s="64"/>
    </row>
    <row r="178" spans="1:10" s="72" customFormat="1" x14ac:dyDescent="0.35">
      <c r="A178" s="60">
        <v>12.2</v>
      </c>
      <c r="B178" s="61">
        <v>6.01</v>
      </c>
      <c r="C178" s="60">
        <v>5.0599999999999996</v>
      </c>
      <c r="D178" s="62" t="s">
        <v>250</v>
      </c>
      <c r="E178" s="60">
        <v>82</v>
      </c>
      <c r="F178" s="240">
        <f t="shared" si="3"/>
        <v>6</v>
      </c>
      <c r="G178" s="62">
        <v>83</v>
      </c>
      <c r="H178" s="60"/>
      <c r="I178" s="64"/>
      <c r="J178" s="64"/>
    </row>
    <row r="179" spans="1:10" s="64" customFormat="1" x14ac:dyDescent="0.35">
      <c r="A179" s="69">
        <v>7.2</v>
      </c>
      <c r="B179" s="70">
        <v>6.01</v>
      </c>
      <c r="C179" s="69">
        <v>5.0599999999999996</v>
      </c>
      <c r="D179" s="71" t="s">
        <v>222</v>
      </c>
      <c r="E179" s="69">
        <v>81</v>
      </c>
      <c r="F179" s="240">
        <f t="shared" si="3"/>
        <v>6</v>
      </c>
      <c r="G179" s="71">
        <v>84</v>
      </c>
      <c r="H179" s="69"/>
      <c r="I179" s="72"/>
      <c r="J179" s="72"/>
    </row>
    <row r="180" spans="1:10" s="64" customFormat="1" x14ac:dyDescent="0.35">
      <c r="A180" s="69">
        <v>7.2</v>
      </c>
      <c r="B180" s="70">
        <v>6.01</v>
      </c>
      <c r="C180" s="69">
        <v>5.07</v>
      </c>
      <c r="D180" s="71" t="s">
        <v>222</v>
      </c>
      <c r="E180" s="69">
        <v>81</v>
      </c>
      <c r="F180" s="240">
        <f t="shared" si="3"/>
        <v>6</v>
      </c>
      <c r="G180" s="71">
        <v>84</v>
      </c>
      <c r="H180" s="69"/>
      <c r="I180" s="72"/>
      <c r="J180" s="72"/>
    </row>
    <row r="181" spans="1:10" s="64" customFormat="1" x14ac:dyDescent="0.35">
      <c r="A181" s="69">
        <v>12.2</v>
      </c>
      <c r="B181" s="70">
        <v>6.01</v>
      </c>
      <c r="C181" s="69">
        <v>5.07</v>
      </c>
      <c r="D181" s="71" t="s">
        <v>222</v>
      </c>
      <c r="E181" s="69">
        <v>81</v>
      </c>
      <c r="F181" s="240">
        <f t="shared" si="3"/>
        <v>6</v>
      </c>
      <c r="G181" s="71">
        <v>84</v>
      </c>
      <c r="H181" s="69"/>
      <c r="I181" s="72"/>
      <c r="J181" s="86"/>
    </row>
    <row r="182" spans="1:10" s="64" customFormat="1" x14ac:dyDescent="0.35">
      <c r="A182" s="69">
        <v>1</v>
      </c>
      <c r="B182" s="70">
        <v>6.0529999999999999</v>
      </c>
      <c r="C182" s="69">
        <v>16.023</v>
      </c>
      <c r="D182" s="71" t="s">
        <v>116</v>
      </c>
      <c r="E182" s="69"/>
      <c r="F182" s="240">
        <f t="shared" si="3"/>
        <v>6</v>
      </c>
      <c r="G182" s="71">
        <v>93</v>
      </c>
      <c r="H182" s="69"/>
      <c r="I182" s="85"/>
      <c r="J182" s="85"/>
    </row>
    <row r="183" spans="1:10" s="64" customFormat="1" x14ac:dyDescent="0.35">
      <c r="A183" s="69">
        <v>1</v>
      </c>
      <c r="B183" s="70">
        <v>6.0540000000000003</v>
      </c>
      <c r="C183" s="69">
        <v>16.023</v>
      </c>
      <c r="D183" s="71" t="s">
        <v>116</v>
      </c>
      <c r="E183" s="69"/>
      <c r="F183" s="240">
        <f t="shared" si="3"/>
        <v>6</v>
      </c>
      <c r="G183" s="71">
        <v>93</v>
      </c>
      <c r="H183" s="69"/>
      <c r="I183" s="85"/>
      <c r="J183" s="85"/>
    </row>
    <row r="184" spans="1:10" s="64" customFormat="1" x14ac:dyDescent="0.35">
      <c r="A184" s="69">
        <v>1</v>
      </c>
      <c r="B184" s="70">
        <v>6.01</v>
      </c>
      <c r="C184" s="69">
        <v>16.024000000000001</v>
      </c>
      <c r="D184" s="71" t="s">
        <v>116</v>
      </c>
      <c r="E184" s="69"/>
      <c r="F184" s="240">
        <f t="shared" si="3"/>
        <v>6</v>
      </c>
      <c r="G184" s="71">
        <v>93</v>
      </c>
      <c r="H184" s="69"/>
      <c r="I184" s="85"/>
      <c r="J184" s="85"/>
    </row>
    <row r="185" spans="1:10" s="64" customFormat="1" x14ac:dyDescent="0.35">
      <c r="A185" s="69">
        <v>1</v>
      </c>
      <c r="B185" s="70">
        <v>6.0529999999999999</v>
      </c>
      <c r="C185" s="69">
        <v>16.024000000000001</v>
      </c>
      <c r="D185" s="71" t="s">
        <v>116</v>
      </c>
      <c r="E185" s="69"/>
      <c r="F185" s="240">
        <f t="shared" si="3"/>
        <v>6</v>
      </c>
      <c r="G185" s="71">
        <v>93</v>
      </c>
      <c r="H185" s="69"/>
      <c r="I185" s="85"/>
      <c r="J185" s="85"/>
    </row>
    <row r="186" spans="1:10" s="64" customFormat="1" x14ac:dyDescent="0.35">
      <c r="A186" s="69">
        <v>1</v>
      </c>
      <c r="B186" s="70">
        <v>6.0540000000000003</v>
      </c>
      <c r="C186" s="69">
        <v>16.024000000000001</v>
      </c>
      <c r="D186" s="71" t="s">
        <v>116</v>
      </c>
      <c r="E186" s="69"/>
      <c r="F186" s="240">
        <f t="shared" si="3"/>
        <v>6</v>
      </c>
      <c r="G186" s="71">
        <v>93</v>
      </c>
      <c r="H186" s="69"/>
      <c r="I186" s="85"/>
      <c r="J186" s="85"/>
    </row>
    <row r="187" spans="1:10" s="64" customFormat="1" x14ac:dyDescent="0.35">
      <c r="A187" s="69">
        <v>1</v>
      </c>
      <c r="B187" s="70">
        <v>6.01</v>
      </c>
      <c r="C187" s="69">
        <v>16.024999999999999</v>
      </c>
      <c r="D187" s="71" t="s">
        <v>116</v>
      </c>
      <c r="E187" s="69"/>
      <c r="F187" s="240">
        <f t="shared" si="3"/>
        <v>6</v>
      </c>
      <c r="G187" s="71">
        <v>93</v>
      </c>
      <c r="H187" s="69"/>
      <c r="I187" s="85"/>
      <c r="J187" s="85"/>
    </row>
    <row r="188" spans="1:10" s="64" customFormat="1" x14ac:dyDescent="0.35">
      <c r="A188" s="69">
        <v>1</v>
      </c>
      <c r="B188" s="70">
        <v>6.0529999999999999</v>
      </c>
      <c r="C188" s="69">
        <v>16.024999999999999</v>
      </c>
      <c r="D188" s="71" t="s">
        <v>116</v>
      </c>
      <c r="E188" s="69"/>
      <c r="F188" s="240">
        <f t="shared" si="3"/>
        <v>6</v>
      </c>
      <c r="G188" s="71">
        <v>93</v>
      </c>
      <c r="H188" s="69"/>
      <c r="I188" s="85"/>
      <c r="J188" s="85"/>
    </row>
    <row r="189" spans="1:10" s="64" customFormat="1" x14ac:dyDescent="0.35">
      <c r="A189" s="69">
        <v>1</v>
      </c>
      <c r="B189" s="70">
        <v>6.0540000000000003</v>
      </c>
      <c r="C189" s="69">
        <v>16.024999999999999</v>
      </c>
      <c r="D189" s="71" t="s">
        <v>116</v>
      </c>
      <c r="E189" s="69"/>
      <c r="F189" s="240">
        <f t="shared" si="3"/>
        <v>6</v>
      </c>
      <c r="G189" s="71">
        <v>93</v>
      </c>
      <c r="H189" s="69"/>
      <c r="I189" s="85"/>
      <c r="J189" s="85"/>
    </row>
    <row r="190" spans="1:10" s="64" customFormat="1" x14ac:dyDescent="0.35">
      <c r="A190" s="69">
        <v>1</v>
      </c>
      <c r="B190" s="70">
        <v>6.0549999999999997</v>
      </c>
      <c r="C190" s="69">
        <v>16.024999999999999</v>
      </c>
      <c r="D190" s="71" t="s">
        <v>116</v>
      </c>
      <c r="E190" s="69"/>
      <c r="F190" s="240">
        <f t="shared" si="3"/>
        <v>6</v>
      </c>
      <c r="G190" s="71">
        <v>93</v>
      </c>
      <c r="H190" s="69"/>
      <c r="I190" s="85"/>
      <c r="J190" s="85"/>
    </row>
    <row r="191" spans="1:10" s="64" customFormat="1" x14ac:dyDescent="0.35">
      <c r="A191" s="69">
        <v>9</v>
      </c>
      <c r="B191" s="70">
        <v>6.0529999999999999</v>
      </c>
      <c r="C191" s="69">
        <v>16.023</v>
      </c>
      <c r="D191" s="71" t="s">
        <v>116</v>
      </c>
      <c r="E191" s="69"/>
      <c r="F191" s="240">
        <f t="shared" si="3"/>
        <v>6</v>
      </c>
      <c r="G191" s="71">
        <v>93</v>
      </c>
      <c r="H191" s="69"/>
      <c r="I191" s="85"/>
      <c r="J191" s="85"/>
    </row>
    <row r="192" spans="1:10" s="64" customFormat="1" x14ac:dyDescent="0.35">
      <c r="A192" s="69">
        <v>9</v>
      </c>
      <c r="B192" s="70">
        <v>6.0540000000000003</v>
      </c>
      <c r="C192" s="69">
        <v>16.023</v>
      </c>
      <c r="D192" s="71" t="s">
        <v>116</v>
      </c>
      <c r="E192" s="69"/>
      <c r="F192" s="240">
        <f t="shared" si="3"/>
        <v>6</v>
      </c>
      <c r="G192" s="71">
        <v>93</v>
      </c>
      <c r="H192" s="69"/>
      <c r="I192" s="85"/>
      <c r="J192" s="85"/>
    </row>
    <row r="193" spans="1:10" s="64" customFormat="1" x14ac:dyDescent="0.35">
      <c r="A193" s="69">
        <v>9</v>
      </c>
      <c r="B193" s="70">
        <v>6.01</v>
      </c>
      <c r="C193" s="69">
        <v>16.024000000000001</v>
      </c>
      <c r="D193" s="71" t="s">
        <v>116</v>
      </c>
      <c r="E193" s="69"/>
      <c r="F193" s="240">
        <f t="shared" si="3"/>
        <v>6</v>
      </c>
      <c r="G193" s="71">
        <v>93</v>
      </c>
      <c r="H193" s="69"/>
      <c r="I193" s="85"/>
      <c r="J193" s="85"/>
    </row>
    <row r="194" spans="1:10" s="64" customFormat="1" x14ac:dyDescent="0.35">
      <c r="A194" s="69">
        <v>9</v>
      </c>
      <c r="B194" s="70">
        <v>6.0529999999999999</v>
      </c>
      <c r="C194" s="69">
        <v>16.024000000000001</v>
      </c>
      <c r="D194" s="71" t="s">
        <v>116</v>
      </c>
      <c r="E194" s="69"/>
      <c r="F194" s="240">
        <f t="shared" si="3"/>
        <v>6</v>
      </c>
      <c r="G194" s="71">
        <v>93</v>
      </c>
      <c r="H194" s="69"/>
      <c r="I194" s="85"/>
      <c r="J194" s="85"/>
    </row>
    <row r="195" spans="1:10" s="64" customFormat="1" x14ac:dyDescent="0.35">
      <c r="A195" s="69">
        <v>9</v>
      </c>
      <c r="B195" s="70">
        <v>6.0540000000000003</v>
      </c>
      <c r="C195" s="69">
        <v>16.024000000000001</v>
      </c>
      <c r="D195" s="71" t="s">
        <v>116</v>
      </c>
      <c r="E195" s="69"/>
      <c r="F195" s="240">
        <f t="shared" si="3"/>
        <v>6</v>
      </c>
      <c r="G195" s="71">
        <v>93</v>
      </c>
      <c r="H195" s="69"/>
      <c r="I195" s="85"/>
      <c r="J195" s="85"/>
    </row>
    <row r="196" spans="1:10" s="64" customFormat="1" x14ac:dyDescent="0.35">
      <c r="A196" s="69">
        <v>9</v>
      </c>
      <c r="B196" s="70">
        <v>6.01</v>
      </c>
      <c r="C196" s="69">
        <v>16.024999999999999</v>
      </c>
      <c r="D196" s="71" t="s">
        <v>116</v>
      </c>
      <c r="E196" s="69"/>
      <c r="F196" s="240">
        <f t="shared" si="3"/>
        <v>6</v>
      </c>
      <c r="G196" s="71">
        <v>93</v>
      </c>
      <c r="H196" s="69"/>
      <c r="I196" s="85"/>
      <c r="J196" s="85"/>
    </row>
    <row r="197" spans="1:10" s="64" customFormat="1" x14ac:dyDescent="0.35">
      <c r="A197" s="69">
        <v>9</v>
      </c>
      <c r="B197" s="70">
        <v>6.0529999999999999</v>
      </c>
      <c r="C197" s="69">
        <v>16.024999999999999</v>
      </c>
      <c r="D197" s="71" t="s">
        <v>116</v>
      </c>
      <c r="E197" s="69"/>
      <c r="F197" s="240">
        <f t="shared" si="3"/>
        <v>6</v>
      </c>
      <c r="G197" s="71">
        <v>93</v>
      </c>
      <c r="H197" s="69"/>
      <c r="I197" s="85"/>
      <c r="J197" s="85"/>
    </row>
    <row r="198" spans="1:10" s="64" customFormat="1" x14ac:dyDescent="0.35">
      <c r="A198" s="69">
        <v>9</v>
      </c>
      <c r="B198" s="70">
        <v>6.0540000000000003</v>
      </c>
      <c r="C198" s="69">
        <v>16.024999999999999</v>
      </c>
      <c r="D198" s="71" t="s">
        <v>116</v>
      </c>
      <c r="E198" s="69"/>
      <c r="F198" s="240">
        <f t="shared" si="3"/>
        <v>6</v>
      </c>
      <c r="G198" s="71">
        <v>93</v>
      </c>
      <c r="H198" s="69"/>
      <c r="I198" s="85"/>
      <c r="J198" s="85"/>
    </row>
    <row r="199" spans="1:10" s="64" customFormat="1" x14ac:dyDescent="0.35">
      <c r="A199" s="69">
        <v>9</v>
      </c>
      <c r="B199" s="70">
        <v>6.0549999999999997</v>
      </c>
      <c r="C199" s="69">
        <v>16.024999999999999</v>
      </c>
      <c r="D199" s="71" t="s">
        <v>116</v>
      </c>
      <c r="E199" s="69"/>
      <c r="F199" s="240">
        <f t="shared" si="3"/>
        <v>6</v>
      </c>
      <c r="G199" s="71">
        <v>93</v>
      </c>
      <c r="H199" s="69"/>
      <c r="I199" s="85"/>
      <c r="J199" s="85"/>
    </row>
    <row r="200" spans="1:10" s="64" customFormat="1" x14ac:dyDescent="0.35">
      <c r="A200" s="60">
        <v>7.1</v>
      </c>
      <c r="B200" s="61">
        <v>6.02</v>
      </c>
      <c r="C200" s="60">
        <v>8.07</v>
      </c>
      <c r="D200" s="62" t="s">
        <v>210</v>
      </c>
      <c r="E200" s="60"/>
      <c r="F200" s="240">
        <f t="shared" si="3"/>
        <v>6</v>
      </c>
      <c r="G200" s="62">
        <v>99</v>
      </c>
      <c r="H200" s="60"/>
    </row>
    <row r="201" spans="1:10" s="64" customFormat="1" x14ac:dyDescent="0.35">
      <c r="A201" s="60">
        <v>7.1</v>
      </c>
      <c r="B201" s="61">
        <v>6.056</v>
      </c>
      <c r="C201" s="60">
        <v>8.07</v>
      </c>
      <c r="D201" s="62" t="s">
        <v>210</v>
      </c>
      <c r="E201" s="60"/>
      <c r="F201" s="240">
        <f t="shared" ref="F201:F264" si="4">_xlfn.FLOOR.MATH(B201)</f>
        <v>6</v>
      </c>
      <c r="G201" s="62">
        <v>99</v>
      </c>
      <c r="H201" s="60"/>
    </row>
    <row r="202" spans="1:10" s="64" customFormat="1" x14ac:dyDescent="0.35">
      <c r="A202" s="60">
        <v>7.1</v>
      </c>
      <c r="B202" s="61">
        <v>6.0570000000000004</v>
      </c>
      <c r="C202" s="60">
        <v>8.07</v>
      </c>
      <c r="D202" s="62" t="s">
        <v>210</v>
      </c>
      <c r="E202" s="60"/>
      <c r="F202" s="240">
        <f t="shared" si="4"/>
        <v>6</v>
      </c>
      <c r="G202" s="62">
        <v>99</v>
      </c>
      <c r="H202" s="60">
        <f>ROWS(F135:F202)</f>
        <v>68</v>
      </c>
    </row>
    <row r="203" spans="1:10" s="64" customFormat="1" x14ac:dyDescent="0.35">
      <c r="A203" s="69">
        <v>7.3</v>
      </c>
      <c r="B203" s="70">
        <v>7.01</v>
      </c>
      <c r="C203" s="69">
        <v>9.0299999999999994</v>
      </c>
      <c r="D203" s="71" t="s">
        <v>117</v>
      </c>
      <c r="E203" s="69"/>
      <c r="F203" s="240">
        <f t="shared" si="4"/>
        <v>7</v>
      </c>
      <c r="G203" s="71">
        <v>62</v>
      </c>
      <c r="H203" s="69"/>
      <c r="I203" s="85"/>
      <c r="J203" s="85"/>
    </row>
    <row r="204" spans="1:10" s="64" customFormat="1" x14ac:dyDescent="0.35">
      <c r="A204" s="69">
        <v>7.3</v>
      </c>
      <c r="B204" s="70">
        <v>7.01</v>
      </c>
      <c r="C204" s="69">
        <v>9.0399999999999991</v>
      </c>
      <c r="D204" s="71" t="s">
        <v>117</v>
      </c>
      <c r="E204" s="69"/>
      <c r="F204" s="240">
        <f t="shared" si="4"/>
        <v>7</v>
      </c>
      <c r="G204" s="71">
        <v>62</v>
      </c>
      <c r="H204" s="69"/>
      <c r="I204" s="85"/>
      <c r="J204" s="85"/>
    </row>
    <row r="205" spans="1:10" s="64" customFormat="1" x14ac:dyDescent="0.35">
      <c r="A205" s="69">
        <v>7.3</v>
      </c>
      <c r="B205" s="70">
        <v>7.01</v>
      </c>
      <c r="C205" s="69">
        <v>9.0500000000000007</v>
      </c>
      <c r="D205" s="71" t="s">
        <v>117</v>
      </c>
      <c r="E205" s="69"/>
      <c r="F205" s="240">
        <f t="shared" si="4"/>
        <v>7</v>
      </c>
      <c r="G205" s="71">
        <v>62</v>
      </c>
      <c r="H205" s="69"/>
      <c r="I205" s="85"/>
      <c r="J205" s="85"/>
    </row>
    <row r="206" spans="1:10" s="72" customFormat="1" x14ac:dyDescent="0.35">
      <c r="A206" s="69">
        <v>7.3</v>
      </c>
      <c r="B206" s="70">
        <v>7.01</v>
      </c>
      <c r="C206" s="69">
        <v>200</v>
      </c>
      <c r="D206" s="71" t="s">
        <v>117</v>
      </c>
      <c r="E206" s="69"/>
      <c r="F206" s="240">
        <f t="shared" si="4"/>
        <v>7</v>
      </c>
      <c r="G206" s="71">
        <v>62</v>
      </c>
      <c r="H206" s="69"/>
      <c r="I206" s="85"/>
      <c r="J206" s="85"/>
    </row>
    <row r="207" spans="1:10" s="72" customFormat="1" x14ac:dyDescent="0.35">
      <c r="A207" s="69">
        <v>12.2</v>
      </c>
      <c r="B207" s="70">
        <v>7.03</v>
      </c>
      <c r="C207" s="69">
        <v>8.02</v>
      </c>
      <c r="D207" s="71" t="s">
        <v>211</v>
      </c>
      <c r="E207" s="69"/>
      <c r="F207" s="240">
        <f t="shared" si="4"/>
        <v>7</v>
      </c>
      <c r="G207" s="71">
        <v>85</v>
      </c>
      <c r="H207" s="69"/>
      <c r="I207" s="85"/>
      <c r="J207" s="85"/>
    </row>
    <row r="208" spans="1:10" s="72" customFormat="1" x14ac:dyDescent="0.35">
      <c r="A208" s="69">
        <v>12.2</v>
      </c>
      <c r="B208" s="70">
        <v>7.03</v>
      </c>
      <c r="C208" s="69">
        <v>8.08</v>
      </c>
      <c r="D208" s="71" t="s">
        <v>211</v>
      </c>
      <c r="E208" s="69"/>
      <c r="F208" s="240">
        <f t="shared" si="4"/>
        <v>7</v>
      </c>
      <c r="G208" s="71">
        <v>85</v>
      </c>
      <c r="H208" s="69"/>
      <c r="I208" s="85"/>
      <c r="J208" s="85"/>
    </row>
    <row r="209" spans="1:10" s="72" customFormat="1" x14ac:dyDescent="0.35">
      <c r="A209" s="69">
        <v>12.2</v>
      </c>
      <c r="B209" s="70">
        <v>7.03</v>
      </c>
      <c r="C209" s="69">
        <v>17.04</v>
      </c>
      <c r="D209" s="71" t="s">
        <v>211</v>
      </c>
      <c r="E209" s="69"/>
      <c r="F209" s="240">
        <f t="shared" si="4"/>
        <v>7</v>
      </c>
      <c r="G209" s="71">
        <v>85</v>
      </c>
      <c r="H209" s="69"/>
      <c r="I209" s="85"/>
      <c r="J209" s="85"/>
    </row>
    <row r="210" spans="1:10" s="72" customFormat="1" x14ac:dyDescent="0.35">
      <c r="A210" s="60">
        <v>7.1</v>
      </c>
      <c r="B210" s="61">
        <v>7.02</v>
      </c>
      <c r="C210" s="60">
        <v>8.07</v>
      </c>
      <c r="D210" s="62" t="s">
        <v>210</v>
      </c>
      <c r="E210" s="60"/>
      <c r="F210" s="240">
        <f t="shared" si="4"/>
        <v>7</v>
      </c>
      <c r="G210" s="62">
        <v>99</v>
      </c>
      <c r="H210" s="60"/>
      <c r="I210" s="64"/>
      <c r="J210" s="64"/>
    </row>
    <row r="211" spans="1:10" s="64" customFormat="1" x14ac:dyDescent="0.35">
      <c r="A211" s="69">
        <v>4</v>
      </c>
      <c r="B211" s="70">
        <v>7.03</v>
      </c>
      <c r="C211" s="69">
        <v>8.0299999999999994</v>
      </c>
      <c r="D211" s="71" t="s">
        <v>218</v>
      </c>
      <c r="E211" s="69"/>
      <c r="F211" s="240">
        <f t="shared" si="4"/>
        <v>7</v>
      </c>
      <c r="G211" s="71">
        <v>106</v>
      </c>
      <c r="H211" s="69"/>
      <c r="I211" s="72"/>
      <c r="J211" s="72"/>
    </row>
    <row r="212" spans="1:10" s="64" customFormat="1" x14ac:dyDescent="0.35">
      <c r="A212" s="69">
        <v>4</v>
      </c>
      <c r="B212" s="70">
        <v>7.04</v>
      </c>
      <c r="C212" s="69">
        <v>8.0299999999999994</v>
      </c>
      <c r="D212" s="71" t="s">
        <v>218</v>
      </c>
      <c r="E212" s="69"/>
      <c r="F212" s="240">
        <f t="shared" si="4"/>
        <v>7</v>
      </c>
      <c r="G212" s="71">
        <v>106</v>
      </c>
      <c r="H212" s="69"/>
      <c r="I212" s="72"/>
      <c r="J212" s="72"/>
    </row>
    <row r="213" spans="1:10" s="64" customFormat="1" x14ac:dyDescent="0.35">
      <c r="A213" s="69">
        <v>4</v>
      </c>
      <c r="B213" s="70">
        <v>7.03</v>
      </c>
      <c r="C213" s="69">
        <v>8.0399999999999991</v>
      </c>
      <c r="D213" s="71" t="s">
        <v>218</v>
      </c>
      <c r="E213" s="69"/>
      <c r="F213" s="240">
        <f t="shared" si="4"/>
        <v>7</v>
      </c>
      <c r="G213" s="71">
        <v>106</v>
      </c>
      <c r="H213" s="69"/>
      <c r="I213" s="72"/>
      <c r="J213" s="72"/>
    </row>
    <row r="214" spans="1:10" s="64" customFormat="1" x14ac:dyDescent="0.35">
      <c r="A214" s="69">
        <v>4</v>
      </c>
      <c r="B214" s="70">
        <v>7.04</v>
      </c>
      <c r="C214" s="69">
        <v>8.0399999999999991</v>
      </c>
      <c r="D214" s="71" t="s">
        <v>218</v>
      </c>
      <c r="E214" s="69"/>
      <c r="F214" s="240">
        <f t="shared" si="4"/>
        <v>7</v>
      </c>
      <c r="G214" s="71">
        <v>106</v>
      </c>
      <c r="H214" s="69"/>
      <c r="I214" s="72"/>
      <c r="J214" s="72"/>
    </row>
    <row r="215" spans="1:10" s="64" customFormat="1" x14ac:dyDescent="0.35">
      <c r="A215" s="69">
        <v>5</v>
      </c>
      <c r="B215" s="70">
        <v>7.03</v>
      </c>
      <c r="C215" s="69">
        <v>8.0299999999999994</v>
      </c>
      <c r="D215" s="71" t="s">
        <v>218</v>
      </c>
      <c r="E215" s="69"/>
      <c r="F215" s="240">
        <f t="shared" si="4"/>
        <v>7</v>
      </c>
      <c r="G215" s="71">
        <v>106</v>
      </c>
      <c r="H215" s="69"/>
      <c r="I215" s="72"/>
      <c r="J215" s="72"/>
    </row>
    <row r="216" spans="1:10" s="64" customFormat="1" x14ac:dyDescent="0.35">
      <c r="A216" s="69">
        <v>5</v>
      </c>
      <c r="B216" s="70">
        <v>7.04</v>
      </c>
      <c r="C216" s="69">
        <v>8.0299999999999994</v>
      </c>
      <c r="D216" s="71" t="s">
        <v>218</v>
      </c>
      <c r="E216" s="69"/>
      <c r="F216" s="240">
        <f t="shared" si="4"/>
        <v>7</v>
      </c>
      <c r="G216" s="71">
        <v>106</v>
      </c>
      <c r="H216" s="69"/>
      <c r="I216" s="72"/>
      <c r="J216" s="72"/>
    </row>
    <row r="217" spans="1:10" s="64" customFormat="1" x14ac:dyDescent="0.35">
      <c r="A217" s="69">
        <v>5</v>
      </c>
      <c r="B217" s="70">
        <v>7.03</v>
      </c>
      <c r="C217" s="69">
        <v>8.0399999999999991</v>
      </c>
      <c r="D217" s="71" t="s">
        <v>218</v>
      </c>
      <c r="E217" s="69"/>
      <c r="F217" s="240">
        <f t="shared" si="4"/>
        <v>7</v>
      </c>
      <c r="G217" s="71">
        <v>106</v>
      </c>
      <c r="H217" s="69"/>
      <c r="I217" s="72"/>
      <c r="J217" s="72"/>
    </row>
    <row r="218" spans="1:10" s="64" customFormat="1" x14ac:dyDescent="0.35">
      <c r="A218" s="69">
        <v>5</v>
      </c>
      <c r="B218" s="70">
        <v>7.04</v>
      </c>
      <c r="C218" s="69">
        <v>8.0399999999999991</v>
      </c>
      <c r="D218" s="71" t="s">
        <v>218</v>
      </c>
      <c r="E218" s="69"/>
      <c r="F218" s="240">
        <f t="shared" si="4"/>
        <v>7</v>
      </c>
      <c r="G218" s="71">
        <v>106</v>
      </c>
      <c r="H218" s="69">
        <f>ROWS(F203:F218)</f>
        <v>16</v>
      </c>
      <c r="I218" s="72"/>
      <c r="J218" s="72"/>
    </row>
    <row r="219" spans="1:10" s="64" customFormat="1" x14ac:dyDescent="0.35">
      <c r="A219" s="69">
        <v>1</v>
      </c>
      <c r="B219" s="70">
        <v>8.01</v>
      </c>
      <c r="C219" s="69">
        <v>12.01</v>
      </c>
      <c r="D219" s="71" t="s">
        <v>145</v>
      </c>
      <c r="E219" s="69">
        <v>59</v>
      </c>
      <c r="F219" s="240">
        <f t="shared" si="4"/>
        <v>8</v>
      </c>
      <c r="G219" s="71">
        <v>55</v>
      </c>
      <c r="H219" s="69"/>
      <c r="I219" s="72"/>
      <c r="J219" s="72"/>
    </row>
    <row r="220" spans="1:10" s="64" customFormat="1" x14ac:dyDescent="0.35">
      <c r="A220" s="69">
        <v>1</v>
      </c>
      <c r="B220" s="70">
        <v>8.01</v>
      </c>
      <c r="C220" s="69">
        <v>12.03</v>
      </c>
      <c r="D220" s="71" t="s">
        <v>145</v>
      </c>
      <c r="E220" s="69">
        <v>59</v>
      </c>
      <c r="F220" s="240">
        <f t="shared" si="4"/>
        <v>8</v>
      </c>
      <c r="G220" s="71">
        <v>55</v>
      </c>
      <c r="H220" s="69"/>
      <c r="I220" s="72"/>
      <c r="J220" s="72"/>
    </row>
    <row r="221" spans="1:10" s="64" customFormat="1" x14ac:dyDescent="0.35">
      <c r="A221" s="69">
        <v>1</v>
      </c>
      <c r="B221" s="70">
        <v>8.01</v>
      </c>
      <c r="C221" s="69">
        <v>12.05</v>
      </c>
      <c r="D221" s="71" t="s">
        <v>145</v>
      </c>
      <c r="E221" s="69">
        <v>59</v>
      </c>
      <c r="F221" s="240">
        <f t="shared" si="4"/>
        <v>8</v>
      </c>
      <c r="G221" s="71">
        <v>55</v>
      </c>
      <c r="H221" s="69"/>
      <c r="I221" s="72"/>
      <c r="J221" s="72"/>
    </row>
    <row r="222" spans="1:10" s="64" customFormat="1" x14ac:dyDescent="0.35">
      <c r="A222" s="69">
        <v>1</v>
      </c>
      <c r="B222" s="70">
        <v>8.01</v>
      </c>
      <c r="C222" s="69">
        <v>12.07</v>
      </c>
      <c r="D222" s="71" t="s">
        <v>145</v>
      </c>
      <c r="E222" s="69">
        <v>59</v>
      </c>
      <c r="F222" s="240">
        <f t="shared" si="4"/>
        <v>8</v>
      </c>
      <c r="G222" s="71">
        <v>55</v>
      </c>
      <c r="H222" s="69"/>
      <c r="I222" s="72"/>
      <c r="J222" s="72"/>
    </row>
    <row r="223" spans="1:10" s="64" customFormat="1" x14ac:dyDescent="0.35">
      <c r="A223" s="69">
        <v>12.2</v>
      </c>
      <c r="B223" s="70">
        <v>8.01</v>
      </c>
      <c r="C223" s="69">
        <v>12.02</v>
      </c>
      <c r="D223" s="71" t="s">
        <v>145</v>
      </c>
      <c r="E223" s="69">
        <v>59</v>
      </c>
      <c r="F223" s="240">
        <f t="shared" si="4"/>
        <v>8</v>
      </c>
      <c r="G223" s="71">
        <v>55</v>
      </c>
      <c r="H223" s="69"/>
      <c r="I223" s="72"/>
      <c r="J223" s="72"/>
    </row>
    <row r="224" spans="1:10" s="64" customFormat="1" x14ac:dyDescent="0.35">
      <c r="A224" s="69">
        <v>1</v>
      </c>
      <c r="B224" s="70">
        <v>8.01</v>
      </c>
      <c r="C224" s="69">
        <v>11.01</v>
      </c>
      <c r="D224" s="71" t="s">
        <v>146</v>
      </c>
      <c r="E224" s="69">
        <v>29</v>
      </c>
      <c r="F224" s="240">
        <f t="shared" si="4"/>
        <v>8</v>
      </c>
      <c r="G224" s="71">
        <v>56</v>
      </c>
      <c r="H224" s="69"/>
      <c r="I224" s="72"/>
      <c r="J224" s="72"/>
    </row>
    <row r="225" spans="1:10" s="64" customFormat="1" x14ac:dyDescent="0.35">
      <c r="A225" s="69">
        <v>1</v>
      </c>
      <c r="B225" s="70">
        <v>8.01</v>
      </c>
      <c r="C225" s="69">
        <v>12.03</v>
      </c>
      <c r="D225" s="71" t="s">
        <v>146</v>
      </c>
      <c r="E225" s="69">
        <v>29</v>
      </c>
      <c r="F225" s="240">
        <f t="shared" si="4"/>
        <v>8</v>
      </c>
      <c r="G225" s="71">
        <v>56</v>
      </c>
      <c r="H225" s="69"/>
      <c r="I225" s="72"/>
      <c r="J225" s="72"/>
    </row>
    <row r="226" spans="1:10" s="64" customFormat="1" x14ac:dyDescent="0.35">
      <c r="A226" s="69">
        <v>1</v>
      </c>
      <c r="B226" s="70">
        <v>8.01</v>
      </c>
      <c r="C226" s="69">
        <v>12.06</v>
      </c>
      <c r="D226" s="71" t="s">
        <v>146</v>
      </c>
      <c r="E226" s="69">
        <v>29</v>
      </c>
      <c r="F226" s="240">
        <f t="shared" si="4"/>
        <v>8</v>
      </c>
      <c r="G226" s="71">
        <v>56</v>
      </c>
      <c r="H226" s="69"/>
      <c r="I226" s="72"/>
      <c r="J226" s="72"/>
    </row>
    <row r="227" spans="1:10" s="64" customFormat="1" x14ac:dyDescent="0.35">
      <c r="A227" s="69">
        <v>1</v>
      </c>
      <c r="B227" s="70">
        <v>8.01</v>
      </c>
      <c r="C227" s="69">
        <v>12.08</v>
      </c>
      <c r="D227" s="71" t="s">
        <v>146</v>
      </c>
      <c r="E227" s="69">
        <v>29</v>
      </c>
      <c r="F227" s="240">
        <f t="shared" si="4"/>
        <v>8</v>
      </c>
      <c r="G227" s="71">
        <v>56</v>
      </c>
      <c r="H227" s="69"/>
      <c r="I227" s="72"/>
      <c r="J227" s="72"/>
    </row>
    <row r="228" spans="1:10" s="64" customFormat="1" x14ac:dyDescent="0.35">
      <c r="A228" s="69">
        <v>1</v>
      </c>
      <c r="B228" s="70">
        <v>8.01</v>
      </c>
      <c r="C228" s="69">
        <v>12.09</v>
      </c>
      <c r="D228" s="71" t="s">
        <v>146</v>
      </c>
      <c r="E228" s="69">
        <v>29</v>
      </c>
      <c r="F228" s="240">
        <f t="shared" si="4"/>
        <v>8</v>
      </c>
      <c r="G228" s="71">
        <v>56</v>
      </c>
      <c r="H228" s="69"/>
      <c r="I228" s="72"/>
      <c r="J228" s="72"/>
    </row>
    <row r="229" spans="1:10" s="64" customFormat="1" x14ac:dyDescent="0.35">
      <c r="A229" s="69">
        <v>1</v>
      </c>
      <c r="B229" s="70">
        <v>8.02</v>
      </c>
      <c r="C229" s="69">
        <v>12.11</v>
      </c>
      <c r="D229" s="71" t="s">
        <v>146</v>
      </c>
      <c r="E229" s="69">
        <v>29</v>
      </c>
      <c r="F229" s="240">
        <f t="shared" si="4"/>
        <v>8</v>
      </c>
      <c r="G229" s="71">
        <v>56</v>
      </c>
      <c r="H229" s="69"/>
      <c r="I229" s="72"/>
      <c r="J229" s="72"/>
    </row>
    <row r="230" spans="1:10" s="64" customFormat="1" x14ac:dyDescent="0.35">
      <c r="A230" s="69">
        <v>1</v>
      </c>
      <c r="B230" s="70">
        <v>8.01</v>
      </c>
      <c r="C230" s="69">
        <v>12.12</v>
      </c>
      <c r="D230" s="71" t="s">
        <v>146</v>
      </c>
      <c r="E230" s="69">
        <v>29</v>
      </c>
      <c r="F230" s="240">
        <f t="shared" si="4"/>
        <v>8</v>
      </c>
      <c r="G230" s="71">
        <v>56</v>
      </c>
      <c r="H230" s="69"/>
      <c r="I230" s="72"/>
      <c r="J230" s="72"/>
    </row>
    <row r="231" spans="1:10" s="64" customFormat="1" x14ac:dyDescent="0.35">
      <c r="A231" s="69">
        <v>1</v>
      </c>
      <c r="B231" s="70">
        <v>8.01</v>
      </c>
      <c r="C231" s="69">
        <v>12.13</v>
      </c>
      <c r="D231" s="71" t="s">
        <v>146</v>
      </c>
      <c r="E231" s="69">
        <v>29</v>
      </c>
      <c r="F231" s="240">
        <f t="shared" si="4"/>
        <v>8</v>
      </c>
      <c r="G231" s="71">
        <v>56</v>
      </c>
      <c r="H231" s="69"/>
      <c r="I231" s="72"/>
      <c r="J231" s="72"/>
    </row>
    <row r="232" spans="1:10" s="64" customFormat="1" x14ac:dyDescent="0.35">
      <c r="A232" s="60">
        <v>2.1</v>
      </c>
      <c r="B232" s="61">
        <v>8.01</v>
      </c>
      <c r="C232" s="60">
        <v>14.02</v>
      </c>
      <c r="D232" s="62" t="s">
        <v>147</v>
      </c>
      <c r="E232" s="60">
        <v>76</v>
      </c>
      <c r="F232" s="240">
        <f t="shared" si="4"/>
        <v>8</v>
      </c>
      <c r="G232" s="62">
        <v>57</v>
      </c>
      <c r="H232" s="60"/>
    </row>
    <row r="233" spans="1:10" s="64" customFormat="1" x14ac:dyDescent="0.35">
      <c r="A233" s="60">
        <v>2.1</v>
      </c>
      <c r="B233" s="61">
        <v>8.02</v>
      </c>
      <c r="C233" s="60">
        <v>14.02</v>
      </c>
      <c r="D233" s="62" t="s">
        <v>147</v>
      </c>
      <c r="E233" s="60">
        <v>76</v>
      </c>
      <c r="F233" s="240">
        <f t="shared" si="4"/>
        <v>8</v>
      </c>
      <c r="G233" s="62">
        <v>57</v>
      </c>
      <c r="H233" s="60"/>
    </row>
    <row r="234" spans="1:10" s="64" customFormat="1" x14ac:dyDescent="0.35">
      <c r="A234" s="60">
        <v>2.1</v>
      </c>
      <c r="B234" s="61">
        <v>8.0299999999999994</v>
      </c>
      <c r="C234" s="60">
        <v>14.03</v>
      </c>
      <c r="D234" s="62" t="s">
        <v>147</v>
      </c>
      <c r="E234" s="60">
        <v>76</v>
      </c>
      <c r="F234" s="240">
        <f t="shared" si="4"/>
        <v>8</v>
      </c>
      <c r="G234" s="62">
        <v>57</v>
      </c>
      <c r="H234" s="60"/>
    </row>
    <row r="235" spans="1:10" s="64" customFormat="1" x14ac:dyDescent="0.35">
      <c r="A235" s="60">
        <v>2.2000000000000002</v>
      </c>
      <c r="B235" s="61">
        <v>8.01</v>
      </c>
      <c r="C235" s="60">
        <v>14.02</v>
      </c>
      <c r="D235" s="62" t="s">
        <v>147</v>
      </c>
      <c r="E235" s="60">
        <v>76</v>
      </c>
      <c r="F235" s="240">
        <f t="shared" si="4"/>
        <v>8</v>
      </c>
      <c r="G235" s="62">
        <v>57</v>
      </c>
      <c r="H235" s="60"/>
    </row>
    <row r="236" spans="1:10" s="64" customFormat="1" x14ac:dyDescent="0.35">
      <c r="A236" s="60">
        <v>2.2000000000000002</v>
      </c>
      <c r="B236" s="61">
        <v>8.02</v>
      </c>
      <c r="C236" s="60">
        <v>14.02</v>
      </c>
      <c r="D236" s="62" t="s">
        <v>147</v>
      </c>
      <c r="E236" s="60">
        <v>76</v>
      </c>
      <c r="F236" s="240">
        <f t="shared" si="4"/>
        <v>8</v>
      </c>
      <c r="G236" s="62">
        <v>57</v>
      </c>
      <c r="H236" s="60"/>
    </row>
    <row r="237" spans="1:10" s="64" customFormat="1" x14ac:dyDescent="0.35">
      <c r="A237" s="82">
        <v>2.2000000000000002</v>
      </c>
      <c r="B237" s="61">
        <v>8.0299999999999994</v>
      </c>
      <c r="C237" s="60">
        <v>14.04</v>
      </c>
      <c r="D237" s="62" t="s">
        <v>147</v>
      </c>
      <c r="E237" s="60">
        <v>76</v>
      </c>
      <c r="F237" s="240">
        <f t="shared" si="4"/>
        <v>8</v>
      </c>
      <c r="G237" s="62">
        <v>57</v>
      </c>
      <c r="H237" s="60"/>
    </row>
    <row r="238" spans="1:10" s="60" customFormat="1" x14ac:dyDescent="0.35">
      <c r="A238" s="82">
        <v>2.1</v>
      </c>
      <c r="B238" s="61">
        <v>8.0299999999999994</v>
      </c>
      <c r="C238" s="60">
        <v>14.04</v>
      </c>
      <c r="D238" s="62" t="s">
        <v>148</v>
      </c>
      <c r="E238" s="60">
        <v>90</v>
      </c>
      <c r="F238" s="240">
        <f t="shared" si="4"/>
        <v>8</v>
      </c>
      <c r="G238" s="62">
        <v>58</v>
      </c>
      <c r="I238" s="64"/>
      <c r="J238" s="64"/>
    </row>
    <row r="239" spans="1:10" s="60" customFormat="1" x14ac:dyDescent="0.35">
      <c r="A239" s="82">
        <v>2.1</v>
      </c>
      <c r="B239" s="61">
        <v>8.0299999999999994</v>
      </c>
      <c r="C239" s="60">
        <v>14.06</v>
      </c>
      <c r="D239" s="62" t="s">
        <v>148</v>
      </c>
      <c r="E239" s="60">
        <v>90</v>
      </c>
      <c r="F239" s="240">
        <f t="shared" si="4"/>
        <v>8</v>
      </c>
      <c r="G239" s="62">
        <v>58</v>
      </c>
      <c r="I239" s="64"/>
      <c r="J239" s="64"/>
    </row>
    <row r="240" spans="1:10" s="60" customFormat="1" x14ac:dyDescent="0.35">
      <c r="A240" s="60">
        <v>4</v>
      </c>
      <c r="B240" s="61">
        <v>8.0299999999999994</v>
      </c>
      <c r="C240" s="60">
        <v>18.02</v>
      </c>
      <c r="D240" s="62" t="s">
        <v>148</v>
      </c>
      <c r="E240" s="60">
        <v>90</v>
      </c>
      <c r="F240" s="240">
        <f t="shared" si="4"/>
        <v>8</v>
      </c>
      <c r="G240" s="62">
        <v>58</v>
      </c>
      <c r="I240" s="64"/>
      <c r="J240" s="64"/>
    </row>
    <row r="241" spans="1:10" s="60" customFormat="1" x14ac:dyDescent="0.35">
      <c r="A241" s="60">
        <v>4</v>
      </c>
      <c r="B241" s="61">
        <v>8.0299999999999994</v>
      </c>
      <c r="C241" s="60">
        <v>18.03</v>
      </c>
      <c r="D241" s="62" t="s">
        <v>148</v>
      </c>
      <c r="E241" s="60">
        <v>90</v>
      </c>
      <c r="F241" s="240">
        <f t="shared" si="4"/>
        <v>8</v>
      </c>
      <c r="G241" s="62">
        <v>58</v>
      </c>
      <c r="I241" s="64"/>
      <c r="J241" s="64"/>
    </row>
    <row r="242" spans="1:10" s="60" customFormat="1" x14ac:dyDescent="0.35">
      <c r="A242" s="60">
        <v>7.1</v>
      </c>
      <c r="B242" s="61">
        <v>8.0299999999999994</v>
      </c>
      <c r="C242" s="60">
        <v>18.03</v>
      </c>
      <c r="D242" s="62" t="s">
        <v>148</v>
      </c>
      <c r="E242" s="60">
        <v>90</v>
      </c>
      <c r="F242" s="240">
        <f t="shared" si="4"/>
        <v>8</v>
      </c>
      <c r="G242" s="62">
        <v>58</v>
      </c>
      <c r="I242" s="64"/>
      <c r="J242" s="64"/>
    </row>
    <row r="243" spans="1:10" s="64" customFormat="1" x14ac:dyDescent="0.35">
      <c r="A243" s="60">
        <v>7.1</v>
      </c>
      <c r="B243" s="61">
        <v>8.0299999999999994</v>
      </c>
      <c r="C243" s="60">
        <v>18.03</v>
      </c>
      <c r="D243" s="62" t="s">
        <v>148</v>
      </c>
      <c r="E243" s="60">
        <v>90</v>
      </c>
      <c r="F243" s="240">
        <f t="shared" si="4"/>
        <v>8</v>
      </c>
      <c r="G243" s="62">
        <v>58</v>
      </c>
      <c r="H243" s="60"/>
    </row>
    <row r="244" spans="1:10" s="64" customFormat="1" x14ac:dyDescent="0.35">
      <c r="A244" s="69">
        <v>9</v>
      </c>
      <c r="B244" s="70">
        <v>8.0299999999999994</v>
      </c>
      <c r="C244" s="69">
        <v>16.010999999999999</v>
      </c>
      <c r="D244" s="71" t="s">
        <v>113</v>
      </c>
      <c r="E244" s="69"/>
      <c r="F244" s="240">
        <f t="shared" si="4"/>
        <v>8</v>
      </c>
      <c r="G244" s="71">
        <v>60</v>
      </c>
      <c r="H244" s="69"/>
      <c r="I244" s="72"/>
      <c r="J244" s="72"/>
    </row>
    <row r="245" spans="1:10" s="64" customFormat="1" x14ac:dyDescent="0.35">
      <c r="A245" s="69">
        <v>9</v>
      </c>
      <c r="B245" s="70">
        <v>8.0299999999999994</v>
      </c>
      <c r="C245" s="69">
        <v>16.012</v>
      </c>
      <c r="D245" s="71" t="s">
        <v>113</v>
      </c>
      <c r="E245" s="69"/>
      <c r="F245" s="240">
        <f t="shared" si="4"/>
        <v>8</v>
      </c>
      <c r="G245" s="71">
        <v>60</v>
      </c>
      <c r="H245" s="69"/>
      <c r="I245" s="72"/>
      <c r="J245" s="72"/>
    </row>
    <row r="246" spans="1:10" s="64" customFormat="1" x14ac:dyDescent="0.35">
      <c r="A246" s="69">
        <v>10</v>
      </c>
      <c r="B246" s="70">
        <v>8.0299999999999994</v>
      </c>
      <c r="C246" s="69">
        <v>17.010999999999999</v>
      </c>
      <c r="D246" s="71" t="s">
        <v>113</v>
      </c>
      <c r="E246" s="69"/>
      <c r="F246" s="240">
        <f t="shared" si="4"/>
        <v>8</v>
      </c>
      <c r="G246" s="71">
        <v>60</v>
      </c>
      <c r="H246" s="69"/>
      <c r="I246" s="72"/>
      <c r="J246" s="72"/>
    </row>
    <row r="247" spans="1:10" s="72" customFormat="1" x14ac:dyDescent="0.35">
      <c r="A247" s="69">
        <v>10</v>
      </c>
      <c r="B247" s="70">
        <v>8.0299999999999994</v>
      </c>
      <c r="C247" s="69">
        <v>17.021000000000001</v>
      </c>
      <c r="D247" s="71" t="s">
        <v>113</v>
      </c>
      <c r="E247" s="69"/>
      <c r="F247" s="240">
        <f t="shared" si="4"/>
        <v>8</v>
      </c>
      <c r="G247" s="71">
        <v>60</v>
      </c>
      <c r="H247" s="69"/>
    </row>
    <row r="248" spans="1:10" s="72" customFormat="1" x14ac:dyDescent="0.35">
      <c r="A248" s="69">
        <v>10</v>
      </c>
      <c r="B248" s="70">
        <v>8.0299999999999994</v>
      </c>
      <c r="C248" s="69">
        <v>17.021999999999998</v>
      </c>
      <c r="D248" s="71" t="s">
        <v>113</v>
      </c>
      <c r="E248" s="69"/>
      <c r="F248" s="240">
        <f t="shared" si="4"/>
        <v>8</v>
      </c>
      <c r="G248" s="71">
        <v>60</v>
      </c>
      <c r="H248" s="69"/>
    </row>
    <row r="249" spans="1:10" s="72" customFormat="1" x14ac:dyDescent="0.35">
      <c r="A249" s="69">
        <v>11</v>
      </c>
      <c r="B249" s="70">
        <v>8.0299999999999994</v>
      </c>
      <c r="C249" s="69">
        <v>15.021000000000001</v>
      </c>
      <c r="D249" s="71" t="s">
        <v>113</v>
      </c>
      <c r="E249" s="69"/>
      <c r="F249" s="240">
        <f t="shared" si="4"/>
        <v>8</v>
      </c>
      <c r="G249" s="71">
        <v>60</v>
      </c>
      <c r="H249" s="69"/>
    </row>
    <row r="250" spans="1:10" s="72" customFormat="1" x14ac:dyDescent="0.35">
      <c r="A250" s="69">
        <v>11</v>
      </c>
      <c r="B250" s="70">
        <v>8.0299999999999994</v>
      </c>
      <c r="C250" s="69">
        <v>15.022</v>
      </c>
      <c r="D250" s="71" t="s">
        <v>113</v>
      </c>
      <c r="E250" s="69"/>
      <c r="F250" s="240">
        <f t="shared" si="4"/>
        <v>8</v>
      </c>
      <c r="G250" s="71">
        <v>60</v>
      </c>
      <c r="H250" s="69"/>
    </row>
    <row r="251" spans="1:10" s="72" customFormat="1" x14ac:dyDescent="0.35">
      <c r="A251" s="69">
        <v>11</v>
      </c>
      <c r="B251" s="70">
        <v>8.0299999999999994</v>
      </c>
      <c r="C251" s="69">
        <v>15.023</v>
      </c>
      <c r="D251" s="71" t="s">
        <v>113</v>
      </c>
      <c r="E251" s="69"/>
      <c r="F251" s="240">
        <f t="shared" si="4"/>
        <v>8</v>
      </c>
      <c r="G251" s="71">
        <v>60</v>
      </c>
      <c r="H251" s="69"/>
    </row>
    <row r="252" spans="1:10" s="72" customFormat="1" x14ac:dyDescent="0.35">
      <c r="A252" s="69">
        <v>11</v>
      </c>
      <c r="B252" s="70">
        <v>8.0299999999999994</v>
      </c>
      <c r="C252" s="69">
        <v>15.031000000000001</v>
      </c>
      <c r="D252" s="71" t="s">
        <v>113</v>
      </c>
      <c r="E252" s="69"/>
      <c r="F252" s="240">
        <f t="shared" si="4"/>
        <v>8</v>
      </c>
      <c r="G252" s="71">
        <v>60</v>
      </c>
      <c r="H252" s="69"/>
    </row>
    <row r="253" spans="1:10" s="72" customFormat="1" x14ac:dyDescent="0.35">
      <c r="A253" s="69">
        <v>11</v>
      </c>
      <c r="B253" s="70">
        <v>8.0299999999999994</v>
      </c>
      <c r="C253" s="69">
        <v>15.032</v>
      </c>
      <c r="D253" s="71" t="s">
        <v>113</v>
      </c>
      <c r="E253" s="69"/>
      <c r="F253" s="240">
        <f t="shared" si="4"/>
        <v>8</v>
      </c>
      <c r="G253" s="71">
        <v>60</v>
      </c>
      <c r="H253" s="69"/>
    </row>
    <row r="254" spans="1:10" s="72" customFormat="1" x14ac:dyDescent="0.35">
      <c r="A254" s="69">
        <v>11</v>
      </c>
      <c r="B254" s="70">
        <v>8.0299999999999994</v>
      </c>
      <c r="C254" s="69">
        <v>15.032999999999999</v>
      </c>
      <c r="D254" s="71" t="s">
        <v>113</v>
      </c>
      <c r="E254" s="69"/>
      <c r="F254" s="240">
        <f t="shared" si="4"/>
        <v>8</v>
      </c>
      <c r="G254" s="71">
        <v>60</v>
      </c>
      <c r="H254" s="69"/>
    </row>
    <row r="255" spans="1:10" s="72" customFormat="1" x14ac:dyDescent="0.35">
      <c r="A255" s="69">
        <v>1</v>
      </c>
      <c r="B255" s="70">
        <v>8.0299999999999994</v>
      </c>
      <c r="C255" s="69">
        <v>15.04</v>
      </c>
      <c r="D255" s="71" t="s">
        <v>112</v>
      </c>
      <c r="E255" s="69"/>
      <c r="F255" s="240">
        <f t="shared" si="4"/>
        <v>8</v>
      </c>
      <c r="G255" s="71">
        <v>61</v>
      </c>
      <c r="H255" s="69"/>
    </row>
    <row r="256" spans="1:10" s="72" customFormat="1" x14ac:dyDescent="0.35">
      <c r="A256" s="69">
        <v>11</v>
      </c>
      <c r="B256" s="70">
        <v>8.0299999999999994</v>
      </c>
      <c r="C256" s="69">
        <v>15.010999999999999</v>
      </c>
      <c r="D256" s="71" t="s">
        <v>112</v>
      </c>
      <c r="E256" s="69"/>
      <c r="F256" s="240">
        <f t="shared" si="4"/>
        <v>8</v>
      </c>
      <c r="G256" s="71">
        <v>61</v>
      </c>
      <c r="H256" s="69"/>
    </row>
    <row r="257" spans="1:10" s="72" customFormat="1" x14ac:dyDescent="0.35">
      <c r="A257" s="69">
        <v>3</v>
      </c>
      <c r="B257" s="70">
        <v>8.01</v>
      </c>
      <c r="C257" s="69">
        <v>2.04</v>
      </c>
      <c r="D257" s="71" t="s">
        <v>300</v>
      </c>
      <c r="E257" s="69">
        <v>9</v>
      </c>
      <c r="F257" s="240">
        <f t="shared" si="4"/>
        <v>8</v>
      </c>
      <c r="G257" s="71">
        <v>66</v>
      </c>
      <c r="H257" s="69"/>
    </row>
    <row r="258" spans="1:10" s="72" customFormat="1" x14ac:dyDescent="0.35">
      <c r="A258" s="69">
        <v>3</v>
      </c>
      <c r="B258" s="70">
        <v>8.02</v>
      </c>
      <c r="C258" s="69">
        <v>2.04</v>
      </c>
      <c r="D258" s="71" t="s">
        <v>300</v>
      </c>
      <c r="E258" s="69">
        <v>9</v>
      </c>
      <c r="F258" s="240">
        <f t="shared" si="4"/>
        <v>8</v>
      </c>
      <c r="G258" s="71">
        <v>66</v>
      </c>
      <c r="H258" s="69"/>
    </row>
    <row r="259" spans="1:10" s="72" customFormat="1" x14ac:dyDescent="0.25">
      <c r="A259" s="73">
        <v>3</v>
      </c>
      <c r="B259" s="96">
        <v>8.01</v>
      </c>
      <c r="C259" s="73">
        <v>8.01</v>
      </c>
      <c r="D259" s="97" t="s">
        <v>214</v>
      </c>
      <c r="E259" s="73">
        <v>39</v>
      </c>
      <c r="F259" s="240">
        <f t="shared" si="4"/>
        <v>8</v>
      </c>
      <c r="G259" s="97">
        <v>68</v>
      </c>
      <c r="H259" s="73"/>
      <c r="I259" s="57"/>
      <c r="J259" s="57"/>
    </row>
    <row r="260" spans="1:10" s="72" customFormat="1" x14ac:dyDescent="0.25">
      <c r="A260" s="73">
        <v>3</v>
      </c>
      <c r="B260" s="96">
        <v>8.01</v>
      </c>
      <c r="C260" s="73">
        <v>12.09</v>
      </c>
      <c r="D260" s="97" t="s">
        <v>214</v>
      </c>
      <c r="E260" s="73">
        <v>39</v>
      </c>
      <c r="F260" s="240">
        <f t="shared" si="4"/>
        <v>8</v>
      </c>
      <c r="G260" s="97">
        <v>68</v>
      </c>
      <c r="H260" s="73"/>
      <c r="I260" s="57"/>
      <c r="J260" s="57"/>
    </row>
    <row r="261" spans="1:10" s="72" customFormat="1" x14ac:dyDescent="0.25">
      <c r="A261" s="73">
        <v>3</v>
      </c>
      <c r="B261" s="96">
        <v>8.01</v>
      </c>
      <c r="C261" s="73">
        <v>12.1</v>
      </c>
      <c r="D261" s="97" t="s">
        <v>214</v>
      </c>
      <c r="E261" s="73">
        <v>39</v>
      </c>
      <c r="F261" s="240">
        <f t="shared" si="4"/>
        <v>8</v>
      </c>
      <c r="G261" s="97">
        <v>68</v>
      </c>
      <c r="H261" s="73"/>
      <c r="I261" s="57"/>
      <c r="J261" s="57"/>
    </row>
    <row r="262" spans="1:10" s="72" customFormat="1" x14ac:dyDescent="0.25">
      <c r="A262" s="73">
        <v>4</v>
      </c>
      <c r="B262" s="96">
        <v>8.01</v>
      </c>
      <c r="C262" s="73">
        <v>8.01</v>
      </c>
      <c r="D262" s="97" t="s">
        <v>214</v>
      </c>
      <c r="E262" s="73">
        <v>39</v>
      </c>
      <c r="F262" s="240">
        <f t="shared" si="4"/>
        <v>8</v>
      </c>
      <c r="G262" s="97">
        <v>68</v>
      </c>
      <c r="H262" s="73"/>
      <c r="I262" s="57"/>
      <c r="J262" s="57"/>
    </row>
    <row r="263" spans="1:10" s="64" customFormat="1" x14ac:dyDescent="0.35">
      <c r="A263" s="69">
        <v>3</v>
      </c>
      <c r="B263" s="70">
        <v>8.01</v>
      </c>
      <c r="C263" s="69">
        <v>1.03</v>
      </c>
      <c r="D263" s="71" t="s">
        <v>226</v>
      </c>
      <c r="E263" s="69">
        <v>101</v>
      </c>
      <c r="F263" s="240">
        <f t="shared" si="4"/>
        <v>8</v>
      </c>
      <c r="G263" s="236">
        <v>70</v>
      </c>
      <c r="H263" s="237"/>
      <c r="I263" s="72"/>
      <c r="J263" s="72"/>
    </row>
    <row r="264" spans="1:10" s="64" customFormat="1" x14ac:dyDescent="0.35">
      <c r="A264" s="69">
        <v>7.1</v>
      </c>
      <c r="B264" s="70">
        <v>8.01</v>
      </c>
      <c r="C264" s="69">
        <v>5.05</v>
      </c>
      <c r="D264" s="71" t="s">
        <v>226</v>
      </c>
      <c r="E264" s="69">
        <v>101</v>
      </c>
      <c r="F264" s="240">
        <f t="shared" si="4"/>
        <v>8</v>
      </c>
      <c r="G264" s="236">
        <v>70</v>
      </c>
      <c r="H264" s="237"/>
      <c r="I264" s="72"/>
      <c r="J264" s="72"/>
    </row>
    <row r="265" spans="1:10" s="64" customFormat="1" x14ac:dyDescent="0.35">
      <c r="A265" s="69">
        <v>7.1</v>
      </c>
      <c r="B265" s="70">
        <v>8.01</v>
      </c>
      <c r="C265" s="69">
        <v>5.05</v>
      </c>
      <c r="D265" s="71" t="s">
        <v>226</v>
      </c>
      <c r="E265" s="69">
        <v>101</v>
      </c>
      <c r="F265" s="240">
        <f t="shared" ref="F265:F331" si="5">_xlfn.FLOOR.MATH(B265)</f>
        <v>8</v>
      </c>
      <c r="G265" s="236">
        <v>70</v>
      </c>
      <c r="H265" s="237"/>
      <c r="I265" s="72"/>
      <c r="J265" s="72"/>
    </row>
    <row r="266" spans="1:10" s="64" customFormat="1" x14ac:dyDescent="0.35">
      <c r="A266" s="69">
        <v>3</v>
      </c>
      <c r="B266" s="70">
        <v>8.01</v>
      </c>
      <c r="C266" s="69">
        <v>8.01</v>
      </c>
      <c r="D266" s="71" t="s">
        <v>212</v>
      </c>
      <c r="E266" s="69">
        <v>37</v>
      </c>
      <c r="F266" s="240">
        <f t="shared" si="5"/>
        <v>8</v>
      </c>
      <c r="G266" s="71">
        <v>71</v>
      </c>
      <c r="H266" s="69"/>
      <c r="I266" s="72"/>
      <c r="J266" s="86"/>
    </row>
    <row r="267" spans="1:10" s="64" customFormat="1" x14ac:dyDescent="0.35">
      <c r="A267" s="69">
        <v>4</v>
      </c>
      <c r="B267" s="70">
        <v>8.01</v>
      </c>
      <c r="C267" s="65">
        <v>8.01</v>
      </c>
      <c r="D267" s="71" t="s">
        <v>212</v>
      </c>
      <c r="E267" s="69">
        <v>37</v>
      </c>
      <c r="F267" s="240">
        <f t="shared" si="5"/>
        <v>8</v>
      </c>
      <c r="G267" s="71">
        <v>71</v>
      </c>
      <c r="H267" s="69"/>
      <c r="I267" s="72"/>
      <c r="J267" s="86"/>
    </row>
    <row r="268" spans="1:10" s="64" customFormat="1" x14ac:dyDescent="0.35">
      <c r="A268" s="65">
        <v>7.1</v>
      </c>
      <c r="B268" s="66">
        <v>8.01</v>
      </c>
      <c r="C268" s="65">
        <v>8.01</v>
      </c>
      <c r="D268" s="67" t="s">
        <v>212</v>
      </c>
      <c r="E268" s="65">
        <v>37</v>
      </c>
      <c r="F268" s="240">
        <f t="shared" si="5"/>
        <v>8</v>
      </c>
      <c r="G268" s="71">
        <v>71</v>
      </c>
      <c r="H268" s="65"/>
      <c r="I268" s="68"/>
      <c r="J268" s="59"/>
    </row>
    <row r="269" spans="1:10" s="64" customFormat="1" x14ac:dyDescent="0.35">
      <c r="A269" s="60">
        <v>3</v>
      </c>
      <c r="B269" s="61">
        <v>8.01</v>
      </c>
      <c r="C269" s="60">
        <v>6.01</v>
      </c>
      <c r="D269" s="62" t="s">
        <v>156</v>
      </c>
      <c r="E269" s="60">
        <v>30</v>
      </c>
      <c r="F269" s="240">
        <f t="shared" si="5"/>
        <v>8</v>
      </c>
      <c r="G269" s="62">
        <v>74</v>
      </c>
      <c r="H269" s="60"/>
    </row>
    <row r="270" spans="1:10" s="64" customFormat="1" x14ac:dyDescent="0.35">
      <c r="A270" s="60">
        <v>3</v>
      </c>
      <c r="B270" s="61">
        <v>8.0299999999999994</v>
      </c>
      <c r="C270" s="60">
        <v>6.03</v>
      </c>
      <c r="D270" s="62" t="s">
        <v>156</v>
      </c>
      <c r="E270" s="60">
        <v>30</v>
      </c>
      <c r="F270" s="240">
        <f t="shared" si="5"/>
        <v>8</v>
      </c>
      <c r="G270" s="62">
        <v>74</v>
      </c>
      <c r="H270" s="60"/>
    </row>
    <row r="271" spans="1:10" s="64" customFormat="1" x14ac:dyDescent="0.35">
      <c r="A271" s="60">
        <v>3</v>
      </c>
      <c r="B271" s="61">
        <v>8.01</v>
      </c>
      <c r="C271" s="60">
        <v>8.01</v>
      </c>
      <c r="D271" s="62" t="s">
        <v>156</v>
      </c>
      <c r="E271" s="60">
        <v>30</v>
      </c>
      <c r="F271" s="240">
        <f t="shared" si="5"/>
        <v>8</v>
      </c>
      <c r="G271" s="62">
        <v>74</v>
      </c>
      <c r="H271" s="60"/>
    </row>
    <row r="272" spans="1:10" s="64" customFormat="1" x14ac:dyDescent="0.35">
      <c r="A272" s="60">
        <v>3</v>
      </c>
      <c r="B272" s="61">
        <v>8.0299999999999994</v>
      </c>
      <c r="C272" s="60">
        <v>8.01</v>
      </c>
      <c r="D272" s="62" t="s">
        <v>156</v>
      </c>
      <c r="E272" s="60">
        <v>30</v>
      </c>
      <c r="F272" s="240">
        <f t="shared" si="5"/>
        <v>8</v>
      </c>
      <c r="G272" s="62">
        <v>74</v>
      </c>
      <c r="H272" s="60"/>
    </row>
    <row r="273" spans="1:10" s="72" customFormat="1" x14ac:dyDescent="0.35">
      <c r="A273" s="60">
        <v>4</v>
      </c>
      <c r="B273" s="61">
        <v>8.01</v>
      </c>
      <c r="C273" s="60">
        <v>1.04</v>
      </c>
      <c r="D273" s="62" t="s">
        <v>233</v>
      </c>
      <c r="E273" s="60">
        <v>56</v>
      </c>
      <c r="F273" s="240">
        <f t="shared" si="5"/>
        <v>8</v>
      </c>
      <c r="G273" s="62">
        <v>79</v>
      </c>
      <c r="H273" s="60"/>
      <c r="I273" s="64"/>
      <c r="J273" s="64"/>
    </row>
    <row r="274" spans="1:10" s="72" customFormat="1" x14ac:dyDescent="0.35">
      <c r="A274" s="60">
        <v>4</v>
      </c>
      <c r="B274" s="61">
        <v>8.02</v>
      </c>
      <c r="C274" s="60">
        <v>1.04</v>
      </c>
      <c r="D274" s="62" t="s">
        <v>233</v>
      </c>
      <c r="E274" s="60">
        <v>56</v>
      </c>
      <c r="F274" s="240">
        <f t="shared" si="5"/>
        <v>8</v>
      </c>
      <c r="G274" s="62">
        <v>79</v>
      </c>
      <c r="H274" s="60"/>
      <c r="I274" s="64"/>
      <c r="J274" s="64"/>
    </row>
    <row r="275" spans="1:10" s="72" customFormat="1" x14ac:dyDescent="0.35">
      <c r="A275" s="60">
        <v>4</v>
      </c>
      <c r="B275" s="61">
        <v>8.0399999999999991</v>
      </c>
      <c r="C275" s="60">
        <v>1.04</v>
      </c>
      <c r="D275" s="62" t="s">
        <v>233</v>
      </c>
      <c r="E275" s="60">
        <v>56</v>
      </c>
      <c r="F275" s="240">
        <f t="shared" si="5"/>
        <v>8</v>
      </c>
      <c r="G275" s="62">
        <v>79</v>
      </c>
      <c r="H275" s="60"/>
      <c r="I275" s="64"/>
      <c r="J275" s="64"/>
    </row>
    <row r="276" spans="1:10" s="72" customFormat="1" x14ac:dyDescent="0.35">
      <c r="A276" s="60">
        <v>4</v>
      </c>
      <c r="B276" s="61">
        <v>8.01</v>
      </c>
      <c r="C276" s="60">
        <v>2.0099999999999998</v>
      </c>
      <c r="D276" s="62" t="s">
        <v>234</v>
      </c>
      <c r="E276" s="60">
        <v>100</v>
      </c>
      <c r="F276" s="240">
        <f t="shared" si="5"/>
        <v>8</v>
      </c>
      <c r="G276" s="62">
        <v>80</v>
      </c>
      <c r="H276" s="60"/>
      <c r="I276" s="64"/>
      <c r="J276" s="64"/>
    </row>
    <row r="277" spans="1:10" s="72" customFormat="1" x14ac:dyDescent="0.35">
      <c r="A277" s="60">
        <v>4</v>
      </c>
      <c r="B277" s="61">
        <v>8.01</v>
      </c>
      <c r="C277" s="60">
        <v>6.01</v>
      </c>
      <c r="D277" s="62" t="s">
        <v>234</v>
      </c>
      <c r="E277" s="60">
        <v>100</v>
      </c>
      <c r="F277" s="240">
        <f t="shared" si="5"/>
        <v>8</v>
      </c>
      <c r="G277" s="62">
        <v>80</v>
      </c>
      <c r="H277" s="60"/>
      <c r="I277" s="64"/>
      <c r="J277" s="64"/>
    </row>
    <row r="278" spans="1:10" s="72" customFormat="1" x14ac:dyDescent="0.35">
      <c r="A278" s="60">
        <v>4</v>
      </c>
      <c r="B278" s="61">
        <v>8.07</v>
      </c>
      <c r="C278" s="60">
        <v>11.02</v>
      </c>
      <c r="D278" s="62" t="s">
        <v>234</v>
      </c>
      <c r="E278" s="60">
        <v>100</v>
      </c>
      <c r="F278" s="240">
        <f t="shared" si="5"/>
        <v>8</v>
      </c>
      <c r="G278" s="62">
        <v>80</v>
      </c>
      <c r="H278" s="60"/>
      <c r="I278" s="64"/>
      <c r="J278" s="64"/>
    </row>
    <row r="279" spans="1:10" s="72" customFormat="1" x14ac:dyDescent="0.35">
      <c r="A279" s="60">
        <v>4</v>
      </c>
      <c r="B279" s="61">
        <v>8.01</v>
      </c>
      <c r="C279" s="60">
        <v>12.06</v>
      </c>
      <c r="D279" s="62" t="s">
        <v>234</v>
      </c>
      <c r="E279" s="60">
        <v>100</v>
      </c>
      <c r="F279" s="240">
        <f t="shared" si="5"/>
        <v>8</v>
      </c>
      <c r="G279" s="62">
        <v>80</v>
      </c>
      <c r="H279" s="60"/>
      <c r="I279" s="64"/>
      <c r="J279" s="64"/>
    </row>
    <row r="280" spans="1:10" s="72" customFormat="1" x14ac:dyDescent="0.35">
      <c r="A280" s="60">
        <v>7.1</v>
      </c>
      <c r="B280" s="61">
        <v>8.01</v>
      </c>
      <c r="C280" s="60">
        <v>6.01</v>
      </c>
      <c r="D280" s="62" t="s">
        <v>234</v>
      </c>
      <c r="E280" s="60">
        <v>100</v>
      </c>
      <c r="F280" s="240">
        <f t="shared" si="5"/>
        <v>8</v>
      </c>
      <c r="G280" s="62">
        <v>80</v>
      </c>
      <c r="H280" s="60"/>
      <c r="I280" s="64"/>
      <c r="J280" s="64"/>
    </row>
    <row r="281" spans="1:10" s="72" customFormat="1" x14ac:dyDescent="0.35">
      <c r="A281" s="60">
        <v>7.1</v>
      </c>
      <c r="B281" s="61">
        <v>8.07</v>
      </c>
      <c r="C281" s="60">
        <v>6.01</v>
      </c>
      <c r="D281" s="62" t="s">
        <v>234</v>
      </c>
      <c r="E281" s="60">
        <v>100</v>
      </c>
      <c r="F281" s="240">
        <f t="shared" si="5"/>
        <v>8</v>
      </c>
      <c r="G281" s="62">
        <v>80</v>
      </c>
      <c r="H281" s="60"/>
      <c r="I281" s="64"/>
      <c r="J281" s="64"/>
    </row>
    <row r="282" spans="1:10" s="72" customFormat="1" x14ac:dyDescent="0.35">
      <c r="A282" s="60">
        <v>7.1</v>
      </c>
      <c r="B282" s="61">
        <v>8.01</v>
      </c>
      <c r="C282" s="60">
        <v>6.02</v>
      </c>
      <c r="D282" s="62" t="s">
        <v>234</v>
      </c>
      <c r="E282" s="60">
        <v>100</v>
      </c>
      <c r="F282" s="240">
        <f t="shared" si="5"/>
        <v>8</v>
      </c>
      <c r="G282" s="62">
        <v>80</v>
      </c>
      <c r="H282" s="60"/>
      <c r="I282" s="64"/>
      <c r="J282" s="64"/>
    </row>
    <row r="283" spans="1:10" s="72" customFormat="1" x14ac:dyDescent="0.35">
      <c r="A283" s="60">
        <v>7.1</v>
      </c>
      <c r="B283" s="61">
        <v>8.07</v>
      </c>
      <c r="C283" s="60">
        <v>11.02</v>
      </c>
      <c r="D283" s="62" t="s">
        <v>234</v>
      </c>
      <c r="E283" s="60">
        <v>100</v>
      </c>
      <c r="F283" s="240">
        <f t="shared" si="5"/>
        <v>8</v>
      </c>
      <c r="G283" s="62">
        <v>80</v>
      </c>
      <c r="H283" s="60"/>
      <c r="I283" s="64"/>
      <c r="J283" s="64"/>
    </row>
    <row r="284" spans="1:10" s="72" customFormat="1" x14ac:dyDescent="0.35">
      <c r="A284" s="60">
        <v>3</v>
      </c>
      <c r="B284" s="61">
        <v>8.01</v>
      </c>
      <c r="C284" s="60">
        <v>2.0099999999999998</v>
      </c>
      <c r="D284" s="62" t="s">
        <v>221</v>
      </c>
      <c r="E284" s="60">
        <v>104</v>
      </c>
      <c r="F284" s="240">
        <f t="shared" si="5"/>
        <v>8</v>
      </c>
      <c r="G284" s="62">
        <v>82</v>
      </c>
      <c r="H284" s="60"/>
      <c r="I284" s="84"/>
      <c r="J284" s="84"/>
    </row>
    <row r="285" spans="1:10" s="72" customFormat="1" x14ac:dyDescent="0.35">
      <c r="A285" s="60">
        <v>7.1</v>
      </c>
      <c r="B285" s="61">
        <v>8.01</v>
      </c>
      <c r="C285" s="60">
        <v>6.01</v>
      </c>
      <c r="D285" s="62" t="s">
        <v>221</v>
      </c>
      <c r="E285" s="60">
        <v>104</v>
      </c>
      <c r="F285" s="240">
        <f t="shared" si="5"/>
        <v>8</v>
      </c>
      <c r="G285" s="62">
        <v>82</v>
      </c>
      <c r="H285" s="60"/>
      <c r="I285" s="64"/>
      <c r="J285" s="64"/>
    </row>
    <row r="286" spans="1:10" s="72" customFormat="1" x14ac:dyDescent="0.35">
      <c r="A286" s="69">
        <v>1</v>
      </c>
      <c r="B286" s="70">
        <v>8.0299999999999994</v>
      </c>
      <c r="C286" s="69">
        <v>16.021000000000001</v>
      </c>
      <c r="D286" s="71" t="s">
        <v>116</v>
      </c>
      <c r="E286" s="69"/>
      <c r="F286" s="240">
        <f t="shared" si="5"/>
        <v>8</v>
      </c>
      <c r="G286" s="71">
        <v>93</v>
      </c>
      <c r="H286" s="69"/>
      <c r="I286" s="85"/>
      <c r="J286" s="85"/>
    </row>
    <row r="287" spans="1:10" s="72" customFormat="1" x14ac:dyDescent="0.35">
      <c r="A287" s="69">
        <v>1</v>
      </c>
      <c r="B287" s="70">
        <v>8.0299999999999994</v>
      </c>
      <c r="C287" s="69">
        <v>16.021999999999998</v>
      </c>
      <c r="D287" s="71" t="s">
        <v>116</v>
      </c>
      <c r="E287" s="69"/>
      <c r="F287" s="240">
        <f t="shared" si="5"/>
        <v>8</v>
      </c>
      <c r="G287" s="71">
        <v>93</v>
      </c>
      <c r="H287" s="69"/>
      <c r="I287" s="85"/>
      <c r="J287" s="85"/>
    </row>
    <row r="288" spans="1:10" s="72" customFormat="1" x14ac:dyDescent="0.35">
      <c r="A288" s="69">
        <v>9</v>
      </c>
      <c r="B288" s="70">
        <v>8.0299999999999994</v>
      </c>
      <c r="C288" s="69">
        <v>16.021000000000001</v>
      </c>
      <c r="D288" s="71" t="s">
        <v>116</v>
      </c>
      <c r="E288" s="69"/>
      <c r="F288" s="240">
        <f t="shared" si="5"/>
        <v>8</v>
      </c>
      <c r="G288" s="71">
        <v>93</v>
      </c>
      <c r="H288" s="69"/>
      <c r="I288" s="85"/>
      <c r="J288" s="85"/>
    </row>
    <row r="289" spans="1:10" s="72" customFormat="1" x14ac:dyDescent="0.35">
      <c r="A289" s="69">
        <v>9</v>
      </c>
      <c r="B289" s="70">
        <v>8.0299999999999994</v>
      </c>
      <c r="C289" s="69">
        <v>16.021999999999998</v>
      </c>
      <c r="D289" s="71" t="s">
        <v>116</v>
      </c>
      <c r="E289" s="69"/>
      <c r="F289" s="240">
        <f t="shared" si="5"/>
        <v>8</v>
      </c>
      <c r="G289" s="71">
        <v>93</v>
      </c>
      <c r="H289" s="69"/>
      <c r="I289" s="85"/>
      <c r="J289" s="85"/>
    </row>
    <row r="290" spans="1:10" s="72" customFormat="1" x14ac:dyDescent="0.35">
      <c r="A290" s="69">
        <v>3</v>
      </c>
      <c r="B290" s="70">
        <v>8.01</v>
      </c>
      <c r="C290" s="69">
        <v>8.01</v>
      </c>
      <c r="D290" s="71" t="s">
        <v>248</v>
      </c>
      <c r="E290" s="69">
        <v>85</v>
      </c>
      <c r="F290" s="240">
        <f t="shared" si="5"/>
        <v>8</v>
      </c>
      <c r="G290" s="71">
        <v>98</v>
      </c>
      <c r="H290" s="69"/>
    </row>
    <row r="291" spans="1:10" s="72" customFormat="1" x14ac:dyDescent="0.35">
      <c r="A291" s="60">
        <v>7.1</v>
      </c>
      <c r="B291" s="61">
        <v>8.0399999999999991</v>
      </c>
      <c r="C291" s="60">
        <v>4.01</v>
      </c>
      <c r="D291" s="62" t="s">
        <v>227</v>
      </c>
      <c r="E291" s="60">
        <v>94</v>
      </c>
      <c r="F291" s="240">
        <f t="shared" si="5"/>
        <v>8</v>
      </c>
      <c r="G291" s="62">
        <v>102</v>
      </c>
      <c r="H291" s="60"/>
      <c r="I291" s="64"/>
      <c r="J291" s="64"/>
    </row>
    <row r="292" spans="1:10" s="72" customFormat="1" x14ac:dyDescent="0.35">
      <c r="A292" s="60">
        <v>7.1</v>
      </c>
      <c r="B292" s="61">
        <v>8.01</v>
      </c>
      <c r="C292" s="60">
        <v>5.03</v>
      </c>
      <c r="D292" s="62" t="s">
        <v>227</v>
      </c>
      <c r="E292" s="60">
        <v>94</v>
      </c>
      <c r="F292" s="240">
        <f t="shared" si="5"/>
        <v>8</v>
      </c>
      <c r="G292" s="62">
        <v>102</v>
      </c>
      <c r="H292" s="60"/>
      <c r="I292" s="64"/>
      <c r="J292" s="64"/>
    </row>
    <row r="293" spans="1:10" s="58" customFormat="1" x14ac:dyDescent="0.35">
      <c r="A293" s="60">
        <v>3</v>
      </c>
      <c r="B293" s="61">
        <v>8.01</v>
      </c>
      <c r="C293" s="60">
        <v>1.02</v>
      </c>
      <c r="D293" s="62" t="s">
        <v>228</v>
      </c>
      <c r="E293" s="60">
        <v>62</v>
      </c>
      <c r="F293" s="240">
        <f t="shared" si="5"/>
        <v>8</v>
      </c>
      <c r="G293" s="62">
        <v>103</v>
      </c>
      <c r="H293" s="60"/>
      <c r="I293" s="64"/>
      <c r="J293" s="64"/>
    </row>
    <row r="294" spans="1:10" s="64" customFormat="1" x14ac:dyDescent="0.35">
      <c r="A294" s="60">
        <v>3</v>
      </c>
      <c r="B294" s="61">
        <v>8.02</v>
      </c>
      <c r="C294" s="60">
        <v>1.02</v>
      </c>
      <c r="D294" s="62" t="s">
        <v>228</v>
      </c>
      <c r="E294" s="60">
        <v>62</v>
      </c>
      <c r="F294" s="240">
        <f t="shared" si="5"/>
        <v>8</v>
      </c>
      <c r="G294" s="62">
        <v>103</v>
      </c>
      <c r="H294" s="60"/>
    </row>
    <row r="295" spans="1:10" s="64" customFormat="1" x14ac:dyDescent="0.35">
      <c r="A295" s="60">
        <v>3</v>
      </c>
      <c r="B295" s="61">
        <v>8.0500000000000007</v>
      </c>
      <c r="C295" s="60">
        <v>1.02</v>
      </c>
      <c r="D295" s="62" t="s">
        <v>228</v>
      </c>
      <c r="E295" s="60">
        <v>62</v>
      </c>
      <c r="F295" s="240">
        <f t="shared" si="5"/>
        <v>8</v>
      </c>
      <c r="G295" s="62">
        <v>103</v>
      </c>
      <c r="H295" s="60"/>
    </row>
    <row r="296" spans="1:10" s="58" customFormat="1" x14ac:dyDescent="0.35">
      <c r="A296" s="60">
        <v>3</v>
      </c>
      <c r="B296" s="61">
        <v>8.06</v>
      </c>
      <c r="C296" s="60">
        <v>1.02</v>
      </c>
      <c r="D296" s="62" t="s">
        <v>228</v>
      </c>
      <c r="E296" s="60">
        <v>62</v>
      </c>
      <c r="F296" s="240">
        <f t="shared" si="5"/>
        <v>8</v>
      </c>
      <c r="G296" s="62">
        <v>103</v>
      </c>
      <c r="H296" s="60"/>
      <c r="I296" s="64"/>
      <c r="J296" s="64"/>
    </row>
    <row r="297" spans="1:10" s="58" customFormat="1" x14ac:dyDescent="0.35">
      <c r="A297" s="60">
        <v>3</v>
      </c>
      <c r="B297" s="61">
        <v>8.0500000000000007</v>
      </c>
      <c r="C297" s="60">
        <v>11.03</v>
      </c>
      <c r="D297" s="62" t="s">
        <v>228</v>
      </c>
      <c r="E297" s="60">
        <v>62</v>
      </c>
      <c r="F297" s="240">
        <f t="shared" si="5"/>
        <v>8</v>
      </c>
      <c r="G297" s="62">
        <v>103</v>
      </c>
      <c r="H297" s="60"/>
      <c r="I297" s="64"/>
      <c r="J297" s="64"/>
    </row>
    <row r="298" spans="1:10" s="58" customFormat="1" x14ac:dyDescent="0.35">
      <c r="A298" s="60">
        <v>3</v>
      </c>
      <c r="B298" s="61">
        <v>8.06</v>
      </c>
      <c r="C298" s="60">
        <v>11.03</v>
      </c>
      <c r="D298" s="62" t="s">
        <v>228</v>
      </c>
      <c r="E298" s="60">
        <v>62</v>
      </c>
      <c r="F298" s="240">
        <f t="shared" si="5"/>
        <v>8</v>
      </c>
      <c r="G298" s="62">
        <v>103</v>
      </c>
      <c r="H298" s="60"/>
      <c r="I298" s="64"/>
      <c r="J298" s="64"/>
    </row>
    <row r="299" spans="1:10" s="58" customFormat="1" x14ac:dyDescent="0.35">
      <c r="A299" s="60">
        <v>3</v>
      </c>
      <c r="B299" s="61">
        <v>8.0500000000000007</v>
      </c>
      <c r="C299" s="60">
        <v>11.04</v>
      </c>
      <c r="D299" s="62" t="s">
        <v>228</v>
      </c>
      <c r="E299" s="60">
        <v>62</v>
      </c>
      <c r="F299" s="240">
        <f t="shared" si="5"/>
        <v>8</v>
      </c>
      <c r="G299" s="62">
        <v>103</v>
      </c>
      <c r="H299" s="60"/>
      <c r="I299" s="64"/>
      <c r="J299" s="64"/>
    </row>
    <row r="300" spans="1:10" s="58" customFormat="1" x14ac:dyDescent="0.35">
      <c r="A300" s="60">
        <v>3</v>
      </c>
      <c r="B300" s="61">
        <v>8.06</v>
      </c>
      <c r="C300" s="60">
        <v>11.04</v>
      </c>
      <c r="D300" s="62" t="s">
        <v>228</v>
      </c>
      <c r="E300" s="60">
        <v>62</v>
      </c>
      <c r="F300" s="240">
        <f t="shared" si="5"/>
        <v>8</v>
      </c>
      <c r="G300" s="62">
        <v>103</v>
      </c>
      <c r="H300" s="60"/>
      <c r="I300" s="64"/>
      <c r="J300" s="64"/>
    </row>
    <row r="301" spans="1:10" s="58" customFormat="1" x14ac:dyDescent="0.35">
      <c r="A301" s="60">
        <v>4</v>
      </c>
      <c r="B301" s="61">
        <v>8.01</v>
      </c>
      <c r="C301" s="60">
        <v>1.02</v>
      </c>
      <c r="D301" s="62" t="s">
        <v>228</v>
      </c>
      <c r="E301" s="60">
        <v>62</v>
      </c>
      <c r="F301" s="240">
        <f t="shared" si="5"/>
        <v>8</v>
      </c>
      <c r="G301" s="62">
        <v>103</v>
      </c>
      <c r="H301" s="60"/>
      <c r="I301" s="64"/>
      <c r="J301" s="64"/>
    </row>
    <row r="302" spans="1:10" s="58" customFormat="1" x14ac:dyDescent="0.35">
      <c r="A302" s="60">
        <v>4</v>
      </c>
      <c r="B302" s="61">
        <v>8.02</v>
      </c>
      <c r="C302" s="60">
        <v>1.02</v>
      </c>
      <c r="D302" s="62" t="s">
        <v>228</v>
      </c>
      <c r="E302" s="60">
        <v>62</v>
      </c>
      <c r="F302" s="240">
        <f t="shared" si="5"/>
        <v>8</v>
      </c>
      <c r="G302" s="62">
        <v>103</v>
      </c>
      <c r="H302" s="60"/>
      <c r="I302" s="64"/>
      <c r="J302" s="64"/>
    </row>
    <row r="303" spans="1:10" s="58" customFormat="1" x14ac:dyDescent="0.35">
      <c r="A303" s="60">
        <v>4</v>
      </c>
      <c r="B303" s="61">
        <v>8.0500000000000007</v>
      </c>
      <c r="C303" s="60">
        <v>1.02</v>
      </c>
      <c r="D303" s="62" t="s">
        <v>228</v>
      </c>
      <c r="E303" s="60">
        <v>62</v>
      </c>
      <c r="F303" s="240">
        <f t="shared" si="5"/>
        <v>8</v>
      </c>
      <c r="G303" s="62">
        <v>103</v>
      </c>
      <c r="H303" s="60"/>
      <c r="I303" s="64"/>
      <c r="J303" s="64"/>
    </row>
    <row r="304" spans="1:10" s="58" customFormat="1" x14ac:dyDescent="0.35">
      <c r="A304" s="60">
        <v>4</v>
      </c>
      <c r="B304" s="61">
        <v>8.06</v>
      </c>
      <c r="C304" s="60">
        <v>1.02</v>
      </c>
      <c r="D304" s="62" t="s">
        <v>228</v>
      </c>
      <c r="E304" s="60">
        <v>62</v>
      </c>
      <c r="F304" s="240">
        <f t="shared" si="5"/>
        <v>8</v>
      </c>
      <c r="G304" s="62">
        <v>103</v>
      </c>
      <c r="H304" s="60"/>
      <c r="I304" s="64"/>
      <c r="J304" s="64"/>
    </row>
    <row r="305" spans="1:10" s="58" customFormat="1" x14ac:dyDescent="0.35">
      <c r="A305" s="60">
        <v>7.1</v>
      </c>
      <c r="B305" s="61">
        <v>8.01</v>
      </c>
      <c r="C305" s="60">
        <v>3.03</v>
      </c>
      <c r="D305" s="62" t="s">
        <v>215</v>
      </c>
      <c r="E305" s="60"/>
      <c r="F305" s="240">
        <f t="shared" si="5"/>
        <v>8</v>
      </c>
      <c r="G305" s="62">
        <v>105</v>
      </c>
      <c r="H305" s="60"/>
      <c r="I305" s="88"/>
      <c r="J305" s="88"/>
    </row>
    <row r="306" spans="1:10" s="58" customFormat="1" x14ac:dyDescent="0.35">
      <c r="A306" s="60">
        <v>7.1</v>
      </c>
      <c r="B306" s="61">
        <v>8.0399999999999991</v>
      </c>
      <c r="C306" s="60">
        <v>3.03</v>
      </c>
      <c r="D306" s="62" t="s">
        <v>215</v>
      </c>
      <c r="E306" s="60"/>
      <c r="F306" s="240">
        <f t="shared" si="5"/>
        <v>8</v>
      </c>
      <c r="G306" s="62">
        <v>105</v>
      </c>
      <c r="H306" s="60"/>
      <c r="I306" s="88"/>
      <c r="J306" s="88"/>
    </row>
    <row r="307" spans="1:10" s="58" customFormat="1" x14ac:dyDescent="0.35">
      <c r="A307" s="60">
        <v>7.1</v>
      </c>
      <c r="B307" s="61">
        <v>8.01</v>
      </c>
      <c r="C307" s="60">
        <v>3.04</v>
      </c>
      <c r="D307" s="62" t="s">
        <v>215</v>
      </c>
      <c r="E307" s="60"/>
      <c r="F307" s="240">
        <f t="shared" si="5"/>
        <v>8</v>
      </c>
      <c r="G307" s="62">
        <v>105</v>
      </c>
      <c r="H307" s="60"/>
      <c r="I307" s="88"/>
      <c r="J307" s="88"/>
    </row>
    <row r="308" spans="1:10" s="58" customFormat="1" x14ac:dyDescent="0.35">
      <c r="A308" s="60">
        <v>7.1</v>
      </c>
      <c r="B308" s="61">
        <v>8.0399999999999991</v>
      </c>
      <c r="C308" s="60">
        <v>3.04</v>
      </c>
      <c r="D308" s="62" t="s">
        <v>215</v>
      </c>
      <c r="E308" s="60"/>
      <c r="F308" s="240">
        <f t="shared" si="5"/>
        <v>8</v>
      </c>
      <c r="G308" s="62">
        <v>105</v>
      </c>
      <c r="H308" s="60"/>
      <c r="I308" s="88"/>
      <c r="J308" s="88"/>
    </row>
    <row r="309" spans="1:10" s="58" customFormat="1" x14ac:dyDescent="0.35">
      <c r="A309" s="60">
        <v>7.1</v>
      </c>
      <c r="B309" s="61">
        <v>8.01</v>
      </c>
      <c r="C309" s="60">
        <v>10.09</v>
      </c>
      <c r="D309" s="62" t="s">
        <v>215</v>
      </c>
      <c r="E309" s="60"/>
      <c r="F309" s="240">
        <f t="shared" si="5"/>
        <v>8</v>
      </c>
      <c r="G309" s="62">
        <v>105</v>
      </c>
      <c r="H309" s="60"/>
      <c r="I309" s="88"/>
      <c r="J309" s="88"/>
    </row>
    <row r="310" spans="1:10" s="59" customFormat="1" x14ac:dyDescent="0.35">
      <c r="A310" s="60">
        <v>7.1</v>
      </c>
      <c r="B310" s="61">
        <v>8.0399999999999991</v>
      </c>
      <c r="C310" s="60">
        <v>10.09</v>
      </c>
      <c r="D310" s="62" t="s">
        <v>215</v>
      </c>
      <c r="E310" s="60"/>
      <c r="F310" s="240">
        <f t="shared" si="5"/>
        <v>8</v>
      </c>
      <c r="G310" s="62">
        <v>105</v>
      </c>
      <c r="H310" s="60"/>
      <c r="I310" s="88"/>
      <c r="J310" s="88"/>
    </row>
    <row r="311" spans="1:10" s="59" customFormat="1" x14ac:dyDescent="0.35">
      <c r="A311" s="69">
        <v>7.1</v>
      </c>
      <c r="B311" s="70">
        <v>8.01</v>
      </c>
      <c r="C311" s="69">
        <v>5.04</v>
      </c>
      <c r="D311" s="71" t="s">
        <v>235</v>
      </c>
      <c r="E311" s="69">
        <v>48</v>
      </c>
      <c r="F311" s="240">
        <f t="shared" si="5"/>
        <v>8</v>
      </c>
      <c r="G311" s="236">
        <v>109</v>
      </c>
      <c r="H311" s="237"/>
      <c r="I311" s="72"/>
      <c r="J311" s="72"/>
    </row>
    <row r="312" spans="1:10" s="59" customFormat="1" x14ac:dyDescent="0.35">
      <c r="A312" s="69">
        <v>7.1</v>
      </c>
      <c r="B312" s="70">
        <v>8.02</v>
      </c>
      <c r="C312" s="69">
        <v>5.04</v>
      </c>
      <c r="D312" s="71" t="s">
        <v>235</v>
      </c>
      <c r="E312" s="69">
        <v>48</v>
      </c>
      <c r="F312" s="240">
        <f t="shared" si="5"/>
        <v>8</v>
      </c>
      <c r="G312" s="236">
        <v>109</v>
      </c>
      <c r="H312" s="237"/>
      <c r="I312" s="72"/>
      <c r="J312" s="72"/>
    </row>
    <row r="313" spans="1:10" s="59" customFormat="1" x14ac:dyDescent="0.35">
      <c r="A313" s="69">
        <v>7.1</v>
      </c>
      <c r="B313" s="70">
        <v>8.0399999999999991</v>
      </c>
      <c r="C313" s="69">
        <v>5.04</v>
      </c>
      <c r="D313" s="71" t="s">
        <v>235</v>
      </c>
      <c r="E313" s="69">
        <v>48</v>
      </c>
      <c r="F313" s="240">
        <f t="shared" si="5"/>
        <v>8</v>
      </c>
      <c r="G313" s="236">
        <v>109</v>
      </c>
      <c r="H313" s="237"/>
      <c r="I313" s="72"/>
      <c r="J313" s="72"/>
    </row>
    <row r="314" spans="1:10" s="59" customFormat="1" x14ac:dyDescent="0.35">
      <c r="A314" s="60">
        <v>3</v>
      </c>
      <c r="B314" s="61">
        <v>8.01</v>
      </c>
      <c r="C314" s="60">
        <v>8.01</v>
      </c>
      <c r="D314" s="62" t="s">
        <v>249</v>
      </c>
      <c r="E314" s="60">
        <v>86</v>
      </c>
      <c r="F314" s="240">
        <f t="shared" si="5"/>
        <v>8</v>
      </c>
      <c r="G314" s="62">
        <v>110</v>
      </c>
      <c r="H314" s="60">
        <f>ROWS(F219:F314)</f>
        <v>96</v>
      </c>
      <c r="I314" s="64"/>
      <c r="J314" s="64"/>
    </row>
    <row r="315" spans="1:10" s="59" customFormat="1" x14ac:dyDescent="0.35">
      <c r="A315" s="82">
        <v>2.1</v>
      </c>
      <c r="B315" s="61">
        <v>9.0299999999999994</v>
      </c>
      <c r="C315" s="60">
        <v>14.06</v>
      </c>
      <c r="D315" s="62" t="s">
        <v>148</v>
      </c>
      <c r="E315" s="60">
        <v>90</v>
      </c>
      <c r="F315" s="240">
        <f t="shared" si="5"/>
        <v>9</v>
      </c>
      <c r="G315" s="62">
        <v>58</v>
      </c>
      <c r="H315" s="60"/>
      <c r="I315" s="64"/>
      <c r="J315" s="64"/>
    </row>
    <row r="316" spans="1:10" s="59" customFormat="1" x14ac:dyDescent="0.35">
      <c r="A316" s="60">
        <v>4</v>
      </c>
      <c r="B316" s="61">
        <v>9.0299999999999994</v>
      </c>
      <c r="C316" s="60">
        <v>18.02</v>
      </c>
      <c r="D316" s="62" t="s">
        <v>148</v>
      </c>
      <c r="E316" s="60">
        <v>90</v>
      </c>
      <c r="F316" s="240">
        <f t="shared" si="5"/>
        <v>9</v>
      </c>
      <c r="G316" s="62">
        <v>58</v>
      </c>
      <c r="H316" s="60"/>
      <c r="I316" s="64"/>
      <c r="J316" s="64"/>
    </row>
    <row r="317" spans="1:10" s="59" customFormat="1" x14ac:dyDescent="0.35">
      <c r="A317" s="60">
        <v>4</v>
      </c>
      <c r="B317" s="61">
        <v>9.0299999999999994</v>
      </c>
      <c r="C317" s="60">
        <v>18.03</v>
      </c>
      <c r="D317" s="62" t="s">
        <v>148</v>
      </c>
      <c r="E317" s="60">
        <v>90</v>
      </c>
      <c r="F317" s="240">
        <f t="shared" si="5"/>
        <v>9</v>
      </c>
      <c r="G317" s="62">
        <v>58</v>
      </c>
      <c r="H317" s="60"/>
      <c r="I317" s="64"/>
      <c r="J317" s="64"/>
    </row>
    <row r="318" spans="1:10" s="59" customFormat="1" x14ac:dyDescent="0.35">
      <c r="A318" s="60">
        <v>7.1</v>
      </c>
      <c r="B318" s="61">
        <v>9.0299999999999994</v>
      </c>
      <c r="C318" s="60">
        <v>18.03</v>
      </c>
      <c r="D318" s="62" t="s">
        <v>148</v>
      </c>
      <c r="E318" s="60">
        <v>90</v>
      </c>
      <c r="F318" s="240">
        <f t="shared" si="5"/>
        <v>9</v>
      </c>
      <c r="G318" s="62">
        <v>58</v>
      </c>
      <c r="H318" s="60"/>
      <c r="I318" s="64"/>
      <c r="J318" s="64"/>
    </row>
    <row r="319" spans="1:10" s="59" customFormat="1" x14ac:dyDescent="0.35">
      <c r="A319" s="60">
        <v>7.1</v>
      </c>
      <c r="B319" s="61">
        <v>9.0299999999999994</v>
      </c>
      <c r="C319" s="60">
        <v>18.03</v>
      </c>
      <c r="D319" s="62" t="s">
        <v>148</v>
      </c>
      <c r="E319" s="60">
        <v>90</v>
      </c>
      <c r="F319" s="240">
        <f t="shared" si="5"/>
        <v>9</v>
      </c>
      <c r="G319" s="62">
        <v>58</v>
      </c>
      <c r="H319" s="60"/>
      <c r="I319" s="64"/>
      <c r="J319" s="64"/>
    </row>
    <row r="320" spans="1:10" s="59" customFormat="1" x14ac:dyDescent="0.35">
      <c r="A320" s="69">
        <v>10</v>
      </c>
      <c r="B320" s="70">
        <v>9.1</v>
      </c>
      <c r="C320" s="69">
        <v>17.03</v>
      </c>
      <c r="D320" s="71" t="s">
        <v>112</v>
      </c>
      <c r="E320" s="69"/>
      <c r="F320" s="240">
        <f t="shared" si="5"/>
        <v>9</v>
      </c>
      <c r="G320" s="71">
        <v>61</v>
      </c>
      <c r="H320" s="69"/>
      <c r="I320" s="72"/>
      <c r="J320" s="72"/>
    </row>
    <row r="321" spans="1:10" s="59" customFormat="1" x14ac:dyDescent="0.35">
      <c r="A321" s="69">
        <v>7.3</v>
      </c>
      <c r="B321" s="70">
        <v>9.1199999999999992</v>
      </c>
      <c r="C321" s="69">
        <v>9.0299999999999994</v>
      </c>
      <c r="D321" s="71" t="s">
        <v>117</v>
      </c>
      <c r="E321" s="69"/>
      <c r="F321" s="240">
        <f t="shared" si="5"/>
        <v>9</v>
      </c>
      <c r="G321" s="71">
        <v>62</v>
      </c>
      <c r="H321" s="69"/>
      <c r="I321" s="85"/>
      <c r="J321" s="85"/>
    </row>
    <row r="322" spans="1:10" s="59" customFormat="1" x14ac:dyDescent="0.35">
      <c r="A322" s="69">
        <v>7.3</v>
      </c>
      <c r="B322" s="70">
        <v>9.1199999999999992</v>
      </c>
      <c r="C322" s="69">
        <v>9.0399999999999991</v>
      </c>
      <c r="D322" s="71" t="s">
        <v>117</v>
      </c>
      <c r="E322" s="69"/>
      <c r="F322" s="240">
        <f t="shared" si="5"/>
        <v>9</v>
      </c>
      <c r="G322" s="71">
        <v>62</v>
      </c>
      <c r="H322" s="69"/>
      <c r="I322" s="85"/>
      <c r="J322" s="85"/>
    </row>
    <row r="323" spans="1:10" s="59" customFormat="1" x14ac:dyDescent="0.35">
      <c r="A323" s="69">
        <v>7.3</v>
      </c>
      <c r="B323" s="70">
        <v>9.1199999999999992</v>
      </c>
      <c r="C323" s="69">
        <v>9.0500000000000007</v>
      </c>
      <c r="D323" s="71" t="s">
        <v>117</v>
      </c>
      <c r="E323" s="69"/>
      <c r="F323" s="240">
        <f t="shared" si="5"/>
        <v>9</v>
      </c>
      <c r="G323" s="71">
        <v>62</v>
      </c>
      <c r="H323" s="69"/>
      <c r="I323" s="85"/>
      <c r="J323" s="85"/>
    </row>
    <row r="324" spans="1:10" s="59" customFormat="1" x14ac:dyDescent="0.35">
      <c r="A324" s="69">
        <v>13</v>
      </c>
      <c r="B324" s="70">
        <v>9.1199999999999992</v>
      </c>
      <c r="C324" s="69">
        <v>9.0299999999999994</v>
      </c>
      <c r="D324" s="71" t="s">
        <v>117</v>
      </c>
      <c r="E324" s="72"/>
      <c r="F324" s="240">
        <f t="shared" si="5"/>
        <v>9</v>
      </c>
      <c r="G324" s="71">
        <v>62</v>
      </c>
      <c r="H324" s="69"/>
      <c r="I324" s="85"/>
      <c r="J324" s="85"/>
    </row>
    <row r="325" spans="1:10" s="59" customFormat="1" x14ac:dyDescent="0.35">
      <c r="A325" s="69">
        <v>13</v>
      </c>
      <c r="B325" s="70">
        <v>9.1199999999999992</v>
      </c>
      <c r="C325" s="69">
        <v>9.0399999999999991</v>
      </c>
      <c r="D325" s="71" t="s">
        <v>117</v>
      </c>
      <c r="E325" s="71"/>
      <c r="F325" s="240">
        <f t="shared" si="5"/>
        <v>9</v>
      </c>
      <c r="G325" s="71">
        <v>62</v>
      </c>
      <c r="H325" s="69"/>
      <c r="I325" s="85"/>
      <c r="J325" s="85"/>
    </row>
    <row r="326" spans="1:10" s="59" customFormat="1" x14ac:dyDescent="0.35">
      <c r="A326" s="69">
        <v>13</v>
      </c>
      <c r="B326" s="70">
        <v>9.1199999999999992</v>
      </c>
      <c r="C326" s="69">
        <v>9.0500000000000007</v>
      </c>
      <c r="D326" s="71" t="s">
        <v>117</v>
      </c>
      <c r="E326" s="71"/>
      <c r="F326" s="240">
        <f t="shared" si="5"/>
        <v>9</v>
      </c>
      <c r="G326" s="71">
        <v>62</v>
      </c>
      <c r="H326" s="69"/>
      <c r="I326" s="85"/>
      <c r="J326" s="85"/>
    </row>
    <row r="327" spans="1:10" s="59" customFormat="1" x14ac:dyDescent="0.35">
      <c r="A327" s="69">
        <v>3</v>
      </c>
      <c r="B327" s="70">
        <v>9.01</v>
      </c>
      <c r="C327" s="69">
        <v>2.04</v>
      </c>
      <c r="D327" s="71" t="s">
        <v>300</v>
      </c>
      <c r="E327" s="69">
        <v>9</v>
      </c>
      <c r="F327" s="240">
        <f t="shared" si="5"/>
        <v>9</v>
      </c>
      <c r="G327" s="71">
        <v>66</v>
      </c>
      <c r="H327" s="69"/>
      <c r="I327" s="72"/>
      <c r="J327" s="72"/>
    </row>
    <row r="328" spans="1:10" s="59" customFormat="1" x14ac:dyDescent="0.35">
      <c r="A328" s="69">
        <v>3</v>
      </c>
      <c r="B328" s="70">
        <v>9.0399999999999991</v>
      </c>
      <c r="C328" s="69">
        <v>2.04</v>
      </c>
      <c r="D328" s="71" t="s">
        <v>300</v>
      </c>
      <c r="E328" s="69">
        <v>9</v>
      </c>
      <c r="F328" s="240">
        <f t="shared" si="5"/>
        <v>9</v>
      </c>
      <c r="G328" s="71">
        <v>66</v>
      </c>
      <c r="H328" s="69"/>
      <c r="I328" s="72"/>
      <c r="J328" s="72"/>
    </row>
    <row r="329" spans="1:10" s="59" customFormat="1" x14ac:dyDescent="0.35">
      <c r="A329" s="69">
        <v>3</v>
      </c>
      <c r="B329" s="70">
        <v>9.0399999999999991</v>
      </c>
      <c r="C329" s="69">
        <v>3.01</v>
      </c>
      <c r="D329" s="71" t="s">
        <v>229</v>
      </c>
      <c r="E329" s="69">
        <v>36</v>
      </c>
      <c r="F329" s="240">
        <f t="shared" si="5"/>
        <v>9</v>
      </c>
      <c r="G329" s="71">
        <v>67</v>
      </c>
      <c r="H329" s="69"/>
      <c r="I329" s="72"/>
      <c r="J329" s="72"/>
    </row>
    <row r="330" spans="1:10" s="72" customFormat="1" x14ac:dyDescent="0.35">
      <c r="A330" s="69">
        <v>4</v>
      </c>
      <c r="B330" s="70">
        <v>9.0399999999999991</v>
      </c>
      <c r="C330" s="69">
        <v>3.01</v>
      </c>
      <c r="D330" s="71" t="s">
        <v>229</v>
      </c>
      <c r="E330" s="69">
        <v>36</v>
      </c>
      <c r="F330" s="240">
        <f t="shared" si="5"/>
        <v>9</v>
      </c>
      <c r="G330" s="71">
        <v>67</v>
      </c>
      <c r="H330" s="69"/>
    </row>
    <row r="331" spans="1:10" s="72" customFormat="1" x14ac:dyDescent="0.35">
      <c r="A331" s="69">
        <v>4</v>
      </c>
      <c r="B331" s="70">
        <v>9.0399999999999991</v>
      </c>
      <c r="C331" s="69">
        <v>7.01</v>
      </c>
      <c r="D331" s="71" t="s">
        <v>229</v>
      </c>
      <c r="E331" s="69">
        <v>36</v>
      </c>
      <c r="F331" s="240">
        <f t="shared" si="5"/>
        <v>9</v>
      </c>
      <c r="G331" s="71">
        <v>67</v>
      </c>
      <c r="H331" s="69"/>
    </row>
    <row r="332" spans="1:10" s="72" customFormat="1" x14ac:dyDescent="0.35">
      <c r="A332" s="69">
        <v>5</v>
      </c>
      <c r="B332" s="70">
        <v>9.0399999999999991</v>
      </c>
      <c r="C332" s="69">
        <v>7.01</v>
      </c>
      <c r="D332" s="71" t="s">
        <v>229</v>
      </c>
      <c r="E332" s="69">
        <v>36</v>
      </c>
      <c r="F332" s="240">
        <f t="shared" ref="F332:F401" si="6">_xlfn.FLOOR.MATH(B332)</f>
        <v>9</v>
      </c>
      <c r="G332" s="71">
        <v>67</v>
      </c>
      <c r="H332" s="69"/>
    </row>
    <row r="333" spans="1:10" s="72" customFormat="1" x14ac:dyDescent="0.35">
      <c r="A333" s="69">
        <v>7.1</v>
      </c>
      <c r="B333" s="70">
        <v>9.0399999999999991</v>
      </c>
      <c r="C333" s="69">
        <v>7.01</v>
      </c>
      <c r="D333" s="71" t="s">
        <v>229</v>
      </c>
      <c r="E333" s="69">
        <v>36</v>
      </c>
      <c r="F333" s="240">
        <f t="shared" si="6"/>
        <v>9</v>
      </c>
      <c r="G333" s="71">
        <v>67</v>
      </c>
      <c r="H333" s="69"/>
    </row>
    <row r="334" spans="1:10" s="72" customFormat="1" x14ac:dyDescent="0.25">
      <c r="A334" s="54">
        <v>3</v>
      </c>
      <c r="B334" s="55">
        <v>9.09</v>
      </c>
      <c r="C334" s="54">
        <v>1.05</v>
      </c>
      <c r="D334" s="56" t="s">
        <v>217</v>
      </c>
      <c r="E334" s="54">
        <v>69</v>
      </c>
      <c r="F334" s="240">
        <f t="shared" si="6"/>
        <v>9</v>
      </c>
      <c r="G334" s="97">
        <v>69</v>
      </c>
      <c r="H334" s="73"/>
      <c r="I334" s="58"/>
      <c r="J334" s="58"/>
    </row>
    <row r="335" spans="1:10" s="64" customFormat="1" x14ac:dyDescent="0.25">
      <c r="A335" s="54">
        <v>7.1</v>
      </c>
      <c r="B335" s="55">
        <v>9.09</v>
      </c>
      <c r="C335" s="54">
        <v>5.08</v>
      </c>
      <c r="D335" s="56" t="s">
        <v>217</v>
      </c>
      <c r="E335" s="54">
        <v>69</v>
      </c>
      <c r="F335" s="240">
        <f t="shared" si="6"/>
        <v>9</v>
      </c>
      <c r="G335" s="97">
        <v>69</v>
      </c>
      <c r="H335" s="73"/>
      <c r="I335" s="58"/>
      <c r="J335" s="58"/>
    </row>
    <row r="336" spans="1:10" s="64" customFormat="1" x14ac:dyDescent="0.25">
      <c r="A336" s="54">
        <v>3</v>
      </c>
      <c r="B336" s="55">
        <v>9.02</v>
      </c>
      <c r="C336" s="54">
        <v>8.09</v>
      </c>
      <c r="D336" s="56" t="s">
        <v>213</v>
      </c>
      <c r="E336" s="54">
        <v>38</v>
      </c>
      <c r="F336" s="240">
        <f t="shared" si="6"/>
        <v>9</v>
      </c>
      <c r="G336" s="97">
        <v>72</v>
      </c>
      <c r="H336" s="73"/>
      <c r="I336" s="58"/>
      <c r="J336" s="58"/>
    </row>
    <row r="337" spans="1:10" s="64" customFormat="1" x14ac:dyDescent="0.25">
      <c r="A337" s="54">
        <v>4</v>
      </c>
      <c r="B337" s="55">
        <v>9.02</v>
      </c>
      <c r="C337" s="54">
        <v>8.09</v>
      </c>
      <c r="D337" s="56" t="s">
        <v>213</v>
      </c>
      <c r="E337" s="54">
        <v>38</v>
      </c>
      <c r="F337" s="240">
        <f t="shared" si="6"/>
        <v>9</v>
      </c>
      <c r="G337" s="97">
        <v>72</v>
      </c>
      <c r="H337" s="73"/>
      <c r="I337" s="58"/>
      <c r="J337" s="58"/>
    </row>
    <row r="338" spans="1:10" s="64" customFormat="1" x14ac:dyDescent="0.25">
      <c r="A338" s="54">
        <v>7.1</v>
      </c>
      <c r="B338" s="55">
        <v>9.02</v>
      </c>
      <c r="C338" s="54">
        <v>8.09</v>
      </c>
      <c r="D338" s="56" t="s">
        <v>213</v>
      </c>
      <c r="E338" s="54">
        <v>38</v>
      </c>
      <c r="F338" s="240">
        <f t="shared" si="6"/>
        <v>9</v>
      </c>
      <c r="G338" s="97">
        <v>72</v>
      </c>
      <c r="H338" s="73"/>
      <c r="I338" s="58"/>
      <c r="J338" s="58"/>
    </row>
    <row r="339" spans="1:10" s="64" customFormat="1" x14ac:dyDescent="0.35">
      <c r="A339" s="60">
        <v>3</v>
      </c>
      <c r="B339" s="61">
        <v>9.01</v>
      </c>
      <c r="C339" s="60">
        <v>8.01</v>
      </c>
      <c r="D339" s="62" t="s">
        <v>149</v>
      </c>
      <c r="E339" s="60">
        <v>24</v>
      </c>
      <c r="F339" s="240">
        <f t="shared" si="6"/>
        <v>9</v>
      </c>
      <c r="G339" s="62">
        <v>73</v>
      </c>
      <c r="H339" s="60"/>
    </row>
    <row r="340" spans="1:10" s="64" customFormat="1" x14ac:dyDescent="0.35">
      <c r="A340" s="60">
        <v>3</v>
      </c>
      <c r="B340" s="61">
        <v>9.01</v>
      </c>
      <c r="C340" s="60">
        <v>18.04</v>
      </c>
      <c r="D340" s="62" t="s">
        <v>149</v>
      </c>
      <c r="E340" s="60">
        <v>24</v>
      </c>
      <c r="F340" s="240">
        <f t="shared" si="6"/>
        <v>9</v>
      </c>
      <c r="G340" s="62">
        <v>73</v>
      </c>
      <c r="H340" s="60"/>
    </row>
    <row r="341" spans="1:10" s="64" customFormat="1" x14ac:dyDescent="0.35">
      <c r="A341" s="60">
        <v>7.1</v>
      </c>
      <c r="B341" s="61">
        <v>9.01</v>
      </c>
      <c r="C341" s="60">
        <v>18.04</v>
      </c>
      <c r="D341" s="62" t="s">
        <v>149</v>
      </c>
      <c r="E341" s="60">
        <v>24</v>
      </c>
      <c r="F341" s="240">
        <f t="shared" si="6"/>
        <v>9</v>
      </c>
      <c r="G341" s="62">
        <v>73</v>
      </c>
      <c r="H341" s="60"/>
    </row>
    <row r="342" spans="1:10" s="64" customFormat="1" x14ac:dyDescent="0.35">
      <c r="A342" s="60">
        <v>7.1</v>
      </c>
      <c r="B342" s="61">
        <v>9.0500000000000007</v>
      </c>
      <c r="C342" s="60">
        <v>5.09</v>
      </c>
      <c r="D342" s="62" t="s">
        <v>159</v>
      </c>
      <c r="E342" s="60">
        <v>4</v>
      </c>
      <c r="F342" s="240">
        <f t="shared" si="6"/>
        <v>9</v>
      </c>
      <c r="G342" s="235">
        <v>75</v>
      </c>
      <c r="H342" s="238"/>
    </row>
    <row r="343" spans="1:10" s="64" customFormat="1" x14ac:dyDescent="0.35">
      <c r="A343" s="60">
        <v>7.1</v>
      </c>
      <c r="B343" s="61">
        <v>9.0500000000000007</v>
      </c>
      <c r="C343" s="60">
        <v>13.01</v>
      </c>
      <c r="D343" s="62" t="s">
        <v>159</v>
      </c>
      <c r="E343" s="60">
        <v>4</v>
      </c>
      <c r="F343" s="240">
        <f t="shared" si="6"/>
        <v>9</v>
      </c>
      <c r="G343" s="235">
        <v>75</v>
      </c>
      <c r="H343" s="238"/>
    </row>
    <row r="344" spans="1:10" s="64" customFormat="1" x14ac:dyDescent="0.35">
      <c r="A344" s="60">
        <v>7.1</v>
      </c>
      <c r="B344" s="61">
        <v>9.0500000000000007</v>
      </c>
      <c r="C344" s="60">
        <v>13.02</v>
      </c>
      <c r="D344" s="62" t="s">
        <v>159</v>
      </c>
      <c r="E344" s="60">
        <v>4</v>
      </c>
      <c r="F344" s="240">
        <f t="shared" si="6"/>
        <v>9</v>
      </c>
      <c r="G344" s="235">
        <v>75</v>
      </c>
      <c r="H344" s="238"/>
    </row>
    <row r="345" spans="1:10" s="64" customFormat="1" x14ac:dyDescent="0.25">
      <c r="A345" s="65">
        <v>3</v>
      </c>
      <c r="B345" s="66">
        <v>9.0500000000000007</v>
      </c>
      <c r="C345" s="65">
        <v>1.01</v>
      </c>
      <c r="D345" s="67" t="s">
        <v>224</v>
      </c>
      <c r="E345" s="65">
        <v>5</v>
      </c>
      <c r="F345" s="240">
        <f t="shared" si="6"/>
        <v>9</v>
      </c>
      <c r="G345" s="119">
        <v>77</v>
      </c>
      <c r="H345" s="130"/>
      <c r="I345" s="68"/>
      <c r="J345" s="68"/>
    </row>
    <row r="346" spans="1:10" s="64" customFormat="1" x14ac:dyDescent="0.25">
      <c r="A346" s="65">
        <v>3</v>
      </c>
      <c r="B346" s="66">
        <v>9.0500000000000007</v>
      </c>
      <c r="C346" s="65">
        <v>2.0099999999999998</v>
      </c>
      <c r="D346" s="67" t="s">
        <v>224</v>
      </c>
      <c r="E346" s="65">
        <v>5</v>
      </c>
      <c r="F346" s="240">
        <f t="shared" si="6"/>
        <v>9</v>
      </c>
      <c r="G346" s="119">
        <v>77</v>
      </c>
      <c r="H346" s="130"/>
      <c r="I346" s="68"/>
      <c r="J346" s="68"/>
    </row>
    <row r="347" spans="1:10" s="64" customFormat="1" x14ac:dyDescent="0.25">
      <c r="A347" s="65">
        <v>7.1</v>
      </c>
      <c r="B347" s="66">
        <v>9.0500000000000007</v>
      </c>
      <c r="C347" s="65">
        <v>1.01</v>
      </c>
      <c r="D347" s="67" t="s">
        <v>224</v>
      </c>
      <c r="E347" s="65">
        <v>5</v>
      </c>
      <c r="F347" s="240">
        <f t="shared" si="6"/>
        <v>9</v>
      </c>
      <c r="G347" s="119">
        <v>77</v>
      </c>
      <c r="H347" s="130"/>
      <c r="I347" s="68"/>
      <c r="J347" s="68"/>
    </row>
    <row r="348" spans="1:10" s="64" customFormat="1" x14ac:dyDescent="0.25">
      <c r="A348" s="65">
        <v>7.1</v>
      </c>
      <c r="B348" s="66">
        <v>9.0500000000000007</v>
      </c>
      <c r="C348" s="65">
        <v>2.0099999999999998</v>
      </c>
      <c r="D348" s="67" t="s">
        <v>224</v>
      </c>
      <c r="E348" s="65">
        <v>5</v>
      </c>
      <c r="F348" s="240">
        <f t="shared" si="6"/>
        <v>9</v>
      </c>
      <c r="G348" s="119">
        <v>77</v>
      </c>
      <c r="H348" s="130"/>
      <c r="I348" s="68"/>
      <c r="J348" s="68"/>
    </row>
    <row r="349" spans="1:10" s="64" customFormat="1" x14ac:dyDescent="0.35">
      <c r="A349" s="60">
        <v>4</v>
      </c>
      <c r="B349" s="61">
        <v>9.0399999999999991</v>
      </c>
      <c r="C349" s="60">
        <v>5.01</v>
      </c>
      <c r="D349" s="62" t="s">
        <v>233</v>
      </c>
      <c r="E349" s="60">
        <v>56</v>
      </c>
      <c r="F349" s="240">
        <f t="shared" si="6"/>
        <v>9</v>
      </c>
      <c r="G349" s="62">
        <v>79</v>
      </c>
      <c r="H349" s="60"/>
      <c r="I349" s="84"/>
      <c r="J349" s="84"/>
    </row>
    <row r="350" spans="1:10" s="64" customFormat="1" x14ac:dyDescent="0.35">
      <c r="A350" s="60">
        <v>7.2</v>
      </c>
      <c r="B350" s="61">
        <v>9.08</v>
      </c>
      <c r="C350" s="60">
        <v>5.0599999999999996</v>
      </c>
      <c r="D350" s="62" t="s">
        <v>250</v>
      </c>
      <c r="E350" s="60">
        <v>82</v>
      </c>
      <c r="F350" s="240">
        <f t="shared" si="6"/>
        <v>9</v>
      </c>
      <c r="G350" s="62">
        <v>83</v>
      </c>
      <c r="H350" s="60"/>
    </row>
    <row r="351" spans="1:10" s="72" customFormat="1" x14ac:dyDescent="0.35">
      <c r="A351" s="69">
        <v>7.2</v>
      </c>
      <c r="B351" s="70">
        <v>9.08</v>
      </c>
      <c r="C351" s="69">
        <v>5.0599999999999996</v>
      </c>
      <c r="D351" s="71" t="s">
        <v>222</v>
      </c>
      <c r="E351" s="69">
        <v>81</v>
      </c>
      <c r="F351" s="240">
        <f t="shared" si="6"/>
        <v>9</v>
      </c>
      <c r="G351" s="71">
        <v>84</v>
      </c>
      <c r="H351" s="69"/>
    </row>
    <row r="352" spans="1:10" s="72" customFormat="1" x14ac:dyDescent="0.35">
      <c r="A352" s="69">
        <v>7.2</v>
      </c>
      <c r="B352" s="70">
        <v>9.09</v>
      </c>
      <c r="C352" s="69">
        <v>5.0599999999999996</v>
      </c>
      <c r="D352" s="71" t="s">
        <v>222</v>
      </c>
      <c r="E352" s="69">
        <v>81</v>
      </c>
      <c r="F352" s="240">
        <f t="shared" si="6"/>
        <v>9</v>
      </c>
      <c r="G352" s="71">
        <v>84</v>
      </c>
      <c r="H352" s="69"/>
    </row>
    <row r="353" spans="1:10" s="72" customFormat="1" x14ac:dyDescent="0.35">
      <c r="A353" s="69">
        <v>7.2</v>
      </c>
      <c r="B353" s="70">
        <v>9.08</v>
      </c>
      <c r="C353" s="69">
        <v>5.07</v>
      </c>
      <c r="D353" s="71" t="s">
        <v>222</v>
      </c>
      <c r="E353" s="69">
        <v>81</v>
      </c>
      <c r="F353" s="240">
        <f t="shared" si="6"/>
        <v>9</v>
      </c>
      <c r="G353" s="71">
        <v>84</v>
      </c>
      <c r="H353" s="69"/>
    </row>
    <row r="354" spans="1:10" s="72" customFormat="1" x14ac:dyDescent="0.35">
      <c r="A354" s="69">
        <v>7.2</v>
      </c>
      <c r="B354" s="70">
        <v>9.09</v>
      </c>
      <c r="C354" s="69">
        <v>5.07</v>
      </c>
      <c r="D354" s="71" t="s">
        <v>222</v>
      </c>
      <c r="E354" s="69">
        <v>81</v>
      </c>
      <c r="F354" s="240">
        <f t="shared" si="6"/>
        <v>9</v>
      </c>
      <c r="G354" s="71">
        <v>84</v>
      </c>
      <c r="H354" s="69"/>
    </row>
    <row r="355" spans="1:10" s="72" customFormat="1" x14ac:dyDescent="0.35">
      <c r="A355" s="69">
        <v>7.1</v>
      </c>
      <c r="B355" s="70">
        <v>9.11</v>
      </c>
      <c r="C355" s="69">
        <v>8.02</v>
      </c>
      <c r="D355" s="71" t="s">
        <v>211</v>
      </c>
      <c r="E355" s="69"/>
      <c r="F355" s="240">
        <f t="shared" si="6"/>
        <v>9</v>
      </c>
      <c r="G355" s="71">
        <v>85</v>
      </c>
      <c r="H355" s="69"/>
      <c r="I355" s="85"/>
      <c r="J355" s="85"/>
    </row>
    <row r="356" spans="1:10" s="72" customFormat="1" x14ac:dyDescent="0.35">
      <c r="A356" s="69">
        <v>7.1</v>
      </c>
      <c r="B356" s="70">
        <v>9.11</v>
      </c>
      <c r="C356" s="69">
        <v>8.08</v>
      </c>
      <c r="D356" s="71" t="s">
        <v>211</v>
      </c>
      <c r="E356" s="69"/>
      <c r="F356" s="240">
        <f t="shared" si="6"/>
        <v>9</v>
      </c>
      <c r="G356" s="71">
        <v>85</v>
      </c>
      <c r="H356" s="69"/>
      <c r="I356" s="85"/>
      <c r="J356" s="85"/>
    </row>
    <row r="357" spans="1:10" s="72" customFormat="1" x14ac:dyDescent="0.35">
      <c r="A357" s="69">
        <v>7.1</v>
      </c>
      <c r="B357" s="70">
        <v>9.11</v>
      </c>
      <c r="C357" s="69">
        <v>17.04</v>
      </c>
      <c r="D357" s="71" t="s">
        <v>211</v>
      </c>
      <c r="E357" s="69"/>
      <c r="F357" s="240">
        <f t="shared" si="6"/>
        <v>9</v>
      </c>
      <c r="G357" s="71">
        <v>85</v>
      </c>
      <c r="H357" s="69"/>
      <c r="I357" s="85"/>
      <c r="J357" s="85"/>
    </row>
    <row r="358" spans="1:10" s="72" customFormat="1" x14ac:dyDescent="0.35">
      <c r="A358" s="60">
        <v>7.1</v>
      </c>
      <c r="B358" s="61">
        <v>9.11</v>
      </c>
      <c r="C358" s="60">
        <v>8.07</v>
      </c>
      <c r="D358" s="62" t="s">
        <v>210</v>
      </c>
      <c r="E358" s="60"/>
      <c r="F358" s="240">
        <f t="shared" si="6"/>
        <v>9</v>
      </c>
      <c r="G358" s="62">
        <v>99</v>
      </c>
      <c r="H358" s="60"/>
      <c r="I358" s="64"/>
      <c r="J358" s="64"/>
    </row>
    <row r="359" spans="1:10" s="72" customFormat="1" x14ac:dyDescent="0.35">
      <c r="A359" s="60">
        <v>7.1</v>
      </c>
      <c r="B359" s="61">
        <v>9.1199999999999992</v>
      </c>
      <c r="C359" s="60">
        <v>8.07</v>
      </c>
      <c r="D359" s="62" t="s">
        <v>210</v>
      </c>
      <c r="E359" s="60"/>
      <c r="F359" s="240">
        <f t="shared" si="6"/>
        <v>9</v>
      </c>
      <c r="G359" s="62">
        <v>99</v>
      </c>
      <c r="H359" s="60"/>
      <c r="I359" s="64"/>
      <c r="J359" s="64"/>
    </row>
    <row r="360" spans="1:10" s="72" customFormat="1" x14ac:dyDescent="0.35">
      <c r="A360" s="60">
        <v>7.1</v>
      </c>
      <c r="B360" s="61">
        <v>9.0399999999999991</v>
      </c>
      <c r="C360" s="60">
        <v>5.05</v>
      </c>
      <c r="D360" s="62" t="s">
        <v>228</v>
      </c>
      <c r="E360" s="60">
        <v>62</v>
      </c>
      <c r="F360" s="240">
        <f t="shared" si="6"/>
        <v>9</v>
      </c>
      <c r="G360" s="62">
        <v>103</v>
      </c>
      <c r="H360" s="60"/>
      <c r="I360" s="64"/>
      <c r="J360" s="64"/>
    </row>
    <row r="361" spans="1:10" s="72" customFormat="1" x14ac:dyDescent="0.35">
      <c r="A361" s="69">
        <v>4</v>
      </c>
      <c r="B361" s="70">
        <v>9.06</v>
      </c>
      <c r="C361" s="69">
        <v>200</v>
      </c>
      <c r="D361" s="71" t="s">
        <v>230</v>
      </c>
      <c r="E361" s="69">
        <v>98</v>
      </c>
      <c r="F361" s="240">
        <f t="shared" si="6"/>
        <v>9</v>
      </c>
      <c r="G361" s="71">
        <v>104</v>
      </c>
      <c r="H361" s="69"/>
      <c r="I361" s="69"/>
      <c r="J361" s="69"/>
    </row>
    <row r="362" spans="1:10" s="72" customFormat="1" x14ac:dyDescent="0.35">
      <c r="A362" s="69">
        <v>4</v>
      </c>
      <c r="B362" s="70">
        <v>9.07</v>
      </c>
      <c r="C362" s="69">
        <v>200</v>
      </c>
      <c r="D362" s="71" t="s">
        <v>230</v>
      </c>
      <c r="E362" s="69">
        <v>98</v>
      </c>
      <c r="F362" s="240">
        <f t="shared" si="6"/>
        <v>9</v>
      </c>
      <c r="G362" s="71">
        <v>104</v>
      </c>
      <c r="H362" s="69"/>
      <c r="I362" s="69"/>
      <c r="J362" s="69"/>
    </row>
    <row r="363" spans="1:10" s="72" customFormat="1" x14ac:dyDescent="0.35">
      <c r="A363" s="69">
        <v>7.1</v>
      </c>
      <c r="B363" s="70">
        <v>9.06</v>
      </c>
      <c r="C363" s="69">
        <v>3.02</v>
      </c>
      <c r="D363" s="71" t="s">
        <v>230</v>
      </c>
      <c r="E363" s="69">
        <v>98</v>
      </c>
      <c r="F363" s="240">
        <f t="shared" si="6"/>
        <v>9</v>
      </c>
      <c r="G363" s="71">
        <v>104</v>
      </c>
      <c r="H363" s="69"/>
    </row>
    <row r="364" spans="1:10" s="72" customFormat="1" x14ac:dyDescent="0.35">
      <c r="A364" s="69">
        <v>7.1</v>
      </c>
      <c r="B364" s="70">
        <v>9.07</v>
      </c>
      <c r="C364" s="69">
        <v>3.02</v>
      </c>
      <c r="D364" s="71" t="s">
        <v>230</v>
      </c>
      <c r="E364" s="69">
        <v>98</v>
      </c>
      <c r="F364" s="240">
        <f t="shared" si="6"/>
        <v>9</v>
      </c>
      <c r="G364" s="71">
        <v>104</v>
      </c>
      <c r="H364" s="69"/>
    </row>
    <row r="365" spans="1:10" s="72" customFormat="1" x14ac:dyDescent="0.35">
      <c r="A365" s="69">
        <v>7.1</v>
      </c>
      <c r="B365" s="70">
        <v>9.06</v>
      </c>
      <c r="C365" s="69">
        <v>7.02</v>
      </c>
      <c r="D365" s="71" t="s">
        <v>230</v>
      </c>
      <c r="E365" s="69">
        <v>98</v>
      </c>
      <c r="F365" s="240">
        <f t="shared" si="6"/>
        <v>9</v>
      </c>
      <c r="G365" s="71">
        <v>104</v>
      </c>
      <c r="H365" s="69"/>
    </row>
    <row r="366" spans="1:10" s="72" customFormat="1" x14ac:dyDescent="0.35">
      <c r="A366" s="69">
        <v>7.1</v>
      </c>
      <c r="B366" s="70">
        <v>9.07</v>
      </c>
      <c r="C366" s="69">
        <v>7.02</v>
      </c>
      <c r="D366" s="71" t="s">
        <v>230</v>
      </c>
      <c r="E366" s="69">
        <v>98</v>
      </c>
      <c r="F366" s="240">
        <f t="shared" si="6"/>
        <v>9</v>
      </c>
      <c r="G366" s="71">
        <v>104</v>
      </c>
      <c r="H366" s="69"/>
    </row>
    <row r="367" spans="1:10" s="72" customFormat="1" x14ac:dyDescent="0.35">
      <c r="A367" s="69">
        <v>7.2</v>
      </c>
      <c r="B367" s="70">
        <v>9.14</v>
      </c>
      <c r="C367" s="69">
        <v>8.0299999999999994</v>
      </c>
      <c r="D367" s="71" t="s">
        <v>218</v>
      </c>
      <c r="E367" s="69"/>
      <c r="F367" s="240">
        <f t="shared" si="6"/>
        <v>9</v>
      </c>
      <c r="G367" s="71">
        <v>106</v>
      </c>
      <c r="H367" s="69"/>
    </row>
    <row r="368" spans="1:10" s="72" customFormat="1" x14ac:dyDescent="0.35">
      <c r="A368" s="69">
        <v>7.2</v>
      </c>
      <c r="B368" s="70">
        <v>9.15</v>
      </c>
      <c r="C368" s="69">
        <v>8.0299999999999994</v>
      </c>
      <c r="D368" s="71" t="s">
        <v>218</v>
      </c>
      <c r="E368" s="69"/>
      <c r="F368" s="240">
        <f t="shared" si="6"/>
        <v>9</v>
      </c>
      <c r="G368" s="71">
        <v>106</v>
      </c>
      <c r="H368" s="69"/>
    </row>
    <row r="369" spans="1:10" s="72" customFormat="1" x14ac:dyDescent="0.35">
      <c r="A369" s="69">
        <v>7.2</v>
      </c>
      <c r="B369" s="70">
        <v>9.14</v>
      </c>
      <c r="C369" s="69">
        <v>8.0399999999999991</v>
      </c>
      <c r="D369" s="71" t="s">
        <v>218</v>
      </c>
      <c r="E369" s="69"/>
      <c r="F369" s="240">
        <f t="shared" si="6"/>
        <v>9</v>
      </c>
      <c r="G369" s="71">
        <v>106</v>
      </c>
      <c r="H369" s="69"/>
    </row>
    <row r="370" spans="1:10" s="72" customFormat="1" x14ac:dyDescent="0.35">
      <c r="A370" s="69">
        <v>7.2</v>
      </c>
      <c r="B370" s="70">
        <v>9.15</v>
      </c>
      <c r="C370" s="69">
        <v>8.0399999999999991</v>
      </c>
      <c r="D370" s="71" t="s">
        <v>218</v>
      </c>
      <c r="E370" s="69"/>
      <c r="F370" s="240">
        <f t="shared" si="6"/>
        <v>9</v>
      </c>
      <c r="G370" s="71">
        <v>106</v>
      </c>
      <c r="H370" s="69"/>
    </row>
    <row r="371" spans="1:10" s="72" customFormat="1" x14ac:dyDescent="0.35">
      <c r="A371" s="69">
        <v>7.1</v>
      </c>
      <c r="B371" s="70">
        <v>9.02</v>
      </c>
      <c r="C371" s="69">
        <v>5.04</v>
      </c>
      <c r="D371" s="71" t="s">
        <v>235</v>
      </c>
      <c r="E371" s="69">
        <v>48</v>
      </c>
      <c r="F371" s="240">
        <f t="shared" si="6"/>
        <v>9</v>
      </c>
      <c r="G371" s="236">
        <v>109</v>
      </c>
      <c r="H371" s="237"/>
    </row>
    <row r="372" spans="1:10" s="72" customFormat="1" x14ac:dyDescent="0.35">
      <c r="A372" s="69">
        <v>7.1</v>
      </c>
      <c r="B372" s="70">
        <v>9.0399999999999991</v>
      </c>
      <c r="C372" s="69">
        <v>5.04</v>
      </c>
      <c r="D372" s="71" t="s">
        <v>235</v>
      </c>
      <c r="E372" s="69">
        <v>48</v>
      </c>
      <c r="F372" s="240">
        <f t="shared" si="6"/>
        <v>9</v>
      </c>
      <c r="G372" s="236">
        <v>109</v>
      </c>
      <c r="H372" s="237"/>
    </row>
    <row r="373" spans="1:10" s="72" customFormat="1" x14ac:dyDescent="0.35">
      <c r="A373" s="69">
        <v>7.1</v>
      </c>
      <c r="B373" s="70">
        <v>9.06</v>
      </c>
      <c r="C373" s="69">
        <v>5.04</v>
      </c>
      <c r="D373" s="71" t="s">
        <v>235</v>
      </c>
      <c r="E373" s="69">
        <v>48</v>
      </c>
      <c r="F373" s="240">
        <f t="shared" si="6"/>
        <v>9</v>
      </c>
      <c r="G373" s="236">
        <v>109</v>
      </c>
      <c r="H373" s="237"/>
    </row>
    <row r="374" spans="1:10" s="72" customFormat="1" x14ac:dyDescent="0.35">
      <c r="A374" s="69">
        <v>7.1</v>
      </c>
      <c r="B374" s="70">
        <v>9.07</v>
      </c>
      <c r="C374" s="69">
        <v>5.04</v>
      </c>
      <c r="D374" s="71" t="s">
        <v>235</v>
      </c>
      <c r="E374" s="69">
        <v>48</v>
      </c>
      <c r="F374" s="240">
        <f t="shared" si="6"/>
        <v>9</v>
      </c>
      <c r="G374" s="236">
        <v>109</v>
      </c>
      <c r="H374" s="237">
        <f>ROWS(F315:F374)</f>
        <v>60</v>
      </c>
    </row>
    <row r="375" spans="1:10" s="72" customFormat="1" x14ac:dyDescent="0.35">
      <c r="A375" s="69">
        <v>1</v>
      </c>
      <c r="B375" s="70">
        <v>10.021000000000001</v>
      </c>
      <c r="C375" s="69">
        <v>11.01</v>
      </c>
      <c r="D375" s="71" t="s">
        <v>146</v>
      </c>
      <c r="E375" s="69">
        <v>29</v>
      </c>
      <c r="F375" s="240">
        <f t="shared" si="6"/>
        <v>10</v>
      </c>
      <c r="G375" s="71">
        <v>56</v>
      </c>
      <c r="H375" s="69"/>
      <c r="J375" s="72">
        <v>1</v>
      </c>
    </row>
    <row r="376" spans="1:10" s="72" customFormat="1" x14ac:dyDescent="0.35">
      <c r="A376" s="69">
        <v>1</v>
      </c>
      <c r="B376" s="70">
        <v>10.021000000000001</v>
      </c>
      <c r="C376" s="69">
        <v>12.06</v>
      </c>
      <c r="D376" s="71" t="s">
        <v>146</v>
      </c>
      <c r="E376" s="69">
        <v>29</v>
      </c>
      <c r="F376" s="240">
        <f t="shared" si="6"/>
        <v>10</v>
      </c>
      <c r="G376" s="71">
        <v>56</v>
      </c>
      <c r="H376" s="69"/>
      <c r="J376" s="72">
        <v>1</v>
      </c>
    </row>
    <row r="377" spans="1:10" s="72" customFormat="1" x14ac:dyDescent="0.35">
      <c r="A377" s="69">
        <v>1</v>
      </c>
      <c r="B377" s="70">
        <v>10.021000000000001</v>
      </c>
      <c r="C377" s="69">
        <v>12.08</v>
      </c>
      <c r="D377" s="71" t="s">
        <v>146</v>
      </c>
      <c r="E377" s="69">
        <v>29</v>
      </c>
      <c r="F377" s="240">
        <f t="shared" si="6"/>
        <v>10</v>
      </c>
      <c r="G377" s="71">
        <v>56</v>
      </c>
      <c r="H377" s="69"/>
      <c r="J377" s="72">
        <v>1</v>
      </c>
    </row>
    <row r="378" spans="1:10" s="72" customFormat="1" x14ac:dyDescent="0.35">
      <c r="A378" s="69">
        <v>1</v>
      </c>
      <c r="B378" s="70">
        <v>10.021000000000001</v>
      </c>
      <c r="C378" s="69">
        <v>12.09</v>
      </c>
      <c r="D378" s="71" t="s">
        <v>146</v>
      </c>
      <c r="E378" s="69">
        <v>29</v>
      </c>
      <c r="F378" s="240">
        <f t="shared" si="6"/>
        <v>10</v>
      </c>
      <c r="G378" s="71">
        <v>56</v>
      </c>
      <c r="H378" s="69"/>
      <c r="J378" s="72">
        <v>1</v>
      </c>
    </row>
    <row r="379" spans="1:10" s="72" customFormat="1" x14ac:dyDescent="0.35">
      <c r="A379" s="69">
        <v>1</v>
      </c>
      <c r="B379" s="70">
        <v>10.025</v>
      </c>
      <c r="C379" s="69">
        <v>12.11</v>
      </c>
      <c r="D379" s="71" t="s">
        <v>146</v>
      </c>
      <c r="E379" s="69">
        <v>29</v>
      </c>
      <c r="F379" s="240">
        <f t="shared" si="6"/>
        <v>10</v>
      </c>
      <c r="G379" s="71">
        <v>56</v>
      </c>
      <c r="H379" s="69"/>
      <c r="J379" s="72">
        <v>1</v>
      </c>
    </row>
    <row r="380" spans="1:10" s="72" customFormat="1" x14ac:dyDescent="0.35">
      <c r="A380" s="69">
        <v>1</v>
      </c>
      <c r="B380" s="70">
        <v>10.021000000000001</v>
      </c>
      <c r="C380" s="69">
        <v>12.13</v>
      </c>
      <c r="D380" s="71" t="s">
        <v>146</v>
      </c>
      <c r="E380" s="69">
        <v>29</v>
      </c>
      <c r="F380" s="240">
        <f t="shared" si="6"/>
        <v>10</v>
      </c>
      <c r="G380" s="71">
        <v>56</v>
      </c>
      <c r="H380" s="69"/>
      <c r="J380" s="72">
        <v>1</v>
      </c>
    </row>
    <row r="381" spans="1:10" s="72" customFormat="1" x14ac:dyDescent="0.35">
      <c r="A381" s="60">
        <v>7.1</v>
      </c>
      <c r="B381" s="61">
        <v>10.010999999999999</v>
      </c>
      <c r="C381" s="60">
        <v>18.03</v>
      </c>
      <c r="D381" s="62" t="s">
        <v>148</v>
      </c>
      <c r="E381" s="60">
        <v>90</v>
      </c>
      <c r="F381" s="240">
        <f t="shared" si="6"/>
        <v>10</v>
      </c>
      <c r="G381" s="62">
        <v>58</v>
      </c>
      <c r="H381" s="60"/>
      <c r="I381" s="64">
        <v>1</v>
      </c>
      <c r="J381" s="64"/>
    </row>
    <row r="382" spans="1:10" s="68" customFormat="1" x14ac:dyDescent="0.35">
      <c r="A382" s="60">
        <v>7.1</v>
      </c>
      <c r="B382" s="61">
        <v>10.010999999999999</v>
      </c>
      <c r="C382" s="60">
        <v>18.03</v>
      </c>
      <c r="D382" s="62" t="s">
        <v>148</v>
      </c>
      <c r="E382" s="60">
        <v>90</v>
      </c>
      <c r="F382" s="240">
        <f t="shared" si="6"/>
        <v>10</v>
      </c>
      <c r="G382" s="62">
        <v>58</v>
      </c>
      <c r="H382" s="60"/>
      <c r="I382" s="64">
        <v>1</v>
      </c>
      <c r="J382" s="64"/>
    </row>
    <row r="383" spans="1:10" s="68" customFormat="1" x14ac:dyDescent="0.35">
      <c r="A383" s="60">
        <v>7.1</v>
      </c>
      <c r="B383" s="61">
        <v>10.012</v>
      </c>
      <c r="C383" s="60">
        <v>18.03</v>
      </c>
      <c r="D383" s="62" t="s">
        <v>148</v>
      </c>
      <c r="E383" s="60">
        <v>90</v>
      </c>
      <c r="F383" s="240">
        <f t="shared" si="6"/>
        <v>10</v>
      </c>
      <c r="G383" s="62">
        <v>58</v>
      </c>
      <c r="H383" s="60"/>
      <c r="I383" s="64">
        <v>1</v>
      </c>
      <c r="J383" s="64"/>
    </row>
    <row r="384" spans="1:10" s="68" customFormat="1" x14ac:dyDescent="0.35">
      <c r="A384" s="60">
        <v>7.1</v>
      </c>
      <c r="B384" s="61">
        <v>10.012</v>
      </c>
      <c r="C384" s="60">
        <v>18.03</v>
      </c>
      <c r="D384" s="62" t="s">
        <v>148</v>
      </c>
      <c r="E384" s="60">
        <v>90</v>
      </c>
      <c r="F384" s="240">
        <f t="shared" si="6"/>
        <v>10</v>
      </c>
      <c r="G384" s="62">
        <v>58</v>
      </c>
      <c r="H384" s="60"/>
      <c r="I384" s="64">
        <v>1</v>
      </c>
      <c r="J384" s="64"/>
    </row>
    <row r="385" spans="1:10" s="68" customFormat="1" x14ac:dyDescent="0.35">
      <c r="A385" s="69">
        <v>1</v>
      </c>
      <c r="B385" s="70">
        <v>10.012</v>
      </c>
      <c r="C385" s="69">
        <v>15.04</v>
      </c>
      <c r="D385" s="71" t="s">
        <v>112</v>
      </c>
      <c r="E385" s="69"/>
      <c r="F385" s="240">
        <f t="shared" si="6"/>
        <v>10</v>
      </c>
      <c r="G385" s="71">
        <v>61</v>
      </c>
      <c r="H385" s="69"/>
      <c r="I385" s="72">
        <v>1</v>
      </c>
      <c r="J385" s="72"/>
    </row>
    <row r="386" spans="1:10" s="68" customFormat="1" x14ac:dyDescent="0.35">
      <c r="A386" s="69">
        <v>1</v>
      </c>
      <c r="B386" s="70">
        <v>10.026</v>
      </c>
      <c r="C386" s="69">
        <v>15.04</v>
      </c>
      <c r="D386" s="71" t="s">
        <v>112</v>
      </c>
      <c r="E386" s="69"/>
      <c r="F386" s="240">
        <f t="shared" si="6"/>
        <v>10</v>
      </c>
      <c r="G386" s="71">
        <v>61</v>
      </c>
      <c r="H386" s="69"/>
      <c r="I386" s="72"/>
      <c r="J386" s="72">
        <v>1</v>
      </c>
    </row>
    <row r="387" spans="1:10" s="64" customFormat="1" x14ac:dyDescent="0.35">
      <c r="A387" s="69">
        <v>11</v>
      </c>
      <c r="B387" s="70">
        <v>10.012</v>
      </c>
      <c r="C387" s="69">
        <v>15.010999999999999</v>
      </c>
      <c r="D387" s="71" t="s">
        <v>112</v>
      </c>
      <c r="E387" s="69"/>
      <c r="F387" s="240">
        <f t="shared" si="6"/>
        <v>10</v>
      </c>
      <c r="G387" s="71">
        <v>61</v>
      </c>
      <c r="H387" s="69"/>
      <c r="I387" s="72">
        <v>1</v>
      </c>
      <c r="J387" s="72"/>
    </row>
    <row r="388" spans="1:10" s="64" customFormat="1" x14ac:dyDescent="0.35">
      <c r="A388" s="69">
        <v>11</v>
      </c>
      <c r="B388" s="70">
        <v>10.026</v>
      </c>
      <c r="C388" s="69">
        <v>15.010999999999999</v>
      </c>
      <c r="D388" s="71" t="s">
        <v>112</v>
      </c>
      <c r="E388" s="69"/>
      <c r="F388" s="240">
        <f t="shared" si="6"/>
        <v>10</v>
      </c>
      <c r="G388" s="71">
        <v>61</v>
      </c>
      <c r="H388" s="69"/>
      <c r="I388" s="72"/>
      <c r="J388" s="72">
        <v>1</v>
      </c>
    </row>
    <row r="389" spans="1:10" s="58" customFormat="1" x14ac:dyDescent="0.35">
      <c r="A389" s="69">
        <v>7.3</v>
      </c>
      <c r="B389" s="70">
        <v>10.012</v>
      </c>
      <c r="C389" s="69">
        <v>9.0299999999999994</v>
      </c>
      <c r="D389" s="71" t="s">
        <v>117</v>
      </c>
      <c r="E389" s="69"/>
      <c r="F389" s="240">
        <f t="shared" si="6"/>
        <v>10</v>
      </c>
      <c r="G389" s="71">
        <v>62</v>
      </c>
      <c r="H389" s="69"/>
      <c r="I389" s="85">
        <v>1</v>
      </c>
      <c r="J389" s="85"/>
    </row>
    <row r="390" spans="1:10" s="58" customFormat="1" x14ac:dyDescent="0.35">
      <c r="A390" s="69">
        <v>7.3</v>
      </c>
      <c r="B390" s="70">
        <v>10.021000000000001</v>
      </c>
      <c r="C390" s="69">
        <v>9.0299999999999994</v>
      </c>
      <c r="D390" s="71" t="s">
        <v>117</v>
      </c>
      <c r="E390" s="69"/>
      <c r="F390" s="240">
        <f t="shared" si="6"/>
        <v>10</v>
      </c>
      <c r="G390" s="71">
        <v>62</v>
      </c>
      <c r="H390" s="69"/>
      <c r="I390" s="85"/>
      <c r="J390" s="85">
        <v>1</v>
      </c>
    </row>
    <row r="391" spans="1:10" s="58" customFormat="1" x14ac:dyDescent="0.35">
      <c r="A391" s="69">
        <v>7.3</v>
      </c>
      <c r="B391" s="70">
        <v>10.012</v>
      </c>
      <c r="C391" s="69">
        <v>9.0399999999999991</v>
      </c>
      <c r="D391" s="71" t="s">
        <v>117</v>
      </c>
      <c r="E391" s="69"/>
      <c r="F391" s="240">
        <f t="shared" si="6"/>
        <v>10</v>
      </c>
      <c r="G391" s="71">
        <v>62</v>
      </c>
      <c r="H391" s="69"/>
      <c r="I391" s="85">
        <v>1</v>
      </c>
      <c r="J391" s="85"/>
    </row>
    <row r="392" spans="1:10" s="58" customFormat="1" x14ac:dyDescent="0.35">
      <c r="A392" s="69">
        <v>7.3</v>
      </c>
      <c r="B392" s="70">
        <v>10.021000000000001</v>
      </c>
      <c r="C392" s="69">
        <v>9.0399999999999991</v>
      </c>
      <c r="D392" s="71" t="s">
        <v>117</v>
      </c>
      <c r="E392" s="69"/>
      <c r="F392" s="240">
        <f t="shared" si="6"/>
        <v>10</v>
      </c>
      <c r="G392" s="71">
        <v>62</v>
      </c>
      <c r="H392" s="69"/>
      <c r="I392" s="85"/>
      <c r="J392" s="85">
        <v>1</v>
      </c>
    </row>
    <row r="393" spans="1:10" s="58" customFormat="1" x14ac:dyDescent="0.35">
      <c r="A393" s="69">
        <v>7.3</v>
      </c>
      <c r="B393" s="70">
        <v>10.012</v>
      </c>
      <c r="C393" s="69">
        <v>9.0500000000000007</v>
      </c>
      <c r="D393" s="71" t="s">
        <v>117</v>
      </c>
      <c r="E393" s="69"/>
      <c r="F393" s="240">
        <f t="shared" si="6"/>
        <v>10</v>
      </c>
      <c r="G393" s="71">
        <v>62</v>
      </c>
      <c r="H393" s="69"/>
      <c r="I393" s="85">
        <v>1</v>
      </c>
      <c r="J393" s="85"/>
    </row>
    <row r="394" spans="1:10" s="58" customFormat="1" x14ac:dyDescent="0.35">
      <c r="A394" s="69">
        <v>7.3</v>
      </c>
      <c r="B394" s="70">
        <v>10.021000000000001</v>
      </c>
      <c r="C394" s="69">
        <v>9.0500000000000007</v>
      </c>
      <c r="D394" s="71" t="s">
        <v>117</v>
      </c>
      <c r="E394" s="69"/>
      <c r="F394" s="240">
        <f t="shared" si="6"/>
        <v>10</v>
      </c>
      <c r="G394" s="71">
        <v>62</v>
      </c>
      <c r="H394" s="69"/>
      <c r="I394" s="85"/>
      <c r="J394" s="85">
        <v>1</v>
      </c>
    </row>
    <row r="395" spans="1:10" s="58" customFormat="1" x14ac:dyDescent="0.35">
      <c r="A395" s="69">
        <v>13</v>
      </c>
      <c r="B395" s="70">
        <v>10.012</v>
      </c>
      <c r="C395" s="69">
        <v>9.0299999999999994</v>
      </c>
      <c r="D395" s="71" t="s">
        <v>117</v>
      </c>
      <c r="E395" s="71"/>
      <c r="F395" s="240">
        <f t="shared" si="6"/>
        <v>10</v>
      </c>
      <c r="G395" s="71">
        <v>62</v>
      </c>
      <c r="H395" s="69"/>
      <c r="I395" s="85"/>
      <c r="J395" s="85"/>
    </row>
    <row r="396" spans="1:10" s="58" customFormat="1" x14ac:dyDescent="0.35">
      <c r="A396" s="69">
        <v>13</v>
      </c>
      <c r="B396" s="70">
        <v>10.012</v>
      </c>
      <c r="C396" s="69">
        <v>9.0399999999999991</v>
      </c>
      <c r="D396" s="71" t="s">
        <v>117</v>
      </c>
      <c r="E396" s="71"/>
      <c r="F396" s="240">
        <f t="shared" si="6"/>
        <v>10</v>
      </c>
      <c r="G396" s="71">
        <v>62</v>
      </c>
      <c r="H396" s="69"/>
      <c r="I396" s="85"/>
      <c r="J396" s="85"/>
    </row>
    <row r="397" spans="1:10" s="58" customFormat="1" x14ac:dyDescent="0.35">
      <c r="A397" s="69">
        <v>13</v>
      </c>
      <c r="B397" s="70">
        <v>10.012</v>
      </c>
      <c r="C397" s="69">
        <v>9.0500000000000007</v>
      </c>
      <c r="D397" s="71" t="s">
        <v>117</v>
      </c>
      <c r="E397" s="71"/>
      <c r="F397" s="240">
        <f t="shared" si="6"/>
        <v>10</v>
      </c>
      <c r="G397" s="71">
        <v>62</v>
      </c>
      <c r="H397" s="69"/>
      <c r="I397" s="85"/>
      <c r="J397" s="85"/>
    </row>
    <row r="398" spans="1:10" s="58" customFormat="1" x14ac:dyDescent="0.35">
      <c r="A398" s="69">
        <v>13</v>
      </c>
      <c r="B398" s="70">
        <v>10.021000000000001</v>
      </c>
      <c r="C398" s="69">
        <v>9.0299999999999994</v>
      </c>
      <c r="D398" s="71" t="s">
        <v>117</v>
      </c>
      <c r="E398" s="71"/>
      <c r="F398" s="240">
        <f t="shared" si="6"/>
        <v>10</v>
      </c>
      <c r="G398" s="71">
        <v>62</v>
      </c>
      <c r="H398" s="69"/>
      <c r="I398" s="85"/>
      <c r="J398" s="85"/>
    </row>
    <row r="399" spans="1:10" s="58" customFormat="1" x14ac:dyDescent="0.35">
      <c r="A399" s="69">
        <v>13</v>
      </c>
      <c r="B399" s="70">
        <v>10.021000000000001</v>
      </c>
      <c r="C399" s="69">
        <v>9.0399999999999991</v>
      </c>
      <c r="D399" s="71" t="s">
        <v>117</v>
      </c>
      <c r="E399" s="71"/>
      <c r="F399" s="240">
        <f t="shared" si="6"/>
        <v>10</v>
      </c>
      <c r="G399" s="71">
        <v>62</v>
      </c>
      <c r="H399" s="69"/>
      <c r="I399" s="85"/>
      <c r="J399" s="85"/>
    </row>
    <row r="400" spans="1:10" s="58" customFormat="1" x14ac:dyDescent="0.35">
      <c r="A400" s="69">
        <v>13</v>
      </c>
      <c r="B400" s="70">
        <v>10.021000000000001</v>
      </c>
      <c r="C400" s="69">
        <v>9.0500000000000007</v>
      </c>
      <c r="D400" s="71" t="s">
        <v>117</v>
      </c>
      <c r="E400" s="71"/>
      <c r="F400" s="240">
        <f t="shared" si="6"/>
        <v>10</v>
      </c>
      <c r="G400" s="71">
        <v>62</v>
      </c>
      <c r="H400" s="69"/>
      <c r="I400" s="85"/>
      <c r="J400" s="85"/>
    </row>
    <row r="401" spans="1:10" s="58" customFormat="1" x14ac:dyDescent="0.35">
      <c r="A401" s="69">
        <v>3</v>
      </c>
      <c r="B401" s="70">
        <v>10.010999999999999</v>
      </c>
      <c r="C401" s="69">
        <v>3.01</v>
      </c>
      <c r="D401" s="71" t="s">
        <v>229</v>
      </c>
      <c r="E401" s="69">
        <v>36</v>
      </c>
      <c r="F401" s="240">
        <f t="shared" si="6"/>
        <v>10</v>
      </c>
      <c r="G401" s="71">
        <v>67</v>
      </c>
      <c r="H401" s="69"/>
      <c r="I401" s="72">
        <v>1</v>
      </c>
      <c r="J401" s="72"/>
    </row>
    <row r="402" spans="1:10" s="58" customFormat="1" x14ac:dyDescent="0.35">
      <c r="A402" s="69">
        <v>3</v>
      </c>
      <c r="B402" s="70">
        <v>10.021000000000001</v>
      </c>
      <c r="C402" s="69">
        <v>3.01</v>
      </c>
      <c r="D402" s="71" t="s">
        <v>229</v>
      </c>
      <c r="E402" s="69">
        <v>36</v>
      </c>
      <c r="F402" s="240">
        <f t="shared" ref="F402:F465" si="7">_xlfn.FLOOR.MATH(B402)</f>
        <v>10</v>
      </c>
      <c r="G402" s="71">
        <v>67</v>
      </c>
      <c r="H402" s="69"/>
      <c r="I402" s="72"/>
      <c r="J402" s="72">
        <v>1</v>
      </c>
    </row>
    <row r="403" spans="1:10" s="58" customFormat="1" x14ac:dyDescent="0.35">
      <c r="A403" s="69">
        <v>4</v>
      </c>
      <c r="B403" s="70">
        <v>10.010999999999999</v>
      </c>
      <c r="C403" s="69">
        <v>3.01</v>
      </c>
      <c r="D403" s="71" t="s">
        <v>229</v>
      </c>
      <c r="E403" s="69">
        <v>36</v>
      </c>
      <c r="F403" s="240">
        <f t="shared" si="7"/>
        <v>10</v>
      </c>
      <c r="G403" s="71">
        <v>67</v>
      </c>
      <c r="H403" s="69"/>
      <c r="I403" s="72">
        <v>1</v>
      </c>
      <c r="J403" s="72"/>
    </row>
    <row r="404" spans="1:10" s="64" customFormat="1" x14ac:dyDescent="0.35">
      <c r="A404" s="69">
        <v>4</v>
      </c>
      <c r="B404" s="70">
        <v>10.021000000000001</v>
      </c>
      <c r="C404" s="69">
        <v>3.01</v>
      </c>
      <c r="D404" s="71" t="s">
        <v>229</v>
      </c>
      <c r="E404" s="69">
        <v>36</v>
      </c>
      <c r="F404" s="240">
        <f t="shared" si="7"/>
        <v>10</v>
      </c>
      <c r="G404" s="71">
        <v>67</v>
      </c>
      <c r="H404" s="69"/>
      <c r="I404" s="72"/>
      <c r="J404" s="72">
        <v>1</v>
      </c>
    </row>
    <row r="405" spans="1:10" s="64" customFormat="1" x14ac:dyDescent="0.35">
      <c r="A405" s="69">
        <v>4</v>
      </c>
      <c r="B405" s="70">
        <v>10.010999999999999</v>
      </c>
      <c r="C405" s="69">
        <v>7.01</v>
      </c>
      <c r="D405" s="71" t="s">
        <v>229</v>
      </c>
      <c r="E405" s="69">
        <v>36</v>
      </c>
      <c r="F405" s="240">
        <f t="shared" si="7"/>
        <v>10</v>
      </c>
      <c r="G405" s="71">
        <v>67</v>
      </c>
      <c r="H405" s="69"/>
      <c r="I405" s="72">
        <v>1</v>
      </c>
      <c r="J405" s="72"/>
    </row>
    <row r="406" spans="1:10" s="64" customFormat="1" x14ac:dyDescent="0.35">
      <c r="A406" s="69">
        <v>4</v>
      </c>
      <c r="B406" s="70">
        <v>10.021000000000001</v>
      </c>
      <c r="C406" s="69">
        <v>7.01</v>
      </c>
      <c r="D406" s="71" t="s">
        <v>229</v>
      </c>
      <c r="E406" s="69">
        <v>36</v>
      </c>
      <c r="F406" s="240">
        <f t="shared" si="7"/>
        <v>10</v>
      </c>
      <c r="G406" s="71">
        <v>67</v>
      </c>
      <c r="H406" s="69"/>
      <c r="I406" s="72"/>
      <c r="J406" s="72">
        <v>1</v>
      </c>
    </row>
    <row r="407" spans="1:10" s="64" customFormat="1" x14ac:dyDescent="0.35">
      <c r="A407" s="69">
        <v>5</v>
      </c>
      <c r="B407" s="70">
        <v>10.010999999999999</v>
      </c>
      <c r="C407" s="69">
        <v>7.01</v>
      </c>
      <c r="D407" s="71" t="s">
        <v>229</v>
      </c>
      <c r="E407" s="69">
        <v>36</v>
      </c>
      <c r="F407" s="240">
        <f t="shared" si="7"/>
        <v>10</v>
      </c>
      <c r="G407" s="71">
        <v>67</v>
      </c>
      <c r="H407" s="69"/>
      <c r="I407" s="72">
        <v>1</v>
      </c>
      <c r="J407" s="72"/>
    </row>
    <row r="408" spans="1:10" s="64" customFormat="1" x14ac:dyDescent="0.35">
      <c r="A408" s="69">
        <v>5</v>
      </c>
      <c r="B408" s="70">
        <v>10.021000000000001</v>
      </c>
      <c r="C408" s="69">
        <v>7.01</v>
      </c>
      <c r="D408" s="71" t="s">
        <v>229</v>
      </c>
      <c r="E408" s="69">
        <v>36</v>
      </c>
      <c r="F408" s="240">
        <f t="shared" si="7"/>
        <v>10</v>
      </c>
      <c r="G408" s="71">
        <v>67</v>
      </c>
      <c r="H408" s="69"/>
      <c r="I408" s="72"/>
      <c r="J408" s="72">
        <v>1</v>
      </c>
    </row>
    <row r="409" spans="1:10" s="72" customFormat="1" x14ac:dyDescent="0.35">
      <c r="A409" s="69">
        <v>7.1</v>
      </c>
      <c r="B409" s="70">
        <v>10.010999999999999</v>
      </c>
      <c r="C409" s="69">
        <v>7.01</v>
      </c>
      <c r="D409" s="71" t="s">
        <v>229</v>
      </c>
      <c r="E409" s="69">
        <v>36</v>
      </c>
      <c r="F409" s="240">
        <f t="shared" si="7"/>
        <v>10</v>
      </c>
      <c r="G409" s="71">
        <v>67</v>
      </c>
      <c r="H409" s="69"/>
      <c r="I409" s="72">
        <v>1</v>
      </c>
    </row>
    <row r="410" spans="1:10" s="72" customFormat="1" x14ac:dyDescent="0.35">
      <c r="A410" s="69">
        <v>7.1</v>
      </c>
      <c r="B410" s="70">
        <v>10.021000000000001</v>
      </c>
      <c r="C410" s="69">
        <v>7.01</v>
      </c>
      <c r="D410" s="71" t="s">
        <v>229</v>
      </c>
      <c r="E410" s="69">
        <v>36</v>
      </c>
      <c r="F410" s="240">
        <f t="shared" si="7"/>
        <v>10</v>
      </c>
      <c r="G410" s="71">
        <v>67</v>
      </c>
      <c r="H410" s="69"/>
      <c r="J410" s="72">
        <v>1</v>
      </c>
    </row>
    <row r="411" spans="1:10" s="72" customFormat="1" x14ac:dyDescent="0.25">
      <c r="A411" s="54">
        <v>3</v>
      </c>
      <c r="B411" s="55">
        <v>10.021000000000001</v>
      </c>
      <c r="C411" s="54">
        <v>1.05</v>
      </c>
      <c r="D411" s="56" t="s">
        <v>217</v>
      </c>
      <c r="E411" s="54">
        <v>69</v>
      </c>
      <c r="F411" s="240">
        <f t="shared" si="7"/>
        <v>10</v>
      </c>
      <c r="G411" s="97">
        <v>69</v>
      </c>
      <c r="H411" s="73"/>
      <c r="I411" s="58"/>
      <c r="J411" s="58">
        <v>1</v>
      </c>
    </row>
    <row r="412" spans="1:10" s="72" customFormat="1" x14ac:dyDescent="0.35">
      <c r="A412" s="54">
        <v>3</v>
      </c>
      <c r="B412" s="55">
        <v>10.023</v>
      </c>
      <c r="C412" s="54">
        <v>1.05</v>
      </c>
      <c r="D412" s="56" t="s">
        <v>217</v>
      </c>
      <c r="E412" s="54">
        <v>69</v>
      </c>
      <c r="F412" s="240">
        <f t="shared" si="7"/>
        <v>10</v>
      </c>
      <c r="G412" s="97">
        <v>69</v>
      </c>
      <c r="H412" s="238"/>
      <c r="I412" s="64"/>
      <c r="J412" s="64">
        <v>1</v>
      </c>
    </row>
    <row r="413" spans="1:10" s="72" customFormat="1" x14ac:dyDescent="0.35">
      <c r="A413" s="60">
        <v>3</v>
      </c>
      <c r="B413" s="61">
        <v>10.025</v>
      </c>
      <c r="C413" s="60">
        <v>1.05</v>
      </c>
      <c r="D413" s="62" t="s">
        <v>217</v>
      </c>
      <c r="E413" s="60">
        <v>69</v>
      </c>
      <c r="F413" s="240">
        <f t="shared" si="7"/>
        <v>10</v>
      </c>
      <c r="G413" s="97">
        <v>69</v>
      </c>
      <c r="H413" s="238"/>
      <c r="I413" s="64"/>
      <c r="J413" s="64">
        <v>1</v>
      </c>
    </row>
    <row r="414" spans="1:10" s="72" customFormat="1" x14ac:dyDescent="0.25">
      <c r="A414" s="54">
        <v>7.1</v>
      </c>
      <c r="B414" s="55">
        <v>10.021000000000001</v>
      </c>
      <c r="C414" s="54">
        <v>5.08</v>
      </c>
      <c r="D414" s="56" t="s">
        <v>217</v>
      </c>
      <c r="E414" s="54">
        <v>69</v>
      </c>
      <c r="F414" s="240">
        <f t="shared" si="7"/>
        <v>10</v>
      </c>
      <c r="G414" s="97">
        <v>69</v>
      </c>
      <c r="H414" s="73"/>
      <c r="I414" s="58"/>
      <c r="J414" s="58">
        <v>1</v>
      </c>
    </row>
    <row r="415" spans="1:10" s="72" customFormat="1" x14ac:dyDescent="0.25">
      <c r="A415" s="54">
        <v>7.1</v>
      </c>
      <c r="B415" s="55">
        <v>10.023</v>
      </c>
      <c r="C415" s="54">
        <v>5.08</v>
      </c>
      <c r="D415" s="56" t="s">
        <v>217</v>
      </c>
      <c r="E415" s="54">
        <v>69</v>
      </c>
      <c r="F415" s="240">
        <f t="shared" si="7"/>
        <v>10</v>
      </c>
      <c r="G415" s="97">
        <v>69</v>
      </c>
      <c r="H415" s="73"/>
      <c r="I415" s="58"/>
      <c r="J415" s="58">
        <v>1</v>
      </c>
    </row>
    <row r="416" spans="1:10" s="72" customFormat="1" x14ac:dyDescent="0.25">
      <c r="A416" s="54">
        <v>7.1</v>
      </c>
      <c r="B416" s="55">
        <v>10.025</v>
      </c>
      <c r="C416" s="54">
        <v>5.08</v>
      </c>
      <c r="D416" s="56" t="s">
        <v>217</v>
      </c>
      <c r="E416" s="54">
        <v>69</v>
      </c>
      <c r="F416" s="240">
        <f t="shared" si="7"/>
        <v>10</v>
      </c>
      <c r="G416" s="97">
        <v>69</v>
      </c>
      <c r="H416" s="73"/>
      <c r="I416" s="58"/>
      <c r="J416" s="58">
        <v>1</v>
      </c>
    </row>
    <row r="417" spans="1:10" s="72" customFormat="1" x14ac:dyDescent="0.35">
      <c r="A417" s="69">
        <v>3</v>
      </c>
      <c r="B417" s="70">
        <v>10.010999999999999</v>
      </c>
      <c r="C417" s="69">
        <v>1.03</v>
      </c>
      <c r="D417" s="71" t="s">
        <v>226</v>
      </c>
      <c r="E417" s="69">
        <v>101</v>
      </c>
      <c r="F417" s="240">
        <f t="shared" si="7"/>
        <v>10</v>
      </c>
      <c r="G417" s="236">
        <v>70</v>
      </c>
      <c r="H417" s="237"/>
      <c r="I417" s="72">
        <v>1</v>
      </c>
    </row>
    <row r="418" spans="1:10" s="72" customFormat="1" x14ac:dyDescent="0.35">
      <c r="A418" s="69">
        <v>7.1</v>
      </c>
      <c r="B418" s="70">
        <v>10.010999999999999</v>
      </c>
      <c r="C418" s="69">
        <v>5.05</v>
      </c>
      <c r="D418" s="71" t="s">
        <v>226</v>
      </c>
      <c r="E418" s="69">
        <v>101</v>
      </c>
      <c r="F418" s="240">
        <f t="shared" si="7"/>
        <v>10</v>
      </c>
      <c r="G418" s="236">
        <v>70</v>
      </c>
      <c r="H418" s="237"/>
      <c r="I418" s="72">
        <v>1</v>
      </c>
    </row>
    <row r="419" spans="1:10" s="72" customFormat="1" x14ac:dyDescent="0.35">
      <c r="A419" s="69">
        <v>7.1</v>
      </c>
      <c r="B419" s="70">
        <v>10.010999999999999</v>
      </c>
      <c r="C419" s="69">
        <v>5.05</v>
      </c>
      <c r="D419" s="71" t="s">
        <v>226</v>
      </c>
      <c r="E419" s="69">
        <v>101</v>
      </c>
      <c r="F419" s="240">
        <f t="shared" si="7"/>
        <v>10</v>
      </c>
      <c r="G419" s="236">
        <v>70</v>
      </c>
      <c r="H419" s="237"/>
      <c r="I419" s="72">
        <v>1</v>
      </c>
    </row>
    <row r="420" spans="1:10" s="72" customFormat="1" x14ac:dyDescent="0.35">
      <c r="A420" s="60">
        <v>7.1</v>
      </c>
      <c r="B420" s="61">
        <v>10.021000000000001</v>
      </c>
      <c r="C420" s="60">
        <v>5.09</v>
      </c>
      <c r="D420" s="62" t="s">
        <v>159</v>
      </c>
      <c r="E420" s="60">
        <v>4</v>
      </c>
      <c r="F420" s="240">
        <f t="shared" si="7"/>
        <v>10</v>
      </c>
      <c r="G420" s="235">
        <v>75</v>
      </c>
      <c r="H420" s="238"/>
      <c r="I420" s="64"/>
      <c r="J420" s="64">
        <v>1</v>
      </c>
    </row>
    <row r="421" spans="1:10" s="72" customFormat="1" x14ac:dyDescent="0.35">
      <c r="A421" s="60">
        <v>7.1</v>
      </c>
      <c r="B421" s="61">
        <v>10.021000000000001</v>
      </c>
      <c r="C421" s="60">
        <v>13.01</v>
      </c>
      <c r="D421" s="62" t="s">
        <v>159</v>
      </c>
      <c r="E421" s="60">
        <v>4</v>
      </c>
      <c r="F421" s="240">
        <f t="shared" si="7"/>
        <v>10</v>
      </c>
      <c r="G421" s="235">
        <v>75</v>
      </c>
      <c r="H421" s="238"/>
      <c r="I421" s="64"/>
      <c r="J421" s="64">
        <v>1</v>
      </c>
    </row>
    <row r="422" spans="1:10" s="72" customFormat="1" x14ac:dyDescent="0.35">
      <c r="A422" s="60">
        <v>7.1</v>
      </c>
      <c r="B422" s="61">
        <v>10.021000000000001</v>
      </c>
      <c r="C422" s="60">
        <v>13.02</v>
      </c>
      <c r="D422" s="62" t="s">
        <v>159</v>
      </c>
      <c r="E422" s="60">
        <v>4</v>
      </c>
      <c r="F422" s="240">
        <f t="shared" si="7"/>
        <v>10</v>
      </c>
      <c r="G422" s="235">
        <v>75</v>
      </c>
      <c r="H422" s="238"/>
      <c r="I422" s="64"/>
      <c r="J422" s="64">
        <v>1</v>
      </c>
    </row>
    <row r="423" spans="1:10" s="72" customFormat="1" x14ac:dyDescent="0.25">
      <c r="A423" s="65">
        <v>3</v>
      </c>
      <c r="B423" s="66">
        <v>10.021000000000001</v>
      </c>
      <c r="C423" s="65">
        <v>1.01</v>
      </c>
      <c r="D423" s="67" t="s">
        <v>224</v>
      </c>
      <c r="E423" s="65">
        <v>5</v>
      </c>
      <c r="F423" s="240">
        <f t="shared" si="7"/>
        <v>10</v>
      </c>
      <c r="G423" s="119">
        <v>77</v>
      </c>
      <c r="H423" s="130"/>
      <c r="I423" s="68"/>
      <c r="J423" s="68">
        <v>1</v>
      </c>
    </row>
    <row r="424" spans="1:10" s="72" customFormat="1" x14ac:dyDescent="0.25">
      <c r="A424" s="65">
        <v>3</v>
      </c>
      <c r="B424" s="66">
        <v>10.021000000000001</v>
      </c>
      <c r="C424" s="65">
        <v>2.0099999999999998</v>
      </c>
      <c r="D424" s="67" t="s">
        <v>224</v>
      </c>
      <c r="E424" s="65">
        <v>5</v>
      </c>
      <c r="F424" s="240">
        <f t="shared" si="7"/>
        <v>10</v>
      </c>
      <c r="G424" s="119">
        <v>77</v>
      </c>
      <c r="H424" s="130"/>
      <c r="I424" s="68"/>
      <c r="J424" s="68">
        <v>1</v>
      </c>
    </row>
    <row r="425" spans="1:10" s="72" customFormat="1" x14ac:dyDescent="0.25">
      <c r="A425" s="65">
        <v>7.1</v>
      </c>
      <c r="B425" s="66">
        <v>10.021000000000001</v>
      </c>
      <c r="C425" s="65">
        <v>1.01</v>
      </c>
      <c r="D425" s="67" t="s">
        <v>224</v>
      </c>
      <c r="E425" s="65">
        <v>5</v>
      </c>
      <c r="F425" s="240">
        <f t="shared" si="7"/>
        <v>10</v>
      </c>
      <c r="G425" s="119">
        <v>77</v>
      </c>
      <c r="H425" s="130"/>
      <c r="I425" s="68"/>
      <c r="J425" s="68">
        <v>1</v>
      </c>
    </row>
    <row r="426" spans="1:10" s="64" customFormat="1" x14ac:dyDescent="0.25">
      <c r="A426" s="65">
        <v>7.1</v>
      </c>
      <c r="B426" s="66">
        <v>10.021000000000001</v>
      </c>
      <c r="C426" s="65">
        <v>2.0099999999999998</v>
      </c>
      <c r="D426" s="67" t="s">
        <v>224</v>
      </c>
      <c r="E426" s="65">
        <v>5</v>
      </c>
      <c r="F426" s="240">
        <f t="shared" si="7"/>
        <v>10</v>
      </c>
      <c r="G426" s="119">
        <v>77</v>
      </c>
      <c r="H426" s="130"/>
      <c r="I426" s="68"/>
      <c r="J426" s="68">
        <v>1</v>
      </c>
    </row>
    <row r="427" spans="1:10" s="64" customFormat="1" x14ac:dyDescent="0.35">
      <c r="A427" s="60">
        <v>7.1</v>
      </c>
      <c r="B427" s="61">
        <v>10.021000000000001</v>
      </c>
      <c r="C427" s="60">
        <v>5.01</v>
      </c>
      <c r="D427" s="62" t="s">
        <v>233</v>
      </c>
      <c r="E427" s="60">
        <v>56</v>
      </c>
      <c r="F427" s="240">
        <f t="shared" si="7"/>
        <v>10</v>
      </c>
      <c r="G427" s="62">
        <v>79</v>
      </c>
      <c r="H427" s="60"/>
      <c r="J427" s="64">
        <v>1</v>
      </c>
    </row>
    <row r="428" spans="1:10" s="64" customFormat="1" x14ac:dyDescent="0.35">
      <c r="A428" s="60">
        <v>7.1</v>
      </c>
      <c r="B428" s="61">
        <v>10.021000000000001</v>
      </c>
      <c r="C428" s="60">
        <v>6.01</v>
      </c>
      <c r="D428" s="62" t="s">
        <v>234</v>
      </c>
      <c r="E428" s="60">
        <v>100</v>
      </c>
      <c r="F428" s="240">
        <f t="shared" si="7"/>
        <v>10</v>
      </c>
      <c r="G428" s="62">
        <v>80</v>
      </c>
      <c r="H428" s="60"/>
      <c r="J428" s="64">
        <v>1</v>
      </c>
    </row>
    <row r="429" spans="1:10" s="64" customFormat="1" x14ac:dyDescent="0.35">
      <c r="A429" s="60">
        <v>7.1</v>
      </c>
      <c r="B429" s="61">
        <v>10.021000000000001</v>
      </c>
      <c r="C429" s="60">
        <v>6.02</v>
      </c>
      <c r="D429" s="62" t="s">
        <v>234</v>
      </c>
      <c r="E429" s="60">
        <v>100</v>
      </c>
      <c r="F429" s="240">
        <f t="shared" si="7"/>
        <v>10</v>
      </c>
      <c r="G429" s="62">
        <v>80</v>
      </c>
      <c r="H429" s="60"/>
      <c r="J429" s="64">
        <v>1</v>
      </c>
    </row>
    <row r="430" spans="1:10" s="64" customFormat="1" x14ac:dyDescent="0.35">
      <c r="A430" s="60">
        <v>3</v>
      </c>
      <c r="B430" s="61">
        <v>10.021000000000001</v>
      </c>
      <c r="C430" s="60">
        <v>2.0099999999999998</v>
      </c>
      <c r="D430" s="62" t="s">
        <v>221</v>
      </c>
      <c r="E430" s="60">
        <v>104</v>
      </c>
      <c r="F430" s="240">
        <f t="shared" si="7"/>
        <v>10</v>
      </c>
      <c r="G430" s="62">
        <v>82</v>
      </c>
      <c r="H430" s="60"/>
      <c r="I430" s="84"/>
      <c r="J430" s="84">
        <v>1</v>
      </c>
    </row>
    <row r="431" spans="1:10" s="64" customFormat="1" x14ac:dyDescent="0.35">
      <c r="A431" s="60">
        <v>7.1</v>
      </c>
      <c r="B431" s="61">
        <v>10.021000000000001</v>
      </c>
      <c r="C431" s="60">
        <v>6.01</v>
      </c>
      <c r="D431" s="62" t="s">
        <v>221</v>
      </c>
      <c r="E431" s="60">
        <v>104</v>
      </c>
      <c r="F431" s="240">
        <f t="shared" si="7"/>
        <v>10</v>
      </c>
      <c r="G431" s="62">
        <v>82</v>
      </c>
      <c r="H431" s="60"/>
      <c r="J431" s="64">
        <v>1</v>
      </c>
    </row>
    <row r="432" spans="1:10" s="64" customFormat="1" x14ac:dyDescent="0.35">
      <c r="A432" s="60">
        <v>7.2</v>
      </c>
      <c r="B432" s="61">
        <v>10.010999999999999</v>
      </c>
      <c r="C432" s="60">
        <v>5.0599999999999996</v>
      </c>
      <c r="D432" s="62" t="s">
        <v>250</v>
      </c>
      <c r="E432" s="60">
        <v>82</v>
      </c>
      <c r="F432" s="240">
        <f t="shared" si="7"/>
        <v>10</v>
      </c>
      <c r="G432" s="62">
        <v>83</v>
      </c>
      <c r="H432" s="60"/>
      <c r="I432" s="64">
        <v>1</v>
      </c>
    </row>
    <row r="433" spans="1:10" s="64" customFormat="1" x14ac:dyDescent="0.35">
      <c r="A433" s="69">
        <v>7.2</v>
      </c>
      <c r="B433" s="70">
        <v>10.010999999999999</v>
      </c>
      <c r="C433" s="69">
        <v>5.0599999999999996</v>
      </c>
      <c r="D433" s="71" t="s">
        <v>222</v>
      </c>
      <c r="E433" s="69">
        <v>81</v>
      </c>
      <c r="F433" s="240">
        <f t="shared" si="7"/>
        <v>10</v>
      </c>
      <c r="G433" s="71">
        <v>84</v>
      </c>
      <c r="H433" s="69"/>
      <c r="I433" s="72">
        <v>1</v>
      </c>
      <c r="J433" s="72"/>
    </row>
    <row r="434" spans="1:10" s="64" customFormat="1" x14ac:dyDescent="0.35">
      <c r="A434" s="69">
        <v>7.2</v>
      </c>
      <c r="B434" s="70">
        <v>10.012</v>
      </c>
      <c r="C434" s="69">
        <v>5.0599999999999996</v>
      </c>
      <c r="D434" s="71" t="s">
        <v>222</v>
      </c>
      <c r="E434" s="69">
        <v>81</v>
      </c>
      <c r="F434" s="240">
        <f t="shared" si="7"/>
        <v>10</v>
      </c>
      <c r="G434" s="71">
        <v>84</v>
      </c>
      <c r="H434" s="69"/>
      <c r="I434" s="72">
        <v>1</v>
      </c>
      <c r="J434" s="72"/>
    </row>
    <row r="435" spans="1:10" s="64" customFormat="1" x14ac:dyDescent="0.35">
      <c r="A435" s="69">
        <v>7.2</v>
      </c>
      <c r="B435" s="70">
        <v>10.021000000000001</v>
      </c>
      <c r="C435" s="69">
        <v>5.0599999999999996</v>
      </c>
      <c r="D435" s="71" t="s">
        <v>222</v>
      </c>
      <c r="E435" s="69">
        <v>81</v>
      </c>
      <c r="F435" s="240">
        <f t="shared" si="7"/>
        <v>10</v>
      </c>
      <c r="G435" s="71">
        <v>84</v>
      </c>
      <c r="H435" s="69"/>
      <c r="I435" s="72"/>
      <c r="J435" s="72">
        <v>1</v>
      </c>
    </row>
    <row r="436" spans="1:10" s="64" customFormat="1" x14ac:dyDescent="0.35">
      <c r="A436" s="69">
        <v>7.2</v>
      </c>
      <c r="B436" s="70">
        <v>10.022</v>
      </c>
      <c r="C436" s="69">
        <v>5.0599999999999996</v>
      </c>
      <c r="D436" s="71" t="s">
        <v>222</v>
      </c>
      <c r="E436" s="69">
        <v>81</v>
      </c>
      <c r="F436" s="240">
        <f t="shared" si="7"/>
        <v>10</v>
      </c>
      <c r="G436" s="71">
        <v>84</v>
      </c>
      <c r="H436" s="69"/>
      <c r="I436" s="72"/>
      <c r="J436" s="72">
        <v>1</v>
      </c>
    </row>
    <row r="437" spans="1:10" s="64" customFormat="1" x14ac:dyDescent="0.35">
      <c r="A437" s="69">
        <v>7.2</v>
      </c>
      <c r="B437" s="70">
        <v>10.010999999999999</v>
      </c>
      <c r="C437" s="69">
        <v>5.07</v>
      </c>
      <c r="D437" s="71" t="s">
        <v>222</v>
      </c>
      <c r="E437" s="69">
        <v>81</v>
      </c>
      <c r="F437" s="240">
        <f t="shared" si="7"/>
        <v>10</v>
      </c>
      <c r="G437" s="71">
        <v>84</v>
      </c>
      <c r="H437" s="69"/>
      <c r="I437" s="72">
        <v>1</v>
      </c>
      <c r="J437" s="72"/>
    </row>
    <row r="438" spans="1:10" s="64" customFormat="1" x14ac:dyDescent="0.35">
      <c r="A438" s="69">
        <v>7.2</v>
      </c>
      <c r="B438" s="70">
        <v>10.012</v>
      </c>
      <c r="C438" s="69">
        <v>5.07</v>
      </c>
      <c r="D438" s="71" t="s">
        <v>222</v>
      </c>
      <c r="E438" s="69">
        <v>81</v>
      </c>
      <c r="F438" s="240">
        <f t="shared" si="7"/>
        <v>10</v>
      </c>
      <c r="G438" s="71">
        <v>84</v>
      </c>
      <c r="H438" s="69"/>
      <c r="I438" s="72">
        <v>1</v>
      </c>
      <c r="J438" s="72"/>
    </row>
    <row r="439" spans="1:10" s="64" customFormat="1" x14ac:dyDescent="0.35">
      <c r="A439" s="69">
        <v>7.2</v>
      </c>
      <c r="B439" s="70">
        <v>10.021000000000001</v>
      </c>
      <c r="C439" s="69">
        <v>5.07</v>
      </c>
      <c r="D439" s="71" t="s">
        <v>222</v>
      </c>
      <c r="E439" s="69">
        <v>81</v>
      </c>
      <c r="F439" s="240">
        <f t="shared" si="7"/>
        <v>10</v>
      </c>
      <c r="G439" s="71">
        <v>84</v>
      </c>
      <c r="H439" s="69"/>
      <c r="I439" s="72"/>
      <c r="J439" s="72">
        <v>1</v>
      </c>
    </row>
    <row r="440" spans="1:10" s="72" customFormat="1" x14ac:dyDescent="0.35">
      <c r="A440" s="69">
        <v>7.1</v>
      </c>
      <c r="B440" s="70">
        <v>10.012</v>
      </c>
      <c r="C440" s="69">
        <v>8.02</v>
      </c>
      <c r="D440" s="71" t="s">
        <v>211</v>
      </c>
      <c r="E440" s="69"/>
      <c r="F440" s="240">
        <f t="shared" si="7"/>
        <v>10</v>
      </c>
      <c r="G440" s="71">
        <v>85</v>
      </c>
      <c r="H440" s="69"/>
      <c r="I440" s="85">
        <v>1</v>
      </c>
      <c r="J440" s="85"/>
    </row>
    <row r="441" spans="1:10" s="72" customFormat="1" x14ac:dyDescent="0.35">
      <c r="A441" s="69">
        <v>7.1</v>
      </c>
      <c r="B441" s="70">
        <v>10.012</v>
      </c>
      <c r="C441" s="69">
        <v>8.08</v>
      </c>
      <c r="D441" s="71" t="s">
        <v>211</v>
      </c>
      <c r="E441" s="69"/>
      <c r="F441" s="240">
        <f t="shared" si="7"/>
        <v>10</v>
      </c>
      <c r="G441" s="71">
        <v>85</v>
      </c>
      <c r="H441" s="69"/>
      <c r="I441" s="85">
        <v>1</v>
      </c>
      <c r="J441" s="85"/>
    </row>
    <row r="442" spans="1:10" s="72" customFormat="1" x14ac:dyDescent="0.35">
      <c r="A442" s="69">
        <v>7.1</v>
      </c>
      <c r="B442" s="70">
        <v>10.012</v>
      </c>
      <c r="C442" s="69">
        <v>17.04</v>
      </c>
      <c r="D442" s="71" t="s">
        <v>211</v>
      </c>
      <c r="E442" s="69"/>
      <c r="F442" s="240">
        <f t="shared" si="7"/>
        <v>10</v>
      </c>
      <c r="G442" s="71">
        <v>85</v>
      </c>
      <c r="H442" s="69"/>
      <c r="I442" s="85">
        <v>1</v>
      </c>
      <c r="J442" s="85"/>
    </row>
    <row r="443" spans="1:10" s="72" customFormat="1" x14ac:dyDescent="0.35">
      <c r="A443" s="69">
        <v>3</v>
      </c>
      <c r="B443" s="70">
        <v>10.010999999999999</v>
      </c>
      <c r="C443" s="69">
        <v>8.01</v>
      </c>
      <c r="D443" s="71" t="s">
        <v>248</v>
      </c>
      <c r="E443" s="69">
        <v>85</v>
      </c>
      <c r="F443" s="240">
        <f t="shared" si="7"/>
        <v>10</v>
      </c>
      <c r="G443" s="71">
        <v>98</v>
      </c>
      <c r="H443" s="69"/>
      <c r="I443" s="72">
        <v>1</v>
      </c>
    </row>
    <row r="444" spans="1:10" s="72" customFormat="1" x14ac:dyDescent="0.35">
      <c r="A444" s="60">
        <v>7.1</v>
      </c>
      <c r="B444" s="61">
        <v>10.010999999999999</v>
      </c>
      <c r="C444" s="60">
        <v>8.07</v>
      </c>
      <c r="D444" s="62" t="s">
        <v>210</v>
      </c>
      <c r="E444" s="60"/>
      <c r="F444" s="240">
        <f t="shared" si="7"/>
        <v>10</v>
      </c>
      <c r="G444" s="62">
        <v>99</v>
      </c>
      <c r="H444" s="60"/>
      <c r="I444" s="64">
        <v>1</v>
      </c>
      <c r="J444" s="64"/>
    </row>
    <row r="445" spans="1:10" s="72" customFormat="1" x14ac:dyDescent="0.35">
      <c r="A445" s="60">
        <v>7.1</v>
      </c>
      <c r="B445" s="61">
        <v>10.012</v>
      </c>
      <c r="C445" s="60">
        <v>8.07</v>
      </c>
      <c r="D445" s="62" t="s">
        <v>210</v>
      </c>
      <c r="E445" s="60"/>
      <c r="F445" s="240">
        <f t="shared" si="7"/>
        <v>10</v>
      </c>
      <c r="G445" s="62">
        <v>99</v>
      </c>
      <c r="H445" s="60"/>
      <c r="I445" s="64">
        <v>1</v>
      </c>
      <c r="J445" s="64"/>
    </row>
    <row r="446" spans="1:10" s="72" customFormat="1" x14ac:dyDescent="0.35">
      <c r="A446" s="60">
        <v>7.1</v>
      </c>
      <c r="B446" s="61">
        <v>10.023</v>
      </c>
      <c r="C446" s="60">
        <v>4.01</v>
      </c>
      <c r="D446" s="62" t="s">
        <v>227</v>
      </c>
      <c r="E446" s="60">
        <v>94</v>
      </c>
      <c r="F446" s="240">
        <f t="shared" si="7"/>
        <v>10</v>
      </c>
      <c r="G446" s="62">
        <v>102</v>
      </c>
      <c r="H446" s="60"/>
      <c r="I446" s="64"/>
      <c r="J446" s="64">
        <v>1</v>
      </c>
    </row>
    <row r="447" spans="1:10" s="72" customFormat="1" x14ac:dyDescent="0.35">
      <c r="A447" s="60">
        <v>7.1</v>
      </c>
      <c r="B447" s="61">
        <v>10.023999999999999</v>
      </c>
      <c r="C447" s="60">
        <v>4.01</v>
      </c>
      <c r="D447" s="62" t="s">
        <v>227</v>
      </c>
      <c r="E447" s="60">
        <v>94</v>
      </c>
      <c r="F447" s="240">
        <f t="shared" si="7"/>
        <v>10</v>
      </c>
      <c r="G447" s="62">
        <v>102</v>
      </c>
      <c r="H447" s="60"/>
      <c r="I447" s="64"/>
      <c r="J447" s="64">
        <v>1</v>
      </c>
    </row>
    <row r="448" spans="1:10" s="72" customFormat="1" x14ac:dyDescent="0.35">
      <c r="A448" s="60">
        <v>7.1</v>
      </c>
      <c r="B448" s="61">
        <v>10.010999999999999</v>
      </c>
      <c r="C448" s="60">
        <v>5.03</v>
      </c>
      <c r="D448" s="62" t="s">
        <v>227</v>
      </c>
      <c r="E448" s="60">
        <v>94</v>
      </c>
      <c r="F448" s="240">
        <f t="shared" si="7"/>
        <v>10</v>
      </c>
      <c r="G448" s="62">
        <v>102</v>
      </c>
      <c r="H448" s="60"/>
      <c r="I448" s="64">
        <v>1</v>
      </c>
      <c r="J448" s="64"/>
    </row>
    <row r="449" spans="1:10" s="72" customFormat="1" x14ac:dyDescent="0.35">
      <c r="A449" s="60">
        <v>3</v>
      </c>
      <c r="B449" s="61">
        <v>10.010999999999999</v>
      </c>
      <c r="C449" s="60">
        <v>1.02</v>
      </c>
      <c r="D449" s="62" t="s">
        <v>228</v>
      </c>
      <c r="E449" s="60">
        <v>62</v>
      </c>
      <c r="F449" s="240">
        <f t="shared" si="7"/>
        <v>10</v>
      </c>
      <c r="G449" s="62">
        <v>103</v>
      </c>
      <c r="H449" s="60"/>
      <c r="I449" s="64">
        <v>1</v>
      </c>
      <c r="J449" s="64"/>
    </row>
    <row r="450" spans="1:10" s="72" customFormat="1" x14ac:dyDescent="0.35">
      <c r="A450" s="60">
        <v>7.1</v>
      </c>
      <c r="B450" s="61">
        <v>10.010999999999999</v>
      </c>
      <c r="C450" s="60">
        <v>5.05</v>
      </c>
      <c r="D450" s="62" t="s">
        <v>228</v>
      </c>
      <c r="E450" s="60">
        <v>62</v>
      </c>
      <c r="F450" s="240">
        <f t="shared" si="7"/>
        <v>10</v>
      </c>
      <c r="G450" s="62">
        <v>103</v>
      </c>
      <c r="H450" s="60"/>
      <c r="I450" s="64">
        <v>1</v>
      </c>
      <c r="J450" s="64"/>
    </row>
    <row r="451" spans="1:10" s="72" customFormat="1" x14ac:dyDescent="0.35">
      <c r="A451" s="69">
        <v>4</v>
      </c>
      <c r="B451" s="70">
        <v>10.010999999999999</v>
      </c>
      <c r="C451" s="69">
        <v>200</v>
      </c>
      <c r="D451" s="71" t="s">
        <v>230</v>
      </c>
      <c r="E451" s="69">
        <v>98</v>
      </c>
      <c r="F451" s="240">
        <f t="shared" si="7"/>
        <v>10</v>
      </c>
      <c r="G451" s="71">
        <v>104</v>
      </c>
      <c r="H451" s="69"/>
      <c r="I451" s="69">
        <v>1</v>
      </c>
      <c r="J451" s="69"/>
    </row>
    <row r="452" spans="1:10" s="72" customFormat="1" x14ac:dyDescent="0.35">
      <c r="A452" s="69">
        <v>4</v>
      </c>
      <c r="B452" s="70">
        <v>10.023</v>
      </c>
      <c r="C452" s="69">
        <v>200</v>
      </c>
      <c r="D452" s="71" t="s">
        <v>230</v>
      </c>
      <c r="E452" s="69">
        <v>98</v>
      </c>
      <c r="F452" s="240">
        <f t="shared" si="7"/>
        <v>10</v>
      </c>
      <c r="G452" s="71">
        <v>104</v>
      </c>
      <c r="H452" s="69"/>
      <c r="I452" s="69"/>
      <c r="J452" s="69">
        <v>1</v>
      </c>
    </row>
    <row r="453" spans="1:10" s="72" customFormat="1" x14ac:dyDescent="0.35">
      <c r="A453" s="69">
        <v>7.1</v>
      </c>
      <c r="B453" s="70">
        <v>10.010999999999999</v>
      </c>
      <c r="C453" s="69">
        <v>3.02</v>
      </c>
      <c r="D453" s="71" t="s">
        <v>230</v>
      </c>
      <c r="E453" s="69">
        <v>98</v>
      </c>
      <c r="F453" s="240">
        <f t="shared" si="7"/>
        <v>10</v>
      </c>
      <c r="G453" s="71">
        <v>104</v>
      </c>
      <c r="H453" s="69"/>
      <c r="I453" s="72">
        <v>1</v>
      </c>
    </row>
    <row r="454" spans="1:10" s="72" customFormat="1" x14ac:dyDescent="0.35">
      <c r="A454" s="69">
        <v>7.1</v>
      </c>
      <c r="B454" s="70">
        <v>10.023</v>
      </c>
      <c r="C454" s="69">
        <v>3.02</v>
      </c>
      <c r="D454" s="71" t="s">
        <v>230</v>
      </c>
      <c r="E454" s="69">
        <v>98</v>
      </c>
      <c r="F454" s="240">
        <f t="shared" si="7"/>
        <v>10</v>
      </c>
      <c r="G454" s="71">
        <v>104</v>
      </c>
      <c r="H454" s="69"/>
      <c r="J454" s="72">
        <v>1</v>
      </c>
    </row>
    <row r="455" spans="1:10" s="72" customFormat="1" x14ac:dyDescent="0.35">
      <c r="A455" s="69">
        <v>7.1</v>
      </c>
      <c r="B455" s="70">
        <v>10.010999999999999</v>
      </c>
      <c r="C455" s="69">
        <v>7.02</v>
      </c>
      <c r="D455" s="71" t="s">
        <v>230</v>
      </c>
      <c r="E455" s="69">
        <v>98</v>
      </c>
      <c r="F455" s="240">
        <f t="shared" si="7"/>
        <v>10</v>
      </c>
      <c r="G455" s="71">
        <v>104</v>
      </c>
      <c r="H455" s="69"/>
      <c r="I455" s="72">
        <v>1</v>
      </c>
    </row>
    <row r="456" spans="1:10" s="72" customFormat="1" x14ac:dyDescent="0.35">
      <c r="A456" s="69">
        <v>7.1</v>
      </c>
      <c r="B456" s="70">
        <v>10.023</v>
      </c>
      <c r="C456" s="69">
        <v>7.02</v>
      </c>
      <c r="D456" s="71" t="s">
        <v>230</v>
      </c>
      <c r="E456" s="69">
        <v>98</v>
      </c>
      <c r="F456" s="240">
        <f t="shared" si="7"/>
        <v>10</v>
      </c>
      <c r="G456" s="71">
        <v>104</v>
      </c>
      <c r="H456" s="69"/>
      <c r="J456" s="72">
        <v>1</v>
      </c>
    </row>
    <row r="457" spans="1:10" s="72" customFormat="1" x14ac:dyDescent="0.35">
      <c r="A457" s="60">
        <v>7.1</v>
      </c>
      <c r="B457" s="61">
        <v>10.010999999999999</v>
      </c>
      <c r="C457" s="60">
        <v>3.03</v>
      </c>
      <c r="D457" s="62" t="s">
        <v>215</v>
      </c>
      <c r="E457" s="60"/>
      <c r="F457" s="240">
        <f t="shared" si="7"/>
        <v>10</v>
      </c>
      <c r="G457" s="62">
        <v>105</v>
      </c>
      <c r="H457" s="60"/>
      <c r="I457" s="88">
        <v>1</v>
      </c>
      <c r="J457" s="88"/>
    </row>
    <row r="458" spans="1:10" s="72" customFormat="1" x14ac:dyDescent="0.35">
      <c r="A458" s="60">
        <v>7.1</v>
      </c>
      <c r="B458" s="61">
        <v>10.021000000000001</v>
      </c>
      <c r="C458" s="60">
        <v>3.03</v>
      </c>
      <c r="D458" s="62" t="s">
        <v>215</v>
      </c>
      <c r="E458" s="60"/>
      <c r="F458" s="240">
        <f t="shared" si="7"/>
        <v>10</v>
      </c>
      <c r="G458" s="62">
        <v>105</v>
      </c>
      <c r="H458" s="60"/>
      <c r="I458" s="88"/>
      <c r="J458" s="88">
        <v>1</v>
      </c>
    </row>
    <row r="459" spans="1:10" s="64" customFormat="1" x14ac:dyDescent="0.35">
      <c r="A459" s="60">
        <v>7.1</v>
      </c>
      <c r="B459" s="61">
        <v>10.010999999999999</v>
      </c>
      <c r="C459" s="60">
        <v>3.04</v>
      </c>
      <c r="D459" s="62" t="s">
        <v>215</v>
      </c>
      <c r="E459" s="60"/>
      <c r="F459" s="240">
        <f t="shared" si="7"/>
        <v>10</v>
      </c>
      <c r="G459" s="62">
        <v>105</v>
      </c>
      <c r="H459" s="60"/>
      <c r="I459" s="88">
        <v>1</v>
      </c>
      <c r="J459" s="88"/>
    </row>
    <row r="460" spans="1:10" s="64" customFormat="1" x14ac:dyDescent="0.35">
      <c r="A460" s="60">
        <v>7.1</v>
      </c>
      <c r="B460" s="61">
        <v>10.021000000000001</v>
      </c>
      <c r="C460" s="60">
        <v>3.04</v>
      </c>
      <c r="D460" s="62" t="s">
        <v>215</v>
      </c>
      <c r="E460" s="60"/>
      <c r="F460" s="240">
        <f t="shared" si="7"/>
        <v>10</v>
      </c>
      <c r="G460" s="62">
        <v>105</v>
      </c>
      <c r="H460" s="60"/>
      <c r="I460" s="88"/>
      <c r="J460" s="88">
        <v>1</v>
      </c>
    </row>
    <row r="461" spans="1:10" s="64" customFormat="1" x14ac:dyDescent="0.35">
      <c r="A461" s="60">
        <v>7.1</v>
      </c>
      <c r="B461" s="61">
        <v>10.010999999999999</v>
      </c>
      <c r="C461" s="60">
        <v>10.09</v>
      </c>
      <c r="D461" s="62" t="s">
        <v>215</v>
      </c>
      <c r="E461" s="60"/>
      <c r="F461" s="240">
        <f t="shared" si="7"/>
        <v>10</v>
      </c>
      <c r="G461" s="62">
        <v>105</v>
      </c>
      <c r="H461" s="60"/>
      <c r="I461" s="88">
        <v>1</v>
      </c>
      <c r="J461" s="88"/>
    </row>
    <row r="462" spans="1:10" s="64" customFormat="1" x14ac:dyDescent="0.35">
      <c r="A462" s="60">
        <v>7.1</v>
      </c>
      <c r="B462" s="61">
        <v>10.021000000000001</v>
      </c>
      <c r="C462" s="60">
        <v>10.09</v>
      </c>
      <c r="D462" s="62" t="s">
        <v>215</v>
      </c>
      <c r="E462" s="60"/>
      <c r="F462" s="240">
        <f t="shared" si="7"/>
        <v>10</v>
      </c>
      <c r="G462" s="62">
        <v>105</v>
      </c>
      <c r="H462" s="60"/>
      <c r="I462" s="88"/>
      <c r="J462" s="88">
        <v>1</v>
      </c>
    </row>
    <row r="463" spans="1:10" s="64" customFormat="1" x14ac:dyDescent="0.35">
      <c r="A463" s="69">
        <v>4</v>
      </c>
      <c r="B463" s="70">
        <v>10.010999999999999</v>
      </c>
      <c r="C463" s="69">
        <v>8.0299999999999994</v>
      </c>
      <c r="D463" s="71" t="s">
        <v>218</v>
      </c>
      <c r="E463" s="69"/>
      <c r="F463" s="240">
        <f t="shared" si="7"/>
        <v>10</v>
      </c>
      <c r="G463" s="71">
        <v>106</v>
      </c>
      <c r="H463" s="69"/>
      <c r="I463" s="72">
        <v>1</v>
      </c>
      <c r="J463" s="72"/>
    </row>
    <row r="464" spans="1:10" s="64" customFormat="1" x14ac:dyDescent="0.35">
      <c r="A464" s="69">
        <v>4</v>
      </c>
      <c r="B464" s="70">
        <v>10.012</v>
      </c>
      <c r="C464" s="69">
        <v>8.0299999999999994</v>
      </c>
      <c r="D464" s="71" t="s">
        <v>218</v>
      </c>
      <c r="E464" s="69"/>
      <c r="F464" s="240">
        <f t="shared" si="7"/>
        <v>10</v>
      </c>
      <c r="G464" s="71">
        <v>106</v>
      </c>
      <c r="H464" s="69"/>
      <c r="I464" s="72">
        <v>1</v>
      </c>
      <c r="J464" s="72"/>
    </row>
    <row r="465" spans="1:10" s="64" customFormat="1" x14ac:dyDescent="0.35">
      <c r="A465" s="69">
        <v>4</v>
      </c>
      <c r="B465" s="70">
        <v>10.010999999999999</v>
      </c>
      <c r="C465" s="69">
        <v>8.0399999999999991</v>
      </c>
      <c r="D465" s="71" t="s">
        <v>218</v>
      </c>
      <c r="E465" s="69"/>
      <c r="F465" s="240">
        <f t="shared" si="7"/>
        <v>10</v>
      </c>
      <c r="G465" s="71">
        <v>106</v>
      </c>
      <c r="H465" s="69"/>
      <c r="I465" s="72">
        <v>1</v>
      </c>
      <c r="J465" s="72"/>
    </row>
    <row r="466" spans="1:10" s="64" customFormat="1" x14ac:dyDescent="0.35">
      <c r="A466" s="69">
        <v>4</v>
      </c>
      <c r="B466" s="70">
        <v>10.012</v>
      </c>
      <c r="C466" s="69">
        <v>8.0399999999999991</v>
      </c>
      <c r="D466" s="71" t="s">
        <v>218</v>
      </c>
      <c r="E466" s="69"/>
      <c r="F466" s="240">
        <f t="shared" ref="F466:F529" si="8">_xlfn.FLOOR.MATH(B466)</f>
        <v>10</v>
      </c>
      <c r="G466" s="71">
        <v>106</v>
      </c>
      <c r="H466" s="69"/>
      <c r="I466" s="72">
        <v>1</v>
      </c>
      <c r="J466" s="72"/>
    </row>
    <row r="467" spans="1:10" s="64" customFormat="1" x14ac:dyDescent="0.35">
      <c r="A467" s="69">
        <v>5</v>
      </c>
      <c r="B467" s="70">
        <v>10.010999999999999</v>
      </c>
      <c r="C467" s="69">
        <v>8.0299999999999994</v>
      </c>
      <c r="D467" s="71" t="s">
        <v>218</v>
      </c>
      <c r="E467" s="69"/>
      <c r="F467" s="240">
        <f t="shared" si="8"/>
        <v>10</v>
      </c>
      <c r="G467" s="71">
        <v>106</v>
      </c>
      <c r="H467" s="69"/>
      <c r="I467" s="72">
        <v>1</v>
      </c>
      <c r="J467" s="72"/>
    </row>
    <row r="468" spans="1:10" s="64" customFormat="1" x14ac:dyDescent="0.35">
      <c r="A468" s="69">
        <v>5</v>
      </c>
      <c r="B468" s="70">
        <v>10.012</v>
      </c>
      <c r="C468" s="69">
        <v>8.0299999999999994</v>
      </c>
      <c r="D468" s="71" t="s">
        <v>218</v>
      </c>
      <c r="E468" s="69"/>
      <c r="F468" s="240">
        <f t="shared" si="8"/>
        <v>10</v>
      </c>
      <c r="G468" s="71">
        <v>106</v>
      </c>
      <c r="H468" s="69"/>
      <c r="I468" s="72">
        <v>1</v>
      </c>
      <c r="J468" s="72"/>
    </row>
    <row r="469" spans="1:10" s="64" customFormat="1" x14ac:dyDescent="0.35">
      <c r="A469" s="69">
        <v>5</v>
      </c>
      <c r="B469" s="70">
        <v>10.010999999999999</v>
      </c>
      <c r="C469" s="69">
        <v>8.0399999999999991</v>
      </c>
      <c r="D469" s="71" t="s">
        <v>218</v>
      </c>
      <c r="E469" s="69"/>
      <c r="F469" s="240">
        <f t="shared" si="8"/>
        <v>10</v>
      </c>
      <c r="G469" s="71">
        <v>106</v>
      </c>
      <c r="H469" s="69"/>
      <c r="I469" s="72">
        <v>1</v>
      </c>
      <c r="J469" s="72"/>
    </row>
    <row r="470" spans="1:10" s="64" customFormat="1" x14ac:dyDescent="0.35">
      <c r="A470" s="69">
        <v>5</v>
      </c>
      <c r="B470" s="70">
        <v>10.012</v>
      </c>
      <c r="C470" s="69">
        <v>8.0399999999999991</v>
      </c>
      <c r="D470" s="71" t="s">
        <v>218</v>
      </c>
      <c r="E470" s="69"/>
      <c r="F470" s="240">
        <f t="shared" si="8"/>
        <v>10</v>
      </c>
      <c r="G470" s="71">
        <v>106</v>
      </c>
      <c r="H470" s="69"/>
      <c r="I470" s="72">
        <v>1</v>
      </c>
      <c r="J470" s="72"/>
    </row>
    <row r="471" spans="1:10" s="64" customFormat="1" x14ac:dyDescent="0.35">
      <c r="A471" s="69">
        <v>7.2</v>
      </c>
      <c r="B471" s="70">
        <v>10.010999999999999</v>
      </c>
      <c r="C471" s="69">
        <v>8.0299999999999994</v>
      </c>
      <c r="D471" s="71" t="s">
        <v>218</v>
      </c>
      <c r="E471" s="69"/>
      <c r="F471" s="240">
        <f t="shared" si="8"/>
        <v>10</v>
      </c>
      <c r="G471" s="71">
        <v>106</v>
      </c>
      <c r="H471" s="69"/>
      <c r="I471" s="72">
        <v>1</v>
      </c>
      <c r="J471" s="72"/>
    </row>
    <row r="472" spans="1:10" s="64" customFormat="1" x14ac:dyDescent="0.35">
      <c r="A472" s="69">
        <v>7.2</v>
      </c>
      <c r="B472" s="70">
        <v>10.012</v>
      </c>
      <c r="C472" s="69">
        <v>8.0299999999999994</v>
      </c>
      <c r="D472" s="71" t="s">
        <v>218</v>
      </c>
      <c r="E472" s="69"/>
      <c r="F472" s="240">
        <f t="shared" si="8"/>
        <v>10</v>
      </c>
      <c r="G472" s="71">
        <v>106</v>
      </c>
      <c r="H472" s="69"/>
      <c r="I472" s="72">
        <v>1</v>
      </c>
      <c r="J472" s="72"/>
    </row>
    <row r="473" spans="1:10" s="64" customFormat="1" x14ac:dyDescent="0.35">
      <c r="A473" s="69">
        <v>7.2</v>
      </c>
      <c r="B473" s="70">
        <v>10.010999999999999</v>
      </c>
      <c r="C473" s="69">
        <v>8.0399999999999991</v>
      </c>
      <c r="D473" s="71" t="s">
        <v>218</v>
      </c>
      <c r="E473" s="69"/>
      <c r="F473" s="240">
        <f t="shared" si="8"/>
        <v>10</v>
      </c>
      <c r="G473" s="71">
        <v>106</v>
      </c>
      <c r="H473" s="69"/>
      <c r="I473" s="72">
        <v>1</v>
      </c>
      <c r="J473" s="72"/>
    </row>
    <row r="474" spans="1:10" s="64" customFormat="1" x14ac:dyDescent="0.35">
      <c r="A474" s="69">
        <v>7.2</v>
      </c>
      <c r="B474" s="70">
        <v>10.012</v>
      </c>
      <c r="C474" s="69">
        <v>8.0399999999999991</v>
      </c>
      <c r="D474" s="71" t="s">
        <v>218</v>
      </c>
      <c r="E474" s="69"/>
      <c r="F474" s="240">
        <f t="shared" si="8"/>
        <v>10</v>
      </c>
      <c r="G474" s="71">
        <v>106</v>
      </c>
      <c r="H474" s="69"/>
      <c r="I474" s="72">
        <v>1</v>
      </c>
      <c r="J474" s="72"/>
    </row>
    <row r="475" spans="1:10" s="64" customFormat="1" x14ac:dyDescent="0.35">
      <c r="A475" s="69">
        <v>7.1</v>
      </c>
      <c r="B475" s="70">
        <v>10.010999999999999</v>
      </c>
      <c r="C475" s="69">
        <v>5.04</v>
      </c>
      <c r="D475" s="71" t="s">
        <v>235</v>
      </c>
      <c r="E475" s="69">
        <v>48</v>
      </c>
      <c r="F475" s="240">
        <f t="shared" si="8"/>
        <v>10</v>
      </c>
      <c r="G475" s="236">
        <v>109</v>
      </c>
      <c r="H475" s="237"/>
      <c r="I475" s="72">
        <v>1</v>
      </c>
      <c r="J475" s="72"/>
    </row>
    <row r="476" spans="1:10" s="64" customFormat="1" x14ac:dyDescent="0.35">
      <c r="A476" s="69">
        <v>7.1</v>
      </c>
      <c r="B476" s="70">
        <v>10.023</v>
      </c>
      <c r="C476" s="69">
        <v>5.04</v>
      </c>
      <c r="D476" s="71" t="s">
        <v>235</v>
      </c>
      <c r="E476" s="69">
        <v>48</v>
      </c>
      <c r="F476" s="240">
        <f t="shared" si="8"/>
        <v>10</v>
      </c>
      <c r="G476" s="236">
        <v>109</v>
      </c>
      <c r="H476" s="237"/>
      <c r="I476" s="72"/>
      <c r="J476" s="72">
        <v>1</v>
      </c>
    </row>
    <row r="477" spans="1:10" s="64" customFormat="1" x14ac:dyDescent="0.35">
      <c r="A477" s="69">
        <v>7.1</v>
      </c>
      <c r="B477" s="70">
        <v>10.025</v>
      </c>
      <c r="C477" s="69">
        <v>5.04</v>
      </c>
      <c r="D477" s="71" t="s">
        <v>235</v>
      </c>
      <c r="E477" s="69">
        <v>48</v>
      </c>
      <c r="F477" s="240">
        <f t="shared" si="8"/>
        <v>10</v>
      </c>
      <c r="G477" s="236">
        <v>109</v>
      </c>
      <c r="H477" s="237"/>
      <c r="I477" s="72"/>
      <c r="J477" s="72">
        <v>1</v>
      </c>
    </row>
    <row r="478" spans="1:10" s="72" customFormat="1" x14ac:dyDescent="0.35">
      <c r="A478" s="60">
        <v>3</v>
      </c>
      <c r="B478" s="61">
        <v>10.013</v>
      </c>
      <c r="C478" s="60">
        <v>8.01</v>
      </c>
      <c r="D478" s="62" t="s">
        <v>249</v>
      </c>
      <c r="E478" s="60">
        <v>86</v>
      </c>
      <c r="F478" s="240">
        <f t="shared" si="8"/>
        <v>10</v>
      </c>
      <c r="G478" s="62">
        <v>110</v>
      </c>
      <c r="H478" s="60">
        <f>ROWS(F375:F478)</f>
        <v>104</v>
      </c>
      <c r="I478" s="64">
        <v>1</v>
      </c>
      <c r="J478" s="64"/>
    </row>
    <row r="479" spans="1:10" s="72" customFormat="1" x14ac:dyDescent="0.35">
      <c r="A479" s="69">
        <v>1</v>
      </c>
      <c r="B479" s="70">
        <v>11.03</v>
      </c>
      <c r="C479" s="69">
        <v>12.03</v>
      </c>
      <c r="D479" s="71" t="s">
        <v>146</v>
      </c>
      <c r="E479" s="69">
        <v>29</v>
      </c>
      <c r="F479" s="240">
        <f t="shared" si="8"/>
        <v>11</v>
      </c>
      <c r="G479" s="71">
        <v>56</v>
      </c>
      <c r="H479" s="69"/>
      <c r="I479" s="72">
        <f>SUM(I375:I478)</f>
        <v>51</v>
      </c>
      <c r="J479" s="72">
        <f>SUM(J375:J478)</f>
        <v>47</v>
      </c>
    </row>
    <row r="480" spans="1:10" s="72" customFormat="1" x14ac:dyDescent="0.35">
      <c r="A480" s="69">
        <v>1</v>
      </c>
      <c r="B480" s="70">
        <v>11.03</v>
      </c>
      <c r="C480" s="69">
        <v>12.09</v>
      </c>
      <c r="D480" s="71" t="s">
        <v>146</v>
      </c>
      <c r="E480" s="69">
        <v>29</v>
      </c>
      <c r="F480" s="240">
        <f t="shared" si="8"/>
        <v>11</v>
      </c>
      <c r="G480" s="71">
        <v>56</v>
      </c>
      <c r="H480" s="69"/>
    </row>
    <row r="481" spans="1:10" s="72" customFormat="1" x14ac:dyDescent="0.35">
      <c r="A481" s="69">
        <v>1</v>
      </c>
      <c r="B481" s="70">
        <v>11.03</v>
      </c>
      <c r="C481" s="69">
        <v>12.11</v>
      </c>
      <c r="D481" s="71" t="s">
        <v>146</v>
      </c>
      <c r="E481" s="69">
        <v>29</v>
      </c>
      <c r="F481" s="240">
        <f t="shared" si="8"/>
        <v>11</v>
      </c>
      <c r="G481" s="71">
        <v>56</v>
      </c>
      <c r="H481" s="69"/>
    </row>
    <row r="482" spans="1:10" s="72" customFormat="1" x14ac:dyDescent="0.35">
      <c r="A482" s="69">
        <v>1</v>
      </c>
      <c r="B482" s="70">
        <v>11.03</v>
      </c>
      <c r="C482" s="69">
        <v>12.12</v>
      </c>
      <c r="D482" s="71" t="s">
        <v>146</v>
      </c>
      <c r="E482" s="69">
        <v>29</v>
      </c>
      <c r="F482" s="240">
        <f t="shared" si="8"/>
        <v>11</v>
      </c>
      <c r="G482" s="71">
        <v>56</v>
      </c>
      <c r="H482" s="69"/>
    </row>
    <row r="483" spans="1:10" s="72" customFormat="1" x14ac:dyDescent="0.35">
      <c r="A483" s="69">
        <v>1</v>
      </c>
      <c r="B483" s="70">
        <v>11.03</v>
      </c>
      <c r="C483" s="69">
        <v>12.13</v>
      </c>
      <c r="D483" s="71" t="s">
        <v>146</v>
      </c>
      <c r="E483" s="69">
        <v>29</v>
      </c>
      <c r="F483" s="240">
        <f t="shared" si="8"/>
        <v>11</v>
      </c>
      <c r="G483" s="71">
        <v>56</v>
      </c>
      <c r="H483" s="69"/>
    </row>
    <row r="484" spans="1:10" s="72" customFormat="1" x14ac:dyDescent="0.35">
      <c r="A484" s="69">
        <v>1</v>
      </c>
      <c r="B484" s="70">
        <v>11.03</v>
      </c>
      <c r="C484" s="69">
        <v>12.13</v>
      </c>
      <c r="D484" s="71" t="s">
        <v>146</v>
      </c>
      <c r="E484" s="69">
        <v>29</v>
      </c>
      <c r="F484" s="240">
        <f t="shared" si="8"/>
        <v>11</v>
      </c>
      <c r="G484" s="71">
        <v>56</v>
      </c>
      <c r="H484" s="69"/>
    </row>
    <row r="485" spans="1:10" s="64" customFormat="1" x14ac:dyDescent="0.35">
      <c r="A485" s="69">
        <v>9</v>
      </c>
      <c r="B485" s="70">
        <v>11.05</v>
      </c>
      <c r="C485" s="69">
        <v>16.010999999999999</v>
      </c>
      <c r="D485" s="71" t="s">
        <v>113</v>
      </c>
      <c r="E485" s="69"/>
      <c r="F485" s="240">
        <f t="shared" si="8"/>
        <v>11</v>
      </c>
      <c r="G485" s="71">
        <v>60</v>
      </c>
      <c r="H485" s="69"/>
      <c r="I485" s="72"/>
      <c r="J485" s="72"/>
    </row>
    <row r="486" spans="1:10" s="64" customFormat="1" x14ac:dyDescent="0.35">
      <c r="A486" s="69">
        <v>9</v>
      </c>
      <c r="B486" s="70">
        <v>11.06</v>
      </c>
      <c r="C486" s="69">
        <v>16.010999999999999</v>
      </c>
      <c r="D486" s="71" t="s">
        <v>113</v>
      </c>
      <c r="E486" s="69"/>
      <c r="F486" s="240">
        <f t="shared" si="8"/>
        <v>11</v>
      </c>
      <c r="G486" s="71">
        <v>60</v>
      </c>
      <c r="H486" s="69"/>
      <c r="I486" s="72"/>
      <c r="J486" s="72"/>
    </row>
    <row r="487" spans="1:10" s="64" customFormat="1" x14ac:dyDescent="0.35">
      <c r="A487" s="69">
        <v>9</v>
      </c>
      <c r="B487" s="70">
        <v>11.05</v>
      </c>
      <c r="C487" s="69">
        <v>16.012</v>
      </c>
      <c r="D487" s="71" t="s">
        <v>113</v>
      </c>
      <c r="E487" s="69"/>
      <c r="F487" s="240">
        <f t="shared" si="8"/>
        <v>11</v>
      </c>
      <c r="G487" s="71">
        <v>60</v>
      </c>
      <c r="H487" s="69"/>
      <c r="I487" s="72"/>
      <c r="J487" s="72"/>
    </row>
    <row r="488" spans="1:10" s="64" customFormat="1" x14ac:dyDescent="0.35">
      <c r="A488" s="69">
        <v>9</v>
      </c>
      <c r="B488" s="70">
        <v>11.06</v>
      </c>
      <c r="C488" s="69">
        <v>16.012</v>
      </c>
      <c r="D488" s="71" t="s">
        <v>113</v>
      </c>
      <c r="E488" s="69"/>
      <c r="F488" s="240">
        <f t="shared" si="8"/>
        <v>11</v>
      </c>
      <c r="G488" s="71">
        <v>60</v>
      </c>
      <c r="H488" s="69"/>
      <c r="I488" s="72"/>
      <c r="J488" s="72"/>
    </row>
    <row r="489" spans="1:10" s="64" customFormat="1" x14ac:dyDescent="0.35">
      <c r="A489" s="69">
        <v>10</v>
      </c>
      <c r="B489" s="70">
        <v>11.05</v>
      </c>
      <c r="C489" s="69">
        <v>17.010999999999999</v>
      </c>
      <c r="D489" s="71" t="s">
        <v>113</v>
      </c>
      <c r="E489" s="69"/>
      <c r="F489" s="240">
        <f t="shared" si="8"/>
        <v>11</v>
      </c>
      <c r="G489" s="71">
        <v>60</v>
      </c>
      <c r="H489" s="69"/>
      <c r="I489" s="72"/>
      <c r="J489" s="72"/>
    </row>
    <row r="490" spans="1:10" s="64" customFormat="1" x14ac:dyDescent="0.35">
      <c r="A490" s="69">
        <v>10</v>
      </c>
      <c r="B490" s="70">
        <v>11.06</v>
      </c>
      <c r="C490" s="69">
        <v>17.010999999999999</v>
      </c>
      <c r="D490" s="71" t="s">
        <v>113</v>
      </c>
      <c r="E490" s="69"/>
      <c r="F490" s="240">
        <f t="shared" si="8"/>
        <v>11</v>
      </c>
      <c r="G490" s="71">
        <v>60</v>
      </c>
      <c r="H490" s="69"/>
      <c r="I490" s="72"/>
      <c r="J490" s="72"/>
    </row>
    <row r="491" spans="1:10" s="64" customFormat="1" x14ac:dyDescent="0.35">
      <c r="A491" s="69">
        <v>10</v>
      </c>
      <c r="B491" s="70">
        <v>11.05</v>
      </c>
      <c r="C491" s="69">
        <v>17.021000000000001</v>
      </c>
      <c r="D491" s="71" t="s">
        <v>113</v>
      </c>
      <c r="E491" s="69"/>
      <c r="F491" s="240">
        <f t="shared" si="8"/>
        <v>11</v>
      </c>
      <c r="G491" s="71">
        <v>60</v>
      </c>
      <c r="H491" s="69"/>
      <c r="I491" s="72"/>
      <c r="J491" s="72"/>
    </row>
    <row r="492" spans="1:10" s="64" customFormat="1" x14ac:dyDescent="0.35">
      <c r="A492" s="69">
        <v>10</v>
      </c>
      <c r="B492" s="70">
        <v>11.06</v>
      </c>
      <c r="C492" s="69">
        <v>17.021000000000001</v>
      </c>
      <c r="D492" s="71" t="s">
        <v>113</v>
      </c>
      <c r="E492" s="69"/>
      <c r="F492" s="240">
        <f t="shared" si="8"/>
        <v>11</v>
      </c>
      <c r="G492" s="71">
        <v>60</v>
      </c>
      <c r="H492" s="69"/>
      <c r="I492" s="72"/>
      <c r="J492" s="72"/>
    </row>
    <row r="493" spans="1:10" s="64" customFormat="1" x14ac:dyDescent="0.35">
      <c r="A493" s="69">
        <v>10</v>
      </c>
      <c r="B493" s="70">
        <v>11.05</v>
      </c>
      <c r="C493" s="69">
        <v>17.021999999999998</v>
      </c>
      <c r="D493" s="71" t="s">
        <v>113</v>
      </c>
      <c r="E493" s="69"/>
      <c r="F493" s="240">
        <f t="shared" si="8"/>
        <v>11</v>
      </c>
      <c r="G493" s="71">
        <v>60</v>
      </c>
      <c r="H493" s="69"/>
      <c r="I493" s="72"/>
      <c r="J493" s="72"/>
    </row>
    <row r="494" spans="1:10" s="64" customFormat="1" x14ac:dyDescent="0.35">
      <c r="A494" s="69">
        <v>10</v>
      </c>
      <c r="B494" s="70">
        <v>11.06</v>
      </c>
      <c r="C494" s="69">
        <v>17.021999999999998</v>
      </c>
      <c r="D494" s="71" t="s">
        <v>113</v>
      </c>
      <c r="E494" s="69"/>
      <c r="F494" s="240">
        <f t="shared" si="8"/>
        <v>11</v>
      </c>
      <c r="G494" s="71">
        <v>60</v>
      </c>
      <c r="H494" s="69"/>
      <c r="I494" s="72"/>
      <c r="J494" s="72"/>
    </row>
    <row r="495" spans="1:10" s="64" customFormat="1" x14ac:dyDescent="0.35">
      <c r="A495" s="69">
        <v>11</v>
      </c>
      <c r="B495" s="70">
        <v>11.05</v>
      </c>
      <c r="C495" s="69">
        <v>15.021000000000001</v>
      </c>
      <c r="D495" s="71" t="s">
        <v>113</v>
      </c>
      <c r="E495" s="69"/>
      <c r="F495" s="240">
        <f t="shared" si="8"/>
        <v>11</v>
      </c>
      <c r="G495" s="71">
        <v>60</v>
      </c>
      <c r="H495" s="69"/>
      <c r="I495" s="72"/>
      <c r="J495" s="72"/>
    </row>
    <row r="496" spans="1:10" s="64" customFormat="1" x14ac:dyDescent="0.35">
      <c r="A496" s="69">
        <v>11</v>
      </c>
      <c r="B496" s="70">
        <v>11.06</v>
      </c>
      <c r="C496" s="69">
        <v>15.021000000000001</v>
      </c>
      <c r="D496" s="71" t="s">
        <v>113</v>
      </c>
      <c r="E496" s="69"/>
      <c r="F496" s="240">
        <f t="shared" si="8"/>
        <v>11</v>
      </c>
      <c r="G496" s="71">
        <v>60</v>
      </c>
      <c r="H496" s="69"/>
      <c r="I496" s="72"/>
      <c r="J496" s="72"/>
    </row>
    <row r="497" spans="1:10" s="64" customFormat="1" x14ac:dyDescent="0.35">
      <c r="A497" s="69">
        <v>11</v>
      </c>
      <c r="B497" s="70">
        <v>11.05</v>
      </c>
      <c r="C497" s="69">
        <v>15.022</v>
      </c>
      <c r="D497" s="71" t="s">
        <v>113</v>
      </c>
      <c r="E497" s="69"/>
      <c r="F497" s="240">
        <f t="shared" si="8"/>
        <v>11</v>
      </c>
      <c r="G497" s="71">
        <v>60</v>
      </c>
      <c r="H497" s="69"/>
      <c r="I497" s="72"/>
      <c r="J497" s="72"/>
    </row>
    <row r="498" spans="1:10" s="64" customFormat="1" x14ac:dyDescent="0.35">
      <c r="A498" s="69">
        <v>11</v>
      </c>
      <c r="B498" s="70">
        <v>11.06</v>
      </c>
      <c r="C498" s="69">
        <v>15.022</v>
      </c>
      <c r="D498" s="71" t="s">
        <v>113</v>
      </c>
      <c r="E498" s="69"/>
      <c r="F498" s="240">
        <f t="shared" si="8"/>
        <v>11</v>
      </c>
      <c r="G498" s="71">
        <v>60</v>
      </c>
      <c r="H498" s="69"/>
      <c r="I498" s="72"/>
      <c r="J498" s="72"/>
    </row>
    <row r="499" spans="1:10" s="64" customFormat="1" x14ac:dyDescent="0.35">
      <c r="A499" s="69">
        <v>11</v>
      </c>
      <c r="B499" s="70">
        <v>11.05</v>
      </c>
      <c r="C499" s="69">
        <v>15.023</v>
      </c>
      <c r="D499" s="71" t="s">
        <v>113</v>
      </c>
      <c r="E499" s="69"/>
      <c r="F499" s="240">
        <f t="shared" si="8"/>
        <v>11</v>
      </c>
      <c r="G499" s="71">
        <v>60</v>
      </c>
      <c r="H499" s="69"/>
      <c r="I499" s="72"/>
      <c r="J499" s="72"/>
    </row>
    <row r="500" spans="1:10" s="64" customFormat="1" x14ac:dyDescent="0.35">
      <c r="A500" s="69">
        <v>11</v>
      </c>
      <c r="B500" s="70">
        <v>11.06</v>
      </c>
      <c r="C500" s="69">
        <v>15.023</v>
      </c>
      <c r="D500" s="71" t="s">
        <v>113</v>
      </c>
      <c r="E500" s="69"/>
      <c r="F500" s="240">
        <f t="shared" si="8"/>
        <v>11</v>
      </c>
      <c r="G500" s="71">
        <v>60</v>
      </c>
      <c r="H500" s="69"/>
      <c r="I500" s="72"/>
      <c r="J500" s="72"/>
    </row>
    <row r="501" spans="1:10" s="64" customFormat="1" x14ac:dyDescent="0.35">
      <c r="A501" s="69">
        <v>11</v>
      </c>
      <c r="B501" s="70">
        <v>11.05</v>
      </c>
      <c r="C501" s="69">
        <v>15.031000000000001</v>
      </c>
      <c r="D501" s="71" t="s">
        <v>113</v>
      </c>
      <c r="E501" s="69"/>
      <c r="F501" s="240">
        <f t="shared" si="8"/>
        <v>11</v>
      </c>
      <c r="G501" s="71">
        <v>60</v>
      </c>
      <c r="H501" s="69"/>
      <c r="I501" s="72"/>
      <c r="J501" s="72"/>
    </row>
    <row r="502" spans="1:10" s="64" customFormat="1" x14ac:dyDescent="0.35">
      <c r="A502" s="69">
        <v>11</v>
      </c>
      <c r="B502" s="70">
        <v>11.06</v>
      </c>
      <c r="C502" s="69">
        <v>15.031000000000001</v>
      </c>
      <c r="D502" s="71" t="s">
        <v>113</v>
      </c>
      <c r="E502" s="69"/>
      <c r="F502" s="240">
        <f t="shared" si="8"/>
        <v>11</v>
      </c>
      <c r="G502" s="71">
        <v>60</v>
      </c>
      <c r="H502" s="69"/>
      <c r="I502" s="72"/>
      <c r="J502" s="72"/>
    </row>
    <row r="503" spans="1:10" s="64" customFormat="1" x14ac:dyDescent="0.35">
      <c r="A503" s="69">
        <v>11</v>
      </c>
      <c r="B503" s="70">
        <v>11.05</v>
      </c>
      <c r="C503" s="69">
        <v>15.032</v>
      </c>
      <c r="D503" s="71" t="s">
        <v>113</v>
      </c>
      <c r="E503" s="69"/>
      <c r="F503" s="240">
        <f t="shared" si="8"/>
        <v>11</v>
      </c>
      <c r="G503" s="71">
        <v>60</v>
      </c>
      <c r="H503" s="69"/>
      <c r="I503" s="72"/>
      <c r="J503" s="72"/>
    </row>
    <row r="504" spans="1:10" s="64" customFormat="1" x14ac:dyDescent="0.35">
      <c r="A504" s="69">
        <v>11</v>
      </c>
      <c r="B504" s="70">
        <v>11.06</v>
      </c>
      <c r="C504" s="69">
        <v>15.032</v>
      </c>
      <c r="D504" s="71" t="s">
        <v>113</v>
      </c>
      <c r="E504" s="69"/>
      <c r="F504" s="240">
        <f t="shared" si="8"/>
        <v>11</v>
      </c>
      <c r="G504" s="71">
        <v>60</v>
      </c>
      <c r="H504" s="69"/>
      <c r="I504" s="72"/>
      <c r="J504" s="72"/>
    </row>
    <row r="505" spans="1:10" s="64" customFormat="1" x14ac:dyDescent="0.35">
      <c r="A505" s="69">
        <v>11</v>
      </c>
      <c r="B505" s="70">
        <v>11.05</v>
      </c>
      <c r="C505" s="69">
        <v>15.032999999999999</v>
      </c>
      <c r="D505" s="71" t="s">
        <v>113</v>
      </c>
      <c r="E505" s="69"/>
      <c r="F505" s="240">
        <f t="shared" si="8"/>
        <v>11</v>
      </c>
      <c r="G505" s="71">
        <v>60</v>
      </c>
      <c r="H505" s="69"/>
      <c r="I505" s="72"/>
      <c r="J505" s="72"/>
    </row>
    <row r="506" spans="1:10" s="64" customFormat="1" x14ac:dyDescent="0.35">
      <c r="A506" s="69">
        <v>11</v>
      </c>
      <c r="B506" s="70">
        <v>11.06</v>
      </c>
      <c r="C506" s="69">
        <v>15.032999999999999</v>
      </c>
      <c r="D506" s="71" t="s">
        <v>113</v>
      </c>
      <c r="E506" s="69"/>
      <c r="F506" s="240">
        <f t="shared" si="8"/>
        <v>11</v>
      </c>
      <c r="G506" s="71">
        <v>60</v>
      </c>
      <c r="H506" s="69"/>
      <c r="I506" s="72"/>
      <c r="J506" s="72"/>
    </row>
    <row r="507" spans="1:10" s="72" customFormat="1" x14ac:dyDescent="0.35">
      <c r="A507" s="69">
        <v>1</v>
      </c>
      <c r="B507" s="70">
        <v>11.06</v>
      </c>
      <c r="C507" s="69">
        <v>15.04</v>
      </c>
      <c r="D507" s="71" t="s">
        <v>112</v>
      </c>
      <c r="E507" s="69"/>
      <c r="F507" s="240">
        <f t="shared" si="8"/>
        <v>11</v>
      </c>
      <c r="G507" s="71">
        <v>61</v>
      </c>
      <c r="H507" s="60"/>
      <c r="I507" s="88"/>
      <c r="J507" s="88"/>
    </row>
    <row r="508" spans="1:10" s="72" customFormat="1" x14ac:dyDescent="0.35">
      <c r="A508" s="69">
        <v>11</v>
      </c>
      <c r="B508" s="70">
        <v>11.06</v>
      </c>
      <c r="C508" s="69">
        <v>15.010999999999999</v>
      </c>
      <c r="D508" s="71" t="s">
        <v>112</v>
      </c>
      <c r="E508" s="69"/>
      <c r="F508" s="240">
        <f t="shared" si="8"/>
        <v>11</v>
      </c>
      <c r="G508" s="71">
        <v>61</v>
      </c>
      <c r="H508" s="69"/>
    </row>
    <row r="509" spans="1:10" s="72" customFormat="1" x14ac:dyDescent="0.35">
      <c r="A509" s="69">
        <v>7.3</v>
      </c>
      <c r="B509" s="70">
        <v>11.05</v>
      </c>
      <c r="C509" s="69">
        <v>9.0299999999999994</v>
      </c>
      <c r="D509" s="71" t="s">
        <v>117</v>
      </c>
      <c r="E509" s="69"/>
      <c r="F509" s="240">
        <f t="shared" si="8"/>
        <v>11</v>
      </c>
      <c r="G509" s="71">
        <v>62</v>
      </c>
      <c r="H509" s="69"/>
      <c r="I509" s="85"/>
      <c r="J509" s="85"/>
    </row>
    <row r="510" spans="1:10" s="85" customFormat="1" x14ac:dyDescent="0.35">
      <c r="A510" s="69">
        <v>7.3</v>
      </c>
      <c r="B510" s="70">
        <v>11.05</v>
      </c>
      <c r="C510" s="69">
        <v>9.0399999999999991</v>
      </c>
      <c r="D510" s="71" t="s">
        <v>117</v>
      </c>
      <c r="E510" s="69"/>
      <c r="F510" s="240">
        <f t="shared" si="8"/>
        <v>11</v>
      </c>
      <c r="G510" s="71">
        <v>62</v>
      </c>
      <c r="H510" s="69"/>
    </row>
    <row r="511" spans="1:10" s="85" customFormat="1" x14ac:dyDescent="0.35">
      <c r="A511" s="69">
        <v>7.3</v>
      </c>
      <c r="B511" s="70">
        <v>11.05</v>
      </c>
      <c r="C511" s="69">
        <v>9.0500000000000007</v>
      </c>
      <c r="D511" s="71" t="s">
        <v>117</v>
      </c>
      <c r="E511" s="69"/>
      <c r="F511" s="240">
        <f t="shared" si="8"/>
        <v>11</v>
      </c>
      <c r="G511" s="71">
        <v>62</v>
      </c>
      <c r="H511" s="69"/>
    </row>
    <row r="512" spans="1:10" s="85" customFormat="1" x14ac:dyDescent="0.3">
      <c r="A512" s="73">
        <v>3</v>
      </c>
      <c r="B512" s="96">
        <v>11.02</v>
      </c>
      <c r="C512" s="73">
        <v>8.01</v>
      </c>
      <c r="D512" s="97" t="s">
        <v>214</v>
      </c>
      <c r="E512" s="73">
        <v>39</v>
      </c>
      <c r="F512" s="240">
        <f t="shared" si="8"/>
        <v>11</v>
      </c>
      <c r="G512" s="97">
        <v>68</v>
      </c>
      <c r="H512" s="73"/>
      <c r="I512" s="57"/>
      <c r="J512" s="57"/>
    </row>
    <row r="513" spans="1:10" s="85" customFormat="1" x14ac:dyDescent="0.3">
      <c r="A513" s="73">
        <v>3</v>
      </c>
      <c r="B513" s="96">
        <v>11.02</v>
      </c>
      <c r="C513" s="73">
        <v>12.09</v>
      </c>
      <c r="D513" s="97" t="s">
        <v>214</v>
      </c>
      <c r="E513" s="73">
        <v>39</v>
      </c>
      <c r="F513" s="240">
        <f t="shared" si="8"/>
        <v>11</v>
      </c>
      <c r="G513" s="97">
        <v>68</v>
      </c>
      <c r="H513" s="73"/>
      <c r="I513" s="57"/>
      <c r="J513" s="57"/>
    </row>
    <row r="514" spans="1:10" s="85" customFormat="1" x14ac:dyDescent="0.3">
      <c r="A514" s="73">
        <v>3</v>
      </c>
      <c r="B514" s="96">
        <v>11.02</v>
      </c>
      <c r="C514" s="73">
        <v>12.1</v>
      </c>
      <c r="D514" s="97" t="s">
        <v>214</v>
      </c>
      <c r="E514" s="73">
        <v>39</v>
      </c>
      <c r="F514" s="240">
        <f t="shared" si="8"/>
        <v>11</v>
      </c>
      <c r="G514" s="97">
        <v>68</v>
      </c>
      <c r="H514" s="73"/>
      <c r="I514" s="57"/>
      <c r="J514" s="57"/>
    </row>
    <row r="515" spans="1:10" s="85" customFormat="1" x14ac:dyDescent="0.35">
      <c r="A515" s="69">
        <v>3</v>
      </c>
      <c r="B515" s="70">
        <v>11.02</v>
      </c>
      <c r="C515" s="69">
        <v>8.01</v>
      </c>
      <c r="D515" s="71" t="s">
        <v>212</v>
      </c>
      <c r="E515" s="69">
        <v>37</v>
      </c>
      <c r="F515" s="240">
        <f t="shared" si="8"/>
        <v>11</v>
      </c>
      <c r="G515" s="71">
        <v>71</v>
      </c>
      <c r="H515" s="130"/>
      <c r="I515" s="68"/>
      <c r="J515" s="59"/>
    </row>
    <row r="516" spans="1:10" s="85" customFormat="1" x14ac:dyDescent="0.35">
      <c r="A516" s="65">
        <v>7.1</v>
      </c>
      <c r="B516" s="66">
        <v>11.02</v>
      </c>
      <c r="C516" s="65">
        <v>8.01</v>
      </c>
      <c r="D516" s="67" t="s">
        <v>212</v>
      </c>
      <c r="E516" s="65">
        <v>37</v>
      </c>
      <c r="F516" s="240">
        <f t="shared" si="8"/>
        <v>11</v>
      </c>
      <c r="G516" s="71">
        <v>71</v>
      </c>
      <c r="H516" s="73"/>
      <c r="I516" s="58"/>
      <c r="J516" s="58"/>
    </row>
    <row r="517" spans="1:10" s="85" customFormat="1" x14ac:dyDescent="0.3">
      <c r="A517" s="54">
        <v>3</v>
      </c>
      <c r="B517" s="55">
        <v>11.01</v>
      </c>
      <c r="C517" s="54">
        <v>8.09</v>
      </c>
      <c r="D517" s="56" t="s">
        <v>213</v>
      </c>
      <c r="E517" s="54">
        <v>38</v>
      </c>
      <c r="F517" s="240">
        <f t="shared" si="8"/>
        <v>11</v>
      </c>
      <c r="G517" s="97">
        <v>72</v>
      </c>
      <c r="H517" s="73"/>
      <c r="I517" s="58"/>
      <c r="J517" s="58"/>
    </row>
    <row r="518" spans="1:10" s="85" customFormat="1" x14ac:dyDescent="0.3">
      <c r="A518" s="54">
        <v>7.1</v>
      </c>
      <c r="B518" s="55">
        <v>11.01</v>
      </c>
      <c r="C518" s="54">
        <v>8.09</v>
      </c>
      <c r="D518" s="56" t="s">
        <v>213</v>
      </c>
      <c r="E518" s="54">
        <v>38</v>
      </c>
      <c r="F518" s="240">
        <f t="shared" si="8"/>
        <v>11</v>
      </c>
      <c r="G518" s="97">
        <v>72</v>
      </c>
      <c r="H518" s="130"/>
      <c r="I518" s="59"/>
      <c r="J518" s="59"/>
    </row>
    <row r="519" spans="1:10" s="85" customFormat="1" x14ac:dyDescent="0.35">
      <c r="A519" s="60">
        <v>3</v>
      </c>
      <c r="B519" s="61">
        <v>11.04</v>
      </c>
      <c r="C519" s="60">
        <v>8.01</v>
      </c>
      <c r="D519" s="62" t="s">
        <v>149</v>
      </c>
      <c r="E519" s="60">
        <v>24</v>
      </c>
      <c r="F519" s="240">
        <f t="shared" si="8"/>
        <v>11</v>
      </c>
      <c r="G519" s="62">
        <v>73</v>
      </c>
      <c r="H519" s="60"/>
      <c r="I519" s="64"/>
      <c r="J519" s="64"/>
    </row>
    <row r="520" spans="1:10" s="85" customFormat="1" x14ac:dyDescent="0.35">
      <c r="A520" s="60">
        <v>7.1</v>
      </c>
      <c r="B520" s="61">
        <v>11.04</v>
      </c>
      <c r="C520" s="60">
        <v>18.04</v>
      </c>
      <c r="D520" s="62" t="s">
        <v>149</v>
      </c>
      <c r="E520" s="60">
        <v>24</v>
      </c>
      <c r="F520" s="240">
        <f t="shared" si="8"/>
        <v>11</v>
      </c>
      <c r="G520" s="62">
        <v>73</v>
      </c>
      <c r="H520" s="60"/>
      <c r="I520" s="64"/>
      <c r="J520" s="64"/>
    </row>
    <row r="521" spans="1:10" s="85" customFormat="1" x14ac:dyDescent="0.35">
      <c r="A521" s="69">
        <v>7.1</v>
      </c>
      <c r="B521" s="70">
        <v>11.01</v>
      </c>
      <c r="C521" s="69">
        <v>8.02</v>
      </c>
      <c r="D521" s="71" t="s">
        <v>211</v>
      </c>
      <c r="E521" s="69"/>
      <c r="F521" s="240">
        <f t="shared" si="8"/>
        <v>11</v>
      </c>
      <c r="G521" s="71">
        <v>85</v>
      </c>
      <c r="H521" s="69"/>
    </row>
    <row r="522" spans="1:10" s="85" customFormat="1" x14ac:dyDescent="0.35">
      <c r="A522" s="69">
        <v>7.1</v>
      </c>
      <c r="B522" s="70">
        <v>11.01</v>
      </c>
      <c r="C522" s="69">
        <v>8.08</v>
      </c>
      <c r="D522" s="71" t="s">
        <v>211</v>
      </c>
      <c r="E522" s="69"/>
      <c r="F522" s="240">
        <f t="shared" si="8"/>
        <v>11</v>
      </c>
      <c r="G522" s="71">
        <v>85</v>
      </c>
      <c r="H522" s="69"/>
    </row>
    <row r="523" spans="1:10" s="85" customFormat="1" x14ac:dyDescent="0.35">
      <c r="A523" s="69">
        <v>7.1</v>
      </c>
      <c r="B523" s="70">
        <v>11.01</v>
      </c>
      <c r="C523" s="69">
        <v>17.04</v>
      </c>
      <c r="D523" s="71" t="s">
        <v>211</v>
      </c>
      <c r="E523" s="69"/>
      <c r="F523" s="240">
        <f t="shared" si="8"/>
        <v>11</v>
      </c>
      <c r="G523" s="71">
        <v>85</v>
      </c>
      <c r="H523" s="69"/>
    </row>
    <row r="524" spans="1:10" s="85" customFormat="1" x14ac:dyDescent="0.35">
      <c r="A524" s="69">
        <v>3</v>
      </c>
      <c r="B524" s="70">
        <v>11.09</v>
      </c>
      <c r="C524" s="69">
        <v>8.01</v>
      </c>
      <c r="D524" s="71" t="s">
        <v>248</v>
      </c>
      <c r="E524" s="69">
        <v>85</v>
      </c>
      <c r="F524" s="240">
        <f t="shared" si="8"/>
        <v>11</v>
      </c>
      <c r="G524" s="71">
        <v>98</v>
      </c>
      <c r="H524" s="69"/>
      <c r="I524" s="72"/>
      <c r="J524" s="72"/>
    </row>
    <row r="525" spans="1:10" s="85" customFormat="1" x14ac:dyDescent="0.35">
      <c r="A525" s="60">
        <v>7.1</v>
      </c>
      <c r="B525" s="61">
        <v>11.05</v>
      </c>
      <c r="C525" s="60">
        <v>8.07</v>
      </c>
      <c r="D525" s="62" t="s">
        <v>210</v>
      </c>
      <c r="E525" s="60"/>
      <c r="F525" s="240">
        <f t="shared" si="8"/>
        <v>11</v>
      </c>
      <c r="G525" s="62">
        <v>99</v>
      </c>
      <c r="H525" s="60"/>
      <c r="I525" s="64"/>
      <c r="J525" s="64"/>
    </row>
    <row r="526" spans="1:10" s="85" customFormat="1" x14ac:dyDescent="0.35">
      <c r="A526" s="69">
        <v>4</v>
      </c>
      <c r="B526" s="70">
        <v>11.07</v>
      </c>
      <c r="C526" s="69">
        <v>8.0299999999999994</v>
      </c>
      <c r="D526" s="71" t="s">
        <v>218</v>
      </c>
      <c r="E526" s="69"/>
      <c r="F526" s="240">
        <f t="shared" si="8"/>
        <v>11</v>
      </c>
      <c r="G526" s="71">
        <v>106</v>
      </c>
      <c r="H526" s="69"/>
      <c r="I526" s="72"/>
      <c r="J526" s="72"/>
    </row>
    <row r="527" spans="1:10" s="85" customFormat="1" x14ac:dyDescent="0.35">
      <c r="A527" s="69">
        <v>4</v>
      </c>
      <c r="B527" s="70">
        <v>11.08</v>
      </c>
      <c r="C527" s="69">
        <v>8.0299999999999994</v>
      </c>
      <c r="D527" s="71" t="s">
        <v>218</v>
      </c>
      <c r="E527" s="69"/>
      <c r="F527" s="240">
        <f t="shared" si="8"/>
        <v>11</v>
      </c>
      <c r="G527" s="71">
        <v>106</v>
      </c>
      <c r="H527" s="69"/>
      <c r="I527" s="72"/>
      <c r="J527" s="72"/>
    </row>
    <row r="528" spans="1:10" s="85" customFormat="1" x14ac:dyDescent="0.35">
      <c r="A528" s="69">
        <v>4</v>
      </c>
      <c r="B528" s="70">
        <v>11.07</v>
      </c>
      <c r="C528" s="69">
        <v>8.0399999999999991</v>
      </c>
      <c r="D528" s="71" t="s">
        <v>218</v>
      </c>
      <c r="E528" s="69"/>
      <c r="F528" s="240">
        <f t="shared" si="8"/>
        <v>11</v>
      </c>
      <c r="G528" s="71">
        <v>106</v>
      </c>
      <c r="H528" s="69"/>
      <c r="I528" s="72"/>
      <c r="J528" s="72"/>
    </row>
    <row r="529" spans="1:10" s="85" customFormat="1" x14ac:dyDescent="0.35">
      <c r="A529" s="69">
        <v>4</v>
      </c>
      <c r="B529" s="70">
        <v>11.08</v>
      </c>
      <c r="C529" s="69">
        <v>8.0399999999999991</v>
      </c>
      <c r="D529" s="71" t="s">
        <v>218</v>
      </c>
      <c r="E529" s="69"/>
      <c r="F529" s="240">
        <f t="shared" si="8"/>
        <v>11</v>
      </c>
      <c r="G529" s="71">
        <v>106</v>
      </c>
      <c r="H529" s="69"/>
      <c r="I529" s="72"/>
      <c r="J529" s="72"/>
    </row>
    <row r="530" spans="1:10" s="85" customFormat="1" x14ac:dyDescent="0.35">
      <c r="A530" s="69">
        <v>5</v>
      </c>
      <c r="B530" s="70">
        <v>11.07</v>
      </c>
      <c r="C530" s="69">
        <v>8.0299999999999994</v>
      </c>
      <c r="D530" s="71" t="s">
        <v>218</v>
      </c>
      <c r="E530" s="69"/>
      <c r="F530" s="240">
        <f t="shared" ref="F530:F593" si="9">_xlfn.FLOOR.MATH(B530)</f>
        <v>11</v>
      </c>
      <c r="G530" s="71">
        <v>106</v>
      </c>
      <c r="H530" s="69"/>
      <c r="I530" s="72"/>
      <c r="J530" s="72"/>
    </row>
    <row r="531" spans="1:10" s="85" customFormat="1" x14ac:dyDescent="0.35">
      <c r="A531" s="69">
        <v>5</v>
      </c>
      <c r="B531" s="70">
        <v>11.08</v>
      </c>
      <c r="C531" s="69">
        <v>8.0299999999999994</v>
      </c>
      <c r="D531" s="71" t="s">
        <v>218</v>
      </c>
      <c r="E531" s="69"/>
      <c r="F531" s="240">
        <f t="shared" si="9"/>
        <v>11</v>
      </c>
      <c r="G531" s="71">
        <v>106</v>
      </c>
      <c r="H531" s="69"/>
      <c r="I531" s="72"/>
      <c r="J531" s="72"/>
    </row>
    <row r="532" spans="1:10" s="85" customFormat="1" x14ac:dyDescent="0.35">
      <c r="A532" s="69">
        <v>5</v>
      </c>
      <c r="B532" s="70">
        <v>11.07</v>
      </c>
      <c r="C532" s="69">
        <v>8.0399999999999991</v>
      </c>
      <c r="D532" s="71" t="s">
        <v>218</v>
      </c>
      <c r="E532" s="69"/>
      <c r="F532" s="240">
        <f t="shared" si="9"/>
        <v>11</v>
      </c>
      <c r="G532" s="71">
        <v>106</v>
      </c>
      <c r="H532" s="69"/>
      <c r="I532" s="72"/>
      <c r="J532" s="72"/>
    </row>
    <row r="533" spans="1:10" s="85" customFormat="1" x14ac:dyDescent="0.35">
      <c r="A533" s="69">
        <v>5</v>
      </c>
      <c r="B533" s="70">
        <v>11.08</v>
      </c>
      <c r="C533" s="69">
        <v>8.0399999999999991</v>
      </c>
      <c r="D533" s="71" t="s">
        <v>218</v>
      </c>
      <c r="E533" s="69"/>
      <c r="F533" s="240">
        <f t="shared" si="9"/>
        <v>11</v>
      </c>
      <c r="G533" s="71">
        <v>106</v>
      </c>
      <c r="H533" s="69">
        <f>ROWS(F479:F533)</f>
        <v>55</v>
      </c>
      <c r="I533" s="72"/>
      <c r="J533" s="72"/>
    </row>
    <row r="534" spans="1:10" s="85" customFormat="1" x14ac:dyDescent="0.35">
      <c r="A534" s="69">
        <v>1</v>
      </c>
      <c r="B534" s="70">
        <v>12.01</v>
      </c>
      <c r="C534" s="69">
        <v>12.01</v>
      </c>
      <c r="D534" s="71" t="s">
        <v>145</v>
      </c>
      <c r="E534" s="69">
        <v>59</v>
      </c>
      <c r="F534" s="240">
        <f t="shared" si="9"/>
        <v>12</v>
      </c>
      <c r="G534" s="71">
        <v>55</v>
      </c>
      <c r="H534" s="69"/>
      <c r="I534" s="72"/>
      <c r="J534" s="72"/>
    </row>
    <row r="535" spans="1:10" s="85" customFormat="1" x14ac:dyDescent="0.35">
      <c r="A535" s="69">
        <v>1</v>
      </c>
      <c r="B535" s="70">
        <v>12.01</v>
      </c>
      <c r="C535" s="69">
        <v>12.03</v>
      </c>
      <c r="D535" s="71" t="s">
        <v>145</v>
      </c>
      <c r="E535" s="69">
        <v>59</v>
      </c>
      <c r="F535" s="240">
        <f t="shared" si="9"/>
        <v>12</v>
      </c>
      <c r="G535" s="71">
        <v>55</v>
      </c>
      <c r="H535" s="69"/>
      <c r="I535" s="72"/>
      <c r="J535" s="72"/>
    </row>
    <row r="536" spans="1:10" s="85" customFormat="1" x14ac:dyDescent="0.35">
      <c r="A536" s="69">
        <v>1</v>
      </c>
      <c r="B536" s="70">
        <v>12.01</v>
      </c>
      <c r="C536" s="69">
        <v>12.05</v>
      </c>
      <c r="D536" s="71" t="s">
        <v>145</v>
      </c>
      <c r="E536" s="69">
        <v>59</v>
      </c>
      <c r="F536" s="240">
        <f t="shared" si="9"/>
        <v>12</v>
      </c>
      <c r="G536" s="71">
        <v>55</v>
      </c>
      <c r="H536" s="69"/>
      <c r="I536" s="72"/>
      <c r="J536" s="72"/>
    </row>
    <row r="537" spans="1:10" s="85" customFormat="1" x14ac:dyDescent="0.35">
      <c r="A537" s="69">
        <v>1</v>
      </c>
      <c r="B537" s="70">
        <v>12.01</v>
      </c>
      <c r="C537" s="69">
        <v>12.07</v>
      </c>
      <c r="D537" s="71" t="s">
        <v>145</v>
      </c>
      <c r="E537" s="69">
        <v>59</v>
      </c>
      <c r="F537" s="240">
        <f t="shared" si="9"/>
        <v>12</v>
      </c>
      <c r="G537" s="71">
        <v>55</v>
      </c>
      <c r="H537" s="69"/>
      <c r="I537" s="72"/>
      <c r="J537" s="72"/>
    </row>
    <row r="538" spans="1:10" s="85" customFormat="1" x14ac:dyDescent="0.35">
      <c r="A538" s="69">
        <v>12.2</v>
      </c>
      <c r="B538" s="70">
        <v>12.01</v>
      </c>
      <c r="C538" s="69">
        <v>12.02</v>
      </c>
      <c r="D538" s="71" t="s">
        <v>145</v>
      </c>
      <c r="E538" s="69">
        <v>59</v>
      </c>
      <c r="F538" s="240">
        <f t="shared" si="9"/>
        <v>12</v>
      </c>
      <c r="G538" s="71">
        <v>55</v>
      </c>
      <c r="H538" s="69"/>
      <c r="I538" s="72"/>
      <c r="J538" s="72"/>
    </row>
    <row r="539" spans="1:10" s="85" customFormat="1" x14ac:dyDescent="0.35">
      <c r="A539" s="69">
        <v>1</v>
      </c>
      <c r="B539" s="70">
        <v>12.01</v>
      </c>
      <c r="C539" s="69">
        <v>11.01</v>
      </c>
      <c r="D539" s="71" t="s">
        <v>146</v>
      </c>
      <c r="E539" s="69">
        <v>29</v>
      </c>
      <c r="F539" s="240">
        <f t="shared" si="9"/>
        <v>12</v>
      </c>
      <c r="G539" s="71">
        <v>56</v>
      </c>
      <c r="H539" s="73"/>
      <c r="I539" s="58"/>
      <c r="J539" s="58"/>
    </row>
    <row r="540" spans="1:10" s="85" customFormat="1" x14ac:dyDescent="0.35">
      <c r="A540" s="69">
        <v>1</v>
      </c>
      <c r="B540" s="70">
        <v>12.01</v>
      </c>
      <c r="C540" s="69">
        <v>12.03</v>
      </c>
      <c r="D540" s="71" t="s">
        <v>146</v>
      </c>
      <c r="E540" s="69">
        <v>29</v>
      </c>
      <c r="F540" s="240">
        <f t="shared" si="9"/>
        <v>12</v>
      </c>
      <c r="G540" s="71">
        <v>56</v>
      </c>
      <c r="H540" s="69"/>
      <c r="I540" s="72"/>
      <c r="J540" s="72"/>
    </row>
    <row r="541" spans="1:10" s="85" customFormat="1" x14ac:dyDescent="0.35">
      <c r="A541" s="69">
        <v>1</v>
      </c>
      <c r="B541" s="70">
        <v>12.01</v>
      </c>
      <c r="C541" s="69">
        <v>12.06</v>
      </c>
      <c r="D541" s="71" t="s">
        <v>146</v>
      </c>
      <c r="E541" s="69">
        <v>29</v>
      </c>
      <c r="F541" s="240">
        <f t="shared" si="9"/>
        <v>12</v>
      </c>
      <c r="G541" s="71">
        <v>56</v>
      </c>
      <c r="H541" s="69"/>
      <c r="I541" s="72"/>
      <c r="J541" s="72"/>
    </row>
    <row r="542" spans="1:10" s="85" customFormat="1" x14ac:dyDescent="0.35">
      <c r="A542" s="69">
        <v>1</v>
      </c>
      <c r="B542" s="70">
        <v>12.01</v>
      </c>
      <c r="C542" s="69">
        <v>12.08</v>
      </c>
      <c r="D542" s="71" t="s">
        <v>146</v>
      </c>
      <c r="E542" s="69">
        <v>29</v>
      </c>
      <c r="F542" s="240">
        <f t="shared" si="9"/>
        <v>12</v>
      </c>
      <c r="G542" s="71">
        <v>56</v>
      </c>
      <c r="H542" s="69"/>
      <c r="I542" s="72"/>
      <c r="J542" s="72"/>
    </row>
    <row r="543" spans="1:10" s="85" customFormat="1" x14ac:dyDescent="0.35">
      <c r="A543" s="69">
        <v>1</v>
      </c>
      <c r="B543" s="70">
        <v>12.01</v>
      </c>
      <c r="C543" s="69">
        <v>12.09</v>
      </c>
      <c r="D543" s="71" t="s">
        <v>146</v>
      </c>
      <c r="E543" s="69">
        <v>29</v>
      </c>
      <c r="F543" s="240">
        <f t="shared" si="9"/>
        <v>12</v>
      </c>
      <c r="G543" s="71">
        <v>56</v>
      </c>
      <c r="H543" s="69"/>
      <c r="I543" s="72"/>
      <c r="J543" s="72"/>
    </row>
    <row r="544" spans="1:10" s="85" customFormat="1" x14ac:dyDescent="0.35">
      <c r="A544" s="69">
        <v>1</v>
      </c>
      <c r="B544" s="70">
        <v>12.01</v>
      </c>
      <c r="C544" s="69">
        <v>12.11</v>
      </c>
      <c r="D544" s="71" t="s">
        <v>146</v>
      </c>
      <c r="E544" s="69">
        <v>29</v>
      </c>
      <c r="F544" s="240">
        <f t="shared" si="9"/>
        <v>12</v>
      </c>
      <c r="G544" s="71">
        <v>56</v>
      </c>
      <c r="H544" s="69"/>
      <c r="I544" s="72"/>
      <c r="J544" s="72"/>
    </row>
    <row r="545" spans="1:10" s="85" customFormat="1" x14ac:dyDescent="0.35">
      <c r="A545" s="69">
        <v>1</v>
      </c>
      <c r="B545" s="70">
        <v>12.01</v>
      </c>
      <c r="C545" s="69">
        <v>12.12</v>
      </c>
      <c r="D545" s="71" t="s">
        <v>146</v>
      </c>
      <c r="E545" s="69">
        <v>29</v>
      </c>
      <c r="F545" s="240">
        <f t="shared" si="9"/>
        <v>12</v>
      </c>
      <c r="G545" s="71">
        <v>56</v>
      </c>
      <c r="H545" s="69"/>
      <c r="I545" s="72"/>
      <c r="J545" s="72"/>
    </row>
    <row r="546" spans="1:10" s="85" customFormat="1" x14ac:dyDescent="0.35">
      <c r="A546" s="60">
        <v>2.1</v>
      </c>
      <c r="B546" s="61">
        <v>12.01</v>
      </c>
      <c r="C546" s="60">
        <v>14.02</v>
      </c>
      <c r="D546" s="62" t="s">
        <v>147</v>
      </c>
      <c r="E546" s="60">
        <v>76</v>
      </c>
      <c r="F546" s="240">
        <f t="shared" si="9"/>
        <v>12</v>
      </c>
      <c r="G546" s="62">
        <v>57</v>
      </c>
      <c r="H546" s="60"/>
      <c r="I546" s="64"/>
      <c r="J546" s="64"/>
    </row>
    <row r="547" spans="1:10" s="85" customFormat="1" x14ac:dyDescent="0.35">
      <c r="A547" s="60">
        <v>2.1</v>
      </c>
      <c r="B547" s="61">
        <v>12.01</v>
      </c>
      <c r="C547" s="60">
        <v>14.03</v>
      </c>
      <c r="D547" s="62" t="s">
        <v>147</v>
      </c>
      <c r="E547" s="60">
        <v>76</v>
      </c>
      <c r="F547" s="240">
        <f t="shared" si="9"/>
        <v>12</v>
      </c>
      <c r="G547" s="62">
        <v>57</v>
      </c>
      <c r="H547" s="60"/>
      <c r="I547" s="64"/>
      <c r="J547" s="64"/>
    </row>
    <row r="548" spans="1:10" s="85" customFormat="1" x14ac:dyDescent="0.35">
      <c r="A548" s="60">
        <v>2.2000000000000002</v>
      </c>
      <c r="B548" s="61">
        <v>12.01</v>
      </c>
      <c r="C548" s="60">
        <v>14.02</v>
      </c>
      <c r="D548" s="62" t="s">
        <v>147</v>
      </c>
      <c r="E548" s="60">
        <v>76</v>
      </c>
      <c r="F548" s="240">
        <f t="shared" si="9"/>
        <v>12</v>
      </c>
      <c r="G548" s="62">
        <v>57</v>
      </c>
      <c r="H548" s="60"/>
      <c r="I548" s="64"/>
      <c r="J548" s="64"/>
    </row>
    <row r="549" spans="1:10" s="85" customFormat="1" x14ac:dyDescent="0.35">
      <c r="A549" s="82">
        <v>2.2000000000000002</v>
      </c>
      <c r="B549" s="61">
        <v>12.01</v>
      </c>
      <c r="C549" s="60">
        <v>14.04</v>
      </c>
      <c r="D549" s="62" t="s">
        <v>147</v>
      </c>
      <c r="E549" s="60">
        <v>76</v>
      </c>
      <c r="F549" s="240">
        <f t="shared" si="9"/>
        <v>12</v>
      </c>
      <c r="G549" s="62">
        <v>57</v>
      </c>
      <c r="H549" s="60"/>
      <c r="I549" s="64"/>
      <c r="J549" s="64"/>
    </row>
    <row r="550" spans="1:10" s="85" customFormat="1" x14ac:dyDescent="0.35">
      <c r="A550" s="82">
        <v>2.1</v>
      </c>
      <c r="B550" s="61">
        <v>12.01</v>
      </c>
      <c r="C550" s="60">
        <v>14.04</v>
      </c>
      <c r="D550" s="62" t="s">
        <v>148</v>
      </c>
      <c r="E550" s="60">
        <v>90</v>
      </c>
      <c r="F550" s="240">
        <f t="shared" si="9"/>
        <v>12</v>
      </c>
      <c r="G550" s="62">
        <v>58</v>
      </c>
      <c r="H550" s="60"/>
      <c r="I550" s="64"/>
      <c r="J550" s="64"/>
    </row>
    <row r="551" spans="1:10" s="85" customFormat="1" x14ac:dyDescent="0.35">
      <c r="A551" s="82">
        <v>2.1</v>
      </c>
      <c r="B551" s="61">
        <v>12.01</v>
      </c>
      <c r="C551" s="60">
        <v>14.05</v>
      </c>
      <c r="D551" s="62" t="s">
        <v>148</v>
      </c>
      <c r="E551" s="60">
        <v>90</v>
      </c>
      <c r="F551" s="240">
        <f t="shared" si="9"/>
        <v>12</v>
      </c>
      <c r="G551" s="62">
        <v>58</v>
      </c>
      <c r="H551" s="60"/>
      <c r="I551" s="64"/>
      <c r="J551" s="64"/>
    </row>
    <row r="552" spans="1:10" s="85" customFormat="1" x14ac:dyDescent="0.35">
      <c r="A552" s="82">
        <v>2.1</v>
      </c>
      <c r="B552" s="61">
        <v>12.01</v>
      </c>
      <c r="C552" s="60">
        <v>14.06</v>
      </c>
      <c r="D552" s="62" t="s">
        <v>148</v>
      </c>
      <c r="E552" s="60">
        <v>90</v>
      </c>
      <c r="F552" s="240">
        <f t="shared" si="9"/>
        <v>12</v>
      </c>
      <c r="G552" s="62">
        <v>58</v>
      </c>
      <c r="H552" s="60"/>
      <c r="I552" s="64"/>
      <c r="J552" s="64"/>
    </row>
    <row r="553" spans="1:10" s="85" customFormat="1" x14ac:dyDescent="0.35">
      <c r="A553" s="60">
        <v>4</v>
      </c>
      <c r="B553" s="61">
        <v>12.01</v>
      </c>
      <c r="C553" s="60">
        <v>18.02</v>
      </c>
      <c r="D553" s="62" t="s">
        <v>148</v>
      </c>
      <c r="E553" s="60">
        <v>90</v>
      </c>
      <c r="F553" s="240">
        <f t="shared" si="9"/>
        <v>12</v>
      </c>
      <c r="G553" s="62">
        <v>58</v>
      </c>
      <c r="H553" s="60"/>
      <c r="I553" s="64"/>
      <c r="J553" s="64"/>
    </row>
    <row r="554" spans="1:10" s="85" customFormat="1" x14ac:dyDescent="0.35">
      <c r="A554" s="60">
        <v>4</v>
      </c>
      <c r="B554" s="61">
        <v>12.01</v>
      </c>
      <c r="C554" s="60">
        <v>18.03</v>
      </c>
      <c r="D554" s="62" t="s">
        <v>148</v>
      </c>
      <c r="E554" s="60">
        <v>90</v>
      </c>
      <c r="F554" s="240">
        <f t="shared" si="9"/>
        <v>12</v>
      </c>
      <c r="G554" s="62">
        <v>58</v>
      </c>
      <c r="H554" s="60"/>
      <c r="I554" s="64"/>
      <c r="J554" s="64"/>
    </row>
    <row r="555" spans="1:10" s="85" customFormat="1" x14ac:dyDescent="0.35">
      <c r="A555" s="69">
        <v>9</v>
      </c>
      <c r="B555" s="70">
        <v>12.01</v>
      </c>
      <c r="C555" s="69">
        <v>16.010999999999999</v>
      </c>
      <c r="D555" s="71" t="s">
        <v>113</v>
      </c>
      <c r="E555" s="69"/>
      <c r="F555" s="240">
        <f t="shared" si="9"/>
        <v>12</v>
      </c>
      <c r="G555" s="71">
        <v>60</v>
      </c>
      <c r="H555" s="69"/>
      <c r="I555" s="72"/>
      <c r="J555" s="72"/>
    </row>
    <row r="556" spans="1:10" s="85" customFormat="1" x14ac:dyDescent="0.35">
      <c r="A556" s="69">
        <v>9</v>
      </c>
      <c r="B556" s="70">
        <v>12.01</v>
      </c>
      <c r="C556" s="69">
        <v>16.012</v>
      </c>
      <c r="D556" s="71" t="s">
        <v>113</v>
      </c>
      <c r="E556" s="69"/>
      <c r="F556" s="240">
        <f t="shared" si="9"/>
        <v>12</v>
      </c>
      <c r="G556" s="71">
        <v>60</v>
      </c>
      <c r="H556" s="69"/>
      <c r="I556" s="72"/>
      <c r="J556" s="72"/>
    </row>
    <row r="557" spans="1:10" s="85" customFormat="1" x14ac:dyDescent="0.35">
      <c r="A557" s="69">
        <v>9</v>
      </c>
      <c r="B557" s="70">
        <v>12.01</v>
      </c>
      <c r="C557" s="69">
        <v>16.012</v>
      </c>
      <c r="D557" s="71" t="s">
        <v>113</v>
      </c>
      <c r="E557" s="69"/>
      <c r="F557" s="240">
        <f t="shared" si="9"/>
        <v>12</v>
      </c>
      <c r="G557" s="71">
        <v>60</v>
      </c>
      <c r="H557" s="69"/>
      <c r="I557" s="72"/>
      <c r="J557" s="72"/>
    </row>
    <row r="558" spans="1:10" s="85" customFormat="1" x14ac:dyDescent="0.35">
      <c r="A558" s="69">
        <v>10</v>
      </c>
      <c r="B558" s="70">
        <v>12.01</v>
      </c>
      <c r="C558" s="69">
        <v>17.010999999999999</v>
      </c>
      <c r="D558" s="71" t="s">
        <v>113</v>
      </c>
      <c r="E558" s="69"/>
      <c r="F558" s="240">
        <f t="shared" si="9"/>
        <v>12</v>
      </c>
      <c r="G558" s="71">
        <v>60</v>
      </c>
      <c r="H558" s="69"/>
      <c r="I558" s="72"/>
      <c r="J558" s="72"/>
    </row>
    <row r="559" spans="1:10" s="85" customFormat="1" x14ac:dyDescent="0.35">
      <c r="A559" s="69">
        <v>10</v>
      </c>
      <c r="B559" s="70">
        <v>12.01</v>
      </c>
      <c r="C559" s="69">
        <v>17.021000000000001</v>
      </c>
      <c r="D559" s="71" t="s">
        <v>113</v>
      </c>
      <c r="E559" s="69"/>
      <c r="F559" s="240">
        <f t="shared" si="9"/>
        <v>12</v>
      </c>
      <c r="G559" s="71">
        <v>60</v>
      </c>
      <c r="H559" s="69"/>
      <c r="I559" s="72"/>
      <c r="J559" s="72"/>
    </row>
    <row r="560" spans="1:10" s="85" customFormat="1" x14ac:dyDescent="0.35">
      <c r="A560" s="69">
        <v>10</v>
      </c>
      <c r="B560" s="70">
        <v>12.01</v>
      </c>
      <c r="C560" s="69">
        <v>17.021999999999998</v>
      </c>
      <c r="D560" s="71" t="s">
        <v>113</v>
      </c>
      <c r="E560" s="69"/>
      <c r="F560" s="240">
        <f t="shared" si="9"/>
        <v>12</v>
      </c>
      <c r="G560" s="71">
        <v>60</v>
      </c>
      <c r="H560" s="69"/>
      <c r="I560" s="72"/>
      <c r="J560" s="72"/>
    </row>
    <row r="561" spans="1:10" s="85" customFormat="1" x14ac:dyDescent="0.35">
      <c r="A561" s="69">
        <v>11</v>
      </c>
      <c r="B561" s="70">
        <v>12.01</v>
      </c>
      <c r="C561" s="69">
        <v>15.021000000000001</v>
      </c>
      <c r="D561" s="71" t="s">
        <v>113</v>
      </c>
      <c r="E561" s="69"/>
      <c r="F561" s="240">
        <f t="shared" si="9"/>
        <v>12</v>
      </c>
      <c r="G561" s="71">
        <v>60</v>
      </c>
      <c r="H561" s="69"/>
      <c r="I561" s="72"/>
      <c r="J561" s="72"/>
    </row>
    <row r="562" spans="1:10" s="85" customFormat="1" x14ac:dyDescent="0.35">
      <c r="A562" s="69">
        <v>11</v>
      </c>
      <c r="B562" s="70">
        <v>12.01</v>
      </c>
      <c r="C562" s="69">
        <v>15.022</v>
      </c>
      <c r="D562" s="71" t="s">
        <v>113</v>
      </c>
      <c r="E562" s="69"/>
      <c r="F562" s="240">
        <f t="shared" si="9"/>
        <v>12</v>
      </c>
      <c r="G562" s="71">
        <v>60</v>
      </c>
      <c r="H562" s="69"/>
      <c r="I562" s="72"/>
      <c r="J562" s="72"/>
    </row>
    <row r="563" spans="1:10" s="85" customFormat="1" x14ac:dyDescent="0.35">
      <c r="A563" s="69">
        <v>11</v>
      </c>
      <c r="B563" s="70">
        <v>12.01</v>
      </c>
      <c r="C563" s="69">
        <v>15.023</v>
      </c>
      <c r="D563" s="71" t="s">
        <v>113</v>
      </c>
      <c r="E563" s="69"/>
      <c r="F563" s="240">
        <f t="shared" si="9"/>
        <v>12</v>
      </c>
      <c r="G563" s="71">
        <v>60</v>
      </c>
      <c r="H563" s="69"/>
      <c r="I563" s="72"/>
      <c r="J563" s="72"/>
    </row>
    <row r="564" spans="1:10" s="85" customFormat="1" x14ac:dyDescent="0.35">
      <c r="A564" s="69">
        <v>11</v>
      </c>
      <c r="B564" s="70">
        <v>12.01</v>
      </c>
      <c r="C564" s="69">
        <v>15.031000000000001</v>
      </c>
      <c r="D564" s="71" t="s">
        <v>113</v>
      </c>
      <c r="E564" s="69"/>
      <c r="F564" s="240">
        <f t="shared" si="9"/>
        <v>12</v>
      </c>
      <c r="G564" s="71">
        <v>60</v>
      </c>
      <c r="H564" s="69"/>
      <c r="I564" s="72"/>
      <c r="J564" s="72"/>
    </row>
    <row r="565" spans="1:10" s="85" customFormat="1" x14ac:dyDescent="0.35">
      <c r="A565" s="69">
        <v>11</v>
      </c>
      <c r="B565" s="70">
        <v>12.01</v>
      </c>
      <c r="C565" s="69">
        <v>15.032</v>
      </c>
      <c r="D565" s="71" t="s">
        <v>113</v>
      </c>
      <c r="E565" s="69"/>
      <c r="F565" s="240">
        <f t="shared" si="9"/>
        <v>12</v>
      </c>
      <c r="G565" s="71">
        <v>60</v>
      </c>
      <c r="H565" s="69"/>
      <c r="I565" s="72"/>
      <c r="J565" s="72"/>
    </row>
    <row r="566" spans="1:10" s="85" customFormat="1" x14ac:dyDescent="0.35">
      <c r="A566" s="69">
        <v>11</v>
      </c>
      <c r="B566" s="70">
        <v>12.01</v>
      </c>
      <c r="C566" s="69">
        <v>15.032999999999999</v>
      </c>
      <c r="D566" s="71" t="s">
        <v>113</v>
      </c>
      <c r="E566" s="69"/>
      <c r="F566" s="240">
        <f t="shared" si="9"/>
        <v>12</v>
      </c>
      <c r="G566" s="71">
        <v>60</v>
      </c>
      <c r="H566" s="69"/>
      <c r="I566" s="72"/>
      <c r="J566" s="72"/>
    </row>
    <row r="567" spans="1:10" s="85" customFormat="1" x14ac:dyDescent="0.35">
      <c r="A567" s="69">
        <v>1</v>
      </c>
      <c r="B567" s="70">
        <v>12.01</v>
      </c>
      <c r="C567" s="69">
        <v>15.04</v>
      </c>
      <c r="D567" s="71" t="s">
        <v>112</v>
      </c>
      <c r="E567" s="69"/>
      <c r="F567" s="240">
        <f t="shared" si="9"/>
        <v>12</v>
      </c>
      <c r="G567" s="71">
        <v>61</v>
      </c>
      <c r="H567" s="60"/>
      <c r="I567" s="88"/>
      <c r="J567" s="88"/>
    </row>
    <row r="568" spans="1:10" s="72" customFormat="1" x14ac:dyDescent="0.35">
      <c r="A568" s="69">
        <v>10</v>
      </c>
      <c r="B568" s="70">
        <v>12.01</v>
      </c>
      <c r="C568" s="69">
        <v>17.03</v>
      </c>
      <c r="D568" s="71" t="s">
        <v>112</v>
      </c>
      <c r="E568" s="69"/>
      <c r="F568" s="240">
        <f t="shared" si="9"/>
        <v>12</v>
      </c>
      <c r="G568" s="71">
        <v>61</v>
      </c>
      <c r="H568" s="69"/>
    </row>
    <row r="569" spans="1:10" s="72" customFormat="1" x14ac:dyDescent="0.35">
      <c r="A569" s="69">
        <v>11</v>
      </c>
      <c r="B569" s="70">
        <v>12.01</v>
      </c>
      <c r="C569" s="69">
        <v>15.010999999999999</v>
      </c>
      <c r="D569" s="71" t="s">
        <v>112</v>
      </c>
      <c r="E569" s="69"/>
      <c r="F569" s="240">
        <f t="shared" si="9"/>
        <v>12</v>
      </c>
      <c r="G569" s="71">
        <v>61</v>
      </c>
      <c r="H569" s="69"/>
    </row>
    <row r="570" spans="1:10" s="72" customFormat="1" x14ac:dyDescent="0.35">
      <c r="A570" s="69">
        <v>3</v>
      </c>
      <c r="B570" s="70">
        <v>12.02</v>
      </c>
      <c r="C570" s="69">
        <v>3.01</v>
      </c>
      <c r="D570" s="71" t="s">
        <v>229</v>
      </c>
      <c r="E570" s="69">
        <v>36</v>
      </c>
      <c r="F570" s="240">
        <f t="shared" si="9"/>
        <v>12</v>
      </c>
      <c r="G570" s="71">
        <v>67</v>
      </c>
      <c r="H570" s="69"/>
    </row>
    <row r="571" spans="1:10" s="72" customFormat="1" x14ac:dyDescent="0.35">
      <c r="A571" s="69">
        <v>4</v>
      </c>
      <c r="B571" s="70">
        <v>12.02</v>
      </c>
      <c r="C571" s="69">
        <v>3.01</v>
      </c>
      <c r="D571" s="71" t="s">
        <v>229</v>
      </c>
      <c r="E571" s="69">
        <v>36</v>
      </c>
      <c r="F571" s="240">
        <f t="shared" si="9"/>
        <v>12</v>
      </c>
      <c r="G571" s="71">
        <v>67</v>
      </c>
      <c r="H571" s="69"/>
    </row>
    <row r="572" spans="1:10" s="89" customFormat="1" x14ac:dyDescent="0.35">
      <c r="A572" s="69">
        <v>4</v>
      </c>
      <c r="B572" s="70">
        <v>12.02</v>
      </c>
      <c r="C572" s="69">
        <v>7.01</v>
      </c>
      <c r="D572" s="71" t="s">
        <v>229</v>
      </c>
      <c r="E572" s="69">
        <v>36</v>
      </c>
      <c r="F572" s="240">
        <f t="shared" si="9"/>
        <v>12</v>
      </c>
      <c r="G572" s="71">
        <v>67</v>
      </c>
      <c r="H572" s="69"/>
      <c r="I572" s="72"/>
      <c r="J572" s="72"/>
    </row>
    <row r="573" spans="1:10" s="89" customFormat="1" x14ac:dyDescent="0.35">
      <c r="A573" s="69">
        <v>5</v>
      </c>
      <c r="B573" s="70">
        <v>12.02</v>
      </c>
      <c r="C573" s="69">
        <v>7.01</v>
      </c>
      <c r="D573" s="71" t="s">
        <v>229</v>
      </c>
      <c r="E573" s="69">
        <v>36</v>
      </c>
      <c r="F573" s="240">
        <f t="shared" si="9"/>
        <v>12</v>
      </c>
      <c r="G573" s="71">
        <v>67</v>
      </c>
      <c r="H573" s="69"/>
      <c r="I573" s="72"/>
      <c r="J573" s="72"/>
    </row>
    <row r="574" spans="1:10" s="89" customFormat="1" x14ac:dyDescent="0.25">
      <c r="A574" s="73">
        <v>3</v>
      </c>
      <c r="B574" s="96">
        <v>12.01</v>
      </c>
      <c r="C574" s="73">
        <v>8.01</v>
      </c>
      <c r="D574" s="97" t="s">
        <v>214</v>
      </c>
      <c r="E574" s="73">
        <v>39</v>
      </c>
      <c r="F574" s="240">
        <f t="shared" si="9"/>
        <v>12</v>
      </c>
      <c r="G574" s="97">
        <v>68</v>
      </c>
      <c r="H574" s="73"/>
      <c r="I574" s="57"/>
      <c r="J574" s="57"/>
    </row>
    <row r="575" spans="1:10" s="89" customFormat="1" x14ac:dyDescent="0.25">
      <c r="A575" s="73">
        <v>3</v>
      </c>
      <c r="B575" s="96">
        <v>12.01</v>
      </c>
      <c r="C575" s="73">
        <v>12.09</v>
      </c>
      <c r="D575" s="97" t="s">
        <v>214</v>
      </c>
      <c r="E575" s="73">
        <v>39</v>
      </c>
      <c r="F575" s="240">
        <f t="shared" si="9"/>
        <v>12</v>
      </c>
      <c r="G575" s="97">
        <v>68</v>
      </c>
      <c r="H575" s="73"/>
      <c r="I575" s="57"/>
      <c r="J575" s="57"/>
    </row>
    <row r="576" spans="1:10" s="89" customFormat="1" x14ac:dyDescent="0.25">
      <c r="A576" s="73">
        <v>3</v>
      </c>
      <c r="B576" s="96">
        <v>12.01</v>
      </c>
      <c r="C576" s="73">
        <v>12.1</v>
      </c>
      <c r="D576" s="97" t="s">
        <v>214</v>
      </c>
      <c r="E576" s="73">
        <v>39</v>
      </c>
      <c r="F576" s="240">
        <f t="shared" si="9"/>
        <v>12</v>
      </c>
      <c r="G576" s="97">
        <v>68</v>
      </c>
      <c r="H576" s="73"/>
      <c r="I576" s="57"/>
      <c r="J576" s="57"/>
    </row>
    <row r="577" spans="1:10" s="89" customFormat="1" x14ac:dyDescent="0.35">
      <c r="A577" s="60">
        <v>3</v>
      </c>
      <c r="B577" s="61">
        <v>12.01</v>
      </c>
      <c r="C577" s="60">
        <v>1.05</v>
      </c>
      <c r="D577" s="62" t="s">
        <v>217</v>
      </c>
      <c r="E577" s="60">
        <v>69</v>
      </c>
      <c r="F577" s="240">
        <f t="shared" si="9"/>
        <v>12</v>
      </c>
      <c r="G577" s="97">
        <v>69</v>
      </c>
      <c r="H577" s="73"/>
      <c r="I577" s="58"/>
      <c r="J577" s="58"/>
    </row>
    <row r="578" spans="1:10" s="89" customFormat="1" x14ac:dyDescent="0.25">
      <c r="A578" s="54">
        <v>8</v>
      </c>
      <c r="B578" s="55">
        <v>12.01</v>
      </c>
      <c r="C578" s="54">
        <v>5.08</v>
      </c>
      <c r="D578" s="56" t="s">
        <v>217</v>
      </c>
      <c r="E578" s="54">
        <v>69</v>
      </c>
      <c r="F578" s="240">
        <f t="shared" si="9"/>
        <v>12</v>
      </c>
      <c r="G578" s="97">
        <v>69</v>
      </c>
      <c r="H578" s="73"/>
      <c r="I578" s="58"/>
      <c r="J578" s="58"/>
    </row>
    <row r="579" spans="1:10" s="89" customFormat="1" x14ac:dyDescent="0.35">
      <c r="A579" s="69">
        <v>3</v>
      </c>
      <c r="B579" s="70">
        <v>12.01</v>
      </c>
      <c r="C579" s="69">
        <v>1.03</v>
      </c>
      <c r="D579" s="71" t="s">
        <v>226</v>
      </c>
      <c r="E579" s="69">
        <v>101</v>
      </c>
      <c r="F579" s="240">
        <f t="shared" si="9"/>
        <v>12</v>
      </c>
      <c r="G579" s="236">
        <v>70</v>
      </c>
      <c r="H579" s="237"/>
      <c r="I579" s="72"/>
      <c r="J579" s="72"/>
    </row>
    <row r="580" spans="1:10" s="88" customFormat="1" x14ac:dyDescent="0.35">
      <c r="A580" s="69">
        <v>8</v>
      </c>
      <c r="B580" s="70">
        <v>12.01</v>
      </c>
      <c r="C580" s="69">
        <v>5.05</v>
      </c>
      <c r="D580" s="71" t="s">
        <v>226</v>
      </c>
      <c r="E580" s="69">
        <v>101</v>
      </c>
      <c r="F580" s="240">
        <f t="shared" si="9"/>
        <v>12</v>
      </c>
      <c r="G580" s="236">
        <v>70</v>
      </c>
      <c r="H580" s="237"/>
      <c r="I580" s="72"/>
      <c r="J580" s="72"/>
    </row>
    <row r="581" spans="1:10" s="88" customFormat="1" x14ac:dyDescent="0.35">
      <c r="A581" s="65">
        <v>3</v>
      </c>
      <c r="B581" s="66">
        <v>12.01</v>
      </c>
      <c r="C581" s="65">
        <v>8.01</v>
      </c>
      <c r="D581" s="67" t="s">
        <v>212</v>
      </c>
      <c r="E581" s="65">
        <v>37</v>
      </c>
      <c r="F581" s="240">
        <f t="shared" si="9"/>
        <v>12</v>
      </c>
      <c r="G581" s="71">
        <v>71</v>
      </c>
      <c r="H581" s="69"/>
      <c r="I581" s="72"/>
      <c r="J581" s="86"/>
    </row>
    <row r="582" spans="1:10" s="88" customFormat="1" x14ac:dyDescent="0.3">
      <c r="A582" s="54">
        <v>3</v>
      </c>
      <c r="B582" s="55">
        <v>12.01</v>
      </c>
      <c r="C582" s="54">
        <v>8.09</v>
      </c>
      <c r="D582" s="56" t="s">
        <v>213</v>
      </c>
      <c r="E582" s="54">
        <v>38</v>
      </c>
      <c r="F582" s="240">
        <f t="shared" si="9"/>
        <v>12</v>
      </c>
      <c r="G582" s="97">
        <v>72</v>
      </c>
      <c r="H582" s="73"/>
      <c r="I582" s="58"/>
      <c r="J582" s="58"/>
    </row>
    <row r="583" spans="1:10" s="88" customFormat="1" x14ac:dyDescent="0.35">
      <c r="A583" s="60">
        <v>5</v>
      </c>
      <c r="B583" s="61">
        <v>12.01</v>
      </c>
      <c r="C583" s="60">
        <v>5.09</v>
      </c>
      <c r="D583" s="62" t="s">
        <v>159</v>
      </c>
      <c r="E583" s="60">
        <v>4</v>
      </c>
      <c r="F583" s="240">
        <f t="shared" si="9"/>
        <v>12</v>
      </c>
      <c r="G583" s="235">
        <v>75</v>
      </c>
      <c r="H583" s="238"/>
      <c r="I583" s="64"/>
      <c r="J583" s="64"/>
    </row>
    <row r="584" spans="1:10" s="88" customFormat="1" x14ac:dyDescent="0.35">
      <c r="A584" s="60">
        <v>5</v>
      </c>
      <c r="B584" s="61">
        <v>12.01</v>
      </c>
      <c r="C584" s="60">
        <v>13.02</v>
      </c>
      <c r="D584" s="62" t="s">
        <v>159</v>
      </c>
      <c r="E584" s="60">
        <v>4</v>
      </c>
      <c r="F584" s="240">
        <f t="shared" si="9"/>
        <v>12</v>
      </c>
      <c r="G584" s="235">
        <v>75</v>
      </c>
      <c r="H584" s="238"/>
      <c r="I584" s="64"/>
      <c r="J584" s="64"/>
    </row>
    <row r="585" spans="1:10" s="88" customFormat="1" x14ac:dyDescent="0.35">
      <c r="A585" s="54">
        <v>8</v>
      </c>
      <c r="B585" s="55">
        <v>12.01</v>
      </c>
      <c r="C585" s="54">
        <v>5.09</v>
      </c>
      <c r="D585" s="56" t="s">
        <v>159</v>
      </c>
      <c r="E585" s="54">
        <v>4</v>
      </c>
      <c r="F585" s="240">
        <f t="shared" si="9"/>
        <v>12</v>
      </c>
      <c r="G585" s="235">
        <v>75</v>
      </c>
      <c r="H585" s="73"/>
      <c r="I585" s="58"/>
      <c r="J585" s="58"/>
    </row>
    <row r="586" spans="1:10" s="88" customFormat="1" x14ac:dyDescent="0.3">
      <c r="A586" s="65">
        <v>3</v>
      </c>
      <c r="B586" s="66">
        <v>12.01</v>
      </c>
      <c r="C586" s="65">
        <v>1.01</v>
      </c>
      <c r="D586" s="67" t="s">
        <v>224</v>
      </c>
      <c r="E586" s="65">
        <v>5</v>
      </c>
      <c r="F586" s="240">
        <f t="shared" si="9"/>
        <v>12</v>
      </c>
      <c r="G586" s="119">
        <v>77</v>
      </c>
      <c r="H586" s="130"/>
      <c r="I586" s="68"/>
      <c r="J586" s="68"/>
    </row>
    <row r="587" spans="1:10" s="88" customFormat="1" x14ac:dyDescent="0.3">
      <c r="A587" s="65">
        <v>3</v>
      </c>
      <c r="B587" s="66">
        <v>12.01</v>
      </c>
      <c r="C587" s="65">
        <v>2.0099999999999998</v>
      </c>
      <c r="D587" s="67" t="s">
        <v>224</v>
      </c>
      <c r="E587" s="65">
        <v>5</v>
      </c>
      <c r="F587" s="240">
        <f t="shared" si="9"/>
        <v>12</v>
      </c>
      <c r="G587" s="119">
        <v>77</v>
      </c>
      <c r="H587" s="130"/>
      <c r="I587" s="68"/>
      <c r="J587" s="68"/>
    </row>
    <row r="588" spans="1:10" s="88" customFormat="1" x14ac:dyDescent="0.3">
      <c r="A588" s="65">
        <v>8</v>
      </c>
      <c r="B588" s="66">
        <v>12.01</v>
      </c>
      <c r="C588" s="65">
        <v>1.01</v>
      </c>
      <c r="D588" s="67" t="s">
        <v>224</v>
      </c>
      <c r="E588" s="65">
        <v>5</v>
      </c>
      <c r="F588" s="240">
        <f t="shared" si="9"/>
        <v>12</v>
      </c>
      <c r="G588" s="119">
        <v>77</v>
      </c>
      <c r="H588" s="130"/>
      <c r="I588" s="68"/>
      <c r="J588" s="68"/>
    </row>
    <row r="589" spans="1:10" s="88" customFormat="1" x14ac:dyDescent="0.35">
      <c r="A589" s="60">
        <v>4</v>
      </c>
      <c r="B589" s="61">
        <v>12.01</v>
      </c>
      <c r="C589" s="60">
        <v>2.0099999999999998</v>
      </c>
      <c r="D589" s="62" t="s">
        <v>234</v>
      </c>
      <c r="E589" s="60">
        <v>100</v>
      </c>
      <c r="F589" s="240">
        <f t="shared" si="9"/>
        <v>12</v>
      </c>
      <c r="G589" s="62">
        <v>80</v>
      </c>
      <c r="H589" s="60"/>
      <c r="I589" s="64"/>
      <c r="J589" s="64"/>
    </row>
    <row r="590" spans="1:10" s="88" customFormat="1" x14ac:dyDescent="0.35">
      <c r="A590" s="60">
        <v>4</v>
      </c>
      <c r="B590" s="61">
        <v>12.01</v>
      </c>
      <c r="C590" s="60">
        <v>6.01</v>
      </c>
      <c r="D590" s="62" t="s">
        <v>234</v>
      </c>
      <c r="E590" s="60">
        <v>100</v>
      </c>
      <c r="F590" s="240">
        <f t="shared" si="9"/>
        <v>12</v>
      </c>
      <c r="G590" s="62">
        <v>80</v>
      </c>
      <c r="H590" s="60"/>
      <c r="I590" s="64"/>
      <c r="J590" s="64"/>
    </row>
    <row r="591" spans="1:10" s="88" customFormat="1" x14ac:dyDescent="0.35">
      <c r="A591" s="60">
        <v>4</v>
      </c>
      <c r="B591" s="61">
        <v>12.01</v>
      </c>
      <c r="C591" s="60">
        <v>11.02</v>
      </c>
      <c r="D591" s="62" t="s">
        <v>234</v>
      </c>
      <c r="E591" s="60">
        <v>100</v>
      </c>
      <c r="F591" s="240">
        <f t="shared" si="9"/>
        <v>12</v>
      </c>
      <c r="G591" s="62">
        <v>80</v>
      </c>
      <c r="H591" s="60"/>
      <c r="I591" s="64"/>
      <c r="J591" s="64"/>
    </row>
    <row r="592" spans="1:10" s="88" customFormat="1" x14ac:dyDescent="0.35">
      <c r="A592" s="60">
        <v>4</v>
      </c>
      <c r="B592" s="61">
        <v>12.01</v>
      </c>
      <c r="C592" s="60">
        <v>12.06</v>
      </c>
      <c r="D592" s="62" t="s">
        <v>234</v>
      </c>
      <c r="E592" s="60">
        <v>100</v>
      </c>
      <c r="F592" s="240">
        <f t="shared" si="9"/>
        <v>12</v>
      </c>
      <c r="G592" s="62">
        <v>80</v>
      </c>
      <c r="H592" s="60"/>
      <c r="I592" s="64"/>
      <c r="J592" s="64"/>
    </row>
    <row r="593" spans="1:10" s="88" customFormat="1" x14ac:dyDescent="0.35">
      <c r="A593" s="60">
        <v>8</v>
      </c>
      <c r="B593" s="61">
        <v>12.01</v>
      </c>
      <c r="C593" s="60">
        <v>2.0099999999999998</v>
      </c>
      <c r="D593" s="62" t="s">
        <v>234</v>
      </c>
      <c r="E593" s="60">
        <v>100</v>
      </c>
      <c r="F593" s="240">
        <f t="shared" si="9"/>
        <v>12</v>
      </c>
      <c r="G593" s="62">
        <v>80</v>
      </c>
      <c r="H593" s="60"/>
      <c r="I593" s="64"/>
      <c r="J593" s="64"/>
    </row>
    <row r="594" spans="1:10" s="88" customFormat="1" x14ac:dyDescent="0.35">
      <c r="A594" s="60">
        <v>8</v>
      </c>
      <c r="B594" s="61">
        <v>12.01</v>
      </c>
      <c r="C594" s="60">
        <v>6.01</v>
      </c>
      <c r="D594" s="62" t="s">
        <v>234</v>
      </c>
      <c r="E594" s="60">
        <v>100</v>
      </c>
      <c r="F594" s="240">
        <f t="shared" ref="F594:F660" si="10">_xlfn.FLOOR.MATH(B594)</f>
        <v>12</v>
      </c>
      <c r="G594" s="62">
        <v>80</v>
      </c>
      <c r="H594" s="60"/>
      <c r="I594" s="84"/>
      <c r="J594" s="84"/>
    </row>
    <row r="595" spans="1:10" s="88" customFormat="1" x14ac:dyDescent="0.35">
      <c r="A595" s="60">
        <v>8</v>
      </c>
      <c r="B595" s="61">
        <v>12.01</v>
      </c>
      <c r="C595" s="60">
        <v>6.02</v>
      </c>
      <c r="D595" s="62" t="s">
        <v>234</v>
      </c>
      <c r="E595" s="60">
        <v>100</v>
      </c>
      <c r="F595" s="240">
        <f t="shared" si="10"/>
        <v>12</v>
      </c>
      <c r="G595" s="62">
        <v>80</v>
      </c>
      <c r="H595" s="60"/>
      <c r="I595" s="84"/>
      <c r="J595" s="84"/>
    </row>
    <row r="596" spans="1:10" s="88" customFormat="1" x14ac:dyDescent="0.35">
      <c r="A596" s="60">
        <v>3</v>
      </c>
      <c r="B596" s="61">
        <v>12.01</v>
      </c>
      <c r="C596" s="60">
        <v>2.0099999999999998</v>
      </c>
      <c r="D596" s="62" t="s">
        <v>221</v>
      </c>
      <c r="E596" s="60">
        <v>104</v>
      </c>
      <c r="F596" s="240">
        <f t="shared" si="10"/>
        <v>12</v>
      </c>
      <c r="G596" s="62">
        <v>82</v>
      </c>
      <c r="H596" s="60"/>
      <c r="I596" s="84"/>
      <c r="J596" s="84"/>
    </row>
    <row r="597" spans="1:10" s="85" customFormat="1" x14ac:dyDescent="0.35">
      <c r="A597" s="60">
        <v>8</v>
      </c>
      <c r="B597" s="61">
        <v>12.01</v>
      </c>
      <c r="C597" s="60">
        <v>6.01</v>
      </c>
      <c r="D597" s="62" t="s">
        <v>221</v>
      </c>
      <c r="E597" s="60">
        <v>104</v>
      </c>
      <c r="F597" s="240">
        <f t="shared" si="10"/>
        <v>12</v>
      </c>
      <c r="G597" s="62">
        <v>82</v>
      </c>
      <c r="H597" s="60"/>
      <c r="I597" s="64"/>
      <c r="J597" s="64"/>
    </row>
    <row r="598" spans="1:10" s="85" customFormat="1" x14ac:dyDescent="0.35">
      <c r="A598" s="69">
        <v>3</v>
      </c>
      <c r="B598" s="70">
        <v>12.01</v>
      </c>
      <c r="C598" s="69">
        <v>8.01</v>
      </c>
      <c r="D598" s="71" t="s">
        <v>248</v>
      </c>
      <c r="E598" s="69">
        <v>85</v>
      </c>
      <c r="F598" s="240">
        <f t="shared" si="10"/>
        <v>12</v>
      </c>
      <c r="G598" s="71">
        <v>98</v>
      </c>
      <c r="H598" s="69"/>
      <c r="I598" s="72"/>
      <c r="J598" s="72"/>
    </row>
    <row r="599" spans="1:10" s="85" customFormat="1" x14ac:dyDescent="0.35">
      <c r="A599" s="69">
        <v>4</v>
      </c>
      <c r="B599" s="70">
        <v>12.01</v>
      </c>
      <c r="C599" s="69">
        <v>200</v>
      </c>
      <c r="D599" s="71" t="s">
        <v>230</v>
      </c>
      <c r="E599" s="69">
        <v>98</v>
      </c>
      <c r="F599" s="240">
        <f t="shared" si="10"/>
        <v>12</v>
      </c>
      <c r="G599" s="71">
        <v>104</v>
      </c>
      <c r="H599" s="69"/>
      <c r="I599" s="72"/>
      <c r="J599" s="72"/>
    </row>
    <row r="600" spans="1:10" s="85" customFormat="1" x14ac:dyDescent="0.35">
      <c r="A600" s="69">
        <v>8</v>
      </c>
      <c r="B600" s="70">
        <v>12.01</v>
      </c>
      <c r="C600" s="69">
        <v>5.04</v>
      </c>
      <c r="D600" s="71" t="s">
        <v>235</v>
      </c>
      <c r="E600" s="69">
        <v>48</v>
      </c>
      <c r="F600" s="240">
        <f t="shared" si="10"/>
        <v>12</v>
      </c>
      <c r="G600" s="236">
        <v>109</v>
      </c>
      <c r="H600" s="237"/>
      <c r="I600" s="72"/>
      <c r="J600" s="72"/>
    </row>
    <row r="601" spans="1:10" s="85" customFormat="1" x14ac:dyDescent="0.35">
      <c r="A601" s="60">
        <v>3</v>
      </c>
      <c r="B601" s="61">
        <v>12.01</v>
      </c>
      <c r="C601" s="60">
        <v>8.01</v>
      </c>
      <c r="D601" s="62" t="s">
        <v>249</v>
      </c>
      <c r="E601" s="60">
        <v>86</v>
      </c>
      <c r="F601" s="240">
        <f t="shared" si="10"/>
        <v>12</v>
      </c>
      <c r="G601" s="62">
        <v>110</v>
      </c>
      <c r="H601" s="60">
        <f>ROWS(F534:F601)</f>
        <v>68</v>
      </c>
      <c r="I601" s="64"/>
      <c r="J601" s="64"/>
    </row>
    <row r="602" spans="1:10" s="85" customFormat="1" x14ac:dyDescent="0.35">
      <c r="A602" s="69">
        <v>7.3</v>
      </c>
      <c r="B602" s="70">
        <v>13.03</v>
      </c>
      <c r="C602" s="69">
        <v>9.0299999999999994</v>
      </c>
      <c r="D602" s="71" t="s">
        <v>117</v>
      </c>
      <c r="E602" s="69"/>
      <c r="F602" s="240">
        <f t="shared" si="10"/>
        <v>13</v>
      </c>
      <c r="G602" s="71">
        <v>62</v>
      </c>
      <c r="H602" s="69"/>
    </row>
    <row r="603" spans="1:10" s="85" customFormat="1" x14ac:dyDescent="0.35">
      <c r="A603" s="69">
        <v>7.3</v>
      </c>
      <c r="B603" s="70">
        <v>13.03</v>
      </c>
      <c r="C603" s="69">
        <v>9.0500000000000007</v>
      </c>
      <c r="D603" s="71" t="s">
        <v>117</v>
      </c>
      <c r="E603" s="69"/>
      <c r="F603" s="240">
        <f t="shared" si="10"/>
        <v>13</v>
      </c>
      <c r="G603" s="71">
        <v>62</v>
      </c>
      <c r="H603" s="69"/>
    </row>
    <row r="604" spans="1:10" s="85" customFormat="1" x14ac:dyDescent="0.35">
      <c r="A604" s="69">
        <v>6</v>
      </c>
      <c r="B604" s="70">
        <v>13.01</v>
      </c>
      <c r="C604" s="69">
        <v>2.04</v>
      </c>
      <c r="D604" s="71" t="s">
        <v>300</v>
      </c>
      <c r="E604" s="69">
        <v>9</v>
      </c>
      <c r="F604" s="240">
        <f t="shared" si="10"/>
        <v>13</v>
      </c>
      <c r="G604" s="71">
        <v>66</v>
      </c>
      <c r="H604" s="69"/>
      <c r="I604" s="72"/>
      <c r="J604" s="72"/>
    </row>
    <row r="605" spans="1:10" s="85" customFormat="1" x14ac:dyDescent="0.35">
      <c r="A605" s="69">
        <v>6</v>
      </c>
      <c r="B605" s="70">
        <v>13.02</v>
      </c>
      <c r="C605" s="69">
        <v>2.04</v>
      </c>
      <c r="D605" s="71" t="s">
        <v>300</v>
      </c>
      <c r="E605" s="69">
        <v>9</v>
      </c>
      <c r="F605" s="240">
        <f t="shared" si="10"/>
        <v>13</v>
      </c>
      <c r="G605" s="71">
        <v>66</v>
      </c>
      <c r="H605" s="69"/>
      <c r="I605" s="72"/>
      <c r="J605" s="72"/>
    </row>
    <row r="606" spans="1:10" s="85" customFormat="1" x14ac:dyDescent="0.35">
      <c r="A606" s="69">
        <v>6</v>
      </c>
      <c r="B606" s="70">
        <v>13.01</v>
      </c>
      <c r="C606" s="69">
        <v>10.039999999999999</v>
      </c>
      <c r="D606" s="71" t="s">
        <v>300</v>
      </c>
      <c r="E606" s="69">
        <v>9</v>
      </c>
      <c r="F606" s="240">
        <f t="shared" si="10"/>
        <v>13</v>
      </c>
      <c r="G606" s="71">
        <v>66</v>
      </c>
      <c r="H606" s="69"/>
      <c r="I606" s="72"/>
      <c r="J606" s="72"/>
    </row>
    <row r="607" spans="1:10" s="85" customFormat="1" x14ac:dyDescent="0.35">
      <c r="A607" s="69">
        <v>6</v>
      </c>
      <c r="B607" s="70">
        <v>13.02</v>
      </c>
      <c r="C607" s="69">
        <v>10.039999999999999</v>
      </c>
      <c r="D607" s="71" t="s">
        <v>300</v>
      </c>
      <c r="E607" s="69">
        <v>9</v>
      </c>
      <c r="F607" s="240">
        <f t="shared" si="10"/>
        <v>13</v>
      </c>
      <c r="G607" s="71">
        <v>66</v>
      </c>
      <c r="H607" s="69"/>
      <c r="I607" s="72"/>
      <c r="J607" s="72"/>
    </row>
    <row r="608" spans="1:10" s="85" customFormat="1" x14ac:dyDescent="0.35">
      <c r="A608" s="60">
        <v>6</v>
      </c>
      <c r="B608" s="61">
        <v>13.01</v>
      </c>
      <c r="C608" s="60">
        <v>2.0299999999999998</v>
      </c>
      <c r="D608" s="62" t="s">
        <v>250</v>
      </c>
      <c r="E608" s="60">
        <v>82</v>
      </c>
      <c r="F608" s="240">
        <f t="shared" si="10"/>
        <v>13</v>
      </c>
      <c r="G608" s="62">
        <v>83</v>
      </c>
      <c r="H608" s="60"/>
      <c r="I608" s="64"/>
      <c r="J608" s="64"/>
    </row>
    <row r="609" spans="1:10" s="88" customFormat="1" x14ac:dyDescent="0.35">
      <c r="A609" s="60">
        <v>6</v>
      </c>
      <c r="B609" s="61">
        <v>13.01</v>
      </c>
      <c r="C609" s="60">
        <v>5.0599999999999996</v>
      </c>
      <c r="D609" s="62" t="s">
        <v>250</v>
      </c>
      <c r="E609" s="60">
        <v>82</v>
      </c>
      <c r="F609" s="240">
        <f t="shared" si="10"/>
        <v>13</v>
      </c>
      <c r="G609" s="62">
        <v>83</v>
      </c>
      <c r="H609" s="60"/>
      <c r="I609" s="64"/>
      <c r="J609" s="64"/>
    </row>
    <row r="610" spans="1:10" s="88" customFormat="1" x14ac:dyDescent="0.35">
      <c r="A610" s="69">
        <v>6</v>
      </c>
      <c r="B610" s="70">
        <v>13.01</v>
      </c>
      <c r="C610" s="69">
        <v>5.07</v>
      </c>
      <c r="D610" s="71" t="s">
        <v>222</v>
      </c>
      <c r="E610" s="69">
        <v>81</v>
      </c>
      <c r="F610" s="240">
        <f t="shared" si="10"/>
        <v>13</v>
      </c>
      <c r="G610" s="71">
        <v>84</v>
      </c>
      <c r="H610" s="69">
        <f>ROWS(F602:F610)</f>
        <v>9</v>
      </c>
      <c r="I610" s="72"/>
      <c r="J610" s="72"/>
    </row>
    <row r="611" spans="1:10" s="88" customFormat="1" x14ac:dyDescent="0.35">
      <c r="A611" s="69">
        <v>12.1</v>
      </c>
      <c r="B611" s="70">
        <v>14.01</v>
      </c>
      <c r="C611" s="69">
        <v>8.0500000000000007</v>
      </c>
      <c r="D611" s="71" t="s">
        <v>117</v>
      </c>
      <c r="E611" s="69"/>
      <c r="F611" s="240">
        <f t="shared" si="10"/>
        <v>14</v>
      </c>
      <c r="G611" s="71">
        <v>62</v>
      </c>
      <c r="H611" s="69"/>
      <c r="I611" s="85"/>
      <c r="J611" s="85"/>
    </row>
    <row r="612" spans="1:10" s="88" customFormat="1" x14ac:dyDescent="0.35">
      <c r="A612" s="69">
        <v>12.1</v>
      </c>
      <c r="B612" s="70">
        <v>14.01</v>
      </c>
      <c r="C612" s="69">
        <v>9.01</v>
      </c>
      <c r="D612" s="71" t="s">
        <v>117</v>
      </c>
      <c r="E612" s="69"/>
      <c r="F612" s="240">
        <f t="shared" si="10"/>
        <v>14</v>
      </c>
      <c r="G612" s="71">
        <v>62</v>
      </c>
      <c r="H612" s="69"/>
      <c r="I612" s="85"/>
      <c r="J612" s="85"/>
    </row>
    <row r="613" spans="1:10" s="88" customFormat="1" x14ac:dyDescent="0.35">
      <c r="A613" s="69">
        <v>12.1</v>
      </c>
      <c r="B613" s="70">
        <v>14.01</v>
      </c>
      <c r="C613" s="69">
        <v>9.02</v>
      </c>
      <c r="D613" s="71" t="s">
        <v>117</v>
      </c>
      <c r="E613" s="69"/>
      <c r="F613" s="240">
        <f t="shared" si="10"/>
        <v>14</v>
      </c>
      <c r="G613" s="71">
        <v>62</v>
      </c>
      <c r="H613" s="69">
        <f>ROWS(F611:F613)</f>
        <v>3</v>
      </c>
      <c r="I613" s="85"/>
      <c r="J613" s="85"/>
    </row>
    <row r="614" spans="1:10" s="88" customFormat="1" x14ac:dyDescent="0.35">
      <c r="A614" s="69">
        <v>3</v>
      </c>
      <c r="B614" s="70">
        <v>15</v>
      </c>
      <c r="C614" s="69">
        <v>3.01</v>
      </c>
      <c r="D614" s="71" t="s">
        <v>229</v>
      </c>
      <c r="E614" s="69">
        <v>36</v>
      </c>
      <c r="F614" s="240">
        <f t="shared" si="10"/>
        <v>15</v>
      </c>
      <c r="G614" s="71">
        <v>67</v>
      </c>
      <c r="H614" s="69"/>
      <c r="I614" s="72"/>
      <c r="J614" s="72"/>
    </row>
    <row r="615" spans="1:10" s="88" customFormat="1" x14ac:dyDescent="0.35">
      <c r="A615" s="69">
        <v>4</v>
      </c>
      <c r="B615" s="70">
        <v>15</v>
      </c>
      <c r="C615" s="69">
        <v>3.01</v>
      </c>
      <c r="D615" s="71" t="s">
        <v>229</v>
      </c>
      <c r="E615" s="69">
        <v>36</v>
      </c>
      <c r="F615" s="240">
        <f t="shared" si="10"/>
        <v>15</v>
      </c>
      <c r="G615" s="71">
        <v>67</v>
      </c>
      <c r="H615" s="69"/>
      <c r="I615" s="72"/>
      <c r="J615" s="72"/>
    </row>
    <row r="616" spans="1:10" s="88" customFormat="1" x14ac:dyDescent="0.35">
      <c r="A616" s="69">
        <v>4</v>
      </c>
      <c r="B616" s="70">
        <v>15</v>
      </c>
      <c r="C616" s="69">
        <v>7.01</v>
      </c>
      <c r="D616" s="71" t="s">
        <v>229</v>
      </c>
      <c r="E616" s="69">
        <v>36</v>
      </c>
      <c r="F616" s="240">
        <f t="shared" si="10"/>
        <v>15</v>
      </c>
      <c r="G616" s="71">
        <v>67</v>
      </c>
      <c r="H616" s="69"/>
      <c r="I616" s="72"/>
      <c r="J616" s="72"/>
    </row>
    <row r="617" spans="1:10" s="88" customFormat="1" x14ac:dyDescent="0.35">
      <c r="A617" s="69">
        <v>5</v>
      </c>
      <c r="B617" s="70">
        <v>15</v>
      </c>
      <c r="C617" s="69">
        <v>7.01</v>
      </c>
      <c r="D617" s="71" t="s">
        <v>229</v>
      </c>
      <c r="E617" s="69">
        <v>36</v>
      </c>
      <c r="F617" s="240">
        <f t="shared" si="10"/>
        <v>15</v>
      </c>
      <c r="G617" s="71">
        <v>67</v>
      </c>
      <c r="H617" s="69"/>
      <c r="I617" s="72"/>
      <c r="J617" s="72"/>
    </row>
    <row r="618" spans="1:10" s="88" customFormat="1" x14ac:dyDescent="0.35">
      <c r="A618" s="69">
        <v>8</v>
      </c>
      <c r="B618" s="70">
        <v>15</v>
      </c>
      <c r="C618" s="69">
        <v>7.01</v>
      </c>
      <c r="D618" s="71" t="s">
        <v>229</v>
      </c>
      <c r="E618" s="69">
        <v>36</v>
      </c>
      <c r="F618" s="240">
        <f t="shared" si="10"/>
        <v>15</v>
      </c>
      <c r="G618" s="71">
        <v>67</v>
      </c>
      <c r="H618" s="69"/>
      <c r="I618" s="72"/>
      <c r="J618" s="72"/>
    </row>
    <row r="619" spans="1:10" s="85" customFormat="1" x14ac:dyDescent="0.35">
      <c r="A619" s="69">
        <v>8</v>
      </c>
      <c r="B619" s="70">
        <v>15</v>
      </c>
      <c r="C619" s="69">
        <v>10.01</v>
      </c>
      <c r="D619" s="71" t="s">
        <v>229</v>
      </c>
      <c r="E619" s="69">
        <v>36</v>
      </c>
      <c r="F619" s="240">
        <f t="shared" si="10"/>
        <v>15</v>
      </c>
      <c r="G619" s="71">
        <v>67</v>
      </c>
      <c r="H619" s="69"/>
      <c r="I619" s="72"/>
      <c r="J619" s="72"/>
    </row>
    <row r="620" spans="1:10" s="85" customFormat="1" x14ac:dyDescent="0.35">
      <c r="A620" s="69">
        <v>8</v>
      </c>
      <c r="B620" s="70">
        <v>15</v>
      </c>
      <c r="C620" s="69">
        <v>10.02</v>
      </c>
      <c r="D620" s="71" t="s">
        <v>229</v>
      </c>
      <c r="E620" s="69">
        <v>36</v>
      </c>
      <c r="F620" s="240">
        <f t="shared" si="10"/>
        <v>15</v>
      </c>
      <c r="G620" s="71">
        <v>67</v>
      </c>
      <c r="H620" s="69"/>
      <c r="I620" s="69"/>
      <c r="J620" s="69"/>
    </row>
    <row r="621" spans="1:10" s="85" customFormat="1" x14ac:dyDescent="0.3">
      <c r="A621" s="65">
        <v>3</v>
      </c>
      <c r="B621" s="66">
        <v>15</v>
      </c>
      <c r="C621" s="65">
        <v>1.01</v>
      </c>
      <c r="D621" s="67" t="s">
        <v>224</v>
      </c>
      <c r="E621" s="65">
        <v>5</v>
      </c>
      <c r="F621" s="240">
        <f t="shared" si="10"/>
        <v>15</v>
      </c>
      <c r="G621" s="119">
        <v>77</v>
      </c>
      <c r="H621" s="130"/>
      <c r="I621" s="68"/>
      <c r="J621" s="68"/>
    </row>
    <row r="622" spans="1:10" s="85" customFormat="1" x14ac:dyDescent="0.3">
      <c r="A622" s="65">
        <v>3</v>
      </c>
      <c r="B622" s="66">
        <v>15</v>
      </c>
      <c r="C622" s="65">
        <v>2.0099999999999998</v>
      </c>
      <c r="D622" s="67" t="s">
        <v>224</v>
      </c>
      <c r="E622" s="65">
        <v>5</v>
      </c>
      <c r="F622" s="240">
        <f t="shared" si="10"/>
        <v>15</v>
      </c>
      <c r="G622" s="119">
        <v>77</v>
      </c>
      <c r="H622" s="130"/>
      <c r="I622" s="68"/>
      <c r="J622" s="68"/>
    </row>
    <row r="623" spans="1:10" s="85" customFormat="1" x14ac:dyDescent="0.3">
      <c r="A623" s="65">
        <v>8</v>
      </c>
      <c r="B623" s="66">
        <v>15</v>
      </c>
      <c r="C623" s="65">
        <v>1.01</v>
      </c>
      <c r="D623" s="67" t="s">
        <v>224</v>
      </c>
      <c r="E623" s="65">
        <v>5</v>
      </c>
      <c r="F623" s="240">
        <f t="shared" si="10"/>
        <v>15</v>
      </c>
      <c r="G623" s="119">
        <v>77</v>
      </c>
      <c r="H623" s="130"/>
      <c r="I623" s="68"/>
      <c r="J623" s="68"/>
    </row>
    <row r="624" spans="1:10" s="85" customFormat="1" x14ac:dyDescent="0.35">
      <c r="A624" s="69">
        <v>12.2</v>
      </c>
      <c r="B624" s="70">
        <v>15</v>
      </c>
      <c r="C624" s="69">
        <v>8.02</v>
      </c>
      <c r="D624" s="71" t="s">
        <v>211</v>
      </c>
      <c r="E624" s="69"/>
      <c r="F624" s="240">
        <f t="shared" si="10"/>
        <v>15</v>
      </c>
      <c r="G624" s="71">
        <v>85</v>
      </c>
      <c r="H624" s="69"/>
    </row>
    <row r="625" spans="1:10" s="85" customFormat="1" x14ac:dyDescent="0.35">
      <c r="A625" s="69">
        <v>12.2</v>
      </c>
      <c r="B625" s="70">
        <v>15</v>
      </c>
      <c r="C625" s="69">
        <v>8.08</v>
      </c>
      <c r="D625" s="71" t="s">
        <v>211</v>
      </c>
      <c r="E625" s="69"/>
      <c r="F625" s="240">
        <f t="shared" si="10"/>
        <v>15</v>
      </c>
      <c r="G625" s="71">
        <v>85</v>
      </c>
      <c r="H625" s="69"/>
    </row>
    <row r="626" spans="1:10" s="85" customFormat="1" x14ac:dyDescent="0.35">
      <c r="A626" s="69">
        <v>3</v>
      </c>
      <c r="B626" s="70">
        <v>15</v>
      </c>
      <c r="C626" s="69">
        <v>8.01</v>
      </c>
      <c r="D626" s="71" t="s">
        <v>248</v>
      </c>
      <c r="E626" s="69"/>
      <c r="F626" s="240">
        <f t="shared" si="10"/>
        <v>15</v>
      </c>
      <c r="G626" s="71">
        <v>98</v>
      </c>
      <c r="H626" s="69"/>
      <c r="I626" s="72"/>
      <c r="J626" s="72"/>
    </row>
    <row r="627" spans="1:10" s="85" customFormat="1" x14ac:dyDescent="0.35">
      <c r="A627" s="60">
        <v>4</v>
      </c>
      <c r="B627" s="61">
        <v>15</v>
      </c>
      <c r="C627" s="60">
        <v>3.03</v>
      </c>
      <c r="D627" s="62" t="s">
        <v>215</v>
      </c>
      <c r="E627" s="60"/>
      <c r="F627" s="240">
        <f t="shared" si="10"/>
        <v>15</v>
      </c>
      <c r="G627" s="62">
        <v>105</v>
      </c>
      <c r="H627" s="60"/>
      <c r="I627" s="88"/>
      <c r="J627" s="88"/>
    </row>
    <row r="628" spans="1:10" s="85" customFormat="1" x14ac:dyDescent="0.35">
      <c r="A628" s="60">
        <v>4</v>
      </c>
      <c r="B628" s="61">
        <v>15</v>
      </c>
      <c r="C628" s="60">
        <v>3.04</v>
      </c>
      <c r="D628" s="62" t="s">
        <v>215</v>
      </c>
      <c r="E628" s="60"/>
      <c r="F628" s="240">
        <f t="shared" si="10"/>
        <v>15</v>
      </c>
      <c r="G628" s="62">
        <v>105</v>
      </c>
      <c r="H628" s="60"/>
      <c r="I628" s="88"/>
      <c r="J628" s="88"/>
    </row>
    <row r="629" spans="1:10" s="85" customFormat="1" x14ac:dyDescent="0.35">
      <c r="A629" s="60">
        <v>4</v>
      </c>
      <c r="B629" s="61">
        <v>15</v>
      </c>
      <c r="C629" s="60">
        <v>10.09</v>
      </c>
      <c r="D629" s="62" t="s">
        <v>215</v>
      </c>
      <c r="E629" s="60"/>
      <c r="F629" s="240">
        <f t="shared" si="10"/>
        <v>15</v>
      </c>
      <c r="G629" s="62">
        <v>105</v>
      </c>
      <c r="H629" s="60"/>
      <c r="I629" s="88"/>
      <c r="J629" s="88"/>
    </row>
    <row r="630" spans="1:10" s="85" customFormat="1" x14ac:dyDescent="0.35">
      <c r="A630" s="60">
        <v>8</v>
      </c>
      <c r="B630" s="61">
        <v>15</v>
      </c>
      <c r="C630" s="60">
        <v>3.03</v>
      </c>
      <c r="D630" s="62" t="s">
        <v>215</v>
      </c>
      <c r="E630" s="60"/>
      <c r="F630" s="240">
        <f t="shared" si="10"/>
        <v>15</v>
      </c>
      <c r="G630" s="62">
        <v>105</v>
      </c>
      <c r="H630" s="60"/>
      <c r="I630" s="88"/>
      <c r="J630" s="88"/>
    </row>
    <row r="631" spans="1:10" s="85" customFormat="1" x14ac:dyDescent="0.35">
      <c r="A631" s="60">
        <v>8</v>
      </c>
      <c r="B631" s="61">
        <v>15</v>
      </c>
      <c r="C631" s="60">
        <v>3.04</v>
      </c>
      <c r="D631" s="62" t="s">
        <v>215</v>
      </c>
      <c r="E631" s="60"/>
      <c r="F631" s="240">
        <f t="shared" si="10"/>
        <v>15</v>
      </c>
      <c r="G631" s="62">
        <v>105</v>
      </c>
      <c r="H631" s="60"/>
      <c r="I631" s="88"/>
      <c r="J631" s="88"/>
    </row>
    <row r="632" spans="1:10" s="72" customFormat="1" x14ac:dyDescent="0.35">
      <c r="A632" s="60">
        <v>8</v>
      </c>
      <c r="B632" s="61">
        <v>15</v>
      </c>
      <c r="C632" s="60">
        <v>10.09</v>
      </c>
      <c r="D632" s="62" t="s">
        <v>215</v>
      </c>
      <c r="E632" s="60"/>
      <c r="F632" s="240">
        <f t="shared" si="10"/>
        <v>15</v>
      </c>
      <c r="G632" s="62">
        <v>105</v>
      </c>
      <c r="H632" s="60"/>
      <c r="I632" s="64"/>
      <c r="J632" s="64"/>
    </row>
    <row r="633" spans="1:10" s="72" customFormat="1" x14ac:dyDescent="0.35">
      <c r="A633" s="60">
        <v>3</v>
      </c>
      <c r="B633" s="61">
        <v>15</v>
      </c>
      <c r="C633" s="60">
        <v>8.01</v>
      </c>
      <c r="D633" s="62" t="s">
        <v>249</v>
      </c>
      <c r="E633" s="60">
        <v>86</v>
      </c>
      <c r="F633" s="240">
        <f t="shared" si="10"/>
        <v>15</v>
      </c>
      <c r="G633" s="62">
        <v>110</v>
      </c>
      <c r="H633" s="60"/>
      <c r="I633" s="64"/>
      <c r="J633" s="64"/>
    </row>
    <row r="634" spans="1:10" s="72" customFormat="1" x14ac:dyDescent="0.35">
      <c r="A634" s="60">
        <v>3</v>
      </c>
      <c r="B634" s="61">
        <v>15</v>
      </c>
      <c r="C634" s="60">
        <v>10.06</v>
      </c>
      <c r="D634" s="62" t="s">
        <v>249</v>
      </c>
      <c r="E634" s="60">
        <v>86</v>
      </c>
      <c r="F634" s="240">
        <f t="shared" si="10"/>
        <v>15</v>
      </c>
      <c r="G634" s="62">
        <v>110</v>
      </c>
      <c r="H634" s="60"/>
      <c r="I634" s="64"/>
      <c r="J634" s="64"/>
    </row>
    <row r="635" spans="1:10" s="72" customFormat="1" x14ac:dyDescent="0.35">
      <c r="A635" s="60">
        <v>3</v>
      </c>
      <c r="B635" s="61">
        <v>15</v>
      </c>
      <c r="C635" s="60">
        <v>10.07</v>
      </c>
      <c r="D635" s="62" t="s">
        <v>249</v>
      </c>
      <c r="E635" s="60">
        <v>86</v>
      </c>
      <c r="F635" s="240">
        <f t="shared" si="10"/>
        <v>15</v>
      </c>
      <c r="G635" s="62">
        <v>110</v>
      </c>
      <c r="H635" s="60"/>
      <c r="I635" s="64"/>
      <c r="J635" s="64"/>
    </row>
    <row r="636" spans="1:10" s="72" customFormat="1" x14ac:dyDescent="0.35">
      <c r="A636" s="60">
        <v>3</v>
      </c>
      <c r="B636" s="61">
        <v>15</v>
      </c>
      <c r="C636" s="60">
        <v>10.08</v>
      </c>
      <c r="D636" s="62" t="s">
        <v>249</v>
      </c>
      <c r="E636" s="60">
        <v>86</v>
      </c>
      <c r="F636" s="240">
        <f t="shared" si="10"/>
        <v>15</v>
      </c>
      <c r="G636" s="62">
        <v>110</v>
      </c>
      <c r="H636" s="60">
        <f>ROWS(F614:F636)</f>
        <v>23</v>
      </c>
      <c r="I636" s="64"/>
      <c r="J636" s="64"/>
    </row>
    <row r="637" spans="1:10" s="72" customFormat="1" x14ac:dyDescent="0.35">
      <c r="A637" s="69">
        <v>13</v>
      </c>
      <c r="B637" s="70">
        <v>16</v>
      </c>
      <c r="C637" s="69">
        <v>9.0299999999999994</v>
      </c>
      <c r="D637" s="71" t="s">
        <v>117</v>
      </c>
      <c r="E637" s="71"/>
      <c r="F637" s="240">
        <f t="shared" si="10"/>
        <v>16</v>
      </c>
      <c r="G637" s="62">
        <v>62</v>
      </c>
      <c r="H637" s="60"/>
      <c r="I637" s="64"/>
      <c r="J637" s="64"/>
    </row>
    <row r="638" spans="1:10" s="72" customFormat="1" x14ac:dyDescent="0.35">
      <c r="A638" s="69">
        <v>13</v>
      </c>
      <c r="B638" s="70">
        <v>16</v>
      </c>
      <c r="C638" s="69">
        <v>9.0399999999999991</v>
      </c>
      <c r="D638" s="71" t="s">
        <v>117</v>
      </c>
      <c r="E638" s="71"/>
      <c r="F638" s="240">
        <f t="shared" si="10"/>
        <v>16</v>
      </c>
      <c r="G638" s="62">
        <v>62</v>
      </c>
      <c r="H638" s="60"/>
      <c r="I638" s="64"/>
      <c r="J638" s="64"/>
    </row>
    <row r="639" spans="1:10" s="72" customFormat="1" x14ac:dyDescent="0.35">
      <c r="A639" s="69">
        <v>13</v>
      </c>
      <c r="B639" s="70">
        <v>16</v>
      </c>
      <c r="C639" s="69">
        <v>9.0500000000000007</v>
      </c>
      <c r="D639" s="71" t="s">
        <v>117</v>
      </c>
      <c r="E639" s="71"/>
      <c r="F639" s="240">
        <f t="shared" si="10"/>
        <v>16</v>
      </c>
      <c r="G639" s="62">
        <v>62</v>
      </c>
      <c r="H639" s="60"/>
      <c r="I639" s="64"/>
      <c r="J639" s="64"/>
    </row>
    <row r="640" spans="1:10" s="72" customFormat="1" x14ac:dyDescent="0.35">
      <c r="A640" s="60">
        <v>12.1</v>
      </c>
      <c r="B640" s="61">
        <v>16</v>
      </c>
      <c r="C640" s="60">
        <v>8.07</v>
      </c>
      <c r="D640" s="62" t="s">
        <v>210</v>
      </c>
      <c r="E640" s="60"/>
      <c r="F640" s="240">
        <f t="shared" si="10"/>
        <v>16</v>
      </c>
      <c r="G640" s="62">
        <v>99</v>
      </c>
      <c r="H640" s="60">
        <f>ROWS(F637:F640)</f>
        <v>4</v>
      </c>
      <c r="I640" s="88"/>
      <c r="J640" s="88"/>
    </row>
    <row r="641" spans="1:10" s="72" customFormat="1" x14ac:dyDescent="0.35">
      <c r="A641" s="69">
        <v>4</v>
      </c>
      <c r="B641" s="70">
        <v>17.041</v>
      </c>
      <c r="C641" s="69">
        <v>7.01</v>
      </c>
      <c r="D641" s="71" t="s">
        <v>229</v>
      </c>
      <c r="E641" s="69">
        <v>36</v>
      </c>
      <c r="F641" s="240">
        <f t="shared" si="10"/>
        <v>17</v>
      </c>
      <c r="G641" s="71">
        <v>67</v>
      </c>
      <c r="H641" s="69"/>
    </row>
    <row r="642" spans="1:10" s="72" customFormat="1" x14ac:dyDescent="0.35">
      <c r="A642" s="69">
        <v>5</v>
      </c>
      <c r="B642" s="70">
        <v>17.041</v>
      </c>
      <c r="C642" s="69">
        <v>7.01</v>
      </c>
      <c r="D642" s="71" t="s">
        <v>229</v>
      </c>
      <c r="E642" s="69">
        <v>36</v>
      </c>
      <c r="F642" s="240">
        <f t="shared" si="10"/>
        <v>17</v>
      </c>
      <c r="G642" s="71">
        <v>67</v>
      </c>
      <c r="H642" s="69"/>
    </row>
    <row r="643" spans="1:10" s="72" customFormat="1" x14ac:dyDescent="0.35">
      <c r="A643" s="69">
        <v>8</v>
      </c>
      <c r="B643" s="70">
        <v>17.041</v>
      </c>
      <c r="C643" s="69">
        <v>7.01</v>
      </c>
      <c r="D643" s="71" t="s">
        <v>229</v>
      </c>
      <c r="E643" s="69">
        <v>36</v>
      </c>
      <c r="F643" s="240">
        <f t="shared" si="10"/>
        <v>17</v>
      </c>
      <c r="G643" s="71">
        <v>67</v>
      </c>
      <c r="H643" s="69"/>
    </row>
    <row r="644" spans="1:10" s="72" customFormat="1" x14ac:dyDescent="0.25">
      <c r="A644" s="73">
        <v>4</v>
      </c>
      <c r="B644" s="96">
        <v>17.010000000000002</v>
      </c>
      <c r="C644" s="73">
        <v>8.01</v>
      </c>
      <c r="D644" s="97" t="s">
        <v>214</v>
      </c>
      <c r="E644" s="73">
        <v>39</v>
      </c>
      <c r="F644" s="240">
        <f t="shared" si="10"/>
        <v>17</v>
      </c>
      <c r="G644" s="97">
        <v>68</v>
      </c>
      <c r="H644" s="73"/>
      <c r="I644" s="57"/>
      <c r="J644" s="57"/>
    </row>
    <row r="645" spans="1:10" s="72" customFormat="1" x14ac:dyDescent="0.35">
      <c r="A645" s="54">
        <v>8</v>
      </c>
      <c r="B645" s="55">
        <v>17.03</v>
      </c>
      <c r="C645" s="54">
        <v>5.08</v>
      </c>
      <c r="D645" s="56" t="s">
        <v>217</v>
      </c>
      <c r="E645" s="54">
        <v>69</v>
      </c>
      <c r="F645" s="240">
        <f t="shared" si="10"/>
        <v>17</v>
      </c>
      <c r="G645" s="97">
        <v>69</v>
      </c>
      <c r="H645" s="60"/>
      <c r="I645" s="64"/>
      <c r="J645" s="64"/>
    </row>
    <row r="646" spans="1:10" s="72" customFormat="1" x14ac:dyDescent="0.35">
      <c r="A646" s="69">
        <v>8</v>
      </c>
      <c r="B646" s="70">
        <v>17.041</v>
      </c>
      <c r="C646" s="69">
        <v>5.05</v>
      </c>
      <c r="D646" s="71" t="s">
        <v>226</v>
      </c>
      <c r="E646" s="69">
        <v>101</v>
      </c>
      <c r="F646" s="240">
        <f t="shared" si="10"/>
        <v>17</v>
      </c>
      <c r="G646" s="236">
        <v>70</v>
      </c>
      <c r="H646" s="237"/>
    </row>
    <row r="647" spans="1:10" s="72" customFormat="1" x14ac:dyDescent="0.35">
      <c r="A647" s="69">
        <v>4</v>
      </c>
      <c r="B647" s="70">
        <v>17.010000000000002</v>
      </c>
      <c r="C647" s="65">
        <v>8.01</v>
      </c>
      <c r="D647" s="71" t="s">
        <v>212</v>
      </c>
      <c r="E647" s="69">
        <v>37</v>
      </c>
      <c r="F647" s="240">
        <f t="shared" si="10"/>
        <v>17</v>
      </c>
      <c r="G647" s="71">
        <v>71</v>
      </c>
      <c r="H647" s="65"/>
      <c r="I647" s="68"/>
      <c r="J647" s="59"/>
    </row>
    <row r="648" spans="1:10" s="72" customFormat="1" x14ac:dyDescent="0.25">
      <c r="A648" s="54">
        <v>4</v>
      </c>
      <c r="B648" s="55">
        <v>17.010000000000002</v>
      </c>
      <c r="C648" s="54">
        <v>8.09</v>
      </c>
      <c r="D648" s="56" t="s">
        <v>213</v>
      </c>
      <c r="E648" s="54">
        <v>38</v>
      </c>
      <c r="F648" s="240">
        <f t="shared" si="10"/>
        <v>17</v>
      </c>
      <c r="G648" s="97">
        <v>72</v>
      </c>
      <c r="H648" s="73"/>
      <c r="I648" s="58"/>
      <c r="J648" s="58"/>
    </row>
    <row r="649" spans="1:10" s="72" customFormat="1" x14ac:dyDescent="0.35">
      <c r="A649" s="54">
        <v>8</v>
      </c>
      <c r="B649" s="55">
        <v>17.044</v>
      </c>
      <c r="C649" s="54">
        <v>5.09</v>
      </c>
      <c r="D649" s="56" t="s">
        <v>159</v>
      </c>
      <c r="E649" s="54">
        <v>4</v>
      </c>
      <c r="F649" s="240">
        <f t="shared" si="10"/>
        <v>17</v>
      </c>
      <c r="G649" s="235">
        <v>75</v>
      </c>
      <c r="H649" s="73"/>
      <c r="I649" s="58"/>
      <c r="J649" s="58"/>
    </row>
    <row r="650" spans="1:10" s="72" customFormat="1" x14ac:dyDescent="0.25">
      <c r="A650" s="65">
        <v>8</v>
      </c>
      <c r="B650" s="66">
        <v>17.044</v>
      </c>
      <c r="C650" s="65">
        <v>1.01</v>
      </c>
      <c r="D650" s="67" t="s">
        <v>224</v>
      </c>
      <c r="E650" s="65">
        <v>5</v>
      </c>
      <c r="F650" s="240">
        <f t="shared" si="10"/>
        <v>17</v>
      </c>
      <c r="G650" s="119">
        <v>77</v>
      </c>
      <c r="H650" s="130"/>
      <c r="I650" s="68"/>
      <c r="J650" s="68"/>
    </row>
    <row r="651" spans="1:10" s="72" customFormat="1" x14ac:dyDescent="0.35">
      <c r="A651" s="60">
        <v>4</v>
      </c>
      <c r="B651" s="61">
        <v>17.010000000000002</v>
      </c>
      <c r="C651" s="60">
        <v>5.0199999999999996</v>
      </c>
      <c r="D651" s="62" t="s">
        <v>233</v>
      </c>
      <c r="E651" s="60">
        <v>56</v>
      </c>
      <c r="F651" s="240">
        <f t="shared" si="10"/>
        <v>17</v>
      </c>
      <c r="G651" s="62">
        <v>79</v>
      </c>
      <c r="H651" s="60"/>
      <c r="I651" s="84"/>
      <c r="J651" s="84"/>
    </row>
    <row r="652" spans="1:10" s="72" customFormat="1" x14ac:dyDescent="0.35">
      <c r="A652" s="60">
        <v>8</v>
      </c>
      <c r="B652" s="61">
        <v>17.010000000000002</v>
      </c>
      <c r="C652" s="60">
        <v>5.01</v>
      </c>
      <c r="D652" s="62" t="s">
        <v>233</v>
      </c>
      <c r="E652" s="60">
        <v>56</v>
      </c>
      <c r="F652" s="240">
        <f t="shared" si="10"/>
        <v>17</v>
      </c>
      <c r="G652" s="62">
        <v>79</v>
      </c>
      <c r="H652" s="60"/>
      <c r="I652" s="64"/>
      <c r="J652" s="64"/>
    </row>
    <row r="653" spans="1:10" s="72" customFormat="1" x14ac:dyDescent="0.35">
      <c r="A653" s="60">
        <v>4</v>
      </c>
      <c r="B653" s="61">
        <v>17.010000000000002</v>
      </c>
      <c r="C653" s="60">
        <v>6.01</v>
      </c>
      <c r="D653" s="62" t="s">
        <v>234</v>
      </c>
      <c r="E653" s="60">
        <v>100</v>
      </c>
      <c r="F653" s="240">
        <f t="shared" si="10"/>
        <v>17</v>
      </c>
      <c r="G653" s="62">
        <v>80</v>
      </c>
      <c r="H653" s="60"/>
      <c r="I653" s="64"/>
      <c r="J653" s="64"/>
    </row>
    <row r="654" spans="1:10" s="72" customFormat="1" x14ac:dyDescent="0.35">
      <c r="A654" s="60">
        <v>8</v>
      </c>
      <c r="B654" s="61">
        <v>17.010000000000002</v>
      </c>
      <c r="C654" s="60">
        <v>6.01</v>
      </c>
      <c r="D654" s="62" t="s">
        <v>234</v>
      </c>
      <c r="E654" s="60">
        <v>100</v>
      </c>
      <c r="F654" s="240">
        <f t="shared" si="10"/>
        <v>17</v>
      </c>
      <c r="G654" s="62">
        <v>80</v>
      </c>
      <c r="H654" s="60"/>
      <c r="I654" s="84"/>
      <c r="J654" s="84"/>
    </row>
    <row r="655" spans="1:10" s="72" customFormat="1" x14ac:dyDescent="0.35">
      <c r="A655" s="60">
        <v>8</v>
      </c>
      <c r="B655" s="61">
        <v>17.010000000000002</v>
      </c>
      <c r="C655" s="60">
        <v>6.02</v>
      </c>
      <c r="D655" s="62" t="s">
        <v>234</v>
      </c>
      <c r="E655" s="60">
        <v>100</v>
      </c>
      <c r="F655" s="240">
        <f t="shared" si="10"/>
        <v>17</v>
      </c>
      <c r="G655" s="62">
        <v>80</v>
      </c>
      <c r="H655" s="60"/>
      <c r="I655" s="84"/>
      <c r="J655" s="84"/>
    </row>
    <row r="656" spans="1:10" s="72" customFormat="1" x14ac:dyDescent="0.35">
      <c r="A656" s="60">
        <v>8</v>
      </c>
      <c r="B656" s="61">
        <v>17.044</v>
      </c>
      <c r="C656" s="60">
        <v>6.01</v>
      </c>
      <c r="D656" s="62" t="s">
        <v>221</v>
      </c>
      <c r="E656" s="60">
        <v>104</v>
      </c>
      <c r="F656" s="240">
        <f t="shared" si="10"/>
        <v>17</v>
      </c>
      <c r="G656" s="62">
        <v>82</v>
      </c>
      <c r="H656" s="60"/>
      <c r="I656" s="64"/>
      <c r="J656" s="64"/>
    </row>
    <row r="657" spans="1:10" s="72" customFormat="1" x14ac:dyDescent="0.35">
      <c r="A657" s="60">
        <v>8</v>
      </c>
      <c r="B657" s="61">
        <v>17.042999999999999</v>
      </c>
      <c r="C657" s="60">
        <v>5.0599999999999996</v>
      </c>
      <c r="D657" s="62" t="s">
        <v>250</v>
      </c>
      <c r="E657" s="60">
        <v>82</v>
      </c>
      <c r="F657" s="240">
        <f t="shared" si="10"/>
        <v>17</v>
      </c>
      <c r="G657" s="62">
        <v>83</v>
      </c>
      <c r="H657" s="60"/>
      <c r="I657" s="64"/>
      <c r="J657" s="64"/>
    </row>
    <row r="658" spans="1:10" s="72" customFormat="1" x14ac:dyDescent="0.35">
      <c r="A658" s="69">
        <v>8</v>
      </c>
      <c r="B658" s="70">
        <v>17.02</v>
      </c>
      <c r="C658" s="69">
        <v>5.0599999999999996</v>
      </c>
      <c r="D658" s="71" t="s">
        <v>222</v>
      </c>
      <c r="E658" s="69">
        <v>81</v>
      </c>
      <c r="F658" s="240">
        <f t="shared" si="10"/>
        <v>17</v>
      </c>
      <c r="G658" s="71">
        <v>84</v>
      </c>
      <c r="H658" s="69"/>
    </row>
    <row r="659" spans="1:10" s="72" customFormat="1" x14ac:dyDescent="0.35">
      <c r="A659" s="69">
        <v>8</v>
      </c>
      <c r="B659" s="70">
        <v>17.02</v>
      </c>
      <c r="C659" s="69">
        <v>5.07</v>
      </c>
      <c r="D659" s="71" t="s">
        <v>222</v>
      </c>
      <c r="E659" s="69">
        <v>81</v>
      </c>
      <c r="F659" s="240">
        <f t="shared" si="10"/>
        <v>17</v>
      </c>
      <c r="G659" s="71">
        <v>84</v>
      </c>
      <c r="H659" s="69"/>
    </row>
    <row r="660" spans="1:10" s="72" customFormat="1" x14ac:dyDescent="0.35">
      <c r="A660" s="69">
        <v>8</v>
      </c>
      <c r="B660" s="70">
        <v>17.044</v>
      </c>
      <c r="C660" s="69">
        <v>5.07</v>
      </c>
      <c r="D660" s="71" t="s">
        <v>222</v>
      </c>
      <c r="E660" s="69">
        <v>81</v>
      </c>
      <c r="F660" s="240">
        <f t="shared" si="10"/>
        <v>17</v>
      </c>
      <c r="G660" s="71">
        <v>84</v>
      </c>
      <c r="H660" s="69"/>
    </row>
    <row r="661" spans="1:10" s="72" customFormat="1" x14ac:dyDescent="0.35">
      <c r="A661" s="60">
        <v>8</v>
      </c>
      <c r="B661" s="61">
        <v>17.041</v>
      </c>
      <c r="C661" s="60">
        <v>5.03</v>
      </c>
      <c r="D661" s="62" t="s">
        <v>227</v>
      </c>
      <c r="E661" s="60">
        <v>94</v>
      </c>
      <c r="F661" s="240">
        <f t="shared" ref="F661:F671" si="11">_xlfn.FLOOR.MATH(B661)</f>
        <v>17</v>
      </c>
      <c r="G661" s="62">
        <v>102</v>
      </c>
      <c r="H661" s="60"/>
      <c r="I661" s="64"/>
      <c r="J661" s="64"/>
    </row>
    <row r="662" spans="1:10" s="72" customFormat="1" x14ac:dyDescent="0.35">
      <c r="A662" s="60">
        <v>8</v>
      </c>
      <c r="B662" s="61">
        <v>17.042000000000002</v>
      </c>
      <c r="C662" s="60">
        <v>5.03</v>
      </c>
      <c r="D662" s="62" t="s">
        <v>227</v>
      </c>
      <c r="E662" s="60">
        <v>94</v>
      </c>
      <c r="F662" s="240">
        <f t="shared" si="11"/>
        <v>17</v>
      </c>
      <c r="G662" s="62">
        <v>102</v>
      </c>
      <c r="H662" s="60"/>
      <c r="I662" s="64"/>
      <c r="J662" s="64"/>
    </row>
    <row r="663" spans="1:10" s="72" customFormat="1" x14ac:dyDescent="0.35">
      <c r="A663" s="60">
        <v>8</v>
      </c>
      <c r="B663" s="61">
        <v>17.041</v>
      </c>
      <c r="C663" s="60">
        <v>5.05</v>
      </c>
      <c r="D663" s="62" t="s">
        <v>228</v>
      </c>
      <c r="E663" s="60">
        <v>62</v>
      </c>
      <c r="F663" s="240">
        <f t="shared" si="11"/>
        <v>17</v>
      </c>
      <c r="G663" s="62">
        <v>103</v>
      </c>
      <c r="H663" s="60"/>
      <c r="I663" s="64"/>
      <c r="J663" s="64"/>
    </row>
    <row r="664" spans="1:10" s="72" customFormat="1" x14ac:dyDescent="0.35">
      <c r="A664" s="69">
        <v>8</v>
      </c>
      <c r="B664" s="70">
        <v>17.041</v>
      </c>
      <c r="C664" s="69">
        <v>3.02</v>
      </c>
      <c r="D664" s="71" t="s">
        <v>230</v>
      </c>
      <c r="E664" s="69">
        <v>98</v>
      </c>
      <c r="F664" s="240">
        <f t="shared" si="11"/>
        <v>17</v>
      </c>
      <c r="G664" s="71">
        <v>104</v>
      </c>
      <c r="H664" s="69"/>
    </row>
    <row r="665" spans="1:10" s="72" customFormat="1" x14ac:dyDescent="0.35">
      <c r="A665" s="69">
        <v>8</v>
      </c>
      <c r="B665" s="70">
        <v>17.041</v>
      </c>
      <c r="C665" s="69">
        <v>7.02</v>
      </c>
      <c r="D665" s="71" t="s">
        <v>230</v>
      </c>
      <c r="E665" s="69">
        <v>98</v>
      </c>
      <c r="F665" s="240">
        <f t="shared" si="11"/>
        <v>17</v>
      </c>
      <c r="G665" s="71">
        <v>104</v>
      </c>
      <c r="H665" s="69"/>
    </row>
    <row r="666" spans="1:10" s="72" customFormat="1" x14ac:dyDescent="0.35">
      <c r="A666" s="69">
        <v>4</v>
      </c>
      <c r="B666" s="70">
        <v>17.010000000000002</v>
      </c>
      <c r="C666" s="69">
        <v>8.0299999999999994</v>
      </c>
      <c r="D666" s="71" t="s">
        <v>218</v>
      </c>
      <c r="E666" s="69"/>
      <c r="F666" s="240">
        <f t="shared" si="11"/>
        <v>17</v>
      </c>
      <c r="G666" s="71">
        <v>106</v>
      </c>
      <c r="H666" s="69"/>
    </row>
    <row r="667" spans="1:10" s="72" customFormat="1" x14ac:dyDescent="0.35">
      <c r="A667" s="69">
        <v>4</v>
      </c>
      <c r="B667" s="70">
        <v>17.010000000000002</v>
      </c>
      <c r="C667" s="69">
        <v>8.0399999999999991</v>
      </c>
      <c r="D667" s="71" t="s">
        <v>218</v>
      </c>
      <c r="E667" s="69"/>
      <c r="F667" s="240">
        <f t="shared" si="11"/>
        <v>17</v>
      </c>
      <c r="G667" s="71">
        <v>106</v>
      </c>
      <c r="H667" s="69"/>
    </row>
    <row r="668" spans="1:10" s="72" customFormat="1" x14ac:dyDescent="0.35">
      <c r="A668" s="69">
        <v>5</v>
      </c>
      <c r="B668" s="70">
        <v>17.010000000000002</v>
      </c>
      <c r="C668" s="69">
        <v>8.0299999999999994</v>
      </c>
      <c r="D668" s="71" t="s">
        <v>218</v>
      </c>
      <c r="E668" s="69"/>
      <c r="F668" s="240">
        <f t="shared" si="11"/>
        <v>17</v>
      </c>
      <c r="G668" s="71">
        <v>106</v>
      </c>
      <c r="H668" s="69"/>
    </row>
    <row r="669" spans="1:10" s="72" customFormat="1" x14ac:dyDescent="0.35">
      <c r="A669" s="69">
        <v>5</v>
      </c>
      <c r="B669" s="70">
        <v>17.010000000000002</v>
      </c>
      <c r="C669" s="69">
        <v>8.0399999999999991</v>
      </c>
      <c r="D669" s="71" t="s">
        <v>218</v>
      </c>
      <c r="E669" s="69"/>
      <c r="F669" s="240">
        <f t="shared" si="11"/>
        <v>17</v>
      </c>
      <c r="G669" s="71">
        <v>106</v>
      </c>
      <c r="H669" s="69"/>
    </row>
    <row r="670" spans="1:10" s="72" customFormat="1" x14ac:dyDescent="0.35">
      <c r="A670" s="69">
        <v>8</v>
      </c>
      <c r="B670" s="70">
        <v>17.010000000000002</v>
      </c>
      <c r="C670" s="69">
        <v>5.04</v>
      </c>
      <c r="D670" s="71" t="s">
        <v>235</v>
      </c>
      <c r="E670" s="69">
        <v>48</v>
      </c>
      <c r="F670" s="240">
        <f t="shared" si="11"/>
        <v>17</v>
      </c>
      <c r="G670" s="236">
        <v>109</v>
      </c>
      <c r="H670" s="237"/>
    </row>
    <row r="671" spans="1:10" s="72" customFormat="1" x14ac:dyDescent="0.35">
      <c r="A671" s="69">
        <v>8</v>
      </c>
      <c r="B671" s="70">
        <v>17.041</v>
      </c>
      <c r="C671" s="69">
        <v>5.04</v>
      </c>
      <c r="D671" s="71" t="s">
        <v>235</v>
      </c>
      <c r="E671" s="69">
        <v>48</v>
      </c>
      <c r="F671" s="240">
        <f t="shared" si="11"/>
        <v>17</v>
      </c>
      <c r="G671" s="236">
        <v>109</v>
      </c>
      <c r="H671" s="69">
        <f>ROWS(F641:F671)</f>
        <v>31</v>
      </c>
    </row>
  </sheetData>
  <sortState ref="A2:J672">
    <sortCondition ref="F2:F672"/>
    <sortCondition ref="G2:G672"/>
  </sortState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CCE5-DB89-478C-B114-B4C814919250}">
  <dimension ref="A2:T6"/>
  <sheetViews>
    <sheetView workbookViewId="0">
      <selection activeCell="H25" sqref="H25"/>
    </sheetView>
  </sheetViews>
  <sheetFormatPr defaultRowHeight="21" x14ac:dyDescent="0.35"/>
  <cols>
    <col min="1" max="1" width="9.140625" style="39"/>
    <col min="2" max="2" width="33.7109375" style="39" bestFit="1" customWidth="1"/>
    <col min="3" max="19" width="9.140625" style="39"/>
    <col min="20" max="20" width="26.5703125" style="39" bestFit="1" customWidth="1"/>
    <col min="21" max="16384" width="9.140625" style="39"/>
  </cols>
  <sheetData>
    <row r="2" spans="1:20" s="8" customFormat="1" ht="26.25" x14ac:dyDescent="0.4">
      <c r="A2" s="133"/>
      <c r="B2" s="134" t="s">
        <v>410</v>
      </c>
      <c r="C2" s="133">
        <v>1</v>
      </c>
      <c r="D2" s="133">
        <v>2</v>
      </c>
      <c r="E2" s="133">
        <v>3</v>
      </c>
      <c r="F2" s="133">
        <v>4</v>
      </c>
      <c r="G2" s="133">
        <v>5</v>
      </c>
      <c r="H2" s="133">
        <v>6</v>
      </c>
      <c r="I2" s="133">
        <v>7</v>
      </c>
      <c r="J2" s="133">
        <v>8</v>
      </c>
      <c r="K2" s="133">
        <v>9</v>
      </c>
      <c r="L2" s="133">
        <v>10</v>
      </c>
      <c r="M2" s="133">
        <v>11</v>
      </c>
      <c r="N2" s="133">
        <v>12</v>
      </c>
      <c r="O2" s="133">
        <v>13</v>
      </c>
      <c r="P2" s="133">
        <v>14</v>
      </c>
      <c r="Q2" s="133">
        <v>15</v>
      </c>
      <c r="R2" s="133">
        <v>16</v>
      </c>
      <c r="S2" s="134">
        <v>17</v>
      </c>
      <c r="T2" s="133" t="s">
        <v>526</v>
      </c>
    </row>
    <row r="3" spans="1:20" x14ac:dyDescent="0.35">
      <c r="B3" s="98" t="s">
        <v>786</v>
      </c>
      <c r="C3" s="39">
        <f>'DATA - U_{A_k}'!H32</f>
        <v>31</v>
      </c>
      <c r="D3" s="39">
        <f>'DATA - U_{A_k}'!H112</f>
        <v>80</v>
      </c>
      <c r="E3" s="39">
        <f>'DATA - U_{A_k}'!H123</f>
        <v>11</v>
      </c>
      <c r="F3" s="39">
        <f>'DATA - U_{A_k}'!H125</f>
        <v>2</v>
      </c>
      <c r="G3" s="39">
        <f>'DATA - U_{A_k}'!H134</f>
        <v>9</v>
      </c>
      <c r="H3" s="39">
        <f>'DATA - U_{A_k}'!H202</f>
        <v>68</v>
      </c>
      <c r="I3" s="39">
        <f>'DATA - U_{A_k}'!H218</f>
        <v>16</v>
      </c>
      <c r="J3" s="39">
        <f>'DATA - U_{A_k}'!H314</f>
        <v>96</v>
      </c>
      <c r="K3" s="39">
        <f>'DATA - U_{A_k}'!H374</f>
        <v>60</v>
      </c>
      <c r="L3" s="39">
        <f>'DATA - U_{A_k}'!H478</f>
        <v>104</v>
      </c>
      <c r="M3" s="39">
        <f>'DATA - U_{A_k}'!H533</f>
        <v>55</v>
      </c>
      <c r="N3" s="39">
        <f>'DATA - U_{A_k}'!H601</f>
        <v>68</v>
      </c>
      <c r="O3" s="39">
        <f>'DATA - U_{A_k}'!H610</f>
        <v>9</v>
      </c>
      <c r="P3" s="39">
        <f>'DATA - U_{A_k}'!H613</f>
        <v>3</v>
      </c>
      <c r="Q3" s="39">
        <f>'DATA - U_{A_k}'!H636</f>
        <v>23</v>
      </c>
      <c r="R3" s="39">
        <f>'DATA - U_{A_k}'!H640</f>
        <v>4</v>
      </c>
      <c r="S3" s="39">
        <f>'DATA - U_{A_k}'!H671</f>
        <v>31</v>
      </c>
      <c r="T3" s="39">
        <f>SUM(C3:S3)</f>
        <v>670</v>
      </c>
    </row>
    <row r="4" spans="1:20" x14ac:dyDescent="0.35">
      <c r="B4" s="98" t="s">
        <v>785</v>
      </c>
      <c r="C4" s="39">
        <f>C3/$T$3</f>
        <v>4.6268656716417909E-2</v>
      </c>
      <c r="D4" s="39">
        <f t="shared" ref="D4:S4" si="0">D3/$T$3</f>
        <v>0.11940298507462686</v>
      </c>
      <c r="E4" s="39">
        <f t="shared" si="0"/>
        <v>1.6417910447761194E-2</v>
      </c>
      <c r="F4" s="39">
        <f t="shared" si="0"/>
        <v>2.9850746268656717E-3</v>
      </c>
      <c r="G4" s="39">
        <f t="shared" si="0"/>
        <v>1.3432835820895522E-2</v>
      </c>
      <c r="H4" s="39">
        <f t="shared" si="0"/>
        <v>0.10149253731343283</v>
      </c>
      <c r="I4" s="39">
        <f t="shared" si="0"/>
        <v>2.3880597014925373E-2</v>
      </c>
      <c r="J4" s="39">
        <f t="shared" si="0"/>
        <v>0.14328358208955225</v>
      </c>
      <c r="K4" s="39">
        <f t="shared" si="0"/>
        <v>8.9552238805970144E-2</v>
      </c>
      <c r="L4" s="39">
        <f t="shared" si="0"/>
        <v>0.15522388059701492</v>
      </c>
      <c r="M4" s="39">
        <f t="shared" si="0"/>
        <v>8.2089552238805971E-2</v>
      </c>
      <c r="N4" s="39">
        <f t="shared" si="0"/>
        <v>0.10149253731343283</v>
      </c>
      <c r="O4" s="39">
        <f t="shared" si="0"/>
        <v>1.3432835820895522E-2</v>
      </c>
      <c r="P4" s="39">
        <f t="shared" si="0"/>
        <v>4.4776119402985077E-3</v>
      </c>
      <c r="Q4" s="39">
        <f t="shared" si="0"/>
        <v>3.4328358208955224E-2</v>
      </c>
      <c r="R4" s="39">
        <f t="shared" si="0"/>
        <v>5.9701492537313433E-3</v>
      </c>
      <c r="S4" s="39">
        <f t="shared" si="0"/>
        <v>4.6268656716417909E-2</v>
      </c>
      <c r="T4" s="39">
        <f>SUM(C4:S4)</f>
        <v>1</v>
      </c>
    </row>
    <row r="5" spans="1:20" s="7" customFormat="1" ht="26.25" x14ac:dyDescent="0.4">
      <c r="A5" s="271"/>
      <c r="B5" s="272" t="s">
        <v>784</v>
      </c>
      <c r="C5" s="273">
        <f>F2</f>
        <v>4</v>
      </c>
      <c r="D5" s="273">
        <f>P2</f>
        <v>14</v>
      </c>
      <c r="E5" s="273">
        <f>R2</f>
        <v>16</v>
      </c>
      <c r="F5" s="273">
        <f>G2</f>
        <v>5</v>
      </c>
      <c r="G5" s="273">
        <f>O2</f>
        <v>13</v>
      </c>
      <c r="H5" s="273">
        <f>E2</f>
        <v>3</v>
      </c>
      <c r="I5" s="273">
        <f>I2</f>
        <v>7</v>
      </c>
      <c r="J5" s="273">
        <f>Q2</f>
        <v>15</v>
      </c>
      <c r="K5" s="273">
        <f>C2</f>
        <v>1</v>
      </c>
      <c r="L5" s="273">
        <f>S2</f>
        <v>17</v>
      </c>
      <c r="M5" s="273">
        <f>M2</f>
        <v>11</v>
      </c>
      <c r="N5" s="273">
        <f>K2</f>
        <v>9</v>
      </c>
      <c r="O5" s="273">
        <f>H2</f>
        <v>6</v>
      </c>
      <c r="P5" s="273">
        <f>N2</f>
        <v>12</v>
      </c>
      <c r="Q5" s="273">
        <f>D2</f>
        <v>2</v>
      </c>
      <c r="R5" s="273">
        <f>J2</f>
        <v>8</v>
      </c>
      <c r="S5" s="273">
        <f>L2</f>
        <v>10</v>
      </c>
    </row>
    <row r="6" spans="1:20" ht="24" x14ac:dyDescent="0.45">
      <c r="B6" s="98" t="s">
        <v>787</v>
      </c>
      <c r="C6" s="39">
        <f>F4</f>
        <v>2.9850746268656717E-3</v>
      </c>
      <c r="D6" s="39">
        <f>P4</f>
        <v>4.4776119402985077E-3</v>
      </c>
      <c r="E6" s="39">
        <f>R4</f>
        <v>5.9701492537313433E-3</v>
      </c>
      <c r="F6" s="39">
        <f>G4</f>
        <v>1.3432835820895522E-2</v>
      </c>
      <c r="G6" s="39">
        <f>O4</f>
        <v>1.3432835820895522E-2</v>
      </c>
      <c r="H6" s="39">
        <f>E4</f>
        <v>1.6417910447761194E-2</v>
      </c>
      <c r="I6" s="39">
        <f>I4</f>
        <v>2.3880597014925373E-2</v>
      </c>
      <c r="J6" s="39">
        <f>Q4</f>
        <v>3.4328358208955224E-2</v>
      </c>
      <c r="K6" s="39">
        <f>C4</f>
        <v>4.6268656716417909E-2</v>
      </c>
      <c r="L6" s="39">
        <f>S4</f>
        <v>4.6268656716417909E-2</v>
      </c>
      <c r="M6" s="39">
        <f>M4</f>
        <v>8.2089552238805971E-2</v>
      </c>
      <c r="N6" s="39">
        <f>K4</f>
        <v>8.9552238805970144E-2</v>
      </c>
      <c r="O6" s="39">
        <f>H4</f>
        <v>0.10149253731343283</v>
      </c>
      <c r="P6" s="39">
        <f>N4</f>
        <v>0.10149253731343283</v>
      </c>
      <c r="Q6" s="39">
        <f>D4</f>
        <v>0.11940298507462686</v>
      </c>
      <c r="R6" s="39">
        <f>J4</f>
        <v>0.14328358208955225</v>
      </c>
      <c r="S6" s="39">
        <f>L4</f>
        <v>0.15522388059701492</v>
      </c>
      <c r="T6" s="39">
        <f>SUM(C6:S6)</f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AD3B-D234-421F-84B8-27D590CCCAA1}">
  <dimension ref="A1:S20"/>
  <sheetViews>
    <sheetView topLeftCell="A14" zoomScaleNormal="100" workbookViewId="0">
      <selection activeCell="A27" sqref="A27"/>
    </sheetView>
  </sheetViews>
  <sheetFormatPr defaultRowHeight="15" x14ac:dyDescent="0.25"/>
  <cols>
    <col min="1" max="1" width="73.85546875" bestFit="1" customWidth="1"/>
    <col min="2" max="18" width="10" bestFit="1" customWidth="1"/>
    <col min="19" max="19" width="20.85546875" bestFit="1" customWidth="1"/>
  </cols>
  <sheetData>
    <row r="1" spans="1:19" ht="15.75" thickBot="1" x14ac:dyDescent="0.3"/>
    <row r="2" spans="1:19" s="1" customFormat="1" ht="21" x14ac:dyDescent="0.35">
      <c r="A2" s="308" t="s">
        <v>795</v>
      </c>
      <c r="B2" s="335">
        <v>1</v>
      </c>
      <c r="C2" s="335">
        <v>2</v>
      </c>
      <c r="D2" s="335">
        <v>3</v>
      </c>
      <c r="E2" s="335">
        <v>4</v>
      </c>
      <c r="F2" s="335">
        <v>5</v>
      </c>
      <c r="G2" s="335">
        <v>6</v>
      </c>
      <c r="H2" s="335">
        <v>7</v>
      </c>
      <c r="I2" s="335">
        <v>8</v>
      </c>
      <c r="J2" s="335">
        <v>9</v>
      </c>
      <c r="K2" s="335">
        <v>10</v>
      </c>
      <c r="L2" s="335">
        <v>11</v>
      </c>
      <c r="M2" s="335">
        <v>12</v>
      </c>
      <c r="N2" s="335">
        <v>13</v>
      </c>
      <c r="O2" s="335">
        <v>14</v>
      </c>
      <c r="P2" s="335">
        <v>15</v>
      </c>
      <c r="Q2" s="335">
        <v>16</v>
      </c>
      <c r="R2" s="335">
        <v>17</v>
      </c>
      <c r="S2" s="336" t="s">
        <v>321</v>
      </c>
    </row>
    <row r="3" spans="1:19" s="1" customFormat="1" ht="21" x14ac:dyDescent="0.35">
      <c r="A3" s="337" t="s">
        <v>809</v>
      </c>
      <c r="B3" s="251">
        <f>'DATA - R_{A_k}'!C20</f>
        <v>19</v>
      </c>
      <c r="C3" s="251">
        <f>'DATA - R_{A_k}'!C51</f>
        <v>31</v>
      </c>
      <c r="D3" s="251">
        <f>'DATA - R_{A_k}'!C56</f>
        <v>5</v>
      </c>
      <c r="E3" s="251">
        <f>'DATA - R_{A_k}'!C57</f>
        <v>1</v>
      </c>
      <c r="F3" s="251">
        <f>'DATA - R_{A_k}'!C61</f>
        <v>4</v>
      </c>
      <c r="G3" s="251">
        <f>'DATA - R_{A_k}'!C90</f>
        <v>29</v>
      </c>
      <c r="H3" s="251">
        <f>'DATA - R_{A_k}'!C95</f>
        <v>5</v>
      </c>
      <c r="I3" s="251">
        <f>'DATA - R_{A_k}'!C131</f>
        <v>36</v>
      </c>
      <c r="J3" s="251">
        <f>'DATA - R_{A_k}'!C158</f>
        <v>27</v>
      </c>
      <c r="K3" s="251">
        <f>'DATA - R_{A_k}'!C200</f>
        <v>42</v>
      </c>
      <c r="L3" s="251">
        <f>'DATA - R_{A_k}'!C214</f>
        <v>14</v>
      </c>
      <c r="M3" s="251">
        <f>'DATA - R_{A_k}'!C234</f>
        <v>20</v>
      </c>
      <c r="N3" s="251">
        <f>'DATA - R_{A_k}'!C239</f>
        <v>5</v>
      </c>
      <c r="O3" s="251">
        <f>'DATA - R_{A_k}'!C240</f>
        <v>1</v>
      </c>
      <c r="P3" s="251">
        <f>'DATA - R_{A_k}'!C246</f>
        <v>6</v>
      </c>
      <c r="Q3" s="251">
        <f>'DATA - R_{A_k}'!C248</f>
        <v>2</v>
      </c>
      <c r="R3" s="251">
        <f>'DATA - R_{A_k}'!C269</f>
        <v>21</v>
      </c>
      <c r="S3" s="338">
        <f>SUM(B3:R3)</f>
        <v>268</v>
      </c>
    </row>
    <row r="4" spans="1:19" s="1" customFormat="1" ht="24.75" thickBot="1" x14ac:dyDescent="0.5">
      <c r="A4" s="339" t="s">
        <v>808</v>
      </c>
      <c r="B4" s="340">
        <f>B3/$S$3</f>
        <v>7.0895522388059698E-2</v>
      </c>
      <c r="C4" s="340">
        <f t="shared" ref="C4:R4" si="0">C3/$S$3</f>
        <v>0.11567164179104478</v>
      </c>
      <c r="D4" s="340">
        <f t="shared" si="0"/>
        <v>1.8656716417910446E-2</v>
      </c>
      <c r="E4" s="340">
        <f t="shared" si="0"/>
        <v>3.7313432835820895E-3</v>
      </c>
      <c r="F4" s="340">
        <f t="shared" si="0"/>
        <v>1.4925373134328358E-2</v>
      </c>
      <c r="G4" s="340">
        <f t="shared" si="0"/>
        <v>0.10820895522388059</v>
      </c>
      <c r="H4" s="340">
        <f t="shared" si="0"/>
        <v>1.8656716417910446E-2</v>
      </c>
      <c r="I4" s="340">
        <f t="shared" si="0"/>
        <v>0.13432835820895522</v>
      </c>
      <c r="J4" s="340">
        <f t="shared" si="0"/>
        <v>0.10074626865671642</v>
      </c>
      <c r="K4" s="340">
        <f t="shared" si="0"/>
        <v>0.15671641791044777</v>
      </c>
      <c r="L4" s="340">
        <f t="shared" si="0"/>
        <v>5.2238805970149252E-2</v>
      </c>
      <c r="M4" s="340">
        <f t="shared" si="0"/>
        <v>7.4626865671641784E-2</v>
      </c>
      <c r="N4" s="340">
        <f t="shared" si="0"/>
        <v>1.8656716417910446E-2</v>
      </c>
      <c r="O4" s="340">
        <f t="shared" si="0"/>
        <v>3.7313432835820895E-3</v>
      </c>
      <c r="P4" s="340">
        <f t="shared" si="0"/>
        <v>2.2388059701492536E-2</v>
      </c>
      <c r="Q4" s="340">
        <f t="shared" si="0"/>
        <v>7.462686567164179E-3</v>
      </c>
      <c r="R4" s="340">
        <f t="shared" si="0"/>
        <v>7.8358208955223885E-2</v>
      </c>
      <c r="S4" s="341">
        <f>SUM(B4:R4)</f>
        <v>1</v>
      </c>
    </row>
    <row r="5" spans="1:19" s="1" customFormat="1" ht="21.75" thickBot="1" x14ac:dyDescent="0.4">
      <c r="A5" s="347"/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</row>
    <row r="6" spans="1:19" s="1" customFormat="1" ht="24" x14ac:dyDescent="0.45">
      <c r="A6" s="308" t="s">
        <v>810</v>
      </c>
      <c r="B6" s="342">
        <f>E2</f>
        <v>4</v>
      </c>
      <c r="C6" s="342">
        <f>O2</f>
        <v>14</v>
      </c>
      <c r="D6" s="342">
        <f>Q2</f>
        <v>16</v>
      </c>
      <c r="E6" s="342">
        <f>F2</f>
        <v>5</v>
      </c>
      <c r="F6" s="342">
        <f>D2</f>
        <v>3</v>
      </c>
      <c r="G6" s="342">
        <f>H2</f>
        <v>7</v>
      </c>
      <c r="H6" s="342">
        <f>N2</f>
        <v>13</v>
      </c>
      <c r="I6" s="342">
        <f>P2</f>
        <v>15</v>
      </c>
      <c r="J6" s="342">
        <f>L2</f>
        <v>11</v>
      </c>
      <c r="K6" s="342">
        <f>B2</f>
        <v>1</v>
      </c>
      <c r="L6" s="342">
        <f>M2</f>
        <v>12</v>
      </c>
      <c r="M6" s="342">
        <f>R2</f>
        <v>17</v>
      </c>
      <c r="N6" s="342">
        <f>J2</f>
        <v>9</v>
      </c>
      <c r="O6" s="342">
        <f>G2</f>
        <v>6</v>
      </c>
      <c r="P6" s="342">
        <f>C2</f>
        <v>2</v>
      </c>
      <c r="Q6" s="342">
        <f>I2</f>
        <v>8</v>
      </c>
      <c r="R6" s="342">
        <f>K2</f>
        <v>10</v>
      </c>
      <c r="S6" s="336"/>
    </row>
    <row r="7" spans="1:19" s="1" customFormat="1" ht="24.75" thickBot="1" x14ac:dyDescent="0.5">
      <c r="A7" s="339" t="s">
        <v>808</v>
      </c>
      <c r="B7" s="343">
        <f>E4</f>
        <v>3.7313432835820895E-3</v>
      </c>
      <c r="C7" s="343">
        <f>O4</f>
        <v>3.7313432835820895E-3</v>
      </c>
      <c r="D7" s="343">
        <f>Q4</f>
        <v>7.462686567164179E-3</v>
      </c>
      <c r="E7" s="343">
        <f>F4</f>
        <v>1.4925373134328358E-2</v>
      </c>
      <c r="F7" s="343">
        <f>D4</f>
        <v>1.8656716417910446E-2</v>
      </c>
      <c r="G7" s="343">
        <f>H4</f>
        <v>1.8656716417910446E-2</v>
      </c>
      <c r="H7" s="343">
        <f>N4</f>
        <v>1.8656716417910446E-2</v>
      </c>
      <c r="I7" s="343">
        <f>P4</f>
        <v>2.2388059701492536E-2</v>
      </c>
      <c r="J7" s="343">
        <f>L4</f>
        <v>5.2238805970149252E-2</v>
      </c>
      <c r="K7" s="343">
        <f>B4</f>
        <v>7.0895522388059698E-2</v>
      </c>
      <c r="L7" s="343">
        <f>M4</f>
        <v>7.4626865671641784E-2</v>
      </c>
      <c r="M7" s="343">
        <f>R4</f>
        <v>7.8358208955223885E-2</v>
      </c>
      <c r="N7" s="343">
        <f>J4</f>
        <v>0.10074626865671642</v>
      </c>
      <c r="O7" s="343">
        <f>G4</f>
        <v>0.10820895522388059</v>
      </c>
      <c r="P7" s="343">
        <f>C4</f>
        <v>0.11567164179104478</v>
      </c>
      <c r="Q7" s="343">
        <f>I4</f>
        <v>0.13432835820895522</v>
      </c>
      <c r="R7" s="343">
        <f>K4</f>
        <v>0.15671641791044777</v>
      </c>
      <c r="S7" s="341">
        <f>SUM(B7:R7)</f>
        <v>0.99999999999999989</v>
      </c>
    </row>
    <row r="9" spans="1:19" ht="15.75" thickBot="1" x14ac:dyDescent="0.3"/>
    <row r="10" spans="1:19" s="1" customFormat="1" ht="21" x14ac:dyDescent="0.35">
      <c r="A10" s="344" t="str">
        <f>'TABLE,CHART,STATS - U_{A_k}'!B2</f>
        <v>A-CAT</v>
      </c>
      <c r="B10" s="342">
        <f>'TABLE,CHART,STATS - U_{A_k}'!C2</f>
        <v>1</v>
      </c>
      <c r="C10" s="342">
        <f>'TABLE,CHART,STATS - U_{A_k}'!D2</f>
        <v>2</v>
      </c>
      <c r="D10" s="342">
        <f>'TABLE,CHART,STATS - U_{A_k}'!E2</f>
        <v>3</v>
      </c>
      <c r="E10" s="342">
        <f>'TABLE,CHART,STATS - U_{A_k}'!F2</f>
        <v>4</v>
      </c>
      <c r="F10" s="342">
        <f>'TABLE,CHART,STATS - U_{A_k}'!G2</f>
        <v>5</v>
      </c>
      <c r="G10" s="342">
        <f>'TABLE,CHART,STATS - U_{A_k}'!H2</f>
        <v>6</v>
      </c>
      <c r="H10" s="342">
        <f>'TABLE,CHART,STATS - U_{A_k}'!I2</f>
        <v>7</v>
      </c>
      <c r="I10" s="342">
        <f>'TABLE,CHART,STATS - U_{A_k}'!J2</f>
        <v>8</v>
      </c>
      <c r="J10" s="342">
        <f>'TABLE,CHART,STATS - U_{A_k}'!K2</f>
        <v>9</v>
      </c>
      <c r="K10" s="342">
        <f>'TABLE,CHART,STATS - U_{A_k}'!L2</f>
        <v>10</v>
      </c>
      <c r="L10" s="342">
        <f>'TABLE,CHART,STATS - U_{A_k}'!M2</f>
        <v>11</v>
      </c>
      <c r="M10" s="342">
        <f>'TABLE,CHART,STATS - U_{A_k}'!N2</f>
        <v>12</v>
      </c>
      <c r="N10" s="342">
        <f>'TABLE,CHART,STATS - U_{A_k}'!O2</f>
        <v>13</v>
      </c>
      <c r="O10" s="342">
        <f>'TABLE,CHART,STATS - U_{A_k}'!P2</f>
        <v>14</v>
      </c>
      <c r="P10" s="342">
        <f>'TABLE,CHART,STATS - U_{A_k}'!Q2</f>
        <v>15</v>
      </c>
      <c r="Q10" s="342">
        <f>'TABLE,CHART,STATS - U_{A_k}'!R2</f>
        <v>16</v>
      </c>
      <c r="R10" s="342">
        <f>'TABLE,CHART,STATS - U_{A_k}'!S2</f>
        <v>17</v>
      </c>
      <c r="S10" s="336" t="str">
        <f>'TABLE,CHART,STATS - U_{A_k}'!T2</f>
        <v>TOTAL #TRIADS</v>
      </c>
    </row>
    <row r="11" spans="1:19" s="1" customFormat="1" ht="21" x14ac:dyDescent="0.35">
      <c r="A11" s="337" t="str">
        <f>'TABLE,CHART,STATS - U_{A_k}'!B3</f>
        <v># TRIADS VIA A-CAT</v>
      </c>
      <c r="B11" s="81">
        <f>'TABLE,CHART,STATS - U_{A_k}'!C3</f>
        <v>31</v>
      </c>
      <c r="C11" s="81">
        <f>'TABLE,CHART,STATS - U_{A_k}'!D3</f>
        <v>80</v>
      </c>
      <c r="D11" s="81">
        <f>'TABLE,CHART,STATS - U_{A_k}'!E3</f>
        <v>11</v>
      </c>
      <c r="E11" s="81">
        <f>'TABLE,CHART,STATS - U_{A_k}'!F3</f>
        <v>2</v>
      </c>
      <c r="F11" s="81">
        <f>'TABLE,CHART,STATS - U_{A_k}'!G3</f>
        <v>9</v>
      </c>
      <c r="G11" s="81">
        <f>'TABLE,CHART,STATS - U_{A_k}'!H3</f>
        <v>68</v>
      </c>
      <c r="H11" s="81">
        <f>'TABLE,CHART,STATS - U_{A_k}'!I3</f>
        <v>16</v>
      </c>
      <c r="I11" s="81">
        <f>'TABLE,CHART,STATS - U_{A_k}'!J3</f>
        <v>96</v>
      </c>
      <c r="J11" s="81">
        <f>'TABLE,CHART,STATS - U_{A_k}'!K3</f>
        <v>60</v>
      </c>
      <c r="K11" s="81">
        <f>'TABLE,CHART,STATS - U_{A_k}'!L3</f>
        <v>104</v>
      </c>
      <c r="L11" s="81">
        <f>'TABLE,CHART,STATS - U_{A_k}'!M3</f>
        <v>55</v>
      </c>
      <c r="M11" s="81">
        <f>'TABLE,CHART,STATS - U_{A_k}'!N3</f>
        <v>68</v>
      </c>
      <c r="N11" s="81">
        <f>'TABLE,CHART,STATS - U_{A_k}'!O3</f>
        <v>9</v>
      </c>
      <c r="O11" s="81">
        <f>'TABLE,CHART,STATS - U_{A_k}'!P3</f>
        <v>3</v>
      </c>
      <c r="P11" s="81">
        <f>'TABLE,CHART,STATS - U_{A_k}'!Q3</f>
        <v>23</v>
      </c>
      <c r="Q11" s="81">
        <f>'TABLE,CHART,STATS - U_{A_k}'!R3</f>
        <v>4</v>
      </c>
      <c r="R11" s="81">
        <f>'TABLE,CHART,STATS - U_{A_k}'!S3</f>
        <v>31</v>
      </c>
      <c r="S11" s="338">
        <f>'TABLE,CHART,STATS - U_{A_k}'!T3</f>
        <v>670</v>
      </c>
    </row>
    <row r="12" spans="1:19" ht="21.75" thickBot="1" x14ac:dyDescent="0.4">
      <c r="A12" s="313" t="str">
        <f>'TABLE,CHART,STATS - U_{A_k}'!B4</f>
        <v>A-CAT UTILITY METRIC</v>
      </c>
      <c r="B12" s="345">
        <f>'TABLE,CHART,STATS - U_{A_k}'!C4</f>
        <v>4.6268656716417909E-2</v>
      </c>
      <c r="C12" s="345">
        <f>'TABLE,CHART,STATS - U_{A_k}'!D4</f>
        <v>0.11940298507462686</v>
      </c>
      <c r="D12" s="345">
        <f>'TABLE,CHART,STATS - U_{A_k}'!E4</f>
        <v>1.6417910447761194E-2</v>
      </c>
      <c r="E12" s="345">
        <f>'TABLE,CHART,STATS - U_{A_k}'!F4</f>
        <v>2.9850746268656717E-3</v>
      </c>
      <c r="F12" s="345">
        <f>'TABLE,CHART,STATS - U_{A_k}'!G4</f>
        <v>1.3432835820895522E-2</v>
      </c>
      <c r="G12" s="345">
        <f>'TABLE,CHART,STATS - U_{A_k}'!H4</f>
        <v>0.10149253731343283</v>
      </c>
      <c r="H12" s="345">
        <f>'TABLE,CHART,STATS - U_{A_k}'!I4</f>
        <v>2.3880597014925373E-2</v>
      </c>
      <c r="I12" s="345">
        <f>'TABLE,CHART,STATS - U_{A_k}'!J4</f>
        <v>0.14328358208955225</v>
      </c>
      <c r="J12" s="345">
        <f>'TABLE,CHART,STATS - U_{A_k}'!K4</f>
        <v>8.9552238805970144E-2</v>
      </c>
      <c r="K12" s="345">
        <f>'TABLE,CHART,STATS - U_{A_k}'!L4</f>
        <v>0.15522388059701492</v>
      </c>
      <c r="L12" s="345">
        <f>'TABLE,CHART,STATS - U_{A_k}'!M4</f>
        <v>8.2089552238805971E-2</v>
      </c>
      <c r="M12" s="345">
        <f>'TABLE,CHART,STATS - U_{A_k}'!N4</f>
        <v>0.10149253731343283</v>
      </c>
      <c r="N12" s="345">
        <f>'TABLE,CHART,STATS - U_{A_k}'!O4</f>
        <v>1.3432835820895522E-2</v>
      </c>
      <c r="O12" s="345">
        <f>'TABLE,CHART,STATS - U_{A_k}'!P4</f>
        <v>4.4776119402985077E-3</v>
      </c>
      <c r="P12" s="345">
        <f>'TABLE,CHART,STATS - U_{A_k}'!Q4</f>
        <v>3.4328358208955224E-2</v>
      </c>
      <c r="Q12" s="345">
        <f>'TABLE,CHART,STATS - U_{A_k}'!R4</f>
        <v>5.9701492537313433E-3</v>
      </c>
      <c r="R12" s="345">
        <f>'TABLE,CHART,STATS - U_{A_k}'!S4</f>
        <v>4.6268656716417909E-2</v>
      </c>
      <c r="S12" s="346">
        <f>'TABLE,CHART,STATS - U_{A_k}'!T4</f>
        <v>1</v>
      </c>
    </row>
    <row r="13" spans="1:19" ht="21.75" thickBot="1" x14ac:dyDescent="0.4">
      <c r="A13" s="349"/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50"/>
      <c r="N13" s="350"/>
      <c r="O13" s="350"/>
      <c r="P13" s="350"/>
      <c r="Q13" s="350"/>
      <c r="R13" s="350"/>
      <c r="S13" s="350"/>
    </row>
    <row r="14" spans="1:19" ht="24" x14ac:dyDescent="0.45">
      <c r="A14" s="308" t="s">
        <v>810</v>
      </c>
      <c r="B14" s="342">
        <f t="shared" ref="B14:R14" si="1">B6</f>
        <v>4</v>
      </c>
      <c r="C14" s="342">
        <f t="shared" si="1"/>
        <v>14</v>
      </c>
      <c r="D14" s="342">
        <f t="shared" si="1"/>
        <v>16</v>
      </c>
      <c r="E14" s="342">
        <f t="shared" si="1"/>
        <v>5</v>
      </c>
      <c r="F14" s="342">
        <f t="shared" si="1"/>
        <v>3</v>
      </c>
      <c r="G14" s="342">
        <f t="shared" si="1"/>
        <v>7</v>
      </c>
      <c r="H14" s="342">
        <f t="shared" si="1"/>
        <v>13</v>
      </c>
      <c r="I14" s="342">
        <f t="shared" si="1"/>
        <v>15</v>
      </c>
      <c r="J14" s="342">
        <f t="shared" si="1"/>
        <v>11</v>
      </c>
      <c r="K14" s="342">
        <f t="shared" si="1"/>
        <v>1</v>
      </c>
      <c r="L14" s="342">
        <f t="shared" si="1"/>
        <v>12</v>
      </c>
      <c r="M14" s="342">
        <f t="shared" si="1"/>
        <v>17</v>
      </c>
      <c r="N14" s="342">
        <f t="shared" si="1"/>
        <v>9</v>
      </c>
      <c r="O14" s="342">
        <f t="shared" si="1"/>
        <v>6</v>
      </c>
      <c r="P14" s="342">
        <f t="shared" si="1"/>
        <v>2</v>
      </c>
      <c r="Q14" s="342">
        <f t="shared" si="1"/>
        <v>8</v>
      </c>
      <c r="R14" s="342">
        <f t="shared" si="1"/>
        <v>10</v>
      </c>
      <c r="S14" s="351"/>
    </row>
    <row r="15" spans="1:19" ht="24" x14ac:dyDescent="0.45">
      <c r="A15" s="98" t="s">
        <v>811</v>
      </c>
      <c r="B15" s="334">
        <f>E12</f>
        <v>2.9850746268656717E-3</v>
      </c>
      <c r="C15" s="334">
        <f>O12</f>
        <v>4.4776119402985077E-3</v>
      </c>
      <c r="D15" s="334">
        <f>Q12</f>
        <v>5.9701492537313433E-3</v>
      </c>
      <c r="E15" s="334">
        <f>F12</f>
        <v>1.3432835820895522E-2</v>
      </c>
      <c r="F15" s="334">
        <f>D12</f>
        <v>1.6417910447761194E-2</v>
      </c>
      <c r="G15" s="334">
        <f>H12</f>
        <v>2.3880597014925373E-2</v>
      </c>
      <c r="H15" s="334">
        <f>N12</f>
        <v>1.3432835820895522E-2</v>
      </c>
      <c r="I15" s="334">
        <f>P12</f>
        <v>3.4328358208955224E-2</v>
      </c>
      <c r="J15" s="334">
        <f>L12</f>
        <v>8.2089552238805971E-2</v>
      </c>
      <c r="K15" s="334">
        <f>B12</f>
        <v>4.6268656716417909E-2</v>
      </c>
      <c r="L15" s="334">
        <f>M12</f>
        <v>0.10149253731343283</v>
      </c>
      <c r="M15" s="334">
        <f>R12</f>
        <v>4.6268656716417909E-2</v>
      </c>
      <c r="N15" s="334">
        <f>J12</f>
        <v>8.9552238805970144E-2</v>
      </c>
      <c r="O15" s="334">
        <f>G12</f>
        <v>0.10149253731343283</v>
      </c>
      <c r="P15" s="334">
        <f>C12</f>
        <v>0.11940298507462686</v>
      </c>
      <c r="Q15" s="334">
        <f>I12</f>
        <v>0.14328358208955225</v>
      </c>
      <c r="R15" s="334">
        <f>K12</f>
        <v>0.15522388059701492</v>
      </c>
      <c r="S15" s="352">
        <f>SUM(B15:R15)</f>
        <v>1</v>
      </c>
    </row>
    <row r="16" spans="1:19" ht="24.75" thickBot="1" x14ac:dyDescent="0.5">
      <c r="A16" s="339" t="s">
        <v>808</v>
      </c>
      <c r="B16" s="343">
        <f t="shared" ref="B16:S16" si="2">B7</f>
        <v>3.7313432835820895E-3</v>
      </c>
      <c r="C16" s="343">
        <f t="shared" si="2"/>
        <v>3.7313432835820895E-3</v>
      </c>
      <c r="D16" s="343">
        <f t="shared" si="2"/>
        <v>7.462686567164179E-3</v>
      </c>
      <c r="E16" s="343">
        <f t="shared" si="2"/>
        <v>1.4925373134328358E-2</v>
      </c>
      <c r="F16" s="343">
        <f t="shared" si="2"/>
        <v>1.8656716417910446E-2</v>
      </c>
      <c r="G16" s="343">
        <f t="shared" si="2"/>
        <v>1.8656716417910446E-2</v>
      </c>
      <c r="H16" s="343">
        <f t="shared" si="2"/>
        <v>1.8656716417910446E-2</v>
      </c>
      <c r="I16" s="343">
        <f t="shared" si="2"/>
        <v>2.2388059701492536E-2</v>
      </c>
      <c r="J16" s="343">
        <f t="shared" si="2"/>
        <v>5.2238805970149252E-2</v>
      </c>
      <c r="K16" s="343">
        <f t="shared" si="2"/>
        <v>7.0895522388059698E-2</v>
      </c>
      <c r="L16" s="343">
        <f t="shared" si="2"/>
        <v>7.4626865671641784E-2</v>
      </c>
      <c r="M16" s="343">
        <f t="shared" si="2"/>
        <v>7.8358208955223885E-2</v>
      </c>
      <c r="N16" s="343">
        <f t="shared" si="2"/>
        <v>0.10074626865671642</v>
      </c>
      <c r="O16" s="343">
        <f t="shared" si="2"/>
        <v>0.10820895522388059</v>
      </c>
      <c r="P16" s="343">
        <f t="shared" si="2"/>
        <v>0.11567164179104478</v>
      </c>
      <c r="Q16" s="343">
        <f t="shared" si="2"/>
        <v>0.13432835820895522</v>
      </c>
      <c r="R16" s="343">
        <f t="shared" si="2"/>
        <v>0.15671641791044777</v>
      </c>
      <c r="S16" s="341">
        <f t="shared" si="2"/>
        <v>0.99999999999999989</v>
      </c>
    </row>
    <row r="18" spans="1:18" ht="21" x14ac:dyDescent="0.35">
      <c r="A18" s="9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21" x14ac:dyDescent="0.35">
      <c r="A19" s="98"/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</row>
    <row r="20" spans="1:18" ht="21" x14ac:dyDescent="0.35">
      <c r="A20" s="299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7B6D-6698-4CCF-86B3-B6916EA1341D}">
  <dimension ref="A1:K674"/>
  <sheetViews>
    <sheetView workbookViewId="0"/>
  </sheetViews>
  <sheetFormatPr defaultRowHeight="21" x14ac:dyDescent="0.35"/>
  <cols>
    <col min="1" max="1" width="9.5703125" style="90" customWidth="1"/>
    <col min="2" max="2" width="16.42578125" style="91" customWidth="1"/>
    <col min="3" max="3" width="20.7109375" style="90" bestFit="1" customWidth="1"/>
    <col min="4" max="4" width="45.42578125" style="92" bestFit="1" customWidth="1"/>
    <col min="5" max="5" width="45.42578125" style="92" customWidth="1"/>
    <col min="6" max="6" width="22.7109375" style="93" bestFit="1" customWidth="1"/>
    <col min="7" max="7" width="18.5703125" style="120" bestFit="1" customWidth="1"/>
    <col min="8" max="8" width="18.28515625" style="120" bestFit="1" customWidth="1"/>
    <col min="9" max="9" width="20.7109375" style="78" bestFit="1" customWidth="1"/>
    <col min="10" max="10" width="18.140625" style="78" bestFit="1" customWidth="1"/>
    <col min="11" max="16384" width="9.140625" style="95"/>
  </cols>
  <sheetData>
    <row r="1" spans="1:10" s="81" customFormat="1" x14ac:dyDescent="0.35">
      <c r="A1" s="78" t="s">
        <v>0</v>
      </c>
      <c r="B1" s="79" t="s">
        <v>1</v>
      </c>
      <c r="C1" s="78" t="s">
        <v>2</v>
      </c>
      <c r="D1" s="80" t="s">
        <v>118</v>
      </c>
      <c r="E1" s="78" t="s">
        <v>527</v>
      </c>
      <c r="F1" s="80" t="s">
        <v>6</v>
      </c>
      <c r="G1" s="78" t="s">
        <v>320</v>
      </c>
      <c r="H1" s="78" t="s">
        <v>319</v>
      </c>
      <c r="I1" s="78" t="s">
        <v>324</v>
      </c>
      <c r="J1" s="78" t="s">
        <v>325</v>
      </c>
    </row>
    <row r="2" spans="1:10" s="72" customFormat="1" x14ac:dyDescent="0.35">
      <c r="A2" s="69">
        <v>1</v>
      </c>
      <c r="B2" s="70">
        <v>1.012</v>
      </c>
      <c r="C2" s="69">
        <v>15.04</v>
      </c>
      <c r="D2" s="71" t="s">
        <v>112</v>
      </c>
      <c r="E2" s="71">
        <v>61</v>
      </c>
      <c r="F2" s="69"/>
      <c r="G2" s="119">
        <f t="shared" ref="G2:G65" si="0">_xlfn.FLOOR.MATH(B2)</f>
        <v>1</v>
      </c>
      <c r="H2" s="119">
        <f t="shared" ref="H2:H65" si="1">_xlfn.FLOOR.MATH(A2)</f>
        <v>1</v>
      </c>
      <c r="I2" s="121" t="s">
        <v>326</v>
      </c>
      <c r="J2" s="122">
        <f>ROWS(I2)</f>
        <v>1</v>
      </c>
    </row>
    <row r="3" spans="1:10" s="64" customFormat="1" x14ac:dyDescent="0.35">
      <c r="A3" s="60">
        <v>1</v>
      </c>
      <c r="B3" s="61">
        <v>5.03</v>
      </c>
      <c r="C3" s="60">
        <v>12.03</v>
      </c>
      <c r="D3" s="62" t="s">
        <v>146</v>
      </c>
      <c r="E3" s="62">
        <v>56</v>
      </c>
      <c r="F3" s="60">
        <v>29</v>
      </c>
      <c r="G3" s="119">
        <f t="shared" si="0"/>
        <v>5</v>
      </c>
      <c r="H3" s="97">
        <f t="shared" si="1"/>
        <v>1</v>
      </c>
      <c r="I3" s="123" t="s">
        <v>327</v>
      </c>
      <c r="J3" s="123">
        <f>ROWS(I3:I8)</f>
        <v>6</v>
      </c>
    </row>
    <row r="4" spans="1:10" s="64" customFormat="1" x14ac:dyDescent="0.35">
      <c r="A4" s="60">
        <v>1</v>
      </c>
      <c r="B4" s="61">
        <v>5.03</v>
      </c>
      <c r="C4" s="60">
        <v>12.11</v>
      </c>
      <c r="D4" s="62" t="s">
        <v>146</v>
      </c>
      <c r="E4" s="62"/>
      <c r="F4" s="60">
        <v>29</v>
      </c>
      <c r="G4" s="119">
        <f t="shared" si="0"/>
        <v>5</v>
      </c>
      <c r="H4" s="97">
        <f t="shared" si="1"/>
        <v>1</v>
      </c>
      <c r="I4" s="123"/>
      <c r="J4" s="123"/>
    </row>
    <row r="5" spans="1:10" s="64" customFormat="1" x14ac:dyDescent="0.35">
      <c r="A5" s="60">
        <v>1</v>
      </c>
      <c r="B5" s="61">
        <v>5.0199999999999996</v>
      </c>
      <c r="C5" s="60">
        <v>12.01</v>
      </c>
      <c r="D5" s="62" t="s">
        <v>145</v>
      </c>
      <c r="E5" s="62">
        <v>55</v>
      </c>
      <c r="F5" s="60">
        <v>59</v>
      </c>
      <c r="G5" s="119">
        <f t="shared" si="0"/>
        <v>5</v>
      </c>
      <c r="H5" s="97">
        <f t="shared" si="1"/>
        <v>1</v>
      </c>
      <c r="I5" s="123"/>
      <c r="J5" s="123"/>
    </row>
    <row r="6" spans="1:10" s="64" customFormat="1" x14ac:dyDescent="0.35">
      <c r="A6" s="60">
        <v>1</v>
      </c>
      <c r="B6" s="61">
        <v>5.0199999999999996</v>
      </c>
      <c r="C6" s="60">
        <v>12.03</v>
      </c>
      <c r="D6" s="62" t="s">
        <v>145</v>
      </c>
      <c r="E6" s="62"/>
      <c r="F6" s="60">
        <v>59</v>
      </c>
      <c r="G6" s="119">
        <f t="shared" si="0"/>
        <v>5</v>
      </c>
      <c r="H6" s="97">
        <f t="shared" si="1"/>
        <v>1</v>
      </c>
      <c r="I6" s="123"/>
      <c r="J6" s="123"/>
    </row>
    <row r="7" spans="1:10" s="64" customFormat="1" x14ac:dyDescent="0.35">
      <c r="A7" s="60">
        <v>1</v>
      </c>
      <c r="B7" s="61">
        <v>5.0199999999999996</v>
      </c>
      <c r="C7" s="60">
        <v>12.05</v>
      </c>
      <c r="D7" s="62" t="s">
        <v>145</v>
      </c>
      <c r="E7" s="62"/>
      <c r="F7" s="60">
        <v>59</v>
      </c>
      <c r="G7" s="119">
        <f t="shared" si="0"/>
        <v>5</v>
      </c>
      <c r="H7" s="97">
        <f t="shared" si="1"/>
        <v>1</v>
      </c>
      <c r="I7" s="123"/>
      <c r="J7" s="123"/>
    </row>
    <row r="8" spans="1:10" s="64" customFormat="1" x14ac:dyDescent="0.35">
      <c r="A8" s="60">
        <v>1</v>
      </c>
      <c r="B8" s="61">
        <v>5.0199999999999996</v>
      </c>
      <c r="C8" s="60">
        <v>12.07</v>
      </c>
      <c r="D8" s="62" t="s">
        <v>145</v>
      </c>
      <c r="E8" s="62"/>
      <c r="F8" s="60">
        <v>59</v>
      </c>
      <c r="G8" s="119">
        <f t="shared" si="0"/>
        <v>5</v>
      </c>
      <c r="H8" s="97">
        <f t="shared" si="1"/>
        <v>1</v>
      </c>
      <c r="I8" s="123"/>
      <c r="J8" s="123"/>
    </row>
    <row r="9" spans="1:10" s="72" customFormat="1" x14ac:dyDescent="0.35">
      <c r="A9" s="69">
        <v>1</v>
      </c>
      <c r="B9" s="70">
        <v>6.01</v>
      </c>
      <c r="C9" s="69">
        <v>11.01</v>
      </c>
      <c r="D9" s="71" t="s">
        <v>146</v>
      </c>
      <c r="E9" s="71">
        <v>56</v>
      </c>
      <c r="F9" s="69">
        <v>29</v>
      </c>
      <c r="G9" s="119">
        <f t="shared" si="0"/>
        <v>6</v>
      </c>
      <c r="H9" s="119">
        <f t="shared" si="1"/>
        <v>1</v>
      </c>
      <c r="I9" s="122" t="s">
        <v>328</v>
      </c>
      <c r="J9" s="122">
        <f>ROWS(I9:I26)</f>
        <v>18</v>
      </c>
    </row>
    <row r="10" spans="1:10" s="72" customFormat="1" x14ac:dyDescent="0.35">
      <c r="A10" s="69">
        <v>1</v>
      </c>
      <c r="B10" s="70">
        <v>6.03</v>
      </c>
      <c r="C10" s="69">
        <v>12.03</v>
      </c>
      <c r="D10" s="71" t="s">
        <v>146</v>
      </c>
      <c r="E10" s="71"/>
      <c r="F10" s="69">
        <v>29</v>
      </c>
      <c r="G10" s="119">
        <f t="shared" si="0"/>
        <v>6</v>
      </c>
      <c r="H10" s="119">
        <f t="shared" si="1"/>
        <v>1</v>
      </c>
      <c r="I10" s="122"/>
      <c r="J10" s="122"/>
    </row>
    <row r="11" spans="1:10" s="72" customFormat="1" x14ac:dyDescent="0.35">
      <c r="A11" s="69">
        <v>1</v>
      </c>
      <c r="B11" s="70">
        <v>6.01</v>
      </c>
      <c r="C11" s="69">
        <v>12.06</v>
      </c>
      <c r="D11" s="71" t="s">
        <v>146</v>
      </c>
      <c r="E11" s="71"/>
      <c r="F11" s="69">
        <v>29</v>
      </c>
      <c r="G11" s="119">
        <f t="shared" si="0"/>
        <v>6</v>
      </c>
      <c r="H11" s="119">
        <f t="shared" si="1"/>
        <v>1</v>
      </c>
      <c r="I11" s="122"/>
      <c r="J11" s="122"/>
    </row>
    <row r="12" spans="1:10" s="72" customFormat="1" x14ac:dyDescent="0.35">
      <c r="A12" s="69">
        <v>1</v>
      </c>
      <c r="B12" s="70">
        <v>6.01</v>
      </c>
      <c r="C12" s="69">
        <v>12.08</v>
      </c>
      <c r="D12" s="71" t="s">
        <v>146</v>
      </c>
      <c r="E12" s="71"/>
      <c r="F12" s="69">
        <v>29</v>
      </c>
      <c r="G12" s="119">
        <f t="shared" si="0"/>
        <v>6</v>
      </c>
      <c r="H12" s="119">
        <f t="shared" si="1"/>
        <v>1</v>
      </c>
      <c r="I12" s="122"/>
      <c r="J12" s="122"/>
    </row>
    <row r="13" spans="1:10" s="72" customFormat="1" x14ac:dyDescent="0.35">
      <c r="A13" s="69">
        <v>1</v>
      </c>
      <c r="B13" s="70">
        <v>6.01</v>
      </c>
      <c r="C13" s="69">
        <v>15.04</v>
      </c>
      <c r="D13" s="71" t="s">
        <v>112</v>
      </c>
      <c r="E13" s="71">
        <v>61</v>
      </c>
      <c r="F13" s="69"/>
      <c r="G13" s="119">
        <f t="shared" si="0"/>
        <v>6</v>
      </c>
      <c r="H13" s="119">
        <f t="shared" si="1"/>
        <v>1</v>
      </c>
      <c r="I13" s="122"/>
      <c r="J13" s="122"/>
    </row>
    <row r="14" spans="1:10" s="72" customFormat="1" x14ac:dyDescent="0.35">
      <c r="A14" s="69">
        <v>1</v>
      </c>
      <c r="B14" s="70">
        <v>6.01</v>
      </c>
      <c r="C14" s="69">
        <v>12.01</v>
      </c>
      <c r="D14" s="71" t="s">
        <v>145</v>
      </c>
      <c r="E14" s="71">
        <v>55</v>
      </c>
      <c r="F14" s="69">
        <v>59</v>
      </c>
      <c r="G14" s="119">
        <f t="shared" si="0"/>
        <v>6</v>
      </c>
      <c r="H14" s="119">
        <f t="shared" si="1"/>
        <v>1</v>
      </c>
      <c r="I14" s="122"/>
      <c r="J14" s="122"/>
    </row>
    <row r="15" spans="1:10" s="72" customFormat="1" x14ac:dyDescent="0.35">
      <c r="A15" s="69">
        <v>1</v>
      </c>
      <c r="B15" s="70">
        <v>6.03</v>
      </c>
      <c r="C15" s="69">
        <v>12.03</v>
      </c>
      <c r="D15" s="71" t="s">
        <v>145</v>
      </c>
      <c r="E15" s="71"/>
      <c r="F15" s="69">
        <v>59</v>
      </c>
      <c r="G15" s="119">
        <f t="shared" si="0"/>
        <v>6</v>
      </c>
      <c r="H15" s="119">
        <f t="shared" si="1"/>
        <v>1</v>
      </c>
      <c r="I15" s="122"/>
      <c r="J15" s="122"/>
    </row>
    <row r="16" spans="1:10" s="72" customFormat="1" x14ac:dyDescent="0.35">
      <c r="A16" s="69">
        <v>1</v>
      </c>
      <c r="B16" s="70">
        <v>6.0540000000000003</v>
      </c>
      <c r="C16" s="69">
        <v>12.05</v>
      </c>
      <c r="D16" s="71" t="s">
        <v>145</v>
      </c>
      <c r="E16" s="71"/>
      <c r="F16" s="69">
        <v>59</v>
      </c>
      <c r="G16" s="119">
        <f t="shared" si="0"/>
        <v>6</v>
      </c>
      <c r="H16" s="119">
        <f t="shared" si="1"/>
        <v>1</v>
      </c>
      <c r="I16" s="122"/>
      <c r="J16" s="122"/>
    </row>
    <row r="17" spans="1:11" s="72" customFormat="1" x14ac:dyDescent="0.35">
      <c r="A17" s="69">
        <v>1</v>
      </c>
      <c r="B17" s="70">
        <v>6.03</v>
      </c>
      <c r="C17" s="69">
        <v>12.07</v>
      </c>
      <c r="D17" s="71" t="s">
        <v>145</v>
      </c>
      <c r="E17" s="71"/>
      <c r="F17" s="69">
        <v>59</v>
      </c>
      <c r="G17" s="119">
        <f t="shared" si="0"/>
        <v>6</v>
      </c>
      <c r="H17" s="119">
        <f t="shared" si="1"/>
        <v>1</v>
      </c>
      <c r="I17" s="122"/>
      <c r="J17" s="122"/>
    </row>
    <row r="18" spans="1:11" s="72" customFormat="1" x14ac:dyDescent="0.35">
      <c r="A18" s="69">
        <v>1</v>
      </c>
      <c r="B18" s="70">
        <v>6.0529999999999999</v>
      </c>
      <c r="C18" s="69">
        <v>16.023</v>
      </c>
      <c r="D18" s="71" t="s">
        <v>116</v>
      </c>
      <c r="E18" s="71">
        <v>93</v>
      </c>
      <c r="F18" s="69"/>
      <c r="G18" s="119">
        <f t="shared" si="0"/>
        <v>6</v>
      </c>
      <c r="H18" s="119">
        <f t="shared" si="1"/>
        <v>1</v>
      </c>
      <c r="I18" s="122"/>
      <c r="J18" s="122"/>
      <c r="K18" s="85"/>
    </row>
    <row r="19" spans="1:11" s="72" customFormat="1" x14ac:dyDescent="0.35">
      <c r="A19" s="69">
        <v>1</v>
      </c>
      <c r="B19" s="70">
        <v>6.0540000000000003</v>
      </c>
      <c r="C19" s="69">
        <v>16.023</v>
      </c>
      <c r="D19" s="71" t="s">
        <v>116</v>
      </c>
      <c r="E19" s="71"/>
      <c r="F19" s="69"/>
      <c r="G19" s="119">
        <f t="shared" si="0"/>
        <v>6</v>
      </c>
      <c r="H19" s="119">
        <f t="shared" si="1"/>
        <v>1</v>
      </c>
      <c r="I19" s="122"/>
      <c r="J19" s="122"/>
      <c r="K19" s="85"/>
    </row>
    <row r="20" spans="1:11" s="72" customFormat="1" x14ac:dyDescent="0.35">
      <c r="A20" s="69">
        <v>1</v>
      </c>
      <c r="B20" s="70">
        <v>6.01</v>
      </c>
      <c r="C20" s="69">
        <v>16.024000000000001</v>
      </c>
      <c r="D20" s="71" t="s">
        <v>116</v>
      </c>
      <c r="E20" s="71"/>
      <c r="F20" s="69"/>
      <c r="G20" s="119">
        <f t="shared" si="0"/>
        <v>6</v>
      </c>
      <c r="H20" s="119">
        <f t="shared" si="1"/>
        <v>1</v>
      </c>
      <c r="I20" s="122"/>
      <c r="J20" s="122"/>
      <c r="K20" s="85"/>
    </row>
    <row r="21" spans="1:11" s="72" customFormat="1" x14ac:dyDescent="0.35">
      <c r="A21" s="69">
        <v>1</v>
      </c>
      <c r="B21" s="70">
        <v>6.0529999999999999</v>
      </c>
      <c r="C21" s="69">
        <v>16.024000000000001</v>
      </c>
      <c r="D21" s="71" t="s">
        <v>116</v>
      </c>
      <c r="E21" s="71"/>
      <c r="F21" s="69"/>
      <c r="G21" s="119">
        <f t="shared" si="0"/>
        <v>6</v>
      </c>
      <c r="H21" s="119">
        <f t="shared" si="1"/>
        <v>1</v>
      </c>
      <c r="I21" s="122"/>
      <c r="J21" s="122"/>
      <c r="K21" s="85"/>
    </row>
    <row r="22" spans="1:11" s="72" customFormat="1" x14ac:dyDescent="0.35">
      <c r="A22" s="69">
        <v>1</v>
      </c>
      <c r="B22" s="70">
        <v>6.0540000000000003</v>
      </c>
      <c r="C22" s="69">
        <v>16.024000000000001</v>
      </c>
      <c r="D22" s="71" t="s">
        <v>116</v>
      </c>
      <c r="E22" s="71"/>
      <c r="F22" s="69"/>
      <c r="G22" s="119">
        <f t="shared" si="0"/>
        <v>6</v>
      </c>
      <c r="H22" s="119">
        <f t="shared" si="1"/>
        <v>1</v>
      </c>
      <c r="I22" s="122"/>
      <c r="J22" s="122"/>
      <c r="K22" s="85"/>
    </row>
    <row r="23" spans="1:11" s="72" customFormat="1" x14ac:dyDescent="0.35">
      <c r="A23" s="69">
        <v>1</v>
      </c>
      <c r="B23" s="70">
        <v>6.01</v>
      </c>
      <c r="C23" s="69">
        <v>16.024999999999999</v>
      </c>
      <c r="D23" s="71" t="s">
        <v>116</v>
      </c>
      <c r="E23" s="71"/>
      <c r="F23" s="69"/>
      <c r="G23" s="119">
        <f t="shared" si="0"/>
        <v>6</v>
      </c>
      <c r="H23" s="119">
        <f t="shared" si="1"/>
        <v>1</v>
      </c>
      <c r="I23" s="122"/>
      <c r="J23" s="122"/>
      <c r="K23" s="85"/>
    </row>
    <row r="24" spans="1:11" s="72" customFormat="1" x14ac:dyDescent="0.35">
      <c r="A24" s="69">
        <v>1</v>
      </c>
      <c r="B24" s="70">
        <v>6.0529999999999999</v>
      </c>
      <c r="C24" s="69">
        <v>16.024999999999999</v>
      </c>
      <c r="D24" s="71" t="s">
        <v>116</v>
      </c>
      <c r="E24" s="71"/>
      <c r="F24" s="69"/>
      <c r="G24" s="119">
        <f t="shared" si="0"/>
        <v>6</v>
      </c>
      <c r="H24" s="119">
        <f t="shared" si="1"/>
        <v>1</v>
      </c>
      <c r="I24" s="122"/>
      <c r="J24" s="122"/>
      <c r="K24" s="85"/>
    </row>
    <row r="25" spans="1:11" s="72" customFormat="1" x14ac:dyDescent="0.35">
      <c r="A25" s="69">
        <v>1</v>
      </c>
      <c r="B25" s="70">
        <v>6.0540000000000003</v>
      </c>
      <c r="C25" s="69">
        <v>16.024999999999999</v>
      </c>
      <c r="D25" s="71" t="s">
        <v>116</v>
      </c>
      <c r="E25" s="71"/>
      <c r="F25" s="69"/>
      <c r="G25" s="119">
        <f t="shared" si="0"/>
        <v>6</v>
      </c>
      <c r="H25" s="119">
        <f t="shared" si="1"/>
        <v>1</v>
      </c>
      <c r="I25" s="122"/>
      <c r="J25" s="122"/>
      <c r="K25" s="85"/>
    </row>
    <row r="26" spans="1:11" s="72" customFormat="1" x14ac:dyDescent="0.35">
      <c r="A26" s="69">
        <v>1</v>
      </c>
      <c r="B26" s="70">
        <v>6.0549999999999997</v>
      </c>
      <c r="C26" s="69">
        <v>16.024999999999999</v>
      </c>
      <c r="D26" s="71" t="s">
        <v>116</v>
      </c>
      <c r="E26" s="71"/>
      <c r="F26" s="69"/>
      <c r="G26" s="119">
        <f t="shared" si="0"/>
        <v>6</v>
      </c>
      <c r="H26" s="119">
        <f t="shared" si="1"/>
        <v>1</v>
      </c>
      <c r="I26" s="122"/>
      <c r="J26" s="122"/>
      <c r="K26" s="85"/>
    </row>
    <row r="27" spans="1:11" s="64" customFormat="1" x14ac:dyDescent="0.35">
      <c r="A27" s="60">
        <v>1</v>
      </c>
      <c r="B27" s="61">
        <v>8.01</v>
      </c>
      <c r="C27" s="60">
        <v>11.01</v>
      </c>
      <c r="D27" s="62" t="s">
        <v>146</v>
      </c>
      <c r="E27" s="62">
        <v>56</v>
      </c>
      <c r="F27" s="60">
        <v>29</v>
      </c>
      <c r="G27" s="119">
        <f t="shared" si="0"/>
        <v>8</v>
      </c>
      <c r="H27" s="97">
        <f t="shared" si="1"/>
        <v>1</v>
      </c>
      <c r="I27" s="123" t="s">
        <v>329</v>
      </c>
      <c r="J27" s="123">
        <f>ROWS(I27:I41)</f>
        <v>15</v>
      </c>
    </row>
    <row r="28" spans="1:11" s="64" customFormat="1" x14ac:dyDescent="0.35">
      <c r="A28" s="60">
        <v>1</v>
      </c>
      <c r="B28" s="61">
        <v>8.01</v>
      </c>
      <c r="C28" s="60">
        <v>12.03</v>
      </c>
      <c r="D28" s="62" t="s">
        <v>146</v>
      </c>
      <c r="E28" s="62"/>
      <c r="F28" s="60">
        <v>29</v>
      </c>
      <c r="G28" s="119">
        <f t="shared" si="0"/>
        <v>8</v>
      </c>
      <c r="H28" s="97">
        <f t="shared" si="1"/>
        <v>1</v>
      </c>
      <c r="I28" s="123"/>
      <c r="J28" s="123"/>
    </row>
    <row r="29" spans="1:11" s="64" customFormat="1" x14ac:dyDescent="0.35">
      <c r="A29" s="60">
        <v>1</v>
      </c>
      <c r="B29" s="61">
        <v>8.01</v>
      </c>
      <c r="C29" s="60">
        <v>12.06</v>
      </c>
      <c r="D29" s="62" t="s">
        <v>146</v>
      </c>
      <c r="E29" s="62"/>
      <c r="F29" s="60">
        <v>29</v>
      </c>
      <c r="G29" s="119">
        <f t="shared" si="0"/>
        <v>8</v>
      </c>
      <c r="H29" s="97">
        <f t="shared" si="1"/>
        <v>1</v>
      </c>
      <c r="I29" s="123"/>
      <c r="J29" s="123"/>
    </row>
    <row r="30" spans="1:11" s="64" customFormat="1" x14ac:dyDescent="0.35">
      <c r="A30" s="60">
        <v>1</v>
      </c>
      <c r="B30" s="61">
        <v>8.01</v>
      </c>
      <c r="C30" s="60">
        <v>12.08</v>
      </c>
      <c r="D30" s="62" t="s">
        <v>146</v>
      </c>
      <c r="E30" s="62"/>
      <c r="F30" s="60">
        <v>29</v>
      </c>
      <c r="G30" s="119">
        <f t="shared" si="0"/>
        <v>8</v>
      </c>
      <c r="H30" s="97">
        <f t="shared" si="1"/>
        <v>1</v>
      </c>
      <c r="I30" s="123"/>
      <c r="J30" s="123"/>
    </row>
    <row r="31" spans="1:11" s="64" customFormat="1" x14ac:dyDescent="0.35">
      <c r="A31" s="60">
        <v>1</v>
      </c>
      <c r="B31" s="61">
        <v>8.01</v>
      </c>
      <c r="C31" s="60">
        <v>12.09</v>
      </c>
      <c r="D31" s="62" t="s">
        <v>146</v>
      </c>
      <c r="E31" s="62"/>
      <c r="F31" s="60">
        <v>29</v>
      </c>
      <c r="G31" s="119">
        <f t="shared" si="0"/>
        <v>8</v>
      </c>
      <c r="H31" s="97">
        <f t="shared" si="1"/>
        <v>1</v>
      </c>
      <c r="I31" s="123"/>
      <c r="J31" s="123"/>
    </row>
    <row r="32" spans="1:11" s="64" customFormat="1" x14ac:dyDescent="0.35">
      <c r="A32" s="60">
        <v>1</v>
      </c>
      <c r="B32" s="61">
        <v>8.02</v>
      </c>
      <c r="C32" s="60">
        <v>12.11</v>
      </c>
      <c r="D32" s="62" t="s">
        <v>146</v>
      </c>
      <c r="E32" s="62"/>
      <c r="F32" s="60">
        <v>29</v>
      </c>
      <c r="G32" s="119">
        <f t="shared" si="0"/>
        <v>8</v>
      </c>
      <c r="H32" s="97">
        <f t="shared" si="1"/>
        <v>1</v>
      </c>
      <c r="I32" s="123"/>
      <c r="J32" s="123"/>
    </row>
    <row r="33" spans="1:11" s="64" customFormat="1" x14ac:dyDescent="0.35">
      <c r="A33" s="60">
        <v>1</v>
      </c>
      <c r="B33" s="61">
        <v>8.01</v>
      </c>
      <c r="C33" s="60">
        <v>12.12</v>
      </c>
      <c r="D33" s="62" t="s">
        <v>146</v>
      </c>
      <c r="E33" s="62"/>
      <c r="F33" s="60">
        <v>29</v>
      </c>
      <c r="G33" s="119">
        <f t="shared" si="0"/>
        <v>8</v>
      </c>
      <c r="H33" s="97">
        <f t="shared" si="1"/>
        <v>1</v>
      </c>
      <c r="I33" s="123"/>
      <c r="J33" s="123"/>
    </row>
    <row r="34" spans="1:11" s="64" customFormat="1" x14ac:dyDescent="0.35">
      <c r="A34" s="60">
        <v>1</v>
      </c>
      <c r="B34" s="61">
        <v>8.01</v>
      </c>
      <c r="C34" s="60">
        <v>12.13</v>
      </c>
      <c r="D34" s="62" t="s">
        <v>146</v>
      </c>
      <c r="E34" s="62"/>
      <c r="F34" s="60">
        <v>29</v>
      </c>
      <c r="G34" s="119">
        <f t="shared" si="0"/>
        <v>8</v>
      </c>
      <c r="H34" s="97">
        <f t="shared" si="1"/>
        <v>1</v>
      </c>
      <c r="I34" s="123"/>
      <c r="J34" s="123"/>
    </row>
    <row r="35" spans="1:11" s="64" customFormat="1" x14ac:dyDescent="0.35">
      <c r="A35" s="60">
        <v>1</v>
      </c>
      <c r="B35" s="61">
        <v>8.0299999999999994</v>
      </c>
      <c r="C35" s="60">
        <v>15.04</v>
      </c>
      <c r="D35" s="62" t="s">
        <v>112</v>
      </c>
      <c r="E35" s="62">
        <v>61</v>
      </c>
      <c r="F35" s="60"/>
      <c r="G35" s="119">
        <f t="shared" si="0"/>
        <v>8</v>
      </c>
      <c r="H35" s="97">
        <f t="shared" si="1"/>
        <v>1</v>
      </c>
      <c r="I35" s="123"/>
      <c r="J35" s="123"/>
    </row>
    <row r="36" spans="1:11" s="64" customFormat="1" x14ac:dyDescent="0.35">
      <c r="A36" s="60">
        <v>1</v>
      </c>
      <c r="B36" s="61">
        <v>8.01</v>
      </c>
      <c r="C36" s="60">
        <v>12.01</v>
      </c>
      <c r="D36" s="62" t="s">
        <v>145</v>
      </c>
      <c r="E36" s="62">
        <v>55</v>
      </c>
      <c r="F36" s="60">
        <v>59</v>
      </c>
      <c r="G36" s="119">
        <f t="shared" si="0"/>
        <v>8</v>
      </c>
      <c r="H36" s="97">
        <f t="shared" si="1"/>
        <v>1</v>
      </c>
      <c r="I36" s="123"/>
      <c r="J36" s="123"/>
    </row>
    <row r="37" spans="1:11" s="64" customFormat="1" x14ac:dyDescent="0.35">
      <c r="A37" s="60">
        <v>1</v>
      </c>
      <c r="B37" s="61">
        <v>8.01</v>
      </c>
      <c r="C37" s="60">
        <v>12.03</v>
      </c>
      <c r="D37" s="62" t="s">
        <v>145</v>
      </c>
      <c r="E37" s="62"/>
      <c r="F37" s="60">
        <v>59</v>
      </c>
      <c r="G37" s="119">
        <f t="shared" si="0"/>
        <v>8</v>
      </c>
      <c r="H37" s="97">
        <f t="shared" si="1"/>
        <v>1</v>
      </c>
      <c r="I37" s="123"/>
      <c r="J37" s="123"/>
    </row>
    <row r="38" spans="1:11" s="64" customFormat="1" x14ac:dyDescent="0.35">
      <c r="A38" s="60">
        <v>1</v>
      </c>
      <c r="B38" s="61">
        <v>8.01</v>
      </c>
      <c r="C38" s="60">
        <v>12.05</v>
      </c>
      <c r="D38" s="62" t="s">
        <v>145</v>
      </c>
      <c r="E38" s="62"/>
      <c r="F38" s="60">
        <v>59</v>
      </c>
      <c r="G38" s="119">
        <f t="shared" si="0"/>
        <v>8</v>
      </c>
      <c r="H38" s="97">
        <f t="shared" si="1"/>
        <v>1</v>
      </c>
      <c r="I38" s="123"/>
      <c r="J38" s="123"/>
    </row>
    <row r="39" spans="1:11" s="64" customFormat="1" x14ac:dyDescent="0.35">
      <c r="A39" s="60">
        <v>1</v>
      </c>
      <c r="B39" s="61">
        <v>8.01</v>
      </c>
      <c r="C39" s="60">
        <v>12.07</v>
      </c>
      <c r="D39" s="62" t="s">
        <v>145</v>
      </c>
      <c r="E39" s="62"/>
      <c r="F39" s="60">
        <v>59</v>
      </c>
      <c r="G39" s="119">
        <f t="shared" si="0"/>
        <v>8</v>
      </c>
      <c r="H39" s="97">
        <f t="shared" si="1"/>
        <v>1</v>
      </c>
      <c r="I39" s="123"/>
      <c r="J39" s="123"/>
    </row>
    <row r="40" spans="1:11" s="64" customFormat="1" x14ac:dyDescent="0.35">
      <c r="A40" s="60">
        <v>1</v>
      </c>
      <c r="B40" s="61">
        <v>8.0299999999999994</v>
      </c>
      <c r="C40" s="60">
        <v>16.021000000000001</v>
      </c>
      <c r="D40" s="62" t="s">
        <v>116</v>
      </c>
      <c r="E40" s="62">
        <v>93</v>
      </c>
      <c r="F40" s="60"/>
      <c r="G40" s="119">
        <f t="shared" si="0"/>
        <v>8</v>
      </c>
      <c r="H40" s="97">
        <f t="shared" si="1"/>
        <v>1</v>
      </c>
      <c r="I40" s="123"/>
      <c r="J40" s="123"/>
      <c r="K40" s="88"/>
    </row>
    <row r="41" spans="1:11" s="64" customFormat="1" x14ac:dyDescent="0.35">
      <c r="A41" s="60">
        <v>1</v>
      </c>
      <c r="B41" s="61">
        <v>8.0299999999999994</v>
      </c>
      <c r="C41" s="60">
        <v>16.021999999999998</v>
      </c>
      <c r="D41" s="62" t="s">
        <v>116</v>
      </c>
      <c r="E41" s="62"/>
      <c r="F41" s="60"/>
      <c r="G41" s="119">
        <f t="shared" si="0"/>
        <v>8</v>
      </c>
      <c r="H41" s="97">
        <f t="shared" si="1"/>
        <v>1</v>
      </c>
      <c r="I41" s="123"/>
      <c r="J41" s="123"/>
      <c r="K41" s="88"/>
    </row>
    <row r="42" spans="1:11" s="72" customFormat="1" x14ac:dyDescent="0.35">
      <c r="A42" s="69">
        <v>1</v>
      </c>
      <c r="B42" s="70">
        <v>10.021000000000001</v>
      </c>
      <c r="C42" s="69">
        <v>11.01</v>
      </c>
      <c r="D42" s="71" t="s">
        <v>146</v>
      </c>
      <c r="E42" s="71">
        <v>56</v>
      </c>
      <c r="F42" s="69">
        <v>29</v>
      </c>
      <c r="G42" s="119">
        <f t="shared" si="0"/>
        <v>10</v>
      </c>
      <c r="H42" s="119">
        <f t="shared" si="1"/>
        <v>1</v>
      </c>
      <c r="I42" s="122" t="s">
        <v>330</v>
      </c>
      <c r="J42" s="122">
        <f>ROWS(I42:I49)</f>
        <v>8</v>
      </c>
    </row>
    <row r="43" spans="1:11" s="72" customFormat="1" x14ac:dyDescent="0.35">
      <c r="A43" s="69">
        <v>1</v>
      </c>
      <c r="B43" s="70">
        <v>10.021000000000001</v>
      </c>
      <c r="C43" s="69">
        <v>12.06</v>
      </c>
      <c r="D43" s="71" t="s">
        <v>146</v>
      </c>
      <c r="E43" s="71"/>
      <c r="F43" s="69">
        <v>29</v>
      </c>
      <c r="G43" s="119">
        <f t="shared" si="0"/>
        <v>10</v>
      </c>
      <c r="H43" s="119">
        <f t="shared" si="1"/>
        <v>1</v>
      </c>
      <c r="I43" s="122"/>
      <c r="J43" s="122"/>
    </row>
    <row r="44" spans="1:11" s="72" customFormat="1" x14ac:dyDescent="0.35">
      <c r="A44" s="69">
        <v>1</v>
      </c>
      <c r="B44" s="70">
        <v>10.021000000000001</v>
      </c>
      <c r="C44" s="69">
        <v>12.08</v>
      </c>
      <c r="D44" s="71" t="s">
        <v>146</v>
      </c>
      <c r="E44" s="71"/>
      <c r="F44" s="69">
        <v>29</v>
      </c>
      <c r="G44" s="119">
        <f t="shared" si="0"/>
        <v>10</v>
      </c>
      <c r="H44" s="119">
        <f t="shared" si="1"/>
        <v>1</v>
      </c>
      <c r="I44" s="122"/>
      <c r="J44" s="122"/>
    </row>
    <row r="45" spans="1:11" s="72" customFormat="1" x14ac:dyDescent="0.35">
      <c r="A45" s="69">
        <v>1</v>
      </c>
      <c r="B45" s="70">
        <v>10.021000000000001</v>
      </c>
      <c r="C45" s="69">
        <v>12.09</v>
      </c>
      <c r="D45" s="71" t="s">
        <v>146</v>
      </c>
      <c r="E45" s="71"/>
      <c r="F45" s="69">
        <v>29</v>
      </c>
      <c r="G45" s="119">
        <f t="shared" si="0"/>
        <v>10</v>
      </c>
      <c r="H45" s="119">
        <f t="shared" si="1"/>
        <v>1</v>
      </c>
      <c r="I45" s="122"/>
      <c r="J45" s="122"/>
    </row>
    <row r="46" spans="1:11" s="72" customFormat="1" x14ac:dyDescent="0.35">
      <c r="A46" s="69">
        <v>1</v>
      </c>
      <c r="B46" s="70">
        <v>10.025</v>
      </c>
      <c r="C46" s="69">
        <v>12.11</v>
      </c>
      <c r="D46" s="71" t="s">
        <v>146</v>
      </c>
      <c r="E46" s="71"/>
      <c r="F46" s="69">
        <v>29</v>
      </c>
      <c r="G46" s="119">
        <f t="shared" si="0"/>
        <v>10</v>
      </c>
      <c r="H46" s="119">
        <f t="shared" si="1"/>
        <v>1</v>
      </c>
      <c r="I46" s="122"/>
      <c r="J46" s="122"/>
    </row>
    <row r="47" spans="1:11" s="72" customFormat="1" x14ac:dyDescent="0.35">
      <c r="A47" s="69">
        <v>1</v>
      </c>
      <c r="B47" s="70">
        <v>10.021000000000001</v>
      </c>
      <c r="C47" s="69">
        <v>12.13</v>
      </c>
      <c r="D47" s="71" t="s">
        <v>146</v>
      </c>
      <c r="E47" s="71"/>
      <c r="F47" s="69">
        <v>29</v>
      </c>
      <c r="G47" s="119">
        <f t="shared" si="0"/>
        <v>10</v>
      </c>
      <c r="H47" s="119">
        <f t="shared" si="1"/>
        <v>1</v>
      </c>
      <c r="I47" s="122"/>
      <c r="J47" s="122"/>
    </row>
    <row r="48" spans="1:11" s="72" customFormat="1" x14ac:dyDescent="0.35">
      <c r="A48" s="69">
        <v>1</v>
      </c>
      <c r="B48" s="70">
        <v>10.012</v>
      </c>
      <c r="C48" s="69">
        <v>15.04</v>
      </c>
      <c r="D48" s="71" t="s">
        <v>112</v>
      </c>
      <c r="E48" s="71">
        <v>61</v>
      </c>
      <c r="F48" s="69"/>
      <c r="G48" s="119">
        <f t="shared" si="0"/>
        <v>10</v>
      </c>
      <c r="H48" s="119">
        <f t="shared" si="1"/>
        <v>1</v>
      </c>
      <c r="I48" s="122"/>
      <c r="J48" s="122"/>
    </row>
    <row r="49" spans="1:11" s="72" customFormat="1" x14ac:dyDescent="0.35">
      <c r="A49" s="69">
        <v>1</v>
      </c>
      <c r="B49" s="70">
        <v>10.026</v>
      </c>
      <c r="C49" s="69">
        <v>15.04</v>
      </c>
      <c r="D49" s="71" t="s">
        <v>112</v>
      </c>
      <c r="E49" s="71"/>
      <c r="F49" s="69"/>
      <c r="G49" s="119">
        <f t="shared" si="0"/>
        <v>10</v>
      </c>
      <c r="H49" s="119">
        <f t="shared" si="1"/>
        <v>1</v>
      </c>
      <c r="I49" s="122"/>
      <c r="J49" s="122"/>
    </row>
    <row r="50" spans="1:11" s="64" customFormat="1" x14ac:dyDescent="0.35">
      <c r="A50" s="60">
        <v>1</v>
      </c>
      <c r="B50" s="61">
        <v>11.03</v>
      </c>
      <c r="C50" s="60">
        <v>12.03</v>
      </c>
      <c r="D50" s="62" t="s">
        <v>146</v>
      </c>
      <c r="E50" s="62">
        <v>56</v>
      </c>
      <c r="F50" s="60">
        <v>29</v>
      </c>
      <c r="G50" s="119">
        <f t="shared" si="0"/>
        <v>11</v>
      </c>
      <c r="H50" s="97">
        <f t="shared" si="1"/>
        <v>1</v>
      </c>
      <c r="I50" s="123" t="s">
        <v>331</v>
      </c>
      <c r="J50" s="123">
        <f>ROWS(I50:I56)</f>
        <v>7</v>
      </c>
    </row>
    <row r="51" spans="1:11" s="64" customFormat="1" x14ac:dyDescent="0.35">
      <c r="A51" s="60">
        <v>1</v>
      </c>
      <c r="B51" s="61">
        <v>11.03</v>
      </c>
      <c r="C51" s="60">
        <v>12.09</v>
      </c>
      <c r="D51" s="62" t="s">
        <v>146</v>
      </c>
      <c r="E51" s="62"/>
      <c r="F51" s="60">
        <v>29</v>
      </c>
      <c r="G51" s="119">
        <f t="shared" si="0"/>
        <v>11</v>
      </c>
      <c r="H51" s="97">
        <f t="shared" si="1"/>
        <v>1</v>
      </c>
      <c r="I51" s="123"/>
      <c r="J51" s="123"/>
    </row>
    <row r="52" spans="1:11" s="64" customFormat="1" x14ac:dyDescent="0.35">
      <c r="A52" s="60">
        <v>1</v>
      </c>
      <c r="B52" s="61">
        <v>11.03</v>
      </c>
      <c r="C52" s="60">
        <v>12.11</v>
      </c>
      <c r="D52" s="62" t="s">
        <v>146</v>
      </c>
      <c r="E52" s="62"/>
      <c r="F52" s="60">
        <v>29</v>
      </c>
      <c r="G52" s="119">
        <f t="shared" si="0"/>
        <v>11</v>
      </c>
      <c r="H52" s="97">
        <f t="shared" si="1"/>
        <v>1</v>
      </c>
      <c r="I52" s="123"/>
      <c r="J52" s="123"/>
    </row>
    <row r="53" spans="1:11" s="64" customFormat="1" x14ac:dyDescent="0.35">
      <c r="A53" s="60">
        <v>1</v>
      </c>
      <c r="B53" s="61">
        <v>11.03</v>
      </c>
      <c r="C53" s="60">
        <v>12.12</v>
      </c>
      <c r="D53" s="62" t="s">
        <v>146</v>
      </c>
      <c r="E53" s="62"/>
      <c r="F53" s="60">
        <v>29</v>
      </c>
      <c r="G53" s="119">
        <f t="shared" si="0"/>
        <v>11</v>
      </c>
      <c r="H53" s="97">
        <f t="shared" si="1"/>
        <v>1</v>
      </c>
      <c r="I53" s="123"/>
      <c r="J53" s="123"/>
    </row>
    <row r="54" spans="1:11" s="64" customFormat="1" x14ac:dyDescent="0.35">
      <c r="A54" s="60">
        <v>1</v>
      </c>
      <c r="B54" s="61">
        <v>11.03</v>
      </c>
      <c r="C54" s="60">
        <v>12.13</v>
      </c>
      <c r="D54" s="62" t="s">
        <v>146</v>
      </c>
      <c r="E54" s="62"/>
      <c r="F54" s="60">
        <v>29</v>
      </c>
      <c r="G54" s="119">
        <f t="shared" si="0"/>
        <v>11</v>
      </c>
      <c r="H54" s="97">
        <f t="shared" si="1"/>
        <v>1</v>
      </c>
      <c r="I54" s="123"/>
      <c r="J54" s="123"/>
    </row>
    <row r="55" spans="1:11" s="64" customFormat="1" x14ac:dyDescent="0.35">
      <c r="A55" s="60">
        <v>1</v>
      </c>
      <c r="B55" s="61">
        <v>11.03</v>
      </c>
      <c r="C55" s="60">
        <v>12.13</v>
      </c>
      <c r="D55" s="62" t="s">
        <v>146</v>
      </c>
      <c r="E55" s="62"/>
      <c r="F55" s="60">
        <v>29</v>
      </c>
      <c r="G55" s="119">
        <f t="shared" si="0"/>
        <v>11</v>
      </c>
      <c r="H55" s="97">
        <f t="shared" si="1"/>
        <v>1</v>
      </c>
      <c r="I55" s="123"/>
      <c r="J55" s="123"/>
    </row>
    <row r="56" spans="1:11" s="64" customFormat="1" x14ac:dyDescent="0.35">
      <c r="A56" s="60">
        <v>1</v>
      </c>
      <c r="B56" s="61">
        <v>11.06</v>
      </c>
      <c r="C56" s="60">
        <v>15.04</v>
      </c>
      <c r="D56" s="62" t="s">
        <v>112</v>
      </c>
      <c r="E56" s="62">
        <v>61</v>
      </c>
      <c r="F56" s="60"/>
      <c r="G56" s="119">
        <f t="shared" si="0"/>
        <v>11</v>
      </c>
      <c r="H56" s="97">
        <f t="shared" si="1"/>
        <v>1</v>
      </c>
      <c r="I56" s="123"/>
      <c r="J56" s="123"/>
      <c r="K56" s="88"/>
    </row>
    <row r="57" spans="1:11" s="72" customFormat="1" x14ac:dyDescent="0.35">
      <c r="A57" s="69">
        <v>1</v>
      </c>
      <c r="B57" s="70">
        <v>12.01</v>
      </c>
      <c r="C57" s="69">
        <v>11.01</v>
      </c>
      <c r="D57" s="71" t="s">
        <v>146</v>
      </c>
      <c r="E57" s="71">
        <v>56</v>
      </c>
      <c r="F57" s="69">
        <v>29</v>
      </c>
      <c r="G57" s="119">
        <f t="shared" si="0"/>
        <v>12</v>
      </c>
      <c r="H57" s="119">
        <f t="shared" si="1"/>
        <v>1</v>
      </c>
      <c r="I57" s="125" t="s">
        <v>332</v>
      </c>
      <c r="J57" s="128">
        <f>ROWS(I57:I68)</f>
        <v>12</v>
      </c>
      <c r="K57" s="68"/>
    </row>
    <row r="58" spans="1:11" s="72" customFormat="1" x14ac:dyDescent="0.35">
      <c r="A58" s="69">
        <v>1</v>
      </c>
      <c r="B58" s="70">
        <v>12.01</v>
      </c>
      <c r="C58" s="69">
        <v>12.03</v>
      </c>
      <c r="D58" s="71" t="s">
        <v>146</v>
      </c>
      <c r="E58" s="71"/>
      <c r="F58" s="69">
        <v>29</v>
      </c>
      <c r="G58" s="119">
        <f t="shared" si="0"/>
        <v>12</v>
      </c>
      <c r="H58" s="119">
        <f t="shared" si="1"/>
        <v>1</v>
      </c>
      <c r="I58" s="122"/>
      <c r="J58" s="122"/>
    </row>
    <row r="59" spans="1:11" s="72" customFormat="1" x14ac:dyDescent="0.35">
      <c r="A59" s="69">
        <v>1</v>
      </c>
      <c r="B59" s="70">
        <v>12.01</v>
      </c>
      <c r="C59" s="69">
        <v>12.06</v>
      </c>
      <c r="D59" s="71" t="s">
        <v>146</v>
      </c>
      <c r="E59" s="71"/>
      <c r="F59" s="69">
        <v>29</v>
      </c>
      <c r="G59" s="119">
        <f t="shared" si="0"/>
        <v>12</v>
      </c>
      <c r="H59" s="119">
        <f t="shared" si="1"/>
        <v>1</v>
      </c>
      <c r="I59" s="122"/>
      <c r="J59" s="122"/>
    </row>
    <row r="60" spans="1:11" s="72" customFormat="1" x14ac:dyDescent="0.35">
      <c r="A60" s="69">
        <v>1</v>
      </c>
      <c r="B60" s="70">
        <v>12.01</v>
      </c>
      <c r="C60" s="69">
        <v>12.08</v>
      </c>
      <c r="D60" s="71" t="s">
        <v>146</v>
      </c>
      <c r="E60" s="71"/>
      <c r="F60" s="69">
        <v>29</v>
      </c>
      <c r="G60" s="119">
        <f t="shared" si="0"/>
        <v>12</v>
      </c>
      <c r="H60" s="119">
        <f t="shared" si="1"/>
        <v>1</v>
      </c>
      <c r="I60" s="122"/>
      <c r="J60" s="122"/>
    </row>
    <row r="61" spans="1:11" s="72" customFormat="1" x14ac:dyDescent="0.35">
      <c r="A61" s="69">
        <v>1</v>
      </c>
      <c r="B61" s="70">
        <v>12.01</v>
      </c>
      <c r="C61" s="69">
        <v>12.09</v>
      </c>
      <c r="D61" s="71" t="s">
        <v>146</v>
      </c>
      <c r="E61" s="71"/>
      <c r="F61" s="69">
        <v>29</v>
      </c>
      <c r="G61" s="119">
        <f t="shared" si="0"/>
        <v>12</v>
      </c>
      <c r="H61" s="119">
        <f t="shared" si="1"/>
        <v>1</v>
      </c>
      <c r="I61" s="122"/>
      <c r="J61" s="122"/>
    </row>
    <row r="62" spans="1:11" s="72" customFormat="1" x14ac:dyDescent="0.35">
      <c r="A62" s="69">
        <v>1</v>
      </c>
      <c r="B62" s="70">
        <v>12.01</v>
      </c>
      <c r="C62" s="69">
        <v>12.11</v>
      </c>
      <c r="D62" s="71" t="s">
        <v>146</v>
      </c>
      <c r="E62" s="71"/>
      <c r="F62" s="69">
        <v>29</v>
      </c>
      <c r="G62" s="119">
        <f t="shared" si="0"/>
        <v>12</v>
      </c>
      <c r="H62" s="119">
        <f t="shared" si="1"/>
        <v>1</v>
      </c>
      <c r="I62" s="122"/>
      <c r="J62" s="122"/>
    </row>
    <row r="63" spans="1:11" s="72" customFormat="1" x14ac:dyDescent="0.35">
      <c r="A63" s="69">
        <v>1</v>
      </c>
      <c r="B63" s="70">
        <v>12.01</v>
      </c>
      <c r="C63" s="69">
        <v>12.12</v>
      </c>
      <c r="D63" s="71" t="s">
        <v>146</v>
      </c>
      <c r="E63" s="71"/>
      <c r="F63" s="69">
        <v>29</v>
      </c>
      <c r="G63" s="119">
        <f t="shared" si="0"/>
        <v>12</v>
      </c>
      <c r="H63" s="119">
        <f t="shared" si="1"/>
        <v>1</v>
      </c>
      <c r="I63" s="122"/>
      <c r="J63" s="122"/>
    </row>
    <row r="64" spans="1:11" s="72" customFormat="1" x14ac:dyDescent="0.35">
      <c r="A64" s="69">
        <v>1</v>
      </c>
      <c r="B64" s="70">
        <v>12.01</v>
      </c>
      <c r="C64" s="69">
        <v>15.04</v>
      </c>
      <c r="D64" s="71" t="s">
        <v>112</v>
      </c>
      <c r="E64" s="71">
        <v>61</v>
      </c>
      <c r="F64" s="69"/>
      <c r="G64" s="119">
        <f t="shared" si="0"/>
        <v>12</v>
      </c>
      <c r="H64" s="119">
        <f t="shared" si="1"/>
        <v>1</v>
      </c>
      <c r="I64" s="122"/>
      <c r="J64" s="122"/>
      <c r="K64" s="85"/>
    </row>
    <row r="65" spans="1:11" s="72" customFormat="1" x14ac:dyDescent="0.35">
      <c r="A65" s="69">
        <v>1</v>
      </c>
      <c r="B65" s="70">
        <v>12.01</v>
      </c>
      <c r="C65" s="69">
        <v>12.01</v>
      </c>
      <c r="D65" s="71" t="s">
        <v>145</v>
      </c>
      <c r="E65" s="71">
        <v>55</v>
      </c>
      <c r="F65" s="69">
        <v>59</v>
      </c>
      <c r="G65" s="119">
        <f t="shared" si="0"/>
        <v>12</v>
      </c>
      <c r="H65" s="119">
        <f t="shared" si="1"/>
        <v>1</v>
      </c>
      <c r="I65" s="122"/>
      <c r="J65" s="122"/>
    </row>
    <row r="66" spans="1:11" s="72" customFormat="1" x14ac:dyDescent="0.35">
      <c r="A66" s="69">
        <v>1</v>
      </c>
      <c r="B66" s="70">
        <v>12.01</v>
      </c>
      <c r="C66" s="69">
        <v>12.03</v>
      </c>
      <c r="D66" s="71" t="s">
        <v>145</v>
      </c>
      <c r="E66" s="71"/>
      <c r="F66" s="69">
        <v>59</v>
      </c>
      <c r="G66" s="119">
        <f t="shared" ref="G66:G129" si="2">_xlfn.FLOOR.MATH(B66)</f>
        <v>12</v>
      </c>
      <c r="H66" s="119">
        <f t="shared" ref="H66:H129" si="3">_xlfn.FLOOR.MATH(A66)</f>
        <v>1</v>
      </c>
      <c r="I66" s="122"/>
      <c r="J66" s="122"/>
    </row>
    <row r="67" spans="1:11" s="72" customFormat="1" x14ac:dyDescent="0.35">
      <c r="A67" s="69">
        <v>1</v>
      </c>
      <c r="B67" s="70">
        <v>12.01</v>
      </c>
      <c r="C67" s="69">
        <v>12.05</v>
      </c>
      <c r="D67" s="71" t="s">
        <v>145</v>
      </c>
      <c r="E67" s="71"/>
      <c r="F67" s="69">
        <v>59</v>
      </c>
      <c r="G67" s="119">
        <f t="shared" si="2"/>
        <v>12</v>
      </c>
      <c r="H67" s="119">
        <f t="shared" si="3"/>
        <v>1</v>
      </c>
      <c r="I67" s="122"/>
      <c r="J67" s="122"/>
    </row>
    <row r="68" spans="1:11" s="72" customFormat="1" x14ac:dyDescent="0.35">
      <c r="A68" s="69">
        <v>1</v>
      </c>
      <c r="B68" s="70">
        <v>12.01</v>
      </c>
      <c r="C68" s="69">
        <v>12.07</v>
      </c>
      <c r="D68" s="71" t="s">
        <v>145</v>
      </c>
      <c r="E68" s="71"/>
      <c r="F68" s="69">
        <v>59</v>
      </c>
      <c r="G68" s="119">
        <f t="shared" si="2"/>
        <v>12</v>
      </c>
      <c r="H68" s="119">
        <f t="shared" si="3"/>
        <v>1</v>
      </c>
      <c r="I68" s="122"/>
      <c r="J68" s="122"/>
    </row>
    <row r="69" spans="1:11" s="64" customFormat="1" x14ac:dyDescent="0.35">
      <c r="A69" s="60">
        <v>2.1</v>
      </c>
      <c r="B69" s="61">
        <v>6.0519999999999996</v>
      </c>
      <c r="C69" s="60">
        <v>14.02</v>
      </c>
      <c r="D69" s="62" t="s">
        <v>147</v>
      </c>
      <c r="E69" s="62">
        <v>57</v>
      </c>
      <c r="F69" s="60">
        <v>76</v>
      </c>
      <c r="G69" s="119">
        <f t="shared" si="2"/>
        <v>6</v>
      </c>
      <c r="H69" s="97">
        <f t="shared" si="3"/>
        <v>2</v>
      </c>
      <c r="I69" s="123" t="s">
        <v>333</v>
      </c>
      <c r="J69" s="123">
        <f>ROWS(I69:I75)</f>
        <v>7</v>
      </c>
    </row>
    <row r="70" spans="1:11" s="64" customFormat="1" x14ac:dyDescent="0.35">
      <c r="A70" s="60">
        <v>2.1</v>
      </c>
      <c r="B70" s="61">
        <v>6.0519999999999996</v>
      </c>
      <c r="C70" s="60">
        <v>14.03</v>
      </c>
      <c r="D70" s="62" t="s">
        <v>147</v>
      </c>
      <c r="E70" s="62"/>
      <c r="F70" s="60">
        <v>76</v>
      </c>
      <c r="G70" s="119">
        <f t="shared" si="2"/>
        <v>6</v>
      </c>
      <c r="H70" s="97">
        <f t="shared" si="3"/>
        <v>2</v>
      </c>
      <c r="I70" s="123"/>
      <c r="J70" s="123"/>
    </row>
    <row r="71" spans="1:11" s="64" customFormat="1" x14ac:dyDescent="0.35">
      <c r="A71" s="60">
        <v>2.1</v>
      </c>
      <c r="B71" s="61">
        <v>6.08</v>
      </c>
      <c r="C71" s="60">
        <v>14.03</v>
      </c>
      <c r="D71" s="62" t="s">
        <v>147</v>
      </c>
      <c r="E71" s="62"/>
      <c r="F71" s="60">
        <v>76</v>
      </c>
      <c r="G71" s="119">
        <f t="shared" si="2"/>
        <v>6</v>
      </c>
      <c r="H71" s="97">
        <f t="shared" si="3"/>
        <v>2</v>
      </c>
      <c r="I71" s="123"/>
      <c r="J71" s="123"/>
    </row>
    <row r="72" spans="1:11" s="64" customFormat="1" x14ac:dyDescent="0.35">
      <c r="A72" s="60">
        <v>2.2000000000000002</v>
      </c>
      <c r="B72" s="61">
        <v>6.0519999999999996</v>
      </c>
      <c r="C72" s="60">
        <v>14.02</v>
      </c>
      <c r="D72" s="62" t="s">
        <v>147</v>
      </c>
      <c r="E72" s="62"/>
      <c r="F72" s="60">
        <v>76</v>
      </c>
      <c r="G72" s="119">
        <f t="shared" si="2"/>
        <v>6</v>
      </c>
      <c r="H72" s="97">
        <f t="shared" si="3"/>
        <v>2</v>
      </c>
      <c r="I72" s="123"/>
      <c r="J72" s="123"/>
    </row>
    <row r="73" spans="1:11" s="64" customFormat="1" x14ac:dyDescent="0.35">
      <c r="A73" s="60">
        <v>2.2000000000000002</v>
      </c>
      <c r="B73" s="61">
        <v>6.0519999999999996</v>
      </c>
      <c r="C73" s="60">
        <v>14.04</v>
      </c>
      <c r="D73" s="62" t="s">
        <v>147</v>
      </c>
      <c r="E73" s="62"/>
      <c r="F73" s="60">
        <v>76</v>
      </c>
      <c r="G73" s="119">
        <f t="shared" si="2"/>
        <v>6</v>
      </c>
      <c r="H73" s="97">
        <f t="shared" si="3"/>
        <v>2</v>
      </c>
      <c r="I73" s="123"/>
      <c r="J73" s="123"/>
    </row>
    <row r="74" spans="1:11" s="64" customFormat="1" x14ac:dyDescent="0.35">
      <c r="A74" s="60">
        <v>2.2000000000000002</v>
      </c>
      <c r="B74" s="61">
        <v>6.08</v>
      </c>
      <c r="C74" s="60">
        <v>14.04</v>
      </c>
      <c r="D74" s="62" t="s">
        <v>147</v>
      </c>
      <c r="E74" s="62"/>
      <c r="F74" s="60">
        <v>76</v>
      </c>
      <c r="G74" s="119">
        <f t="shared" si="2"/>
        <v>6</v>
      </c>
      <c r="H74" s="97">
        <f t="shared" si="3"/>
        <v>2</v>
      </c>
      <c r="I74" s="123"/>
      <c r="J74" s="123"/>
    </row>
    <row r="75" spans="1:11" s="58" customFormat="1" x14ac:dyDescent="0.35">
      <c r="A75" s="82">
        <v>2.1</v>
      </c>
      <c r="B75" s="61">
        <v>6.07</v>
      </c>
      <c r="C75" s="60">
        <v>14.05</v>
      </c>
      <c r="D75" s="62" t="s">
        <v>148</v>
      </c>
      <c r="E75" s="62">
        <v>58</v>
      </c>
      <c r="F75" s="60">
        <v>90</v>
      </c>
      <c r="G75" s="119">
        <f t="shared" si="2"/>
        <v>6</v>
      </c>
      <c r="H75" s="97">
        <f t="shared" si="3"/>
        <v>2</v>
      </c>
      <c r="I75" s="123"/>
      <c r="J75" s="123"/>
      <c r="K75" s="64"/>
    </row>
    <row r="76" spans="1:11" s="68" customFormat="1" x14ac:dyDescent="0.35">
      <c r="A76" s="69">
        <v>2.1</v>
      </c>
      <c r="B76" s="70">
        <v>8.01</v>
      </c>
      <c r="C76" s="69">
        <v>14.02</v>
      </c>
      <c r="D76" s="71" t="s">
        <v>147</v>
      </c>
      <c r="E76" s="71">
        <v>57</v>
      </c>
      <c r="F76" s="69">
        <v>76</v>
      </c>
      <c r="G76" s="119">
        <f t="shared" si="2"/>
        <v>8</v>
      </c>
      <c r="H76" s="119">
        <f t="shared" si="3"/>
        <v>2</v>
      </c>
      <c r="I76" s="122" t="s">
        <v>334</v>
      </c>
      <c r="J76" s="122">
        <f>ROWS(I76:I83)</f>
        <v>8</v>
      </c>
      <c r="K76" s="72"/>
    </row>
    <row r="77" spans="1:11" s="68" customFormat="1" x14ac:dyDescent="0.35">
      <c r="A77" s="69">
        <v>2.1</v>
      </c>
      <c r="B77" s="70">
        <v>8.02</v>
      </c>
      <c r="C77" s="69">
        <v>14.02</v>
      </c>
      <c r="D77" s="71" t="s">
        <v>147</v>
      </c>
      <c r="E77" s="71"/>
      <c r="F77" s="69">
        <v>76</v>
      </c>
      <c r="G77" s="119">
        <f t="shared" si="2"/>
        <v>8</v>
      </c>
      <c r="H77" s="119">
        <f t="shared" si="3"/>
        <v>2</v>
      </c>
      <c r="I77" s="122"/>
      <c r="J77" s="122"/>
      <c r="K77" s="72"/>
    </row>
    <row r="78" spans="1:11" s="68" customFormat="1" x14ac:dyDescent="0.35">
      <c r="A78" s="69">
        <v>2.1</v>
      </c>
      <c r="B78" s="70">
        <v>8.0299999999999994</v>
      </c>
      <c r="C78" s="69">
        <v>14.03</v>
      </c>
      <c r="D78" s="71" t="s">
        <v>147</v>
      </c>
      <c r="E78" s="71"/>
      <c r="F78" s="69">
        <v>76</v>
      </c>
      <c r="G78" s="119">
        <f t="shared" si="2"/>
        <v>8</v>
      </c>
      <c r="H78" s="119">
        <f t="shared" si="3"/>
        <v>2</v>
      </c>
      <c r="I78" s="122"/>
      <c r="J78" s="122"/>
      <c r="K78" s="72"/>
    </row>
    <row r="79" spans="1:11" s="68" customFormat="1" x14ac:dyDescent="0.35">
      <c r="A79" s="69">
        <v>2.2000000000000002</v>
      </c>
      <c r="B79" s="70">
        <v>8.01</v>
      </c>
      <c r="C79" s="69">
        <v>14.02</v>
      </c>
      <c r="D79" s="71" t="s">
        <v>147</v>
      </c>
      <c r="E79" s="71"/>
      <c r="F79" s="69">
        <v>76</v>
      </c>
      <c r="G79" s="119">
        <f t="shared" si="2"/>
        <v>8</v>
      </c>
      <c r="H79" s="119">
        <f t="shared" si="3"/>
        <v>2</v>
      </c>
      <c r="I79" s="122"/>
      <c r="J79" s="122"/>
      <c r="K79" s="72"/>
    </row>
    <row r="80" spans="1:11" s="68" customFormat="1" x14ac:dyDescent="0.35">
      <c r="A80" s="69">
        <v>2.2000000000000002</v>
      </c>
      <c r="B80" s="70">
        <v>8.02</v>
      </c>
      <c r="C80" s="69">
        <v>14.02</v>
      </c>
      <c r="D80" s="71" t="s">
        <v>147</v>
      </c>
      <c r="E80" s="71"/>
      <c r="F80" s="69">
        <v>76</v>
      </c>
      <c r="G80" s="119">
        <f t="shared" si="2"/>
        <v>8</v>
      </c>
      <c r="H80" s="119">
        <f t="shared" si="3"/>
        <v>2</v>
      </c>
      <c r="I80" s="122"/>
      <c r="J80" s="122"/>
      <c r="K80" s="72"/>
    </row>
    <row r="81" spans="1:11" s="68" customFormat="1" x14ac:dyDescent="0.35">
      <c r="A81" s="129">
        <v>2.2000000000000002</v>
      </c>
      <c r="B81" s="70">
        <v>8.0299999999999994</v>
      </c>
      <c r="C81" s="69">
        <v>14.04</v>
      </c>
      <c r="D81" s="71" t="s">
        <v>147</v>
      </c>
      <c r="E81" s="71"/>
      <c r="F81" s="69">
        <v>76</v>
      </c>
      <c r="G81" s="119">
        <f t="shared" si="2"/>
        <v>8</v>
      </c>
      <c r="H81" s="119">
        <f t="shared" si="3"/>
        <v>2</v>
      </c>
      <c r="I81" s="122"/>
      <c r="J81" s="122"/>
      <c r="K81" s="72"/>
    </row>
    <row r="82" spans="1:11" s="68" customFormat="1" x14ac:dyDescent="0.35">
      <c r="A82" s="129">
        <v>2.1</v>
      </c>
      <c r="B82" s="70">
        <v>8.0299999999999994</v>
      </c>
      <c r="C82" s="69">
        <v>14.04</v>
      </c>
      <c r="D82" s="71" t="s">
        <v>148</v>
      </c>
      <c r="E82" s="71">
        <v>58</v>
      </c>
      <c r="F82" s="69">
        <v>90</v>
      </c>
      <c r="G82" s="119">
        <f t="shared" si="2"/>
        <v>8</v>
      </c>
      <c r="H82" s="119">
        <f t="shared" si="3"/>
        <v>2</v>
      </c>
      <c r="I82" s="122"/>
      <c r="J82" s="122"/>
      <c r="K82" s="72"/>
    </row>
    <row r="83" spans="1:11" s="68" customFormat="1" x14ac:dyDescent="0.35">
      <c r="A83" s="129">
        <v>2.1</v>
      </c>
      <c r="B83" s="70">
        <v>8.0299999999999994</v>
      </c>
      <c r="C83" s="69">
        <v>14.06</v>
      </c>
      <c r="D83" s="71" t="s">
        <v>148</v>
      </c>
      <c r="E83" s="71"/>
      <c r="F83" s="69">
        <v>90</v>
      </c>
      <c r="G83" s="119">
        <f t="shared" si="2"/>
        <v>8</v>
      </c>
      <c r="H83" s="119">
        <f t="shared" si="3"/>
        <v>2</v>
      </c>
      <c r="I83" s="122"/>
      <c r="J83" s="122"/>
      <c r="K83" s="72"/>
    </row>
    <row r="84" spans="1:11" s="58" customFormat="1" x14ac:dyDescent="0.35">
      <c r="A84" s="82">
        <v>2.1</v>
      </c>
      <c r="B84" s="61">
        <v>9.0299999999999994</v>
      </c>
      <c r="C84" s="60">
        <v>14.06</v>
      </c>
      <c r="D84" s="62" t="s">
        <v>148</v>
      </c>
      <c r="E84" s="62">
        <v>58</v>
      </c>
      <c r="F84" s="60">
        <v>90</v>
      </c>
      <c r="G84" s="119">
        <f t="shared" si="2"/>
        <v>9</v>
      </c>
      <c r="H84" s="97">
        <f t="shared" si="3"/>
        <v>2</v>
      </c>
      <c r="I84" s="123" t="s">
        <v>335</v>
      </c>
      <c r="J84" s="123">
        <f>ROWS(I84)</f>
        <v>1</v>
      </c>
      <c r="K84" s="64"/>
    </row>
    <row r="85" spans="1:11" s="68" customFormat="1" x14ac:dyDescent="0.35">
      <c r="A85" s="69">
        <v>2.1</v>
      </c>
      <c r="B85" s="70">
        <v>12.01</v>
      </c>
      <c r="C85" s="69">
        <v>14.02</v>
      </c>
      <c r="D85" s="71" t="s">
        <v>147</v>
      </c>
      <c r="E85" s="71"/>
      <c r="F85" s="69">
        <v>76</v>
      </c>
      <c r="G85" s="119">
        <f t="shared" si="2"/>
        <v>12</v>
      </c>
      <c r="H85" s="119">
        <f t="shared" si="3"/>
        <v>2</v>
      </c>
      <c r="I85" s="122" t="s">
        <v>336</v>
      </c>
      <c r="J85" s="122">
        <f>ROWS(I85:I91)</f>
        <v>7</v>
      </c>
      <c r="K85" s="72"/>
    </row>
    <row r="86" spans="1:11" s="68" customFormat="1" x14ac:dyDescent="0.35">
      <c r="A86" s="69">
        <v>2.1</v>
      </c>
      <c r="B86" s="70">
        <v>12.01</v>
      </c>
      <c r="C86" s="69">
        <v>14.03</v>
      </c>
      <c r="D86" s="71" t="s">
        <v>147</v>
      </c>
      <c r="E86" s="71">
        <v>57</v>
      </c>
      <c r="F86" s="69">
        <v>76</v>
      </c>
      <c r="G86" s="119">
        <f t="shared" si="2"/>
        <v>12</v>
      </c>
      <c r="H86" s="119">
        <f t="shared" si="3"/>
        <v>2</v>
      </c>
      <c r="I86" s="122"/>
      <c r="J86" s="122"/>
      <c r="K86" s="72"/>
    </row>
    <row r="87" spans="1:11" s="68" customFormat="1" x14ac:dyDescent="0.35">
      <c r="A87" s="69">
        <v>2.2000000000000002</v>
      </c>
      <c r="B87" s="70">
        <v>12.01</v>
      </c>
      <c r="C87" s="69">
        <v>14.02</v>
      </c>
      <c r="D87" s="71" t="s">
        <v>147</v>
      </c>
      <c r="E87" s="71"/>
      <c r="F87" s="69">
        <v>76</v>
      </c>
      <c r="G87" s="119">
        <f t="shared" si="2"/>
        <v>12</v>
      </c>
      <c r="H87" s="119">
        <f t="shared" si="3"/>
        <v>2</v>
      </c>
      <c r="I87" s="122"/>
      <c r="J87" s="122"/>
      <c r="K87" s="72"/>
    </row>
    <row r="88" spans="1:11" s="68" customFormat="1" x14ac:dyDescent="0.35">
      <c r="A88" s="129">
        <v>2.2000000000000002</v>
      </c>
      <c r="B88" s="70">
        <v>12.01</v>
      </c>
      <c r="C88" s="69">
        <v>14.04</v>
      </c>
      <c r="D88" s="71" t="s">
        <v>147</v>
      </c>
      <c r="E88" s="71"/>
      <c r="F88" s="69">
        <v>76</v>
      </c>
      <c r="G88" s="119">
        <f t="shared" si="2"/>
        <v>12</v>
      </c>
      <c r="H88" s="119">
        <f t="shared" si="3"/>
        <v>2</v>
      </c>
      <c r="I88" s="122"/>
      <c r="J88" s="122"/>
      <c r="K88" s="72"/>
    </row>
    <row r="89" spans="1:11" s="68" customFormat="1" x14ac:dyDescent="0.35">
      <c r="A89" s="129">
        <v>2.1</v>
      </c>
      <c r="B89" s="70">
        <v>12.01</v>
      </c>
      <c r="C89" s="69">
        <v>14.04</v>
      </c>
      <c r="D89" s="71" t="s">
        <v>148</v>
      </c>
      <c r="E89" s="71">
        <v>58</v>
      </c>
      <c r="F89" s="69">
        <v>90</v>
      </c>
      <c r="G89" s="119">
        <f t="shared" si="2"/>
        <v>12</v>
      </c>
      <c r="H89" s="119">
        <f t="shared" si="3"/>
        <v>2</v>
      </c>
      <c r="I89" s="122"/>
      <c r="J89" s="122"/>
      <c r="K89" s="72"/>
    </row>
    <row r="90" spans="1:11" s="68" customFormat="1" x14ac:dyDescent="0.35">
      <c r="A90" s="129">
        <v>2.1</v>
      </c>
      <c r="B90" s="70">
        <v>12.01</v>
      </c>
      <c r="C90" s="69">
        <v>14.05</v>
      </c>
      <c r="D90" s="71" t="s">
        <v>148</v>
      </c>
      <c r="E90" s="71"/>
      <c r="F90" s="69">
        <v>90</v>
      </c>
      <c r="G90" s="119">
        <f t="shared" si="2"/>
        <v>12</v>
      </c>
      <c r="H90" s="119">
        <f t="shared" si="3"/>
        <v>2</v>
      </c>
      <c r="I90" s="122"/>
      <c r="J90" s="122"/>
      <c r="K90" s="72"/>
    </row>
    <row r="91" spans="1:11" s="68" customFormat="1" x14ac:dyDescent="0.35">
      <c r="A91" s="129">
        <v>2.1</v>
      </c>
      <c r="B91" s="70">
        <v>12.01</v>
      </c>
      <c r="C91" s="69">
        <v>14.06</v>
      </c>
      <c r="D91" s="71" t="s">
        <v>148</v>
      </c>
      <c r="E91" s="71"/>
      <c r="F91" s="69">
        <v>90</v>
      </c>
      <c r="G91" s="119">
        <f t="shared" si="2"/>
        <v>12</v>
      </c>
      <c r="H91" s="119">
        <f t="shared" si="3"/>
        <v>2</v>
      </c>
      <c r="I91" s="122"/>
      <c r="J91" s="122"/>
      <c r="K91" s="72"/>
    </row>
    <row r="92" spans="1:11" s="58" customFormat="1" x14ac:dyDescent="0.25">
      <c r="A92" s="54">
        <v>3</v>
      </c>
      <c r="B92" s="55">
        <v>2.0099999999999998</v>
      </c>
      <c r="C92" s="54">
        <v>1.01</v>
      </c>
      <c r="D92" s="56" t="s">
        <v>224</v>
      </c>
      <c r="E92" s="56">
        <v>77</v>
      </c>
      <c r="F92" s="54">
        <v>5</v>
      </c>
      <c r="G92" s="119">
        <f t="shared" si="2"/>
        <v>2</v>
      </c>
      <c r="H92" s="97">
        <f t="shared" si="3"/>
        <v>3</v>
      </c>
      <c r="I92" s="124" t="s">
        <v>337</v>
      </c>
      <c r="J92" s="132">
        <f>ROWS(I92:I116)</f>
        <v>25</v>
      </c>
    </row>
    <row r="93" spans="1:11" s="64" customFormat="1" x14ac:dyDescent="0.25">
      <c r="A93" s="54">
        <v>3</v>
      </c>
      <c r="B93" s="55">
        <v>2.02</v>
      </c>
      <c r="C93" s="54">
        <v>2.0099999999999998</v>
      </c>
      <c r="D93" s="56" t="s">
        <v>224</v>
      </c>
      <c r="E93" s="56"/>
      <c r="F93" s="54">
        <v>5</v>
      </c>
      <c r="G93" s="119">
        <f t="shared" si="2"/>
        <v>2</v>
      </c>
      <c r="H93" s="97">
        <f t="shared" si="3"/>
        <v>3</v>
      </c>
      <c r="I93" s="124"/>
      <c r="J93" s="132"/>
      <c r="K93" s="58"/>
    </row>
    <row r="94" spans="1:11" s="64" customFormat="1" x14ac:dyDescent="0.35">
      <c r="A94" s="60">
        <v>3</v>
      </c>
      <c r="B94" s="61">
        <v>2.02</v>
      </c>
      <c r="C94" s="60">
        <v>2.04</v>
      </c>
      <c r="D94" s="62" t="s">
        <v>300</v>
      </c>
      <c r="E94" s="62">
        <v>66</v>
      </c>
      <c r="F94" s="60">
        <v>9</v>
      </c>
      <c r="G94" s="119">
        <f t="shared" si="2"/>
        <v>2</v>
      </c>
      <c r="H94" s="97">
        <f t="shared" si="3"/>
        <v>3</v>
      </c>
      <c r="I94" s="123"/>
      <c r="J94" s="123"/>
    </row>
    <row r="95" spans="1:11" s="64" customFormat="1" x14ac:dyDescent="0.35">
      <c r="A95" s="60">
        <v>3</v>
      </c>
      <c r="B95" s="61">
        <v>2.1</v>
      </c>
      <c r="C95" s="60">
        <v>2.04</v>
      </c>
      <c r="D95" s="62" t="s">
        <v>300</v>
      </c>
      <c r="E95" s="62"/>
      <c r="F95" s="60">
        <v>9</v>
      </c>
      <c r="G95" s="119">
        <f t="shared" si="2"/>
        <v>2</v>
      </c>
      <c r="H95" s="97">
        <f t="shared" si="3"/>
        <v>3</v>
      </c>
      <c r="I95" s="123"/>
      <c r="J95" s="123"/>
    </row>
    <row r="96" spans="1:11" s="64" customFormat="1" x14ac:dyDescent="0.35">
      <c r="A96" s="60">
        <v>3</v>
      </c>
      <c r="B96" s="61">
        <v>2.02</v>
      </c>
      <c r="C96" s="60">
        <v>10.050000000000001</v>
      </c>
      <c r="D96" s="62" t="s">
        <v>300</v>
      </c>
      <c r="E96" s="62"/>
      <c r="F96" s="60">
        <v>9</v>
      </c>
      <c r="G96" s="119">
        <f t="shared" si="2"/>
        <v>2</v>
      </c>
      <c r="H96" s="97">
        <f t="shared" si="3"/>
        <v>3</v>
      </c>
      <c r="I96" s="123"/>
      <c r="J96" s="123"/>
    </row>
    <row r="97" spans="1:11" s="64" customFormat="1" x14ac:dyDescent="0.35">
      <c r="A97" s="60">
        <v>3</v>
      </c>
      <c r="B97" s="61">
        <v>2.1</v>
      </c>
      <c r="C97" s="60">
        <v>10.050000000000001</v>
      </c>
      <c r="D97" s="62" t="s">
        <v>300</v>
      </c>
      <c r="E97" s="62"/>
      <c r="F97" s="60">
        <v>9</v>
      </c>
      <c r="G97" s="119">
        <f t="shared" si="2"/>
        <v>2</v>
      </c>
      <c r="H97" s="97">
        <f t="shared" si="3"/>
        <v>3</v>
      </c>
      <c r="I97" s="123"/>
      <c r="J97" s="123"/>
    </row>
    <row r="98" spans="1:11" s="64" customFormat="1" x14ac:dyDescent="0.35">
      <c r="A98" s="60">
        <v>3</v>
      </c>
      <c r="B98" s="61">
        <v>2.0299999999999998</v>
      </c>
      <c r="C98" s="60">
        <v>3.01</v>
      </c>
      <c r="D98" s="62" t="s">
        <v>229</v>
      </c>
      <c r="E98" s="62">
        <v>67</v>
      </c>
      <c r="F98" s="60">
        <v>36</v>
      </c>
      <c r="G98" s="119">
        <f t="shared" si="2"/>
        <v>2</v>
      </c>
      <c r="H98" s="97">
        <f t="shared" si="3"/>
        <v>3</v>
      </c>
      <c r="I98" s="123"/>
      <c r="J98" s="123"/>
    </row>
    <row r="99" spans="1:11" s="64" customFormat="1" x14ac:dyDescent="0.25">
      <c r="A99" s="54">
        <v>3</v>
      </c>
      <c r="B99" s="55">
        <v>2.0099999999999998</v>
      </c>
      <c r="C99" s="54">
        <v>1.05</v>
      </c>
      <c r="D99" s="56" t="s">
        <v>217</v>
      </c>
      <c r="E99" s="56">
        <v>69</v>
      </c>
      <c r="F99" s="54">
        <v>69</v>
      </c>
      <c r="G99" s="119">
        <f t="shared" si="2"/>
        <v>2</v>
      </c>
      <c r="H99" s="97">
        <f t="shared" si="3"/>
        <v>3</v>
      </c>
      <c r="I99" s="124"/>
      <c r="J99" s="132"/>
      <c r="K99" s="58"/>
    </row>
    <row r="100" spans="1:11" s="64" customFormat="1" x14ac:dyDescent="0.25">
      <c r="A100" s="54">
        <v>3</v>
      </c>
      <c r="B100" s="55">
        <v>2.06</v>
      </c>
      <c r="C100" s="54">
        <v>1.05</v>
      </c>
      <c r="D100" s="56" t="s">
        <v>217</v>
      </c>
      <c r="E100" s="56"/>
      <c r="F100" s="54">
        <v>69</v>
      </c>
      <c r="G100" s="119">
        <f t="shared" si="2"/>
        <v>2</v>
      </c>
      <c r="H100" s="97">
        <f t="shared" si="3"/>
        <v>3</v>
      </c>
      <c r="I100" s="124"/>
      <c r="J100" s="132"/>
      <c r="K100" s="58"/>
    </row>
    <row r="101" spans="1:11" s="64" customFormat="1" x14ac:dyDescent="0.35">
      <c r="A101" s="60">
        <v>3</v>
      </c>
      <c r="B101" s="61">
        <v>2.0099999999999998</v>
      </c>
      <c r="C101" s="60">
        <v>8.01</v>
      </c>
      <c r="D101" s="62" t="s">
        <v>249</v>
      </c>
      <c r="E101" s="62">
        <v>110</v>
      </c>
      <c r="F101" s="60">
        <v>86</v>
      </c>
      <c r="G101" s="119">
        <f t="shared" si="2"/>
        <v>2</v>
      </c>
      <c r="H101" s="97">
        <f t="shared" si="3"/>
        <v>3</v>
      </c>
      <c r="I101" s="123"/>
      <c r="J101" s="123"/>
    </row>
    <row r="102" spans="1:11" s="64" customFormat="1" x14ac:dyDescent="0.35">
      <c r="A102" s="60">
        <v>3</v>
      </c>
      <c r="B102" s="61">
        <v>2.0299999999999998</v>
      </c>
      <c r="C102" s="60">
        <v>8.01</v>
      </c>
      <c r="D102" s="62" t="s">
        <v>249</v>
      </c>
      <c r="E102" s="62"/>
      <c r="F102" s="60">
        <v>86</v>
      </c>
      <c r="G102" s="119">
        <f t="shared" si="2"/>
        <v>2</v>
      </c>
      <c r="H102" s="97">
        <f t="shared" si="3"/>
        <v>3</v>
      </c>
      <c r="I102" s="123"/>
      <c r="J102" s="123"/>
    </row>
    <row r="103" spans="1:11" s="64" customFormat="1" x14ac:dyDescent="0.35">
      <c r="A103" s="60">
        <v>3</v>
      </c>
      <c r="B103" s="61">
        <v>2.04</v>
      </c>
      <c r="C103" s="60">
        <v>8.01</v>
      </c>
      <c r="D103" s="62" t="s">
        <v>249</v>
      </c>
      <c r="E103" s="62"/>
      <c r="F103" s="60">
        <v>86</v>
      </c>
      <c r="G103" s="119">
        <f t="shared" si="2"/>
        <v>2</v>
      </c>
      <c r="H103" s="97">
        <f t="shared" si="3"/>
        <v>3</v>
      </c>
      <c r="I103" s="123"/>
      <c r="J103" s="123"/>
    </row>
    <row r="104" spans="1:11" s="64" customFormat="1" x14ac:dyDescent="0.35">
      <c r="A104" s="60">
        <v>3</v>
      </c>
      <c r="B104" s="61">
        <v>2.0099999999999998</v>
      </c>
      <c r="C104" s="60">
        <v>10.06</v>
      </c>
      <c r="D104" s="62" t="s">
        <v>249</v>
      </c>
      <c r="E104" s="62"/>
      <c r="F104" s="60">
        <v>86</v>
      </c>
      <c r="G104" s="119">
        <f t="shared" si="2"/>
        <v>2</v>
      </c>
      <c r="H104" s="97">
        <f t="shared" si="3"/>
        <v>3</v>
      </c>
      <c r="I104" s="123"/>
      <c r="J104" s="123"/>
    </row>
    <row r="105" spans="1:11" s="64" customFormat="1" x14ac:dyDescent="0.35">
      <c r="A105" s="60">
        <v>3</v>
      </c>
      <c r="B105" s="61">
        <v>2.0299999999999998</v>
      </c>
      <c r="C105" s="60">
        <v>10.06</v>
      </c>
      <c r="D105" s="62" t="s">
        <v>249</v>
      </c>
      <c r="E105" s="62"/>
      <c r="F105" s="60">
        <v>86</v>
      </c>
      <c r="G105" s="119">
        <f t="shared" si="2"/>
        <v>2</v>
      </c>
      <c r="H105" s="97">
        <f t="shared" si="3"/>
        <v>3</v>
      </c>
      <c r="I105" s="123"/>
      <c r="J105" s="123"/>
    </row>
    <row r="106" spans="1:11" s="64" customFormat="1" x14ac:dyDescent="0.35">
      <c r="A106" s="60">
        <v>3</v>
      </c>
      <c r="B106" s="61">
        <v>2.04</v>
      </c>
      <c r="C106" s="60">
        <v>10.06</v>
      </c>
      <c r="D106" s="62" t="s">
        <v>249</v>
      </c>
      <c r="E106" s="62"/>
      <c r="F106" s="60">
        <v>86</v>
      </c>
      <c r="G106" s="119">
        <f t="shared" si="2"/>
        <v>2</v>
      </c>
      <c r="H106" s="97">
        <f t="shared" si="3"/>
        <v>3</v>
      </c>
      <c r="I106" s="123"/>
      <c r="J106" s="123"/>
    </row>
    <row r="107" spans="1:11" s="64" customFormat="1" x14ac:dyDescent="0.35">
      <c r="A107" s="60">
        <v>3</v>
      </c>
      <c r="B107" s="61">
        <v>2.0099999999999998</v>
      </c>
      <c r="C107" s="60">
        <v>10.07</v>
      </c>
      <c r="D107" s="62" t="s">
        <v>249</v>
      </c>
      <c r="E107" s="62"/>
      <c r="F107" s="60">
        <v>86</v>
      </c>
      <c r="G107" s="119">
        <f t="shared" si="2"/>
        <v>2</v>
      </c>
      <c r="H107" s="97">
        <f t="shared" si="3"/>
        <v>3</v>
      </c>
      <c r="I107" s="123"/>
      <c r="J107" s="123"/>
    </row>
    <row r="108" spans="1:11" s="64" customFormat="1" x14ac:dyDescent="0.35">
      <c r="A108" s="60">
        <v>3</v>
      </c>
      <c r="B108" s="61">
        <v>2.0299999999999998</v>
      </c>
      <c r="C108" s="60">
        <v>10.07</v>
      </c>
      <c r="D108" s="62" t="s">
        <v>249</v>
      </c>
      <c r="E108" s="62"/>
      <c r="F108" s="60">
        <v>86</v>
      </c>
      <c r="G108" s="119">
        <f t="shared" si="2"/>
        <v>2</v>
      </c>
      <c r="H108" s="97">
        <f t="shared" si="3"/>
        <v>3</v>
      </c>
      <c r="I108" s="123"/>
      <c r="J108" s="123"/>
    </row>
    <row r="109" spans="1:11" s="64" customFormat="1" x14ac:dyDescent="0.35">
      <c r="A109" s="60">
        <v>3</v>
      </c>
      <c r="B109" s="61">
        <v>2.04</v>
      </c>
      <c r="C109" s="60">
        <v>10.07</v>
      </c>
      <c r="D109" s="62" t="s">
        <v>249</v>
      </c>
      <c r="E109" s="62"/>
      <c r="F109" s="60">
        <v>86</v>
      </c>
      <c r="G109" s="119">
        <f t="shared" si="2"/>
        <v>2</v>
      </c>
      <c r="H109" s="97">
        <f t="shared" si="3"/>
        <v>3</v>
      </c>
      <c r="I109" s="123"/>
      <c r="J109" s="123"/>
    </row>
    <row r="110" spans="1:11" s="64" customFormat="1" x14ac:dyDescent="0.35">
      <c r="A110" s="60">
        <v>3</v>
      </c>
      <c r="B110" s="61">
        <v>2.0099999999999998</v>
      </c>
      <c r="C110" s="60">
        <v>10.08</v>
      </c>
      <c r="D110" s="62" t="s">
        <v>249</v>
      </c>
      <c r="E110" s="62"/>
      <c r="F110" s="60">
        <v>86</v>
      </c>
      <c r="G110" s="119">
        <f t="shared" si="2"/>
        <v>2</v>
      </c>
      <c r="H110" s="97">
        <f t="shared" si="3"/>
        <v>3</v>
      </c>
      <c r="I110" s="123"/>
      <c r="J110" s="123"/>
    </row>
    <row r="111" spans="1:11" s="64" customFormat="1" x14ac:dyDescent="0.35">
      <c r="A111" s="60">
        <v>3</v>
      </c>
      <c r="B111" s="61">
        <v>2.0299999999999998</v>
      </c>
      <c r="C111" s="60">
        <v>10.08</v>
      </c>
      <c r="D111" s="62" t="s">
        <v>249</v>
      </c>
      <c r="E111" s="62"/>
      <c r="F111" s="60">
        <v>86</v>
      </c>
      <c r="G111" s="119">
        <f t="shared" si="2"/>
        <v>2</v>
      </c>
      <c r="H111" s="97">
        <f t="shared" si="3"/>
        <v>3</v>
      </c>
      <c r="I111" s="123"/>
      <c r="J111" s="123"/>
    </row>
    <row r="112" spans="1:11" s="64" customFormat="1" x14ac:dyDescent="0.35">
      <c r="A112" s="60">
        <v>3</v>
      </c>
      <c r="B112" s="61">
        <v>2.04</v>
      </c>
      <c r="C112" s="60">
        <v>10.08</v>
      </c>
      <c r="D112" s="62" t="s">
        <v>249</v>
      </c>
      <c r="E112" s="62"/>
      <c r="F112" s="60">
        <v>86</v>
      </c>
      <c r="G112" s="119">
        <f t="shared" si="2"/>
        <v>2</v>
      </c>
      <c r="H112" s="97">
        <f t="shared" si="3"/>
        <v>3</v>
      </c>
      <c r="I112" s="123"/>
      <c r="J112" s="123"/>
    </row>
    <row r="113" spans="1:11" s="64" customFormat="1" x14ac:dyDescent="0.35">
      <c r="A113" s="60">
        <v>3</v>
      </c>
      <c r="B113" s="61">
        <v>2.0099999999999998</v>
      </c>
      <c r="C113" s="60">
        <v>8.01</v>
      </c>
      <c r="D113" s="62" t="s">
        <v>248</v>
      </c>
      <c r="E113" s="62">
        <v>98</v>
      </c>
      <c r="F113" s="60">
        <v>85</v>
      </c>
      <c r="G113" s="119">
        <f t="shared" si="2"/>
        <v>2</v>
      </c>
      <c r="H113" s="97">
        <f t="shared" si="3"/>
        <v>3</v>
      </c>
      <c r="I113" s="123"/>
      <c r="J113" s="123"/>
    </row>
    <row r="114" spans="1:11" s="64" customFormat="1" x14ac:dyDescent="0.35">
      <c r="A114" s="60">
        <v>3</v>
      </c>
      <c r="B114" s="61">
        <v>2.04</v>
      </c>
      <c r="C114" s="60">
        <v>8.01</v>
      </c>
      <c r="D114" s="62" t="s">
        <v>248</v>
      </c>
      <c r="E114" s="62"/>
      <c r="F114" s="60">
        <v>85</v>
      </c>
      <c r="G114" s="119">
        <f t="shared" si="2"/>
        <v>2</v>
      </c>
      <c r="H114" s="97">
        <f t="shared" si="3"/>
        <v>3</v>
      </c>
      <c r="I114" s="123"/>
      <c r="J114" s="123"/>
    </row>
    <row r="115" spans="1:11" s="64" customFormat="1" x14ac:dyDescent="0.35">
      <c r="A115" s="60">
        <v>3</v>
      </c>
      <c r="B115" s="61">
        <v>2.0099999999999998</v>
      </c>
      <c r="C115" s="60">
        <v>1.03</v>
      </c>
      <c r="D115" s="62" t="s">
        <v>226</v>
      </c>
      <c r="E115" s="62">
        <v>70</v>
      </c>
      <c r="F115" s="60">
        <v>101</v>
      </c>
      <c r="G115" s="119">
        <f t="shared" si="2"/>
        <v>2</v>
      </c>
      <c r="H115" s="97">
        <f t="shared" si="3"/>
        <v>3</v>
      </c>
      <c r="I115" s="127"/>
      <c r="J115" s="123"/>
    </row>
    <row r="116" spans="1:11" s="64" customFormat="1" x14ac:dyDescent="0.35">
      <c r="A116" s="60">
        <v>3</v>
      </c>
      <c r="B116" s="61">
        <v>2.0299999999999998</v>
      </c>
      <c r="C116" s="60">
        <v>2.0099999999999998</v>
      </c>
      <c r="D116" s="62" t="s">
        <v>221</v>
      </c>
      <c r="E116" s="62">
        <v>82</v>
      </c>
      <c r="F116" s="60">
        <v>104</v>
      </c>
      <c r="G116" s="119">
        <f t="shared" si="2"/>
        <v>2</v>
      </c>
      <c r="H116" s="97">
        <f t="shared" si="3"/>
        <v>3</v>
      </c>
      <c r="I116" s="123"/>
      <c r="J116" s="123"/>
      <c r="K116" s="84"/>
    </row>
    <row r="117" spans="1:11" s="72" customFormat="1" x14ac:dyDescent="0.35">
      <c r="A117" s="69">
        <v>3</v>
      </c>
      <c r="B117" s="70">
        <v>5.01</v>
      </c>
      <c r="C117" s="69">
        <v>8.01</v>
      </c>
      <c r="D117" s="71" t="s">
        <v>149</v>
      </c>
      <c r="E117" s="71">
        <v>73</v>
      </c>
      <c r="F117" s="69">
        <v>24</v>
      </c>
      <c r="G117" s="119">
        <f t="shared" si="2"/>
        <v>5</v>
      </c>
      <c r="H117" s="119">
        <f t="shared" si="3"/>
        <v>3</v>
      </c>
      <c r="I117" s="122" t="s">
        <v>338</v>
      </c>
      <c r="J117" s="122">
        <f>ROWS(I117)</f>
        <v>1</v>
      </c>
    </row>
    <row r="118" spans="1:11" s="64" customFormat="1" x14ac:dyDescent="0.35">
      <c r="A118" s="60">
        <v>3</v>
      </c>
      <c r="B118" s="61">
        <v>6.01</v>
      </c>
      <c r="C118" s="60">
        <v>2.04</v>
      </c>
      <c r="D118" s="62" t="s">
        <v>300</v>
      </c>
      <c r="E118" s="62">
        <v>66</v>
      </c>
      <c r="F118" s="60">
        <v>9</v>
      </c>
      <c r="G118" s="119">
        <f t="shared" si="2"/>
        <v>6</v>
      </c>
      <c r="H118" s="97">
        <f t="shared" si="3"/>
        <v>3</v>
      </c>
      <c r="I118" s="123" t="s">
        <v>339</v>
      </c>
      <c r="J118" s="123">
        <f>ROWS(I118:I130)</f>
        <v>13</v>
      </c>
    </row>
    <row r="119" spans="1:11" s="64" customFormat="1" x14ac:dyDescent="0.35">
      <c r="A119" s="60">
        <v>3</v>
      </c>
      <c r="B119" s="61">
        <v>6.01</v>
      </c>
      <c r="C119" s="60">
        <v>6.01</v>
      </c>
      <c r="D119" s="62" t="s">
        <v>156</v>
      </c>
      <c r="E119" s="62">
        <v>74</v>
      </c>
      <c r="F119" s="60">
        <v>30</v>
      </c>
      <c r="G119" s="119">
        <f t="shared" si="2"/>
        <v>6</v>
      </c>
      <c r="H119" s="97">
        <f t="shared" si="3"/>
        <v>3</v>
      </c>
      <c r="I119" s="123"/>
      <c r="J119" s="123"/>
    </row>
    <row r="120" spans="1:11" s="64" customFormat="1" x14ac:dyDescent="0.35">
      <c r="A120" s="60">
        <v>3</v>
      </c>
      <c r="B120" s="61">
        <v>6.04</v>
      </c>
      <c r="C120" s="60">
        <v>6.03</v>
      </c>
      <c r="D120" s="62" t="s">
        <v>156</v>
      </c>
      <c r="E120" s="62"/>
      <c r="F120" s="60">
        <v>30</v>
      </c>
      <c r="G120" s="119">
        <f t="shared" si="2"/>
        <v>6</v>
      </c>
      <c r="H120" s="97">
        <f t="shared" si="3"/>
        <v>3</v>
      </c>
      <c r="I120" s="123"/>
      <c r="J120" s="123"/>
    </row>
    <row r="121" spans="1:11" s="64" customFormat="1" x14ac:dyDescent="0.35">
      <c r="A121" s="60">
        <v>3</v>
      </c>
      <c r="B121" s="61">
        <v>6.01</v>
      </c>
      <c r="C121" s="60">
        <v>8.01</v>
      </c>
      <c r="D121" s="62" t="s">
        <v>156</v>
      </c>
      <c r="E121" s="62"/>
      <c r="F121" s="60">
        <v>30</v>
      </c>
      <c r="G121" s="119">
        <f t="shared" si="2"/>
        <v>6</v>
      </c>
      <c r="H121" s="97">
        <f t="shared" si="3"/>
        <v>3</v>
      </c>
      <c r="I121" s="123"/>
      <c r="J121" s="123"/>
    </row>
    <row r="122" spans="1:11" s="64" customFormat="1" x14ac:dyDescent="0.35">
      <c r="A122" s="60">
        <v>3</v>
      </c>
      <c r="B122" s="61">
        <v>6.04</v>
      </c>
      <c r="C122" s="60">
        <v>8.01</v>
      </c>
      <c r="D122" s="62" t="s">
        <v>156</v>
      </c>
      <c r="E122" s="62"/>
      <c r="F122" s="60">
        <v>30</v>
      </c>
      <c r="G122" s="119">
        <f t="shared" si="2"/>
        <v>6</v>
      </c>
      <c r="H122" s="97">
        <f t="shared" si="3"/>
        <v>3</v>
      </c>
      <c r="I122" s="123"/>
      <c r="J122" s="123"/>
    </row>
    <row r="123" spans="1:11" s="84" customFormat="1" x14ac:dyDescent="0.25">
      <c r="A123" s="73">
        <v>3</v>
      </c>
      <c r="B123" s="96">
        <v>6.01</v>
      </c>
      <c r="C123" s="73">
        <v>8.01</v>
      </c>
      <c r="D123" s="97" t="s">
        <v>214</v>
      </c>
      <c r="E123" s="97">
        <v>68</v>
      </c>
      <c r="F123" s="73">
        <v>39</v>
      </c>
      <c r="G123" s="119">
        <f t="shared" si="2"/>
        <v>6</v>
      </c>
      <c r="H123" s="97">
        <f t="shared" si="3"/>
        <v>3</v>
      </c>
      <c r="I123" s="124"/>
      <c r="J123" s="124"/>
      <c r="K123" s="57"/>
    </row>
    <row r="124" spans="1:11" s="84" customFormat="1" x14ac:dyDescent="0.25">
      <c r="A124" s="73">
        <v>3</v>
      </c>
      <c r="B124" s="96">
        <v>6.03</v>
      </c>
      <c r="C124" s="73">
        <v>8.01</v>
      </c>
      <c r="D124" s="97" t="s">
        <v>214</v>
      </c>
      <c r="E124" s="97"/>
      <c r="F124" s="73">
        <v>39</v>
      </c>
      <c r="G124" s="119">
        <f t="shared" si="2"/>
        <v>6</v>
      </c>
      <c r="H124" s="97">
        <f t="shared" si="3"/>
        <v>3</v>
      </c>
      <c r="I124" s="124"/>
      <c r="J124" s="124"/>
      <c r="K124" s="57"/>
    </row>
    <row r="125" spans="1:11" s="84" customFormat="1" x14ac:dyDescent="0.25">
      <c r="A125" s="73">
        <v>3</v>
      </c>
      <c r="B125" s="96">
        <v>6.03</v>
      </c>
      <c r="C125" s="73">
        <v>12.09</v>
      </c>
      <c r="D125" s="97" t="s">
        <v>214</v>
      </c>
      <c r="E125" s="97"/>
      <c r="F125" s="73">
        <v>39</v>
      </c>
      <c r="G125" s="119">
        <f t="shared" si="2"/>
        <v>6</v>
      </c>
      <c r="H125" s="97">
        <f t="shared" si="3"/>
        <v>3</v>
      </c>
      <c r="I125" s="124"/>
      <c r="J125" s="124"/>
      <c r="K125" s="57"/>
    </row>
    <row r="126" spans="1:11" s="64" customFormat="1" x14ac:dyDescent="0.25">
      <c r="A126" s="73">
        <v>3</v>
      </c>
      <c r="B126" s="96">
        <v>6.03</v>
      </c>
      <c r="C126" s="73">
        <v>12.1</v>
      </c>
      <c r="D126" s="97" t="s">
        <v>214</v>
      </c>
      <c r="E126" s="97"/>
      <c r="F126" s="73">
        <v>39</v>
      </c>
      <c r="G126" s="119">
        <f t="shared" si="2"/>
        <v>6</v>
      </c>
      <c r="H126" s="97">
        <f t="shared" si="3"/>
        <v>3</v>
      </c>
      <c r="I126" s="124"/>
      <c r="J126" s="124"/>
      <c r="K126" s="57"/>
    </row>
    <row r="127" spans="1:11" s="64" customFormat="1" x14ac:dyDescent="0.25">
      <c r="A127" s="54">
        <v>3</v>
      </c>
      <c r="B127" s="55">
        <v>6.04</v>
      </c>
      <c r="C127" s="54">
        <v>8.09</v>
      </c>
      <c r="D127" s="56" t="s">
        <v>213</v>
      </c>
      <c r="E127" s="56">
        <v>72</v>
      </c>
      <c r="F127" s="54">
        <v>38</v>
      </c>
      <c r="G127" s="119">
        <f t="shared" si="2"/>
        <v>6</v>
      </c>
      <c r="H127" s="97">
        <f t="shared" si="3"/>
        <v>3</v>
      </c>
      <c r="I127" s="124"/>
      <c r="J127" s="132"/>
      <c r="K127" s="58"/>
    </row>
    <row r="128" spans="1:11" s="64" customFormat="1" x14ac:dyDescent="0.25">
      <c r="A128" s="54">
        <v>3</v>
      </c>
      <c r="B128" s="55">
        <v>6.0510000000000002</v>
      </c>
      <c r="C128" s="54">
        <v>8.09</v>
      </c>
      <c r="D128" s="56" t="s">
        <v>213</v>
      </c>
      <c r="E128" s="56"/>
      <c r="F128" s="54">
        <v>38</v>
      </c>
      <c r="G128" s="119">
        <f t="shared" si="2"/>
        <v>6</v>
      </c>
      <c r="H128" s="97">
        <f t="shared" si="3"/>
        <v>3</v>
      </c>
      <c r="I128" s="124"/>
      <c r="J128" s="132"/>
      <c r="K128" s="58"/>
    </row>
    <row r="129" spans="1:11" s="64" customFormat="1" x14ac:dyDescent="0.25">
      <c r="A129" s="54">
        <v>3</v>
      </c>
      <c r="B129" s="55">
        <v>6.08</v>
      </c>
      <c r="C129" s="54">
        <v>8.09</v>
      </c>
      <c r="D129" s="56" t="s">
        <v>213</v>
      </c>
      <c r="E129" s="56"/>
      <c r="F129" s="54">
        <v>38</v>
      </c>
      <c r="G129" s="119">
        <f t="shared" si="2"/>
        <v>6</v>
      </c>
      <c r="H129" s="97">
        <f t="shared" si="3"/>
        <v>3</v>
      </c>
      <c r="I129" s="124"/>
      <c r="J129" s="132"/>
      <c r="K129" s="58"/>
    </row>
    <row r="130" spans="1:11" s="64" customFormat="1" x14ac:dyDescent="0.25">
      <c r="A130" s="54">
        <v>3</v>
      </c>
      <c r="B130" s="55">
        <v>6.03</v>
      </c>
      <c r="C130" s="54">
        <v>12.04</v>
      </c>
      <c r="D130" s="56" t="s">
        <v>213</v>
      </c>
      <c r="E130" s="56"/>
      <c r="F130" s="54">
        <v>38</v>
      </c>
      <c r="G130" s="119">
        <f t="shared" ref="G130:G193" si="4">_xlfn.FLOOR.MATH(B130)</f>
        <v>6</v>
      </c>
      <c r="H130" s="97">
        <f t="shared" ref="H130:H193" si="5">_xlfn.FLOOR.MATH(A130)</f>
        <v>3</v>
      </c>
      <c r="I130" s="124"/>
      <c r="J130" s="132"/>
      <c r="K130" s="58"/>
    </row>
    <row r="131" spans="1:11" s="72" customFormat="1" x14ac:dyDescent="0.35">
      <c r="A131" s="69">
        <v>3</v>
      </c>
      <c r="B131" s="70">
        <v>8.01</v>
      </c>
      <c r="C131" s="69">
        <v>2.04</v>
      </c>
      <c r="D131" s="71" t="s">
        <v>300</v>
      </c>
      <c r="E131" s="71">
        <v>66</v>
      </c>
      <c r="F131" s="69">
        <v>9</v>
      </c>
      <c r="G131" s="119">
        <f t="shared" si="4"/>
        <v>8</v>
      </c>
      <c r="H131" s="119">
        <f t="shared" si="5"/>
        <v>3</v>
      </c>
      <c r="I131" s="122" t="s">
        <v>340</v>
      </c>
      <c r="J131" s="122">
        <f>ROWS(I131:I152)</f>
        <v>22</v>
      </c>
    </row>
    <row r="132" spans="1:11" s="72" customFormat="1" x14ac:dyDescent="0.35">
      <c r="A132" s="69">
        <v>3</v>
      </c>
      <c r="B132" s="70">
        <v>8.02</v>
      </c>
      <c r="C132" s="69">
        <v>2.04</v>
      </c>
      <c r="D132" s="71" t="s">
        <v>300</v>
      </c>
      <c r="E132" s="71"/>
      <c r="F132" s="69">
        <v>9</v>
      </c>
      <c r="G132" s="119">
        <f t="shared" si="4"/>
        <v>8</v>
      </c>
      <c r="H132" s="119">
        <f t="shared" si="5"/>
        <v>3</v>
      </c>
      <c r="I132" s="122"/>
      <c r="J132" s="122"/>
    </row>
    <row r="133" spans="1:11" s="72" customFormat="1" x14ac:dyDescent="0.35">
      <c r="A133" s="69">
        <v>3</v>
      </c>
      <c r="B133" s="70">
        <v>8.01</v>
      </c>
      <c r="C133" s="69">
        <v>6.01</v>
      </c>
      <c r="D133" s="71" t="s">
        <v>156</v>
      </c>
      <c r="E133" s="71">
        <v>74</v>
      </c>
      <c r="F133" s="69">
        <v>30</v>
      </c>
      <c r="G133" s="119">
        <f t="shared" si="4"/>
        <v>8</v>
      </c>
      <c r="H133" s="119">
        <f t="shared" si="5"/>
        <v>3</v>
      </c>
      <c r="I133" s="122"/>
      <c r="J133" s="122"/>
    </row>
    <row r="134" spans="1:11" s="72" customFormat="1" x14ac:dyDescent="0.35">
      <c r="A134" s="69">
        <v>3</v>
      </c>
      <c r="B134" s="70">
        <v>8.0299999999999994</v>
      </c>
      <c r="C134" s="69">
        <v>6.03</v>
      </c>
      <c r="D134" s="71" t="s">
        <v>156</v>
      </c>
      <c r="E134" s="71"/>
      <c r="F134" s="69">
        <v>30</v>
      </c>
      <c r="G134" s="119">
        <f t="shared" si="4"/>
        <v>8</v>
      </c>
      <c r="H134" s="119">
        <f t="shared" si="5"/>
        <v>3</v>
      </c>
      <c r="I134" s="122"/>
      <c r="J134" s="122"/>
    </row>
    <row r="135" spans="1:11" s="72" customFormat="1" x14ac:dyDescent="0.35">
      <c r="A135" s="69">
        <v>3</v>
      </c>
      <c r="B135" s="70">
        <v>8.01</v>
      </c>
      <c r="C135" s="69">
        <v>8.01</v>
      </c>
      <c r="D135" s="71" t="s">
        <v>156</v>
      </c>
      <c r="E135" s="71"/>
      <c r="F135" s="69">
        <v>30</v>
      </c>
      <c r="G135" s="119">
        <f t="shared" si="4"/>
        <v>8</v>
      </c>
      <c r="H135" s="119">
        <f t="shared" si="5"/>
        <v>3</v>
      </c>
      <c r="I135" s="122"/>
      <c r="J135" s="122"/>
    </row>
    <row r="136" spans="1:11" s="72" customFormat="1" x14ac:dyDescent="0.35">
      <c r="A136" s="69">
        <v>3</v>
      </c>
      <c r="B136" s="70">
        <v>8.0299999999999994</v>
      </c>
      <c r="C136" s="69">
        <v>8.01</v>
      </c>
      <c r="D136" s="71" t="s">
        <v>156</v>
      </c>
      <c r="E136" s="71"/>
      <c r="F136" s="69">
        <v>30</v>
      </c>
      <c r="G136" s="119">
        <f t="shared" si="4"/>
        <v>8</v>
      </c>
      <c r="H136" s="119">
        <f t="shared" si="5"/>
        <v>3</v>
      </c>
      <c r="I136" s="122"/>
      <c r="J136" s="122"/>
    </row>
    <row r="137" spans="1:11" s="72" customFormat="1" x14ac:dyDescent="0.25">
      <c r="A137" s="130">
        <v>3</v>
      </c>
      <c r="B137" s="131">
        <v>8.01</v>
      </c>
      <c r="C137" s="130">
        <v>8.01</v>
      </c>
      <c r="D137" s="119" t="s">
        <v>214</v>
      </c>
      <c r="E137" s="119">
        <v>68</v>
      </c>
      <c r="F137" s="130">
        <v>39</v>
      </c>
      <c r="G137" s="119">
        <f t="shared" si="4"/>
        <v>8</v>
      </c>
      <c r="H137" s="119">
        <f t="shared" si="5"/>
        <v>3</v>
      </c>
      <c r="I137" s="125"/>
      <c r="J137" s="125"/>
      <c r="K137" s="59"/>
    </row>
    <row r="138" spans="1:11" s="72" customFormat="1" x14ac:dyDescent="0.25">
      <c r="A138" s="130">
        <v>3</v>
      </c>
      <c r="B138" s="131">
        <v>8.01</v>
      </c>
      <c r="C138" s="130">
        <v>12.09</v>
      </c>
      <c r="D138" s="119" t="s">
        <v>214</v>
      </c>
      <c r="E138" s="119"/>
      <c r="F138" s="130">
        <v>39</v>
      </c>
      <c r="G138" s="119">
        <f t="shared" si="4"/>
        <v>8</v>
      </c>
      <c r="H138" s="119">
        <f t="shared" si="5"/>
        <v>3</v>
      </c>
      <c r="I138" s="125"/>
      <c r="J138" s="125"/>
      <c r="K138" s="59"/>
    </row>
    <row r="139" spans="1:11" s="72" customFormat="1" x14ac:dyDescent="0.25">
      <c r="A139" s="130">
        <v>3</v>
      </c>
      <c r="B139" s="131">
        <v>8.01</v>
      </c>
      <c r="C139" s="130">
        <v>12.1</v>
      </c>
      <c r="D139" s="119" t="s">
        <v>214</v>
      </c>
      <c r="E139" s="119"/>
      <c r="F139" s="130">
        <v>39</v>
      </c>
      <c r="G139" s="119">
        <f t="shared" si="4"/>
        <v>8</v>
      </c>
      <c r="H139" s="119">
        <f t="shared" si="5"/>
        <v>3</v>
      </c>
      <c r="I139" s="125"/>
      <c r="J139" s="125"/>
      <c r="K139" s="59"/>
    </row>
    <row r="140" spans="1:11" s="72" customFormat="1" x14ac:dyDescent="0.35">
      <c r="A140" s="69">
        <v>3</v>
      </c>
      <c r="B140" s="70">
        <v>8.01</v>
      </c>
      <c r="C140" s="69">
        <v>8.01</v>
      </c>
      <c r="D140" s="71" t="s">
        <v>212</v>
      </c>
      <c r="E140" s="71">
        <v>71</v>
      </c>
      <c r="F140" s="69">
        <v>37</v>
      </c>
      <c r="G140" s="119">
        <f t="shared" si="4"/>
        <v>8</v>
      </c>
      <c r="H140" s="119">
        <f t="shared" si="5"/>
        <v>3</v>
      </c>
      <c r="I140" s="122"/>
      <c r="J140" s="122"/>
      <c r="K140" s="86"/>
    </row>
    <row r="141" spans="1:11" s="72" customFormat="1" x14ac:dyDescent="0.35">
      <c r="A141" s="69">
        <v>3</v>
      </c>
      <c r="B141" s="70">
        <v>8.01</v>
      </c>
      <c r="C141" s="69">
        <v>1.02</v>
      </c>
      <c r="D141" s="71" t="s">
        <v>228</v>
      </c>
      <c r="E141" s="71">
        <v>103</v>
      </c>
      <c r="F141" s="69">
        <v>62</v>
      </c>
      <c r="G141" s="119">
        <f t="shared" si="4"/>
        <v>8</v>
      </c>
      <c r="H141" s="119">
        <f t="shared" si="5"/>
        <v>3</v>
      </c>
      <c r="I141" s="122"/>
      <c r="J141" s="122"/>
    </row>
    <row r="142" spans="1:11" s="72" customFormat="1" x14ac:dyDescent="0.35">
      <c r="A142" s="69">
        <v>3</v>
      </c>
      <c r="B142" s="70">
        <v>8.02</v>
      </c>
      <c r="C142" s="69">
        <v>1.02</v>
      </c>
      <c r="D142" s="71" t="s">
        <v>228</v>
      </c>
      <c r="E142" s="71"/>
      <c r="F142" s="69">
        <v>62</v>
      </c>
      <c r="G142" s="119">
        <f t="shared" si="4"/>
        <v>8</v>
      </c>
      <c r="H142" s="119">
        <f t="shared" si="5"/>
        <v>3</v>
      </c>
      <c r="I142" s="122"/>
      <c r="J142" s="122"/>
    </row>
    <row r="143" spans="1:11" s="72" customFormat="1" x14ac:dyDescent="0.35">
      <c r="A143" s="69">
        <v>3</v>
      </c>
      <c r="B143" s="70">
        <v>8.0500000000000007</v>
      </c>
      <c r="C143" s="69">
        <v>1.02</v>
      </c>
      <c r="D143" s="71" t="s">
        <v>228</v>
      </c>
      <c r="E143" s="71"/>
      <c r="F143" s="69">
        <v>62</v>
      </c>
      <c r="G143" s="119">
        <f t="shared" si="4"/>
        <v>8</v>
      </c>
      <c r="H143" s="119">
        <f t="shared" si="5"/>
        <v>3</v>
      </c>
      <c r="I143" s="122"/>
      <c r="J143" s="122"/>
    </row>
    <row r="144" spans="1:11" s="72" customFormat="1" x14ac:dyDescent="0.35">
      <c r="A144" s="69">
        <v>3</v>
      </c>
      <c r="B144" s="70">
        <v>8.06</v>
      </c>
      <c r="C144" s="69">
        <v>1.02</v>
      </c>
      <c r="D144" s="71" t="s">
        <v>228</v>
      </c>
      <c r="E144" s="71"/>
      <c r="F144" s="69">
        <v>62</v>
      </c>
      <c r="G144" s="119">
        <f t="shared" si="4"/>
        <v>8</v>
      </c>
      <c r="H144" s="119">
        <f t="shared" si="5"/>
        <v>3</v>
      </c>
      <c r="I144" s="122"/>
      <c r="J144" s="122"/>
    </row>
    <row r="145" spans="1:11" s="72" customFormat="1" x14ac:dyDescent="0.35">
      <c r="A145" s="69">
        <v>3</v>
      </c>
      <c r="B145" s="70">
        <v>8.0500000000000007</v>
      </c>
      <c r="C145" s="69">
        <v>11.03</v>
      </c>
      <c r="D145" s="71" t="s">
        <v>228</v>
      </c>
      <c r="E145" s="71"/>
      <c r="F145" s="69">
        <v>62</v>
      </c>
      <c r="G145" s="119">
        <f t="shared" si="4"/>
        <v>8</v>
      </c>
      <c r="H145" s="119">
        <f t="shared" si="5"/>
        <v>3</v>
      </c>
      <c r="I145" s="122"/>
      <c r="J145" s="122"/>
    </row>
    <row r="146" spans="1:11" s="72" customFormat="1" x14ac:dyDescent="0.35">
      <c r="A146" s="69">
        <v>3</v>
      </c>
      <c r="B146" s="70">
        <v>8.06</v>
      </c>
      <c r="C146" s="69">
        <v>11.03</v>
      </c>
      <c r="D146" s="71" t="s">
        <v>228</v>
      </c>
      <c r="E146" s="71"/>
      <c r="F146" s="69">
        <v>62</v>
      </c>
      <c r="G146" s="119">
        <f t="shared" si="4"/>
        <v>8</v>
      </c>
      <c r="H146" s="119">
        <f t="shared" si="5"/>
        <v>3</v>
      </c>
      <c r="I146" s="122"/>
      <c r="J146" s="122"/>
    </row>
    <row r="147" spans="1:11" s="72" customFormat="1" x14ac:dyDescent="0.35">
      <c r="A147" s="69">
        <v>3</v>
      </c>
      <c r="B147" s="70">
        <v>8.0500000000000007</v>
      </c>
      <c r="C147" s="69">
        <v>11.04</v>
      </c>
      <c r="D147" s="71" t="s">
        <v>228</v>
      </c>
      <c r="E147" s="71"/>
      <c r="F147" s="69">
        <v>62</v>
      </c>
      <c r="G147" s="119">
        <f t="shared" si="4"/>
        <v>8</v>
      </c>
      <c r="H147" s="119">
        <f t="shared" si="5"/>
        <v>3</v>
      </c>
      <c r="I147" s="122"/>
      <c r="J147" s="122"/>
    </row>
    <row r="148" spans="1:11" s="72" customFormat="1" x14ac:dyDescent="0.35">
      <c r="A148" s="69">
        <v>3</v>
      </c>
      <c r="B148" s="70">
        <v>8.06</v>
      </c>
      <c r="C148" s="69">
        <v>11.04</v>
      </c>
      <c r="D148" s="71" t="s">
        <v>228</v>
      </c>
      <c r="E148" s="71"/>
      <c r="F148" s="69">
        <v>62</v>
      </c>
      <c r="G148" s="119">
        <f t="shared" si="4"/>
        <v>8</v>
      </c>
      <c r="H148" s="119">
        <f t="shared" si="5"/>
        <v>3</v>
      </c>
      <c r="I148" s="122"/>
      <c r="J148" s="122"/>
    </row>
    <row r="149" spans="1:11" s="72" customFormat="1" x14ac:dyDescent="0.35">
      <c r="A149" s="69">
        <v>3</v>
      </c>
      <c r="B149" s="70">
        <v>8.01</v>
      </c>
      <c r="C149" s="69">
        <v>8.01</v>
      </c>
      <c r="D149" s="71" t="s">
        <v>249</v>
      </c>
      <c r="E149" s="71">
        <v>110</v>
      </c>
      <c r="F149" s="69">
        <v>86</v>
      </c>
      <c r="G149" s="119">
        <f t="shared" si="4"/>
        <v>8</v>
      </c>
      <c r="H149" s="119">
        <f t="shared" si="5"/>
        <v>3</v>
      </c>
      <c r="I149" s="122"/>
      <c r="J149" s="122"/>
    </row>
    <row r="150" spans="1:11" s="72" customFormat="1" x14ac:dyDescent="0.35">
      <c r="A150" s="69">
        <v>3</v>
      </c>
      <c r="B150" s="70">
        <v>8.01</v>
      </c>
      <c r="C150" s="69">
        <v>8.01</v>
      </c>
      <c r="D150" s="71" t="s">
        <v>248</v>
      </c>
      <c r="E150" s="71">
        <v>98</v>
      </c>
      <c r="F150" s="69">
        <v>85</v>
      </c>
      <c r="G150" s="119">
        <f t="shared" si="4"/>
        <v>8</v>
      </c>
      <c r="H150" s="119">
        <f t="shared" si="5"/>
        <v>3</v>
      </c>
      <c r="I150" s="122"/>
      <c r="J150" s="122"/>
    </row>
    <row r="151" spans="1:11" s="72" customFormat="1" x14ac:dyDescent="0.35">
      <c r="A151" s="69">
        <v>3</v>
      </c>
      <c r="B151" s="70">
        <v>8.01</v>
      </c>
      <c r="C151" s="69">
        <v>1.03</v>
      </c>
      <c r="D151" s="71" t="s">
        <v>226</v>
      </c>
      <c r="E151" s="71">
        <v>70</v>
      </c>
      <c r="F151" s="69">
        <v>101</v>
      </c>
      <c r="G151" s="119">
        <f t="shared" si="4"/>
        <v>8</v>
      </c>
      <c r="H151" s="119">
        <f t="shared" si="5"/>
        <v>3</v>
      </c>
      <c r="I151" s="126"/>
      <c r="J151" s="122"/>
    </row>
    <row r="152" spans="1:11" s="72" customFormat="1" x14ac:dyDescent="0.35">
      <c r="A152" s="69">
        <v>3</v>
      </c>
      <c r="B152" s="70">
        <v>8.01</v>
      </c>
      <c r="C152" s="69">
        <v>2.0099999999999998</v>
      </c>
      <c r="D152" s="71" t="s">
        <v>221</v>
      </c>
      <c r="E152" s="71">
        <v>82</v>
      </c>
      <c r="F152" s="69">
        <v>104</v>
      </c>
      <c r="G152" s="119">
        <f t="shared" si="4"/>
        <v>8</v>
      </c>
      <c r="H152" s="119">
        <f t="shared" si="5"/>
        <v>3</v>
      </c>
      <c r="I152" s="122"/>
      <c r="J152" s="122"/>
      <c r="K152" s="83"/>
    </row>
    <row r="153" spans="1:11" s="64" customFormat="1" x14ac:dyDescent="0.25">
      <c r="A153" s="54">
        <v>3</v>
      </c>
      <c r="B153" s="55">
        <v>9.0500000000000007</v>
      </c>
      <c r="C153" s="54">
        <v>1.01</v>
      </c>
      <c r="D153" s="56" t="s">
        <v>224</v>
      </c>
      <c r="E153" s="56">
        <v>77</v>
      </c>
      <c r="F153" s="54">
        <v>5</v>
      </c>
      <c r="G153" s="119">
        <f t="shared" si="4"/>
        <v>9</v>
      </c>
      <c r="H153" s="97">
        <f t="shared" si="5"/>
        <v>3</v>
      </c>
      <c r="I153" s="124" t="s">
        <v>341</v>
      </c>
      <c r="J153" s="132">
        <f>ROWS(I153:I161)</f>
        <v>9</v>
      </c>
      <c r="K153" s="58"/>
    </row>
    <row r="154" spans="1:11" s="64" customFormat="1" x14ac:dyDescent="0.25">
      <c r="A154" s="54">
        <v>3</v>
      </c>
      <c r="B154" s="55">
        <v>9.0500000000000007</v>
      </c>
      <c r="C154" s="54">
        <v>2.0099999999999998</v>
      </c>
      <c r="D154" s="56" t="s">
        <v>224</v>
      </c>
      <c r="E154" s="56"/>
      <c r="F154" s="54">
        <v>5</v>
      </c>
      <c r="G154" s="119">
        <f t="shared" si="4"/>
        <v>9</v>
      </c>
      <c r="H154" s="97">
        <f t="shared" si="5"/>
        <v>3</v>
      </c>
      <c r="I154" s="124"/>
      <c r="J154" s="132"/>
      <c r="K154" s="58"/>
    </row>
    <row r="155" spans="1:11" s="84" customFormat="1" x14ac:dyDescent="0.35">
      <c r="A155" s="60">
        <v>3</v>
      </c>
      <c r="B155" s="61">
        <v>9.01</v>
      </c>
      <c r="C155" s="60">
        <v>2.04</v>
      </c>
      <c r="D155" s="62" t="s">
        <v>300</v>
      </c>
      <c r="E155" s="62">
        <v>66</v>
      </c>
      <c r="F155" s="60">
        <v>9</v>
      </c>
      <c r="G155" s="119">
        <f t="shared" si="4"/>
        <v>9</v>
      </c>
      <c r="H155" s="97">
        <f t="shared" si="5"/>
        <v>3</v>
      </c>
      <c r="I155" s="123"/>
      <c r="J155" s="123"/>
      <c r="K155" s="64"/>
    </row>
    <row r="156" spans="1:11" s="84" customFormat="1" x14ac:dyDescent="0.35">
      <c r="A156" s="60">
        <v>3</v>
      </c>
      <c r="B156" s="61">
        <v>9.0399999999999991</v>
      </c>
      <c r="C156" s="60">
        <v>2.04</v>
      </c>
      <c r="D156" s="62" t="s">
        <v>300</v>
      </c>
      <c r="E156" s="62"/>
      <c r="F156" s="60">
        <v>9</v>
      </c>
      <c r="G156" s="119">
        <f t="shared" si="4"/>
        <v>9</v>
      </c>
      <c r="H156" s="97">
        <f t="shared" si="5"/>
        <v>3</v>
      </c>
      <c r="I156" s="123"/>
      <c r="J156" s="123"/>
      <c r="K156" s="64"/>
    </row>
    <row r="157" spans="1:11" s="84" customFormat="1" x14ac:dyDescent="0.35">
      <c r="A157" s="60">
        <v>3</v>
      </c>
      <c r="B157" s="61">
        <v>9.01</v>
      </c>
      <c r="C157" s="60">
        <v>8.01</v>
      </c>
      <c r="D157" s="62" t="s">
        <v>149</v>
      </c>
      <c r="E157" s="62">
        <v>73</v>
      </c>
      <c r="F157" s="60">
        <v>24</v>
      </c>
      <c r="G157" s="119">
        <f t="shared" si="4"/>
        <v>9</v>
      </c>
      <c r="H157" s="97">
        <f t="shared" si="5"/>
        <v>3</v>
      </c>
      <c r="I157" s="123"/>
      <c r="J157" s="123"/>
      <c r="K157" s="64"/>
    </row>
    <row r="158" spans="1:11" s="64" customFormat="1" x14ac:dyDescent="0.35">
      <c r="A158" s="60">
        <v>3</v>
      </c>
      <c r="B158" s="61">
        <v>9.01</v>
      </c>
      <c r="C158" s="60">
        <v>18.04</v>
      </c>
      <c r="D158" s="62" t="s">
        <v>149</v>
      </c>
      <c r="E158" s="62"/>
      <c r="F158" s="60">
        <v>24</v>
      </c>
      <c r="G158" s="119">
        <f t="shared" si="4"/>
        <v>9</v>
      </c>
      <c r="H158" s="97">
        <f t="shared" si="5"/>
        <v>3</v>
      </c>
      <c r="I158" s="123"/>
      <c r="J158" s="123"/>
    </row>
    <row r="159" spans="1:11" s="84" customFormat="1" x14ac:dyDescent="0.35">
      <c r="A159" s="60">
        <v>3</v>
      </c>
      <c r="B159" s="61">
        <v>9.0399999999999991</v>
      </c>
      <c r="C159" s="60">
        <v>3.01</v>
      </c>
      <c r="D159" s="62" t="s">
        <v>229</v>
      </c>
      <c r="E159" s="62">
        <v>67</v>
      </c>
      <c r="F159" s="60">
        <v>36</v>
      </c>
      <c r="G159" s="119">
        <f t="shared" si="4"/>
        <v>9</v>
      </c>
      <c r="H159" s="97">
        <f t="shared" si="5"/>
        <v>3</v>
      </c>
      <c r="I159" s="123"/>
      <c r="J159" s="123"/>
      <c r="K159" s="64"/>
    </row>
    <row r="160" spans="1:11" s="84" customFormat="1" x14ac:dyDescent="0.25">
      <c r="A160" s="54">
        <v>3</v>
      </c>
      <c r="B160" s="55">
        <v>9.02</v>
      </c>
      <c r="C160" s="54">
        <v>8.09</v>
      </c>
      <c r="D160" s="56" t="s">
        <v>213</v>
      </c>
      <c r="E160" s="56">
        <v>72</v>
      </c>
      <c r="F160" s="54">
        <v>38</v>
      </c>
      <c r="G160" s="119">
        <f t="shared" si="4"/>
        <v>9</v>
      </c>
      <c r="H160" s="97">
        <f t="shared" si="5"/>
        <v>3</v>
      </c>
      <c r="I160" s="124"/>
      <c r="J160" s="132"/>
      <c r="K160" s="58"/>
    </row>
    <row r="161" spans="1:11" s="84" customFormat="1" x14ac:dyDescent="0.25">
      <c r="A161" s="54">
        <v>3</v>
      </c>
      <c r="B161" s="55">
        <v>9.09</v>
      </c>
      <c r="C161" s="54">
        <v>1.05</v>
      </c>
      <c r="D161" s="56" t="s">
        <v>217</v>
      </c>
      <c r="E161" s="56">
        <v>69</v>
      </c>
      <c r="F161" s="54">
        <v>69</v>
      </c>
      <c r="G161" s="119">
        <f t="shared" si="4"/>
        <v>9</v>
      </c>
      <c r="H161" s="97">
        <f t="shared" si="5"/>
        <v>3</v>
      </c>
      <c r="I161" s="124"/>
      <c r="J161" s="132"/>
      <c r="K161" s="58"/>
    </row>
    <row r="162" spans="1:11" s="83" customFormat="1" x14ac:dyDescent="0.25">
      <c r="A162" s="65">
        <v>3</v>
      </c>
      <c r="B162" s="66">
        <v>10.021000000000001</v>
      </c>
      <c r="C162" s="65">
        <v>1.01</v>
      </c>
      <c r="D162" s="67" t="s">
        <v>224</v>
      </c>
      <c r="E162" s="67">
        <v>77</v>
      </c>
      <c r="F162" s="65">
        <v>5</v>
      </c>
      <c r="G162" s="119">
        <f t="shared" si="4"/>
        <v>10</v>
      </c>
      <c r="H162" s="119">
        <f t="shared" si="5"/>
        <v>3</v>
      </c>
      <c r="I162" s="125" t="s">
        <v>342</v>
      </c>
      <c r="J162" s="128">
        <f>ROWS(I162:I173)</f>
        <v>12</v>
      </c>
      <c r="K162" s="68"/>
    </row>
    <row r="163" spans="1:11" s="83" customFormat="1" x14ac:dyDescent="0.25">
      <c r="A163" s="65">
        <v>3</v>
      </c>
      <c r="B163" s="66">
        <v>10.021000000000001</v>
      </c>
      <c r="C163" s="65">
        <v>2.0099999999999998</v>
      </c>
      <c r="D163" s="67" t="s">
        <v>224</v>
      </c>
      <c r="E163" s="67"/>
      <c r="F163" s="65">
        <v>5</v>
      </c>
      <c r="G163" s="119">
        <f t="shared" si="4"/>
        <v>10</v>
      </c>
      <c r="H163" s="119">
        <f t="shared" si="5"/>
        <v>3</v>
      </c>
      <c r="I163" s="125"/>
      <c r="J163" s="128"/>
      <c r="K163" s="68"/>
    </row>
    <row r="164" spans="1:11" s="83" customFormat="1" x14ac:dyDescent="0.35">
      <c r="A164" s="69">
        <v>3</v>
      </c>
      <c r="B164" s="70">
        <v>10.010999999999999</v>
      </c>
      <c r="C164" s="69">
        <v>3.01</v>
      </c>
      <c r="D164" s="71" t="s">
        <v>229</v>
      </c>
      <c r="E164" s="71">
        <v>67</v>
      </c>
      <c r="F164" s="69">
        <v>36</v>
      </c>
      <c r="G164" s="119">
        <f t="shared" si="4"/>
        <v>10</v>
      </c>
      <c r="H164" s="119">
        <f t="shared" si="5"/>
        <v>3</v>
      </c>
      <c r="I164" s="122"/>
      <c r="J164" s="122"/>
      <c r="K164" s="72"/>
    </row>
    <row r="165" spans="1:11" s="72" customFormat="1" x14ac:dyDescent="0.35">
      <c r="A165" s="69">
        <v>3</v>
      </c>
      <c r="B165" s="70">
        <v>10.021000000000001</v>
      </c>
      <c r="C165" s="69">
        <v>3.01</v>
      </c>
      <c r="D165" s="71" t="s">
        <v>229</v>
      </c>
      <c r="E165" s="71"/>
      <c r="F165" s="69">
        <v>36</v>
      </c>
      <c r="G165" s="119">
        <f t="shared" si="4"/>
        <v>10</v>
      </c>
      <c r="H165" s="119">
        <f t="shared" si="5"/>
        <v>3</v>
      </c>
      <c r="I165" s="122"/>
      <c r="J165" s="122"/>
    </row>
    <row r="166" spans="1:11" s="72" customFormat="1" x14ac:dyDescent="0.35">
      <c r="A166" s="69">
        <v>3</v>
      </c>
      <c r="B166" s="70">
        <v>10.010999999999999</v>
      </c>
      <c r="C166" s="69">
        <v>1.02</v>
      </c>
      <c r="D166" s="71" t="s">
        <v>228</v>
      </c>
      <c r="E166" s="71">
        <v>103</v>
      </c>
      <c r="F166" s="69">
        <v>62</v>
      </c>
      <c r="G166" s="119">
        <f t="shared" si="4"/>
        <v>10</v>
      </c>
      <c r="H166" s="119">
        <f t="shared" si="5"/>
        <v>3</v>
      </c>
      <c r="I166" s="122"/>
      <c r="J166" s="122"/>
    </row>
    <row r="167" spans="1:11" s="72" customFormat="1" x14ac:dyDescent="0.25">
      <c r="A167" s="65">
        <v>3</v>
      </c>
      <c r="B167" s="66">
        <v>10.021000000000001</v>
      </c>
      <c r="C167" s="65">
        <v>1.05</v>
      </c>
      <c r="D167" s="67" t="s">
        <v>217</v>
      </c>
      <c r="E167" s="67">
        <v>69</v>
      </c>
      <c r="F167" s="65">
        <v>69</v>
      </c>
      <c r="G167" s="119">
        <f t="shared" si="4"/>
        <v>10</v>
      </c>
      <c r="H167" s="119">
        <f t="shared" si="5"/>
        <v>3</v>
      </c>
      <c r="I167" s="125"/>
      <c r="J167" s="128"/>
      <c r="K167" s="68"/>
    </row>
    <row r="168" spans="1:11" s="72" customFormat="1" x14ac:dyDescent="0.35">
      <c r="A168" s="65">
        <v>3</v>
      </c>
      <c r="B168" s="66">
        <v>10.023</v>
      </c>
      <c r="C168" s="65">
        <v>1.05</v>
      </c>
      <c r="D168" s="67" t="s">
        <v>217</v>
      </c>
      <c r="E168" s="67"/>
      <c r="F168" s="65">
        <v>69</v>
      </c>
      <c r="G168" s="119">
        <f t="shared" si="4"/>
        <v>10</v>
      </c>
      <c r="H168" s="119">
        <f t="shared" si="5"/>
        <v>3</v>
      </c>
      <c r="I168" s="126"/>
      <c r="J168" s="122"/>
    </row>
    <row r="169" spans="1:11" s="72" customFormat="1" x14ac:dyDescent="0.35">
      <c r="A169" s="69">
        <v>3</v>
      </c>
      <c r="B169" s="70">
        <v>10.025</v>
      </c>
      <c r="C169" s="69">
        <v>1.05</v>
      </c>
      <c r="D169" s="71" t="s">
        <v>217</v>
      </c>
      <c r="E169" s="71"/>
      <c r="F169" s="69">
        <v>69</v>
      </c>
      <c r="G169" s="119">
        <f t="shared" si="4"/>
        <v>10</v>
      </c>
      <c r="H169" s="119">
        <f t="shared" si="5"/>
        <v>3</v>
      </c>
      <c r="I169" s="126"/>
      <c r="J169" s="122"/>
    </row>
    <row r="170" spans="1:11" s="72" customFormat="1" x14ac:dyDescent="0.35">
      <c r="A170" s="69">
        <v>3</v>
      </c>
      <c r="B170" s="70">
        <v>10.013</v>
      </c>
      <c r="C170" s="69">
        <v>8.01</v>
      </c>
      <c r="D170" s="71" t="s">
        <v>249</v>
      </c>
      <c r="E170" s="71">
        <v>110</v>
      </c>
      <c r="F170" s="69">
        <v>86</v>
      </c>
      <c r="G170" s="119">
        <f t="shared" si="4"/>
        <v>10</v>
      </c>
      <c r="H170" s="119">
        <f t="shared" si="5"/>
        <v>3</v>
      </c>
      <c r="I170" s="122"/>
      <c r="J170" s="122"/>
    </row>
    <row r="171" spans="1:11" s="72" customFormat="1" x14ac:dyDescent="0.35">
      <c r="A171" s="69">
        <v>3</v>
      </c>
      <c r="B171" s="70">
        <v>10.010999999999999</v>
      </c>
      <c r="C171" s="69">
        <v>8.01</v>
      </c>
      <c r="D171" s="71" t="s">
        <v>248</v>
      </c>
      <c r="E171" s="71">
        <v>98</v>
      </c>
      <c r="F171" s="69">
        <v>85</v>
      </c>
      <c r="G171" s="119">
        <f t="shared" si="4"/>
        <v>10</v>
      </c>
      <c r="H171" s="119">
        <f t="shared" si="5"/>
        <v>3</v>
      </c>
      <c r="I171" s="122"/>
      <c r="J171" s="122"/>
    </row>
    <row r="172" spans="1:11" s="72" customFormat="1" x14ac:dyDescent="0.35">
      <c r="A172" s="69">
        <v>3</v>
      </c>
      <c r="B172" s="70">
        <v>10.010999999999999</v>
      </c>
      <c r="C172" s="69">
        <v>1.03</v>
      </c>
      <c r="D172" s="71" t="s">
        <v>226</v>
      </c>
      <c r="E172" s="71">
        <v>70</v>
      </c>
      <c r="F172" s="69">
        <v>101</v>
      </c>
      <c r="G172" s="119">
        <f t="shared" si="4"/>
        <v>10</v>
      </c>
      <c r="H172" s="119">
        <f t="shared" si="5"/>
        <v>3</v>
      </c>
      <c r="I172" s="126"/>
      <c r="J172" s="122"/>
    </row>
    <row r="173" spans="1:11" s="72" customFormat="1" x14ac:dyDescent="0.35">
      <c r="A173" s="69">
        <v>3</v>
      </c>
      <c r="B173" s="70">
        <v>10.021000000000001</v>
      </c>
      <c r="C173" s="69">
        <v>2.0099999999999998</v>
      </c>
      <c r="D173" s="71" t="s">
        <v>221</v>
      </c>
      <c r="E173" s="71">
        <v>82</v>
      </c>
      <c r="F173" s="69">
        <v>104</v>
      </c>
      <c r="G173" s="119">
        <f t="shared" si="4"/>
        <v>10</v>
      </c>
      <c r="H173" s="119">
        <f t="shared" si="5"/>
        <v>3</v>
      </c>
      <c r="I173" s="122"/>
      <c r="J173" s="122"/>
      <c r="K173" s="83"/>
    </row>
    <row r="174" spans="1:11" s="64" customFormat="1" x14ac:dyDescent="0.35">
      <c r="A174" s="60">
        <v>3</v>
      </c>
      <c r="B174" s="61">
        <v>11.04</v>
      </c>
      <c r="C174" s="60">
        <v>8.01</v>
      </c>
      <c r="D174" s="62" t="s">
        <v>149</v>
      </c>
      <c r="E174" s="62">
        <v>73</v>
      </c>
      <c r="F174" s="60">
        <v>24</v>
      </c>
      <c r="G174" s="119">
        <f t="shared" si="4"/>
        <v>11</v>
      </c>
      <c r="H174" s="97">
        <f t="shared" si="5"/>
        <v>3</v>
      </c>
      <c r="I174" s="123" t="s">
        <v>343</v>
      </c>
      <c r="J174" s="123">
        <f>ROWS(I174:I180)</f>
        <v>7</v>
      </c>
    </row>
    <row r="175" spans="1:11" s="64" customFormat="1" x14ac:dyDescent="0.25">
      <c r="A175" s="73">
        <v>3</v>
      </c>
      <c r="B175" s="96">
        <v>11.02</v>
      </c>
      <c r="C175" s="73">
        <v>8.01</v>
      </c>
      <c r="D175" s="97" t="s">
        <v>214</v>
      </c>
      <c r="E175" s="97">
        <v>68</v>
      </c>
      <c r="F175" s="73">
        <v>39</v>
      </c>
      <c r="G175" s="119">
        <f t="shared" si="4"/>
        <v>11</v>
      </c>
      <c r="H175" s="97">
        <f t="shared" si="5"/>
        <v>3</v>
      </c>
      <c r="I175" s="124"/>
      <c r="J175" s="124"/>
      <c r="K175" s="57"/>
    </row>
    <row r="176" spans="1:11" s="64" customFormat="1" x14ac:dyDescent="0.25">
      <c r="A176" s="73">
        <v>3</v>
      </c>
      <c r="B176" s="96">
        <v>11.02</v>
      </c>
      <c r="C176" s="73">
        <v>12.09</v>
      </c>
      <c r="D176" s="97" t="s">
        <v>214</v>
      </c>
      <c r="E176" s="97"/>
      <c r="F176" s="73">
        <v>39</v>
      </c>
      <c r="G176" s="119">
        <f t="shared" si="4"/>
        <v>11</v>
      </c>
      <c r="H176" s="97">
        <f t="shared" si="5"/>
        <v>3</v>
      </c>
      <c r="I176" s="124"/>
      <c r="J176" s="124"/>
      <c r="K176" s="57"/>
    </row>
    <row r="177" spans="1:11" s="64" customFormat="1" x14ac:dyDescent="0.25">
      <c r="A177" s="73">
        <v>3</v>
      </c>
      <c r="B177" s="96">
        <v>11.02</v>
      </c>
      <c r="C177" s="73">
        <v>12.1</v>
      </c>
      <c r="D177" s="97" t="s">
        <v>214</v>
      </c>
      <c r="E177" s="97"/>
      <c r="F177" s="73">
        <v>39</v>
      </c>
      <c r="G177" s="119">
        <f t="shared" si="4"/>
        <v>11</v>
      </c>
      <c r="H177" s="97">
        <f t="shared" si="5"/>
        <v>3</v>
      </c>
      <c r="I177" s="124"/>
      <c r="J177" s="124"/>
      <c r="K177" s="57"/>
    </row>
    <row r="178" spans="1:11" s="64" customFormat="1" x14ac:dyDescent="0.35">
      <c r="A178" s="60">
        <v>3</v>
      </c>
      <c r="B178" s="61">
        <v>11.02</v>
      </c>
      <c r="C178" s="60">
        <v>8.01</v>
      </c>
      <c r="D178" s="62" t="s">
        <v>212</v>
      </c>
      <c r="E178" s="62">
        <v>71</v>
      </c>
      <c r="F178" s="60">
        <v>37</v>
      </c>
      <c r="G178" s="119">
        <f t="shared" si="4"/>
        <v>11</v>
      </c>
      <c r="H178" s="97">
        <f t="shared" si="5"/>
        <v>3</v>
      </c>
      <c r="I178" s="124"/>
      <c r="J178" s="132"/>
      <c r="K178" s="57"/>
    </row>
    <row r="179" spans="1:11" s="64" customFormat="1" x14ac:dyDescent="0.25">
      <c r="A179" s="54">
        <v>3</v>
      </c>
      <c r="B179" s="55">
        <v>11.01</v>
      </c>
      <c r="C179" s="54">
        <v>8.09</v>
      </c>
      <c r="D179" s="56" t="s">
        <v>213</v>
      </c>
      <c r="E179" s="56">
        <v>72</v>
      </c>
      <c r="F179" s="54">
        <v>38</v>
      </c>
      <c r="G179" s="119">
        <f t="shared" si="4"/>
        <v>11</v>
      </c>
      <c r="H179" s="97">
        <f t="shared" si="5"/>
        <v>3</v>
      </c>
      <c r="I179" s="124"/>
      <c r="J179" s="132"/>
      <c r="K179" s="58"/>
    </row>
    <row r="180" spans="1:11" s="64" customFormat="1" x14ac:dyDescent="0.35">
      <c r="A180" s="60">
        <v>3</v>
      </c>
      <c r="B180" s="61">
        <v>11.09</v>
      </c>
      <c r="C180" s="60">
        <v>8.01</v>
      </c>
      <c r="D180" s="62" t="s">
        <v>248</v>
      </c>
      <c r="E180" s="62">
        <v>98</v>
      </c>
      <c r="F180" s="60">
        <v>85</v>
      </c>
      <c r="G180" s="119">
        <f t="shared" si="4"/>
        <v>11</v>
      </c>
      <c r="H180" s="97">
        <f t="shared" si="5"/>
        <v>3</v>
      </c>
      <c r="I180" s="123"/>
      <c r="J180" s="123"/>
    </row>
    <row r="181" spans="1:11" s="72" customFormat="1" x14ac:dyDescent="0.25">
      <c r="A181" s="65">
        <v>3</v>
      </c>
      <c r="B181" s="66">
        <v>12.01</v>
      </c>
      <c r="C181" s="65">
        <v>1.01</v>
      </c>
      <c r="D181" s="67" t="s">
        <v>224</v>
      </c>
      <c r="E181" s="67">
        <v>77</v>
      </c>
      <c r="F181" s="65">
        <v>5</v>
      </c>
      <c r="G181" s="119">
        <f t="shared" si="4"/>
        <v>12</v>
      </c>
      <c r="H181" s="119">
        <f t="shared" si="5"/>
        <v>3</v>
      </c>
      <c r="I181" s="125" t="s">
        <v>344</v>
      </c>
      <c r="J181" s="128">
        <f>ROWS(I181:I193)</f>
        <v>13</v>
      </c>
      <c r="K181" s="68"/>
    </row>
    <row r="182" spans="1:11" s="72" customFormat="1" x14ac:dyDescent="0.25">
      <c r="A182" s="65">
        <v>3</v>
      </c>
      <c r="B182" s="66">
        <v>12.01</v>
      </c>
      <c r="C182" s="65">
        <v>2.0099999999999998</v>
      </c>
      <c r="D182" s="67" t="s">
        <v>224</v>
      </c>
      <c r="E182" s="67"/>
      <c r="F182" s="65">
        <v>5</v>
      </c>
      <c r="G182" s="119">
        <f t="shared" si="4"/>
        <v>12</v>
      </c>
      <c r="H182" s="119">
        <f t="shared" si="5"/>
        <v>3</v>
      </c>
      <c r="I182" s="125"/>
      <c r="J182" s="128"/>
      <c r="K182" s="68"/>
    </row>
    <row r="183" spans="1:11" s="72" customFormat="1" x14ac:dyDescent="0.35">
      <c r="A183" s="69">
        <v>3</v>
      </c>
      <c r="B183" s="70">
        <v>12.02</v>
      </c>
      <c r="C183" s="69">
        <v>3.01</v>
      </c>
      <c r="D183" s="71" t="s">
        <v>229</v>
      </c>
      <c r="E183" s="71">
        <v>67</v>
      </c>
      <c r="F183" s="69">
        <v>36</v>
      </c>
      <c r="G183" s="119">
        <f t="shared" si="4"/>
        <v>12</v>
      </c>
      <c r="H183" s="119">
        <f t="shared" si="5"/>
        <v>3</v>
      </c>
      <c r="I183" s="122"/>
      <c r="J183" s="122"/>
    </row>
    <row r="184" spans="1:11" s="72" customFormat="1" x14ac:dyDescent="0.25">
      <c r="A184" s="130">
        <v>3</v>
      </c>
      <c r="B184" s="131">
        <v>12.01</v>
      </c>
      <c r="C184" s="130">
        <v>8.01</v>
      </c>
      <c r="D184" s="119" t="s">
        <v>214</v>
      </c>
      <c r="E184" s="119">
        <v>68</v>
      </c>
      <c r="F184" s="130">
        <v>39</v>
      </c>
      <c r="G184" s="119">
        <f t="shared" si="4"/>
        <v>12</v>
      </c>
      <c r="H184" s="119">
        <f t="shared" si="5"/>
        <v>3</v>
      </c>
      <c r="I184" s="125"/>
      <c r="J184" s="125"/>
      <c r="K184" s="59"/>
    </row>
    <row r="185" spans="1:11" s="72" customFormat="1" x14ac:dyDescent="0.25">
      <c r="A185" s="130">
        <v>3</v>
      </c>
      <c r="B185" s="131">
        <v>12.01</v>
      </c>
      <c r="C185" s="130">
        <v>12.09</v>
      </c>
      <c r="D185" s="119" t="s">
        <v>214</v>
      </c>
      <c r="E185" s="119"/>
      <c r="F185" s="130">
        <v>39</v>
      </c>
      <c r="G185" s="119">
        <f t="shared" si="4"/>
        <v>12</v>
      </c>
      <c r="H185" s="119">
        <f t="shared" si="5"/>
        <v>3</v>
      </c>
      <c r="I185" s="125"/>
      <c r="J185" s="125"/>
      <c r="K185" s="59"/>
    </row>
    <row r="186" spans="1:11" s="72" customFormat="1" x14ac:dyDescent="0.25">
      <c r="A186" s="130">
        <v>3</v>
      </c>
      <c r="B186" s="131">
        <v>12.01</v>
      </c>
      <c r="C186" s="130">
        <v>12.1</v>
      </c>
      <c r="D186" s="119" t="s">
        <v>214</v>
      </c>
      <c r="E186" s="119"/>
      <c r="F186" s="130">
        <v>39</v>
      </c>
      <c r="G186" s="119">
        <f t="shared" si="4"/>
        <v>12</v>
      </c>
      <c r="H186" s="119">
        <f t="shared" si="5"/>
        <v>3</v>
      </c>
      <c r="I186" s="125"/>
      <c r="J186" s="125"/>
      <c r="K186" s="59"/>
    </row>
    <row r="187" spans="1:11" s="72" customFormat="1" x14ac:dyDescent="0.35">
      <c r="A187" s="65">
        <v>3</v>
      </c>
      <c r="B187" s="66">
        <v>12.01</v>
      </c>
      <c r="C187" s="65">
        <v>8.01</v>
      </c>
      <c r="D187" s="67" t="s">
        <v>212</v>
      </c>
      <c r="E187" s="67">
        <v>71</v>
      </c>
      <c r="F187" s="65">
        <v>37</v>
      </c>
      <c r="G187" s="119">
        <f t="shared" si="4"/>
        <v>12</v>
      </c>
      <c r="H187" s="119">
        <f t="shared" si="5"/>
        <v>3</v>
      </c>
      <c r="I187" s="122"/>
      <c r="J187" s="122"/>
      <c r="K187" s="86"/>
    </row>
    <row r="188" spans="1:11" s="72" customFormat="1" x14ac:dyDescent="0.25">
      <c r="A188" s="65">
        <v>3</v>
      </c>
      <c r="B188" s="66">
        <v>12.01</v>
      </c>
      <c r="C188" s="65">
        <v>8.09</v>
      </c>
      <c r="D188" s="67" t="s">
        <v>213</v>
      </c>
      <c r="E188" s="67">
        <v>72</v>
      </c>
      <c r="F188" s="65">
        <v>38</v>
      </c>
      <c r="G188" s="119">
        <f t="shared" si="4"/>
        <v>12</v>
      </c>
      <c r="H188" s="119">
        <f t="shared" si="5"/>
        <v>3</v>
      </c>
      <c r="I188" s="125"/>
      <c r="J188" s="128"/>
      <c r="K188" s="68"/>
    </row>
    <row r="189" spans="1:11" s="72" customFormat="1" x14ac:dyDescent="0.35">
      <c r="A189" s="69">
        <v>3</v>
      </c>
      <c r="B189" s="70">
        <v>12.01</v>
      </c>
      <c r="C189" s="69">
        <v>1.05</v>
      </c>
      <c r="D189" s="71" t="s">
        <v>217</v>
      </c>
      <c r="E189" s="71">
        <v>69</v>
      </c>
      <c r="F189" s="69">
        <v>69</v>
      </c>
      <c r="G189" s="119">
        <f t="shared" si="4"/>
        <v>12</v>
      </c>
      <c r="H189" s="119">
        <f t="shared" si="5"/>
        <v>3</v>
      </c>
      <c r="I189" s="125"/>
      <c r="J189" s="128"/>
      <c r="K189" s="68"/>
    </row>
    <row r="190" spans="1:11" s="72" customFormat="1" x14ac:dyDescent="0.35">
      <c r="A190" s="69">
        <v>3</v>
      </c>
      <c r="B190" s="70">
        <v>12.01</v>
      </c>
      <c r="C190" s="69">
        <v>8.01</v>
      </c>
      <c r="D190" s="71" t="s">
        <v>249</v>
      </c>
      <c r="E190" s="71">
        <v>110</v>
      </c>
      <c r="F190" s="69">
        <v>86</v>
      </c>
      <c r="G190" s="119">
        <f t="shared" si="4"/>
        <v>12</v>
      </c>
      <c r="H190" s="119">
        <f t="shared" si="5"/>
        <v>3</v>
      </c>
      <c r="I190" s="122"/>
      <c r="J190" s="122"/>
    </row>
    <row r="191" spans="1:11" s="72" customFormat="1" x14ac:dyDescent="0.35">
      <c r="A191" s="69">
        <v>3</v>
      </c>
      <c r="B191" s="70">
        <v>12.01</v>
      </c>
      <c r="C191" s="69">
        <v>8.01</v>
      </c>
      <c r="D191" s="71" t="s">
        <v>248</v>
      </c>
      <c r="E191" s="71">
        <v>98</v>
      </c>
      <c r="F191" s="69">
        <v>85</v>
      </c>
      <c r="G191" s="119">
        <f t="shared" si="4"/>
        <v>12</v>
      </c>
      <c r="H191" s="119">
        <f t="shared" si="5"/>
        <v>3</v>
      </c>
      <c r="I191" s="122"/>
      <c r="J191" s="122"/>
    </row>
    <row r="192" spans="1:11" s="72" customFormat="1" x14ac:dyDescent="0.35">
      <c r="A192" s="69">
        <v>3</v>
      </c>
      <c r="B192" s="70">
        <v>12.01</v>
      </c>
      <c r="C192" s="69">
        <v>1.03</v>
      </c>
      <c r="D192" s="71" t="s">
        <v>226</v>
      </c>
      <c r="E192" s="71">
        <v>70</v>
      </c>
      <c r="F192" s="69">
        <v>101</v>
      </c>
      <c r="G192" s="119">
        <f t="shared" si="4"/>
        <v>12</v>
      </c>
      <c r="H192" s="119">
        <f t="shared" si="5"/>
        <v>3</v>
      </c>
      <c r="I192" s="126"/>
      <c r="J192" s="122"/>
    </row>
    <row r="193" spans="1:11" s="72" customFormat="1" x14ac:dyDescent="0.35">
      <c r="A193" s="69">
        <v>3</v>
      </c>
      <c r="B193" s="70">
        <v>12.01</v>
      </c>
      <c r="C193" s="69">
        <v>2.0099999999999998</v>
      </c>
      <c r="D193" s="71" t="s">
        <v>221</v>
      </c>
      <c r="E193" s="71">
        <v>82</v>
      </c>
      <c r="F193" s="69">
        <v>104</v>
      </c>
      <c r="G193" s="119">
        <f t="shared" si="4"/>
        <v>12</v>
      </c>
      <c r="H193" s="119">
        <f t="shared" si="5"/>
        <v>3</v>
      </c>
      <c r="I193" s="122"/>
      <c r="J193" s="122"/>
      <c r="K193" s="83"/>
    </row>
    <row r="194" spans="1:11" s="64" customFormat="1" x14ac:dyDescent="0.25">
      <c r="A194" s="54">
        <v>3</v>
      </c>
      <c r="B194" s="55">
        <v>15</v>
      </c>
      <c r="C194" s="54">
        <v>1.01</v>
      </c>
      <c r="D194" s="56" t="s">
        <v>224</v>
      </c>
      <c r="E194" s="56">
        <v>77</v>
      </c>
      <c r="F194" s="54">
        <v>5</v>
      </c>
      <c r="G194" s="119">
        <f t="shared" ref="G194:G257" si="6">_xlfn.FLOOR.MATH(B194)</f>
        <v>15</v>
      </c>
      <c r="H194" s="97">
        <f t="shared" ref="H194:H257" si="7">_xlfn.FLOOR.MATH(A194)</f>
        <v>3</v>
      </c>
      <c r="I194" s="124" t="s">
        <v>345</v>
      </c>
      <c r="J194" s="132">
        <f>ROWS(I194:I201)</f>
        <v>8</v>
      </c>
      <c r="K194" s="58"/>
    </row>
    <row r="195" spans="1:11" s="64" customFormat="1" x14ac:dyDescent="0.25">
      <c r="A195" s="54">
        <v>3</v>
      </c>
      <c r="B195" s="55">
        <v>15</v>
      </c>
      <c r="C195" s="54">
        <v>2.0099999999999998</v>
      </c>
      <c r="D195" s="56" t="s">
        <v>224</v>
      </c>
      <c r="E195" s="56"/>
      <c r="F195" s="54">
        <v>5</v>
      </c>
      <c r="G195" s="119">
        <f t="shared" si="6"/>
        <v>15</v>
      </c>
      <c r="H195" s="97">
        <f t="shared" si="7"/>
        <v>3</v>
      </c>
      <c r="I195" s="124"/>
      <c r="J195" s="132"/>
      <c r="K195" s="58"/>
    </row>
    <row r="196" spans="1:11" s="64" customFormat="1" x14ac:dyDescent="0.35">
      <c r="A196" s="60">
        <v>3</v>
      </c>
      <c r="B196" s="61">
        <v>15</v>
      </c>
      <c r="C196" s="60">
        <v>3.01</v>
      </c>
      <c r="D196" s="62" t="s">
        <v>229</v>
      </c>
      <c r="E196" s="62">
        <v>67</v>
      </c>
      <c r="F196" s="60">
        <v>36</v>
      </c>
      <c r="G196" s="119">
        <f t="shared" si="6"/>
        <v>15</v>
      </c>
      <c r="H196" s="97">
        <f t="shared" si="7"/>
        <v>3</v>
      </c>
      <c r="I196" s="123"/>
      <c r="J196" s="123"/>
    </row>
    <row r="197" spans="1:11" s="64" customFormat="1" x14ac:dyDescent="0.35">
      <c r="A197" s="60">
        <v>3</v>
      </c>
      <c r="B197" s="61">
        <v>15</v>
      </c>
      <c r="C197" s="60">
        <v>8.01</v>
      </c>
      <c r="D197" s="62" t="s">
        <v>249</v>
      </c>
      <c r="E197" s="62">
        <v>110</v>
      </c>
      <c r="F197" s="60">
        <v>86</v>
      </c>
      <c r="G197" s="119">
        <f t="shared" si="6"/>
        <v>15</v>
      </c>
      <c r="H197" s="97">
        <f t="shared" si="7"/>
        <v>3</v>
      </c>
      <c r="I197" s="123"/>
      <c r="J197" s="123"/>
    </row>
    <row r="198" spans="1:11" s="64" customFormat="1" x14ac:dyDescent="0.35">
      <c r="A198" s="60">
        <v>3</v>
      </c>
      <c r="B198" s="61">
        <v>15</v>
      </c>
      <c r="C198" s="60">
        <v>10.06</v>
      </c>
      <c r="D198" s="62" t="s">
        <v>249</v>
      </c>
      <c r="E198" s="62"/>
      <c r="F198" s="60">
        <v>86</v>
      </c>
      <c r="G198" s="119">
        <f t="shared" si="6"/>
        <v>15</v>
      </c>
      <c r="H198" s="97">
        <f t="shared" si="7"/>
        <v>3</v>
      </c>
      <c r="I198" s="123"/>
      <c r="J198" s="123"/>
    </row>
    <row r="199" spans="1:11" s="64" customFormat="1" x14ac:dyDescent="0.35">
      <c r="A199" s="60">
        <v>3</v>
      </c>
      <c r="B199" s="61">
        <v>15</v>
      </c>
      <c r="C199" s="60">
        <v>10.07</v>
      </c>
      <c r="D199" s="62" t="s">
        <v>249</v>
      </c>
      <c r="E199" s="62"/>
      <c r="F199" s="60">
        <v>86</v>
      </c>
      <c r="G199" s="119">
        <f t="shared" si="6"/>
        <v>15</v>
      </c>
      <c r="H199" s="97">
        <f t="shared" si="7"/>
        <v>3</v>
      </c>
      <c r="I199" s="123"/>
      <c r="J199" s="123"/>
    </row>
    <row r="200" spans="1:11" s="64" customFormat="1" x14ac:dyDescent="0.35">
      <c r="A200" s="60">
        <v>3</v>
      </c>
      <c r="B200" s="61">
        <v>15</v>
      </c>
      <c r="C200" s="60">
        <v>10.08</v>
      </c>
      <c r="D200" s="62" t="s">
        <v>249</v>
      </c>
      <c r="E200" s="62"/>
      <c r="F200" s="60">
        <v>86</v>
      </c>
      <c r="G200" s="119">
        <f t="shared" si="6"/>
        <v>15</v>
      </c>
      <c r="H200" s="97">
        <f t="shared" si="7"/>
        <v>3</v>
      </c>
      <c r="I200" s="123"/>
      <c r="J200" s="123"/>
    </row>
    <row r="201" spans="1:11" s="64" customFormat="1" x14ac:dyDescent="0.35">
      <c r="A201" s="60">
        <v>3</v>
      </c>
      <c r="B201" s="61">
        <v>15</v>
      </c>
      <c r="C201" s="60">
        <v>8.01</v>
      </c>
      <c r="D201" s="62" t="s">
        <v>248</v>
      </c>
      <c r="E201" s="62">
        <v>98</v>
      </c>
      <c r="F201" s="60"/>
      <c r="G201" s="119">
        <f t="shared" si="6"/>
        <v>15</v>
      </c>
      <c r="H201" s="97">
        <f t="shared" si="7"/>
        <v>3</v>
      </c>
      <c r="I201" s="123"/>
      <c r="J201" s="123"/>
    </row>
    <row r="202" spans="1:11" s="72" customFormat="1" x14ac:dyDescent="0.35">
      <c r="A202" s="69">
        <v>4</v>
      </c>
      <c r="B202" s="70">
        <v>1.0109999999999999</v>
      </c>
      <c r="C202" s="69">
        <v>7.01</v>
      </c>
      <c r="D202" s="71" t="s">
        <v>229</v>
      </c>
      <c r="E202" s="71">
        <v>67</v>
      </c>
      <c r="F202" s="69">
        <v>36</v>
      </c>
      <c r="G202" s="119">
        <f t="shared" si="6"/>
        <v>1</v>
      </c>
      <c r="H202" s="119">
        <f t="shared" si="7"/>
        <v>4</v>
      </c>
      <c r="I202" s="122" t="s">
        <v>346</v>
      </c>
      <c r="J202" s="122">
        <f>ROWS(I202:I205)</f>
        <v>4</v>
      </c>
    </row>
    <row r="203" spans="1:11" s="72" customFormat="1" x14ac:dyDescent="0.35">
      <c r="A203" s="69">
        <v>4</v>
      </c>
      <c r="B203" s="70">
        <v>1.0109999999999999</v>
      </c>
      <c r="C203" s="69">
        <v>3.03</v>
      </c>
      <c r="D203" s="71" t="s">
        <v>215</v>
      </c>
      <c r="E203" s="71">
        <v>105</v>
      </c>
      <c r="F203" s="69"/>
      <c r="G203" s="119">
        <f t="shared" si="6"/>
        <v>1</v>
      </c>
      <c r="H203" s="119">
        <f t="shared" si="7"/>
        <v>4</v>
      </c>
      <c r="I203" s="122"/>
      <c r="J203" s="122"/>
      <c r="K203" s="85"/>
    </row>
    <row r="204" spans="1:11" s="72" customFormat="1" x14ac:dyDescent="0.35">
      <c r="A204" s="69">
        <v>4</v>
      </c>
      <c r="B204" s="70">
        <v>1.0109999999999999</v>
      </c>
      <c r="C204" s="69">
        <v>3.04</v>
      </c>
      <c r="D204" s="71" t="s">
        <v>215</v>
      </c>
      <c r="E204" s="71"/>
      <c r="F204" s="69"/>
      <c r="G204" s="119">
        <f t="shared" si="6"/>
        <v>1</v>
      </c>
      <c r="H204" s="119">
        <f t="shared" si="7"/>
        <v>4</v>
      </c>
      <c r="I204" s="122"/>
      <c r="J204" s="122"/>
      <c r="K204" s="85"/>
    </row>
    <row r="205" spans="1:11" s="72" customFormat="1" x14ac:dyDescent="0.35">
      <c r="A205" s="69">
        <v>4</v>
      </c>
      <c r="B205" s="70">
        <v>1.0109999999999999</v>
      </c>
      <c r="C205" s="69">
        <v>10.09</v>
      </c>
      <c r="D205" s="71" t="s">
        <v>215</v>
      </c>
      <c r="E205" s="71"/>
      <c r="F205" s="69"/>
      <c r="G205" s="119">
        <f t="shared" si="6"/>
        <v>1</v>
      </c>
      <c r="H205" s="119">
        <f t="shared" si="7"/>
        <v>4</v>
      </c>
      <c r="I205" s="122"/>
      <c r="J205" s="122"/>
      <c r="K205" s="85"/>
    </row>
    <row r="206" spans="1:11" s="64" customFormat="1" x14ac:dyDescent="0.35">
      <c r="A206" s="60">
        <v>4</v>
      </c>
      <c r="B206" s="61">
        <v>2.0299999999999998</v>
      </c>
      <c r="C206" s="60">
        <v>3.01</v>
      </c>
      <c r="D206" s="62" t="s">
        <v>229</v>
      </c>
      <c r="E206" s="62">
        <v>67</v>
      </c>
      <c r="F206" s="60">
        <v>36</v>
      </c>
      <c r="G206" s="119">
        <f t="shared" si="6"/>
        <v>2</v>
      </c>
      <c r="H206" s="97">
        <f t="shared" si="7"/>
        <v>4</v>
      </c>
      <c r="I206" s="123" t="s">
        <v>347</v>
      </c>
      <c r="J206" s="123">
        <f>ROWS(I206:I213)</f>
        <v>8</v>
      </c>
    </row>
    <row r="207" spans="1:11" s="64" customFormat="1" x14ac:dyDescent="0.35">
      <c r="A207" s="60">
        <v>4</v>
      </c>
      <c r="B207" s="61">
        <v>2.0299999999999998</v>
      </c>
      <c r="C207" s="60">
        <v>7.01</v>
      </c>
      <c r="D207" s="62" t="s">
        <v>229</v>
      </c>
      <c r="E207" s="62"/>
      <c r="F207" s="60">
        <v>36</v>
      </c>
      <c r="G207" s="119">
        <f t="shared" si="6"/>
        <v>2</v>
      </c>
      <c r="H207" s="97">
        <f t="shared" si="7"/>
        <v>4</v>
      </c>
      <c r="I207" s="123"/>
      <c r="J207" s="123"/>
    </row>
    <row r="208" spans="1:11" s="64" customFormat="1" x14ac:dyDescent="0.35">
      <c r="A208" s="60">
        <v>4</v>
      </c>
      <c r="B208" s="61">
        <v>2.06</v>
      </c>
      <c r="C208" s="60">
        <v>3.03</v>
      </c>
      <c r="D208" s="62" t="s">
        <v>215</v>
      </c>
      <c r="E208" s="62">
        <v>105</v>
      </c>
      <c r="F208" s="60"/>
      <c r="G208" s="119">
        <f t="shared" si="6"/>
        <v>2</v>
      </c>
      <c r="H208" s="97">
        <f t="shared" si="7"/>
        <v>4</v>
      </c>
      <c r="I208" s="123"/>
      <c r="J208" s="123"/>
      <c r="K208" s="88"/>
    </row>
    <row r="209" spans="1:11" s="64" customFormat="1" x14ac:dyDescent="0.35">
      <c r="A209" s="60">
        <v>4</v>
      </c>
      <c r="B209" s="61">
        <v>2.14</v>
      </c>
      <c r="C209" s="60">
        <v>3.03</v>
      </c>
      <c r="D209" s="62" t="s">
        <v>215</v>
      </c>
      <c r="E209" s="62"/>
      <c r="F209" s="60"/>
      <c r="G209" s="119">
        <f t="shared" si="6"/>
        <v>2</v>
      </c>
      <c r="H209" s="97">
        <f t="shared" si="7"/>
        <v>4</v>
      </c>
      <c r="I209" s="123"/>
      <c r="J209" s="123"/>
      <c r="K209" s="88"/>
    </row>
    <row r="210" spans="1:11" s="64" customFormat="1" x14ac:dyDescent="0.35">
      <c r="A210" s="60">
        <v>4</v>
      </c>
      <c r="B210" s="61">
        <v>2.06</v>
      </c>
      <c r="C210" s="60">
        <v>3.04</v>
      </c>
      <c r="D210" s="62" t="s">
        <v>215</v>
      </c>
      <c r="E210" s="62"/>
      <c r="F210" s="60"/>
      <c r="G210" s="119">
        <f t="shared" si="6"/>
        <v>2</v>
      </c>
      <c r="H210" s="97">
        <f t="shared" si="7"/>
        <v>4</v>
      </c>
      <c r="I210" s="123"/>
      <c r="J210" s="123"/>
      <c r="K210" s="88"/>
    </row>
    <row r="211" spans="1:11" s="64" customFormat="1" x14ac:dyDescent="0.35">
      <c r="A211" s="60">
        <v>4</v>
      </c>
      <c r="B211" s="61">
        <v>2.14</v>
      </c>
      <c r="C211" s="60">
        <v>3.04</v>
      </c>
      <c r="D211" s="62" t="s">
        <v>215</v>
      </c>
      <c r="E211" s="62"/>
      <c r="F211" s="60"/>
      <c r="G211" s="119">
        <f t="shared" si="6"/>
        <v>2</v>
      </c>
      <c r="H211" s="97">
        <f t="shared" si="7"/>
        <v>4</v>
      </c>
      <c r="I211" s="123"/>
      <c r="J211" s="123"/>
      <c r="K211" s="88"/>
    </row>
    <row r="212" spans="1:11" s="64" customFormat="1" x14ac:dyDescent="0.35">
      <c r="A212" s="60">
        <v>4</v>
      </c>
      <c r="B212" s="61">
        <v>2.06</v>
      </c>
      <c r="C212" s="60">
        <v>10.09</v>
      </c>
      <c r="D212" s="62" t="s">
        <v>215</v>
      </c>
      <c r="E212" s="62"/>
      <c r="F212" s="60"/>
      <c r="G212" s="119">
        <f t="shared" si="6"/>
        <v>2</v>
      </c>
      <c r="H212" s="97">
        <f t="shared" si="7"/>
        <v>4</v>
      </c>
      <c r="I212" s="123"/>
      <c r="J212" s="123"/>
      <c r="K212" s="88"/>
    </row>
    <row r="213" spans="1:11" s="64" customFormat="1" x14ac:dyDescent="0.35">
      <c r="A213" s="60">
        <v>4</v>
      </c>
      <c r="B213" s="61">
        <v>2.14</v>
      </c>
      <c r="C213" s="60">
        <v>10.09</v>
      </c>
      <c r="D213" s="62" t="s">
        <v>215</v>
      </c>
      <c r="E213" s="62"/>
      <c r="F213" s="60"/>
      <c r="G213" s="119">
        <f t="shared" si="6"/>
        <v>2</v>
      </c>
      <c r="H213" s="97">
        <f t="shared" si="7"/>
        <v>4</v>
      </c>
      <c r="I213" s="123"/>
      <c r="J213" s="123"/>
      <c r="K213" s="88"/>
    </row>
    <row r="214" spans="1:11" s="72" customFormat="1" x14ac:dyDescent="0.35">
      <c r="A214" s="69">
        <v>4</v>
      </c>
      <c r="B214" s="70">
        <v>7.03</v>
      </c>
      <c r="C214" s="69">
        <v>8.0299999999999994</v>
      </c>
      <c r="D214" s="71" t="s">
        <v>218</v>
      </c>
      <c r="E214" s="71">
        <v>106</v>
      </c>
      <c r="F214" s="69"/>
      <c r="G214" s="119">
        <f t="shared" si="6"/>
        <v>7</v>
      </c>
      <c r="H214" s="119">
        <f t="shared" si="7"/>
        <v>4</v>
      </c>
      <c r="I214" s="122" t="s">
        <v>348</v>
      </c>
      <c r="J214" s="122">
        <f>ROWS(I214:I217)</f>
        <v>4</v>
      </c>
    </row>
    <row r="215" spans="1:11" s="72" customFormat="1" x14ac:dyDescent="0.35">
      <c r="A215" s="69">
        <v>4</v>
      </c>
      <c r="B215" s="70">
        <v>7.04</v>
      </c>
      <c r="C215" s="69">
        <v>8.0299999999999994</v>
      </c>
      <c r="D215" s="71" t="s">
        <v>218</v>
      </c>
      <c r="E215" s="71"/>
      <c r="F215" s="69"/>
      <c r="G215" s="119">
        <f t="shared" si="6"/>
        <v>7</v>
      </c>
      <c r="H215" s="119">
        <f t="shared" si="7"/>
        <v>4</v>
      </c>
      <c r="I215" s="122"/>
      <c r="J215" s="122"/>
    </row>
    <row r="216" spans="1:11" s="72" customFormat="1" x14ac:dyDescent="0.35">
      <c r="A216" s="69">
        <v>4</v>
      </c>
      <c r="B216" s="70">
        <v>7.03</v>
      </c>
      <c r="C216" s="69">
        <v>8.0399999999999991</v>
      </c>
      <c r="D216" s="71" t="s">
        <v>218</v>
      </c>
      <c r="E216" s="71"/>
      <c r="F216" s="69"/>
      <c r="G216" s="119">
        <f t="shared" si="6"/>
        <v>7</v>
      </c>
      <c r="H216" s="119">
        <f t="shared" si="7"/>
        <v>4</v>
      </c>
      <c r="I216" s="122"/>
      <c r="J216" s="122"/>
    </row>
    <row r="217" spans="1:11" s="72" customFormat="1" x14ac:dyDescent="0.35">
      <c r="A217" s="69">
        <v>4</v>
      </c>
      <c r="B217" s="70">
        <v>7.04</v>
      </c>
      <c r="C217" s="69">
        <v>8.0399999999999991</v>
      </c>
      <c r="D217" s="71" t="s">
        <v>218</v>
      </c>
      <c r="E217" s="71"/>
      <c r="F217" s="69"/>
      <c r="G217" s="119">
        <f t="shared" si="6"/>
        <v>7</v>
      </c>
      <c r="H217" s="119">
        <f t="shared" si="7"/>
        <v>4</v>
      </c>
      <c r="I217" s="122"/>
      <c r="J217" s="122"/>
    </row>
    <row r="218" spans="1:11" s="64" customFormat="1" x14ac:dyDescent="0.25">
      <c r="A218" s="73">
        <v>4</v>
      </c>
      <c r="B218" s="96">
        <v>8.01</v>
      </c>
      <c r="C218" s="73">
        <v>8.01</v>
      </c>
      <c r="D218" s="97" t="s">
        <v>214</v>
      </c>
      <c r="E218" s="97">
        <v>68</v>
      </c>
      <c r="F218" s="73">
        <v>39</v>
      </c>
      <c r="G218" s="119">
        <f t="shared" si="6"/>
        <v>8</v>
      </c>
      <c r="H218" s="97">
        <f t="shared" si="7"/>
        <v>4</v>
      </c>
      <c r="I218" s="124" t="s">
        <v>349</v>
      </c>
      <c r="J218" s="124">
        <f>ROWS(I218:I232)</f>
        <v>15</v>
      </c>
      <c r="K218" s="57"/>
    </row>
    <row r="219" spans="1:11" s="64" customFormat="1" x14ac:dyDescent="0.35">
      <c r="A219" s="60">
        <v>4</v>
      </c>
      <c r="B219" s="61">
        <v>8.01</v>
      </c>
      <c r="C219" s="54">
        <v>8.01</v>
      </c>
      <c r="D219" s="62" t="s">
        <v>212</v>
      </c>
      <c r="E219" s="62">
        <v>71</v>
      </c>
      <c r="F219" s="60">
        <v>37</v>
      </c>
      <c r="G219" s="119">
        <f t="shared" si="6"/>
        <v>8</v>
      </c>
      <c r="H219" s="97">
        <f t="shared" si="7"/>
        <v>4</v>
      </c>
      <c r="I219" s="123"/>
      <c r="J219" s="123"/>
      <c r="K219" s="63"/>
    </row>
    <row r="220" spans="1:11" s="64" customFormat="1" x14ac:dyDescent="0.35">
      <c r="A220" s="60">
        <v>4</v>
      </c>
      <c r="B220" s="61">
        <v>8.01</v>
      </c>
      <c r="C220" s="60">
        <v>1.04</v>
      </c>
      <c r="D220" s="62" t="s">
        <v>233</v>
      </c>
      <c r="E220" s="62">
        <v>79</v>
      </c>
      <c r="F220" s="60">
        <v>56</v>
      </c>
      <c r="G220" s="119">
        <f t="shared" si="6"/>
        <v>8</v>
      </c>
      <c r="H220" s="97">
        <f t="shared" si="7"/>
        <v>4</v>
      </c>
      <c r="I220" s="123"/>
      <c r="J220" s="123"/>
    </row>
    <row r="221" spans="1:11" s="64" customFormat="1" x14ac:dyDescent="0.35">
      <c r="A221" s="60">
        <v>4</v>
      </c>
      <c r="B221" s="61">
        <v>8.02</v>
      </c>
      <c r="C221" s="60">
        <v>1.04</v>
      </c>
      <c r="D221" s="62" t="s">
        <v>233</v>
      </c>
      <c r="E221" s="62"/>
      <c r="F221" s="60">
        <v>56</v>
      </c>
      <c r="G221" s="119">
        <f t="shared" si="6"/>
        <v>8</v>
      </c>
      <c r="H221" s="97">
        <f t="shared" si="7"/>
        <v>4</v>
      </c>
      <c r="I221" s="123"/>
      <c r="J221" s="123"/>
    </row>
    <row r="222" spans="1:11" s="64" customFormat="1" x14ac:dyDescent="0.35">
      <c r="A222" s="60">
        <v>4</v>
      </c>
      <c r="B222" s="61">
        <v>8.0399999999999991</v>
      </c>
      <c r="C222" s="60">
        <v>1.04</v>
      </c>
      <c r="D222" s="62" t="s">
        <v>233</v>
      </c>
      <c r="E222" s="62"/>
      <c r="F222" s="60">
        <v>56</v>
      </c>
      <c r="G222" s="119">
        <f t="shared" si="6"/>
        <v>8</v>
      </c>
      <c r="H222" s="97">
        <f t="shared" si="7"/>
        <v>4</v>
      </c>
      <c r="I222" s="123"/>
      <c r="J222" s="123"/>
    </row>
    <row r="223" spans="1:11" s="64" customFormat="1" x14ac:dyDescent="0.35">
      <c r="A223" s="60">
        <v>4</v>
      </c>
      <c r="B223" s="61">
        <v>8.01</v>
      </c>
      <c r="C223" s="60">
        <v>1.02</v>
      </c>
      <c r="D223" s="62" t="s">
        <v>228</v>
      </c>
      <c r="E223" s="62">
        <v>103</v>
      </c>
      <c r="F223" s="60">
        <v>62</v>
      </c>
      <c r="G223" s="119">
        <f t="shared" si="6"/>
        <v>8</v>
      </c>
      <c r="H223" s="97">
        <f t="shared" si="7"/>
        <v>4</v>
      </c>
      <c r="I223" s="123"/>
      <c r="J223" s="123"/>
    </row>
    <row r="224" spans="1:11" s="64" customFormat="1" x14ac:dyDescent="0.35">
      <c r="A224" s="60">
        <v>4</v>
      </c>
      <c r="B224" s="61">
        <v>8.02</v>
      </c>
      <c r="C224" s="60">
        <v>1.02</v>
      </c>
      <c r="D224" s="62" t="s">
        <v>228</v>
      </c>
      <c r="E224" s="62"/>
      <c r="F224" s="60">
        <v>62</v>
      </c>
      <c r="G224" s="119">
        <f t="shared" si="6"/>
        <v>8</v>
      </c>
      <c r="H224" s="97">
        <f t="shared" si="7"/>
        <v>4</v>
      </c>
      <c r="I224" s="123"/>
      <c r="J224" s="123"/>
    </row>
    <row r="225" spans="1:11" s="64" customFormat="1" x14ac:dyDescent="0.35">
      <c r="A225" s="60">
        <v>4</v>
      </c>
      <c r="B225" s="61">
        <v>8.0500000000000007</v>
      </c>
      <c r="C225" s="60">
        <v>1.02</v>
      </c>
      <c r="D225" s="62" t="s">
        <v>228</v>
      </c>
      <c r="E225" s="62"/>
      <c r="F225" s="60">
        <v>62</v>
      </c>
      <c r="G225" s="119">
        <f t="shared" si="6"/>
        <v>8</v>
      </c>
      <c r="H225" s="97">
        <f t="shared" si="7"/>
        <v>4</v>
      </c>
      <c r="I225" s="123"/>
      <c r="J225" s="123"/>
    </row>
    <row r="226" spans="1:11" s="64" customFormat="1" x14ac:dyDescent="0.35">
      <c r="A226" s="60">
        <v>4</v>
      </c>
      <c r="B226" s="61">
        <v>8.06</v>
      </c>
      <c r="C226" s="60">
        <v>1.02</v>
      </c>
      <c r="D226" s="62" t="s">
        <v>228</v>
      </c>
      <c r="E226" s="62"/>
      <c r="F226" s="60">
        <v>62</v>
      </c>
      <c r="G226" s="119">
        <f t="shared" si="6"/>
        <v>8</v>
      </c>
      <c r="H226" s="97">
        <f t="shared" si="7"/>
        <v>4</v>
      </c>
      <c r="I226" s="123"/>
      <c r="J226" s="123"/>
    </row>
    <row r="227" spans="1:11" s="64" customFormat="1" x14ac:dyDescent="0.35">
      <c r="A227" s="60">
        <v>4</v>
      </c>
      <c r="B227" s="61">
        <v>8.0299999999999994</v>
      </c>
      <c r="C227" s="60">
        <v>18.02</v>
      </c>
      <c r="D227" s="62" t="s">
        <v>148</v>
      </c>
      <c r="E227" s="62">
        <v>58</v>
      </c>
      <c r="F227" s="60">
        <v>90</v>
      </c>
      <c r="G227" s="119">
        <f t="shared" si="6"/>
        <v>8</v>
      </c>
      <c r="H227" s="97">
        <f t="shared" si="7"/>
        <v>4</v>
      </c>
      <c r="I227" s="123"/>
      <c r="J227" s="123"/>
    </row>
    <row r="228" spans="1:11" s="64" customFormat="1" x14ac:dyDescent="0.35">
      <c r="A228" s="60">
        <v>4</v>
      </c>
      <c r="B228" s="61">
        <v>8.0299999999999994</v>
      </c>
      <c r="C228" s="60">
        <v>18.03</v>
      </c>
      <c r="D228" s="62" t="s">
        <v>148</v>
      </c>
      <c r="E228" s="62"/>
      <c r="F228" s="60">
        <v>90</v>
      </c>
      <c r="G228" s="119">
        <f t="shared" si="6"/>
        <v>8</v>
      </c>
      <c r="H228" s="97">
        <f t="shared" si="7"/>
        <v>4</v>
      </c>
      <c r="I228" s="123"/>
      <c r="J228" s="123"/>
    </row>
    <row r="229" spans="1:11" s="64" customFormat="1" x14ac:dyDescent="0.35">
      <c r="A229" s="60">
        <v>4</v>
      </c>
      <c r="B229" s="61">
        <v>8.01</v>
      </c>
      <c r="C229" s="60">
        <v>2.0099999999999998</v>
      </c>
      <c r="D229" s="62" t="s">
        <v>234</v>
      </c>
      <c r="E229" s="62">
        <v>80</v>
      </c>
      <c r="F229" s="60">
        <v>100</v>
      </c>
      <c r="G229" s="119">
        <f t="shared" si="6"/>
        <v>8</v>
      </c>
      <c r="H229" s="97">
        <f t="shared" si="7"/>
        <v>4</v>
      </c>
      <c r="I229" s="123"/>
      <c r="J229" s="123"/>
    </row>
    <row r="230" spans="1:11" s="64" customFormat="1" x14ac:dyDescent="0.35">
      <c r="A230" s="60">
        <v>4</v>
      </c>
      <c r="B230" s="61">
        <v>8.01</v>
      </c>
      <c r="C230" s="60">
        <v>6.01</v>
      </c>
      <c r="D230" s="62" t="s">
        <v>234</v>
      </c>
      <c r="E230" s="62"/>
      <c r="F230" s="60">
        <v>100</v>
      </c>
      <c r="G230" s="119">
        <f t="shared" si="6"/>
        <v>8</v>
      </c>
      <c r="H230" s="97">
        <f t="shared" si="7"/>
        <v>4</v>
      </c>
      <c r="I230" s="123"/>
      <c r="J230" s="123"/>
    </row>
    <row r="231" spans="1:11" s="60" customFormat="1" x14ac:dyDescent="0.35">
      <c r="A231" s="60">
        <v>4</v>
      </c>
      <c r="B231" s="61">
        <v>8.07</v>
      </c>
      <c r="C231" s="60">
        <v>11.02</v>
      </c>
      <c r="D231" s="62" t="s">
        <v>234</v>
      </c>
      <c r="E231" s="62"/>
      <c r="F231" s="60">
        <v>100</v>
      </c>
      <c r="G231" s="119">
        <f t="shared" si="6"/>
        <v>8</v>
      </c>
      <c r="H231" s="97">
        <f t="shared" si="7"/>
        <v>4</v>
      </c>
      <c r="I231" s="123"/>
      <c r="J231" s="123"/>
      <c r="K231" s="64"/>
    </row>
    <row r="232" spans="1:11" s="60" customFormat="1" x14ac:dyDescent="0.35">
      <c r="A232" s="60">
        <v>4</v>
      </c>
      <c r="B232" s="61">
        <v>8.01</v>
      </c>
      <c r="C232" s="60">
        <v>12.06</v>
      </c>
      <c r="D232" s="62" t="s">
        <v>234</v>
      </c>
      <c r="E232" s="62"/>
      <c r="F232" s="60">
        <v>100</v>
      </c>
      <c r="G232" s="119">
        <f t="shared" si="6"/>
        <v>8</v>
      </c>
      <c r="H232" s="97">
        <f t="shared" si="7"/>
        <v>4</v>
      </c>
      <c r="I232" s="123"/>
      <c r="J232" s="123"/>
      <c r="K232" s="64"/>
    </row>
    <row r="233" spans="1:11" s="69" customFormat="1" x14ac:dyDescent="0.35">
      <c r="A233" s="69">
        <v>4</v>
      </c>
      <c r="B233" s="70">
        <v>9.0399999999999991</v>
      </c>
      <c r="C233" s="69">
        <v>3.01</v>
      </c>
      <c r="D233" s="71" t="s">
        <v>229</v>
      </c>
      <c r="E233" s="71">
        <v>67</v>
      </c>
      <c r="F233" s="69">
        <v>36</v>
      </c>
      <c r="G233" s="119">
        <f t="shared" si="6"/>
        <v>9</v>
      </c>
      <c r="H233" s="119">
        <f t="shared" si="7"/>
        <v>4</v>
      </c>
      <c r="I233" s="122" t="s">
        <v>350</v>
      </c>
      <c r="J233" s="122">
        <f>ROWS(I233:I240)</f>
        <v>8</v>
      </c>
      <c r="K233" s="72"/>
    </row>
    <row r="234" spans="1:11" s="69" customFormat="1" x14ac:dyDescent="0.35">
      <c r="A234" s="69">
        <v>4</v>
      </c>
      <c r="B234" s="70">
        <v>9.0399999999999991</v>
      </c>
      <c r="C234" s="69">
        <v>7.01</v>
      </c>
      <c r="D234" s="71" t="s">
        <v>229</v>
      </c>
      <c r="E234" s="71"/>
      <c r="F234" s="69">
        <v>36</v>
      </c>
      <c r="G234" s="119">
        <f t="shared" si="6"/>
        <v>9</v>
      </c>
      <c r="H234" s="119">
        <f t="shared" si="7"/>
        <v>4</v>
      </c>
      <c r="I234" s="122"/>
      <c r="J234" s="122"/>
      <c r="K234" s="72"/>
    </row>
    <row r="235" spans="1:11" s="69" customFormat="1" x14ac:dyDescent="0.35">
      <c r="A235" s="65">
        <v>4</v>
      </c>
      <c r="B235" s="66">
        <v>9.02</v>
      </c>
      <c r="C235" s="65">
        <v>8.09</v>
      </c>
      <c r="D235" s="67" t="s">
        <v>213</v>
      </c>
      <c r="E235" s="67">
        <v>72</v>
      </c>
      <c r="F235" s="65">
        <v>38</v>
      </c>
      <c r="G235" s="119">
        <f t="shared" si="6"/>
        <v>9</v>
      </c>
      <c r="H235" s="119">
        <f t="shared" si="7"/>
        <v>4</v>
      </c>
      <c r="I235" s="125"/>
      <c r="J235" s="128"/>
      <c r="K235" s="68"/>
    </row>
    <row r="236" spans="1:11" s="72" customFormat="1" x14ac:dyDescent="0.35">
      <c r="A236" s="69">
        <v>4</v>
      </c>
      <c r="B236" s="70">
        <v>9.0399999999999991</v>
      </c>
      <c r="C236" s="69">
        <v>5.01</v>
      </c>
      <c r="D236" s="71" t="s">
        <v>233</v>
      </c>
      <c r="E236" s="71">
        <v>79</v>
      </c>
      <c r="F236" s="69">
        <v>56</v>
      </c>
      <c r="G236" s="119">
        <f t="shared" si="6"/>
        <v>9</v>
      </c>
      <c r="H236" s="119">
        <f t="shared" si="7"/>
        <v>4</v>
      </c>
      <c r="I236" s="122"/>
      <c r="J236" s="122"/>
      <c r="K236" s="83"/>
    </row>
    <row r="237" spans="1:11" s="72" customFormat="1" x14ac:dyDescent="0.35">
      <c r="A237" s="69">
        <v>4</v>
      </c>
      <c r="B237" s="70">
        <v>9.0299999999999994</v>
      </c>
      <c r="C237" s="69">
        <v>18.02</v>
      </c>
      <c r="D237" s="71" t="s">
        <v>148</v>
      </c>
      <c r="E237" s="71">
        <v>58</v>
      </c>
      <c r="F237" s="69">
        <v>90</v>
      </c>
      <c r="G237" s="119">
        <f t="shared" si="6"/>
        <v>9</v>
      </c>
      <c r="H237" s="119">
        <f t="shared" si="7"/>
        <v>4</v>
      </c>
      <c r="I237" s="122"/>
      <c r="J237" s="122"/>
    </row>
    <row r="238" spans="1:11" s="72" customFormat="1" x14ac:dyDescent="0.35">
      <c r="A238" s="69">
        <v>4</v>
      </c>
      <c r="B238" s="70">
        <v>9.0299999999999994</v>
      </c>
      <c r="C238" s="69">
        <v>18.03</v>
      </c>
      <c r="D238" s="71" t="s">
        <v>148</v>
      </c>
      <c r="E238" s="71"/>
      <c r="F238" s="69">
        <v>90</v>
      </c>
      <c r="G238" s="119">
        <f t="shared" si="6"/>
        <v>9</v>
      </c>
      <c r="H238" s="119">
        <f t="shared" si="7"/>
        <v>4</v>
      </c>
      <c r="I238" s="122"/>
      <c r="J238" s="122"/>
    </row>
    <row r="239" spans="1:11" s="72" customFormat="1" x14ac:dyDescent="0.35">
      <c r="A239" s="69">
        <v>4</v>
      </c>
      <c r="B239" s="70">
        <v>9.06</v>
      </c>
      <c r="C239" s="69">
        <v>200</v>
      </c>
      <c r="D239" s="71" t="s">
        <v>230</v>
      </c>
      <c r="E239" s="71">
        <v>104</v>
      </c>
      <c r="F239" s="69">
        <v>98</v>
      </c>
      <c r="G239" s="119">
        <f t="shared" si="6"/>
        <v>9</v>
      </c>
      <c r="H239" s="119">
        <f t="shared" si="7"/>
        <v>4</v>
      </c>
      <c r="I239" s="122"/>
      <c r="J239" s="122"/>
      <c r="K239" s="69"/>
    </row>
    <row r="240" spans="1:11" s="72" customFormat="1" x14ac:dyDescent="0.35">
      <c r="A240" s="69">
        <v>4</v>
      </c>
      <c r="B240" s="70">
        <v>9.07</v>
      </c>
      <c r="C240" s="69">
        <v>200</v>
      </c>
      <c r="D240" s="71" t="s">
        <v>230</v>
      </c>
      <c r="E240" s="71"/>
      <c r="F240" s="69">
        <v>98</v>
      </c>
      <c r="G240" s="119">
        <f t="shared" si="6"/>
        <v>9</v>
      </c>
      <c r="H240" s="119">
        <f t="shared" si="7"/>
        <v>4</v>
      </c>
      <c r="I240" s="122"/>
      <c r="J240" s="122"/>
      <c r="K240" s="69"/>
    </row>
    <row r="241" spans="1:11" s="64" customFormat="1" x14ac:dyDescent="0.35">
      <c r="A241" s="60">
        <v>4</v>
      </c>
      <c r="B241" s="61">
        <v>10.010999999999999</v>
      </c>
      <c r="C241" s="60">
        <v>3.01</v>
      </c>
      <c r="D241" s="62" t="s">
        <v>229</v>
      </c>
      <c r="E241" s="62">
        <v>67</v>
      </c>
      <c r="F241" s="60">
        <v>36</v>
      </c>
      <c r="G241" s="119">
        <f t="shared" si="6"/>
        <v>10</v>
      </c>
      <c r="H241" s="97">
        <f t="shared" si="7"/>
        <v>4</v>
      </c>
      <c r="I241" s="123" t="s">
        <v>351</v>
      </c>
      <c r="J241" s="123">
        <f>ROWS(I241:I250)</f>
        <v>10</v>
      </c>
    </row>
    <row r="242" spans="1:11" s="64" customFormat="1" x14ac:dyDescent="0.35">
      <c r="A242" s="60">
        <v>4</v>
      </c>
      <c r="B242" s="61">
        <v>10.021000000000001</v>
      </c>
      <c r="C242" s="60">
        <v>3.01</v>
      </c>
      <c r="D242" s="62" t="s">
        <v>229</v>
      </c>
      <c r="E242" s="62"/>
      <c r="F242" s="60">
        <v>36</v>
      </c>
      <c r="G242" s="119">
        <f t="shared" si="6"/>
        <v>10</v>
      </c>
      <c r="H242" s="97">
        <f t="shared" si="7"/>
        <v>4</v>
      </c>
      <c r="I242" s="123"/>
      <c r="J242" s="123"/>
    </row>
    <row r="243" spans="1:11" s="64" customFormat="1" x14ac:dyDescent="0.35">
      <c r="A243" s="60">
        <v>4</v>
      </c>
      <c r="B243" s="61">
        <v>10.010999999999999</v>
      </c>
      <c r="C243" s="60">
        <v>7.01</v>
      </c>
      <c r="D243" s="62" t="s">
        <v>229</v>
      </c>
      <c r="E243" s="62"/>
      <c r="F243" s="60">
        <v>36</v>
      </c>
      <c r="G243" s="119">
        <f t="shared" si="6"/>
        <v>10</v>
      </c>
      <c r="H243" s="97">
        <f t="shared" si="7"/>
        <v>4</v>
      </c>
      <c r="I243" s="123"/>
      <c r="J243" s="123"/>
    </row>
    <row r="244" spans="1:11" s="64" customFormat="1" x14ac:dyDescent="0.35">
      <c r="A244" s="60">
        <v>4</v>
      </c>
      <c r="B244" s="61">
        <v>10.021000000000001</v>
      </c>
      <c r="C244" s="60">
        <v>7.01</v>
      </c>
      <c r="D244" s="62" t="s">
        <v>229</v>
      </c>
      <c r="E244" s="62"/>
      <c r="F244" s="60">
        <v>36</v>
      </c>
      <c r="G244" s="119">
        <f t="shared" si="6"/>
        <v>10</v>
      </c>
      <c r="H244" s="97">
        <f t="shared" si="7"/>
        <v>4</v>
      </c>
      <c r="I244" s="123"/>
      <c r="J244" s="123"/>
    </row>
    <row r="245" spans="1:11" s="64" customFormat="1" x14ac:dyDescent="0.35">
      <c r="A245" s="60">
        <v>4</v>
      </c>
      <c r="B245" s="61">
        <v>10.010999999999999</v>
      </c>
      <c r="C245" s="60">
        <v>8.0299999999999994</v>
      </c>
      <c r="D245" s="62" t="s">
        <v>218</v>
      </c>
      <c r="E245" s="62">
        <v>106</v>
      </c>
      <c r="F245" s="60"/>
      <c r="G245" s="119">
        <f t="shared" si="6"/>
        <v>10</v>
      </c>
      <c r="H245" s="97">
        <f t="shared" si="7"/>
        <v>4</v>
      </c>
      <c r="I245" s="123"/>
      <c r="J245" s="123"/>
    </row>
    <row r="246" spans="1:11" s="64" customFormat="1" x14ac:dyDescent="0.35">
      <c r="A246" s="60">
        <v>4</v>
      </c>
      <c r="B246" s="61">
        <v>10.012</v>
      </c>
      <c r="C246" s="60">
        <v>8.0299999999999994</v>
      </c>
      <c r="D246" s="62" t="s">
        <v>218</v>
      </c>
      <c r="E246" s="62"/>
      <c r="F246" s="60"/>
      <c r="G246" s="119">
        <f t="shared" si="6"/>
        <v>10</v>
      </c>
      <c r="H246" s="97">
        <f t="shared" si="7"/>
        <v>4</v>
      </c>
      <c r="I246" s="123"/>
      <c r="J246" s="123"/>
    </row>
    <row r="247" spans="1:11" s="64" customFormat="1" x14ac:dyDescent="0.35">
      <c r="A247" s="60">
        <v>4</v>
      </c>
      <c r="B247" s="61">
        <v>10.010999999999999</v>
      </c>
      <c r="C247" s="60">
        <v>8.0399999999999991</v>
      </c>
      <c r="D247" s="62" t="s">
        <v>218</v>
      </c>
      <c r="E247" s="62"/>
      <c r="F247" s="60"/>
      <c r="G247" s="119">
        <f t="shared" si="6"/>
        <v>10</v>
      </c>
      <c r="H247" s="97">
        <f t="shared" si="7"/>
        <v>4</v>
      </c>
      <c r="I247" s="123"/>
      <c r="J247" s="123"/>
    </row>
    <row r="248" spans="1:11" s="64" customFormat="1" x14ac:dyDescent="0.35">
      <c r="A248" s="60">
        <v>4</v>
      </c>
      <c r="B248" s="61">
        <v>10.012</v>
      </c>
      <c r="C248" s="60">
        <v>8.0399999999999991</v>
      </c>
      <c r="D248" s="62" t="s">
        <v>218</v>
      </c>
      <c r="E248" s="62"/>
      <c r="F248" s="60"/>
      <c r="G248" s="119">
        <f t="shared" si="6"/>
        <v>10</v>
      </c>
      <c r="H248" s="97">
        <f t="shared" si="7"/>
        <v>4</v>
      </c>
      <c r="I248" s="123"/>
      <c r="J248" s="123"/>
    </row>
    <row r="249" spans="1:11" s="64" customFormat="1" x14ac:dyDescent="0.35">
      <c r="A249" s="60">
        <v>4</v>
      </c>
      <c r="B249" s="61">
        <v>10.010999999999999</v>
      </c>
      <c r="C249" s="60">
        <v>200</v>
      </c>
      <c r="D249" s="62" t="s">
        <v>230</v>
      </c>
      <c r="E249" s="62">
        <v>104</v>
      </c>
      <c r="F249" s="60">
        <v>98</v>
      </c>
      <c r="G249" s="119">
        <f t="shared" si="6"/>
        <v>10</v>
      </c>
      <c r="H249" s="97">
        <f t="shared" si="7"/>
        <v>4</v>
      </c>
      <c r="I249" s="123"/>
      <c r="J249" s="123"/>
      <c r="K249" s="60"/>
    </row>
    <row r="250" spans="1:11" s="64" customFormat="1" x14ac:dyDescent="0.35">
      <c r="A250" s="60">
        <v>4</v>
      </c>
      <c r="B250" s="61">
        <v>10.023</v>
      </c>
      <c r="C250" s="60">
        <v>200</v>
      </c>
      <c r="D250" s="62" t="s">
        <v>230</v>
      </c>
      <c r="E250" s="62"/>
      <c r="F250" s="60">
        <v>98</v>
      </c>
      <c r="G250" s="119">
        <f t="shared" si="6"/>
        <v>10</v>
      </c>
      <c r="H250" s="97">
        <f t="shared" si="7"/>
        <v>4</v>
      </c>
      <c r="I250" s="123"/>
      <c r="J250" s="123"/>
      <c r="K250" s="60"/>
    </row>
    <row r="251" spans="1:11" s="72" customFormat="1" x14ac:dyDescent="0.35">
      <c r="A251" s="69">
        <v>4</v>
      </c>
      <c r="B251" s="70">
        <v>11.07</v>
      </c>
      <c r="C251" s="69">
        <v>8.0299999999999994</v>
      </c>
      <c r="D251" s="71" t="s">
        <v>218</v>
      </c>
      <c r="E251" s="71">
        <v>106</v>
      </c>
      <c r="F251" s="69"/>
      <c r="G251" s="119">
        <f t="shared" si="6"/>
        <v>11</v>
      </c>
      <c r="H251" s="119">
        <f t="shared" si="7"/>
        <v>4</v>
      </c>
      <c r="I251" s="122" t="s">
        <v>352</v>
      </c>
      <c r="J251" s="122">
        <f>ROWS(I251:I254)</f>
        <v>4</v>
      </c>
    </row>
    <row r="252" spans="1:11" s="72" customFormat="1" x14ac:dyDescent="0.35">
      <c r="A252" s="69">
        <v>4</v>
      </c>
      <c r="B252" s="70">
        <v>11.08</v>
      </c>
      <c r="C252" s="69">
        <v>8.0299999999999994</v>
      </c>
      <c r="D252" s="71" t="s">
        <v>218</v>
      </c>
      <c r="E252" s="71"/>
      <c r="F252" s="69"/>
      <c r="G252" s="119">
        <f t="shared" si="6"/>
        <v>11</v>
      </c>
      <c r="H252" s="119">
        <f t="shared" si="7"/>
        <v>4</v>
      </c>
      <c r="I252" s="122"/>
      <c r="J252" s="122"/>
    </row>
    <row r="253" spans="1:11" s="72" customFormat="1" x14ac:dyDescent="0.35">
      <c r="A253" s="69">
        <v>4</v>
      </c>
      <c r="B253" s="70">
        <v>11.07</v>
      </c>
      <c r="C253" s="69">
        <v>8.0399999999999991</v>
      </c>
      <c r="D253" s="71" t="s">
        <v>218</v>
      </c>
      <c r="E253" s="71"/>
      <c r="F253" s="69"/>
      <c r="G253" s="119">
        <f t="shared" si="6"/>
        <v>11</v>
      </c>
      <c r="H253" s="119">
        <f t="shared" si="7"/>
        <v>4</v>
      </c>
      <c r="I253" s="122"/>
      <c r="J253" s="122"/>
    </row>
    <row r="254" spans="1:11" s="72" customFormat="1" x14ac:dyDescent="0.35">
      <c r="A254" s="69">
        <v>4</v>
      </c>
      <c r="B254" s="70">
        <v>11.08</v>
      </c>
      <c r="C254" s="69">
        <v>8.0399999999999991</v>
      </c>
      <c r="D254" s="71" t="s">
        <v>218</v>
      </c>
      <c r="E254" s="71"/>
      <c r="F254" s="69"/>
      <c r="G254" s="119">
        <f t="shared" si="6"/>
        <v>11</v>
      </c>
      <c r="H254" s="119">
        <f t="shared" si="7"/>
        <v>4</v>
      </c>
      <c r="I254" s="122"/>
      <c r="J254" s="122"/>
    </row>
    <row r="255" spans="1:11" s="64" customFormat="1" x14ac:dyDescent="0.35">
      <c r="A255" s="60">
        <v>4</v>
      </c>
      <c r="B255" s="61">
        <v>12.02</v>
      </c>
      <c r="C255" s="60">
        <v>3.01</v>
      </c>
      <c r="D255" s="62" t="s">
        <v>229</v>
      </c>
      <c r="E255" s="62">
        <v>67</v>
      </c>
      <c r="F255" s="60">
        <v>36</v>
      </c>
      <c r="G255" s="119">
        <f t="shared" si="6"/>
        <v>12</v>
      </c>
      <c r="H255" s="97">
        <f t="shared" si="7"/>
        <v>4</v>
      </c>
      <c r="I255" s="123" t="s">
        <v>353</v>
      </c>
      <c r="J255" s="123">
        <f>ROWS(I255:I263)</f>
        <v>9</v>
      </c>
    </row>
    <row r="256" spans="1:11" s="64" customFormat="1" x14ac:dyDescent="0.35">
      <c r="A256" s="60">
        <v>4</v>
      </c>
      <c r="B256" s="61">
        <v>12.02</v>
      </c>
      <c r="C256" s="60">
        <v>7.01</v>
      </c>
      <c r="D256" s="62" t="s">
        <v>229</v>
      </c>
      <c r="E256" s="62"/>
      <c r="F256" s="60">
        <v>36</v>
      </c>
      <c r="G256" s="119">
        <f t="shared" si="6"/>
        <v>12</v>
      </c>
      <c r="H256" s="97">
        <f t="shared" si="7"/>
        <v>4</v>
      </c>
      <c r="I256" s="123"/>
      <c r="J256" s="123"/>
    </row>
    <row r="257" spans="1:11" s="64" customFormat="1" x14ac:dyDescent="0.35">
      <c r="A257" s="60">
        <v>4</v>
      </c>
      <c r="B257" s="61">
        <v>12.01</v>
      </c>
      <c r="C257" s="60">
        <v>18.02</v>
      </c>
      <c r="D257" s="62" t="s">
        <v>148</v>
      </c>
      <c r="E257" s="62">
        <v>58</v>
      </c>
      <c r="F257" s="60">
        <v>90</v>
      </c>
      <c r="G257" s="119">
        <f t="shared" si="6"/>
        <v>12</v>
      </c>
      <c r="H257" s="97">
        <f t="shared" si="7"/>
        <v>4</v>
      </c>
      <c r="I257" s="123"/>
      <c r="J257" s="123"/>
    </row>
    <row r="258" spans="1:11" s="64" customFormat="1" x14ac:dyDescent="0.35">
      <c r="A258" s="60">
        <v>4</v>
      </c>
      <c r="B258" s="61">
        <v>12.01</v>
      </c>
      <c r="C258" s="60">
        <v>18.03</v>
      </c>
      <c r="D258" s="62" t="s">
        <v>148</v>
      </c>
      <c r="E258" s="62"/>
      <c r="F258" s="60">
        <v>90</v>
      </c>
      <c r="G258" s="119">
        <f t="shared" ref="G258:G321" si="8">_xlfn.FLOOR.MATH(B258)</f>
        <v>12</v>
      </c>
      <c r="H258" s="97">
        <f t="shared" ref="H258:H321" si="9">_xlfn.FLOOR.MATH(A258)</f>
        <v>4</v>
      </c>
      <c r="I258" s="123"/>
      <c r="J258" s="123"/>
    </row>
    <row r="259" spans="1:11" s="64" customFormat="1" x14ac:dyDescent="0.35">
      <c r="A259" s="60">
        <v>4</v>
      </c>
      <c r="B259" s="61">
        <v>12.01</v>
      </c>
      <c r="C259" s="60">
        <v>200</v>
      </c>
      <c r="D259" s="62" t="s">
        <v>230</v>
      </c>
      <c r="E259" s="62">
        <v>104</v>
      </c>
      <c r="F259" s="60">
        <v>98</v>
      </c>
      <c r="G259" s="119">
        <f t="shared" si="8"/>
        <v>12</v>
      </c>
      <c r="H259" s="97">
        <f t="shared" si="9"/>
        <v>4</v>
      </c>
      <c r="I259" s="123"/>
      <c r="J259" s="123"/>
    </row>
    <row r="260" spans="1:11" s="64" customFormat="1" x14ac:dyDescent="0.35">
      <c r="A260" s="60">
        <v>4</v>
      </c>
      <c r="B260" s="61">
        <v>12.01</v>
      </c>
      <c r="C260" s="60">
        <v>2.0099999999999998</v>
      </c>
      <c r="D260" s="62" t="s">
        <v>234</v>
      </c>
      <c r="E260" s="62">
        <v>80</v>
      </c>
      <c r="F260" s="60">
        <v>100</v>
      </c>
      <c r="G260" s="119">
        <f t="shared" si="8"/>
        <v>12</v>
      </c>
      <c r="H260" s="97">
        <f t="shared" si="9"/>
        <v>4</v>
      </c>
      <c r="I260" s="123"/>
      <c r="J260" s="123"/>
    </row>
    <row r="261" spans="1:11" s="64" customFormat="1" x14ac:dyDescent="0.35">
      <c r="A261" s="60">
        <v>4</v>
      </c>
      <c r="B261" s="61">
        <v>12.01</v>
      </c>
      <c r="C261" s="60">
        <v>6.01</v>
      </c>
      <c r="D261" s="62" t="s">
        <v>234</v>
      </c>
      <c r="E261" s="62"/>
      <c r="F261" s="60">
        <v>100</v>
      </c>
      <c r="G261" s="119">
        <f t="shared" si="8"/>
        <v>12</v>
      </c>
      <c r="H261" s="97">
        <f t="shared" si="9"/>
        <v>4</v>
      </c>
      <c r="I261" s="123"/>
      <c r="J261" s="123"/>
    </row>
    <row r="262" spans="1:11" s="64" customFormat="1" x14ac:dyDescent="0.35">
      <c r="A262" s="60">
        <v>4</v>
      </c>
      <c r="B262" s="61">
        <v>12.01</v>
      </c>
      <c r="C262" s="60">
        <v>11.02</v>
      </c>
      <c r="D262" s="62" t="s">
        <v>234</v>
      </c>
      <c r="E262" s="62"/>
      <c r="F262" s="60">
        <v>100</v>
      </c>
      <c r="G262" s="119">
        <f t="shared" si="8"/>
        <v>12</v>
      </c>
      <c r="H262" s="97">
        <f t="shared" si="9"/>
        <v>4</v>
      </c>
      <c r="I262" s="123"/>
      <c r="J262" s="123"/>
    </row>
    <row r="263" spans="1:11" s="64" customFormat="1" x14ac:dyDescent="0.35">
      <c r="A263" s="60">
        <v>4</v>
      </c>
      <c r="B263" s="61">
        <v>12.01</v>
      </c>
      <c r="C263" s="60">
        <v>12.06</v>
      </c>
      <c r="D263" s="62" t="s">
        <v>234</v>
      </c>
      <c r="E263" s="62"/>
      <c r="F263" s="60">
        <v>100</v>
      </c>
      <c r="G263" s="119">
        <f t="shared" si="8"/>
        <v>12</v>
      </c>
      <c r="H263" s="97">
        <f t="shared" si="9"/>
        <v>4</v>
      </c>
      <c r="I263" s="123"/>
      <c r="J263" s="123"/>
    </row>
    <row r="264" spans="1:11" s="72" customFormat="1" x14ac:dyDescent="0.35">
      <c r="A264" s="69">
        <v>4</v>
      </c>
      <c r="B264" s="70">
        <v>15</v>
      </c>
      <c r="C264" s="69">
        <v>3.01</v>
      </c>
      <c r="D264" s="71" t="s">
        <v>229</v>
      </c>
      <c r="E264" s="71">
        <v>67</v>
      </c>
      <c r="F264" s="69">
        <v>36</v>
      </c>
      <c r="G264" s="119">
        <f t="shared" si="8"/>
        <v>15</v>
      </c>
      <c r="H264" s="119">
        <f t="shared" si="9"/>
        <v>4</v>
      </c>
      <c r="I264" s="122" t="s">
        <v>354</v>
      </c>
      <c r="J264" s="122">
        <f>ROWS(I264:I268)</f>
        <v>5</v>
      </c>
    </row>
    <row r="265" spans="1:11" s="72" customFormat="1" x14ac:dyDescent="0.35">
      <c r="A265" s="69">
        <v>4</v>
      </c>
      <c r="B265" s="70">
        <v>15</v>
      </c>
      <c r="C265" s="69">
        <v>7.01</v>
      </c>
      <c r="D265" s="71" t="s">
        <v>229</v>
      </c>
      <c r="E265" s="71"/>
      <c r="F265" s="69">
        <v>36</v>
      </c>
      <c r="G265" s="119">
        <f t="shared" si="8"/>
        <v>15</v>
      </c>
      <c r="H265" s="119">
        <f t="shared" si="9"/>
        <v>4</v>
      </c>
      <c r="I265" s="122"/>
      <c r="J265" s="122"/>
    </row>
    <row r="266" spans="1:11" s="72" customFormat="1" x14ac:dyDescent="0.35">
      <c r="A266" s="69">
        <v>4</v>
      </c>
      <c r="B266" s="70">
        <v>15</v>
      </c>
      <c r="C266" s="69">
        <v>3.03</v>
      </c>
      <c r="D266" s="71" t="s">
        <v>215</v>
      </c>
      <c r="E266" s="71">
        <v>105</v>
      </c>
      <c r="F266" s="69"/>
      <c r="G266" s="119">
        <f t="shared" si="8"/>
        <v>15</v>
      </c>
      <c r="H266" s="119">
        <f t="shared" si="9"/>
        <v>4</v>
      </c>
      <c r="I266" s="122"/>
      <c r="J266" s="122"/>
      <c r="K266" s="85"/>
    </row>
    <row r="267" spans="1:11" s="72" customFormat="1" x14ac:dyDescent="0.35">
      <c r="A267" s="69">
        <v>4</v>
      </c>
      <c r="B267" s="70">
        <v>15</v>
      </c>
      <c r="C267" s="69">
        <v>3.04</v>
      </c>
      <c r="D267" s="71" t="s">
        <v>215</v>
      </c>
      <c r="E267" s="71"/>
      <c r="F267" s="69"/>
      <c r="G267" s="119">
        <f t="shared" si="8"/>
        <v>15</v>
      </c>
      <c r="H267" s="119">
        <f t="shared" si="9"/>
        <v>4</v>
      </c>
      <c r="I267" s="122"/>
      <c r="J267" s="122"/>
      <c r="K267" s="85"/>
    </row>
    <row r="268" spans="1:11" s="72" customFormat="1" x14ac:dyDescent="0.35">
      <c r="A268" s="69">
        <v>4</v>
      </c>
      <c r="B268" s="70">
        <v>15</v>
      </c>
      <c r="C268" s="69">
        <v>10.09</v>
      </c>
      <c r="D268" s="71" t="s">
        <v>215</v>
      </c>
      <c r="E268" s="71"/>
      <c r="F268" s="69"/>
      <c r="G268" s="119">
        <f t="shared" si="8"/>
        <v>15</v>
      </c>
      <c r="H268" s="119">
        <f t="shared" si="9"/>
        <v>4</v>
      </c>
      <c r="I268" s="122"/>
      <c r="J268" s="122"/>
      <c r="K268" s="85"/>
    </row>
    <row r="269" spans="1:11" s="64" customFormat="1" x14ac:dyDescent="0.35">
      <c r="A269" s="60">
        <v>4</v>
      </c>
      <c r="B269" s="61">
        <v>17.041</v>
      </c>
      <c r="C269" s="60">
        <v>7.01</v>
      </c>
      <c r="D269" s="62" t="s">
        <v>229</v>
      </c>
      <c r="E269" s="62">
        <v>67</v>
      </c>
      <c r="F269" s="60">
        <v>36</v>
      </c>
      <c r="G269" s="119">
        <f t="shared" si="8"/>
        <v>17</v>
      </c>
      <c r="H269" s="97">
        <f t="shared" si="9"/>
        <v>4</v>
      </c>
      <c r="I269" s="123" t="s">
        <v>355</v>
      </c>
      <c r="J269" s="123">
        <f>ROWS(I269:I276)</f>
        <v>8</v>
      </c>
    </row>
    <row r="270" spans="1:11" s="64" customFormat="1" x14ac:dyDescent="0.25">
      <c r="A270" s="73">
        <v>4</v>
      </c>
      <c r="B270" s="96">
        <v>17.010000000000002</v>
      </c>
      <c r="C270" s="73">
        <v>8.01</v>
      </c>
      <c r="D270" s="97" t="s">
        <v>214</v>
      </c>
      <c r="E270" s="97">
        <v>68</v>
      </c>
      <c r="F270" s="73">
        <v>39</v>
      </c>
      <c r="G270" s="119">
        <f t="shared" si="8"/>
        <v>17</v>
      </c>
      <c r="H270" s="97">
        <f t="shared" si="9"/>
        <v>4</v>
      </c>
      <c r="I270" s="124"/>
      <c r="J270" s="124"/>
      <c r="K270" s="57"/>
    </row>
    <row r="271" spans="1:11" s="64" customFormat="1" x14ac:dyDescent="0.35">
      <c r="A271" s="60">
        <v>4</v>
      </c>
      <c r="B271" s="61">
        <v>17.010000000000002</v>
      </c>
      <c r="C271" s="54">
        <v>8.01</v>
      </c>
      <c r="D271" s="62" t="s">
        <v>212</v>
      </c>
      <c r="E271" s="62">
        <v>71</v>
      </c>
      <c r="F271" s="60">
        <v>37</v>
      </c>
      <c r="G271" s="119">
        <f t="shared" si="8"/>
        <v>17</v>
      </c>
      <c r="H271" s="97">
        <f t="shared" si="9"/>
        <v>4</v>
      </c>
      <c r="I271" s="132"/>
      <c r="J271" s="132"/>
      <c r="K271" s="57"/>
    </row>
    <row r="272" spans="1:11" s="64" customFormat="1" x14ac:dyDescent="0.25">
      <c r="A272" s="54">
        <v>4</v>
      </c>
      <c r="B272" s="55">
        <v>17.010000000000002</v>
      </c>
      <c r="C272" s="54">
        <v>8.09</v>
      </c>
      <c r="D272" s="56" t="s">
        <v>213</v>
      </c>
      <c r="E272" s="56">
        <v>72</v>
      </c>
      <c r="F272" s="54">
        <v>38</v>
      </c>
      <c r="G272" s="119">
        <f t="shared" si="8"/>
        <v>17</v>
      </c>
      <c r="H272" s="97">
        <f t="shared" si="9"/>
        <v>4</v>
      </c>
      <c r="I272" s="124"/>
      <c r="J272" s="132"/>
      <c r="K272" s="58"/>
    </row>
    <row r="273" spans="1:11" s="64" customFormat="1" x14ac:dyDescent="0.35">
      <c r="A273" s="60">
        <v>4</v>
      </c>
      <c r="B273" s="61">
        <v>17.010000000000002</v>
      </c>
      <c r="C273" s="60">
        <v>5.0199999999999996</v>
      </c>
      <c r="D273" s="62" t="s">
        <v>233</v>
      </c>
      <c r="E273" s="62">
        <v>79</v>
      </c>
      <c r="F273" s="60">
        <v>56</v>
      </c>
      <c r="G273" s="119">
        <f t="shared" si="8"/>
        <v>17</v>
      </c>
      <c r="H273" s="97">
        <f t="shared" si="9"/>
        <v>4</v>
      </c>
      <c r="I273" s="123"/>
      <c r="J273" s="123"/>
      <c r="K273" s="84"/>
    </row>
    <row r="274" spans="1:11" s="64" customFormat="1" x14ac:dyDescent="0.35">
      <c r="A274" s="60">
        <v>4</v>
      </c>
      <c r="B274" s="61">
        <v>17.010000000000002</v>
      </c>
      <c r="C274" s="60">
        <v>8.0299999999999994</v>
      </c>
      <c r="D274" s="62" t="s">
        <v>218</v>
      </c>
      <c r="E274" s="62">
        <v>106</v>
      </c>
      <c r="F274" s="60"/>
      <c r="G274" s="119">
        <f t="shared" si="8"/>
        <v>17</v>
      </c>
      <c r="H274" s="97">
        <f t="shared" si="9"/>
        <v>4</v>
      </c>
      <c r="I274" s="123"/>
      <c r="J274" s="123"/>
    </row>
    <row r="275" spans="1:11" s="64" customFormat="1" x14ac:dyDescent="0.35">
      <c r="A275" s="60">
        <v>4</v>
      </c>
      <c r="B275" s="61">
        <v>17.010000000000002</v>
      </c>
      <c r="C275" s="60">
        <v>8.0399999999999991</v>
      </c>
      <c r="D275" s="62" t="s">
        <v>218</v>
      </c>
      <c r="E275" s="62"/>
      <c r="F275" s="60"/>
      <c r="G275" s="119">
        <f t="shared" si="8"/>
        <v>17</v>
      </c>
      <c r="H275" s="97">
        <f t="shared" si="9"/>
        <v>4</v>
      </c>
      <c r="I275" s="123"/>
      <c r="J275" s="123"/>
    </row>
    <row r="276" spans="1:11" s="64" customFormat="1" x14ac:dyDescent="0.35">
      <c r="A276" s="60">
        <v>4</v>
      </c>
      <c r="B276" s="61">
        <v>17.010000000000002</v>
      </c>
      <c r="C276" s="60">
        <v>6.01</v>
      </c>
      <c r="D276" s="62" t="s">
        <v>234</v>
      </c>
      <c r="E276" s="62">
        <v>80</v>
      </c>
      <c r="F276" s="60">
        <v>100</v>
      </c>
      <c r="G276" s="119">
        <f t="shared" si="8"/>
        <v>17</v>
      </c>
      <c r="H276" s="97">
        <f t="shared" si="9"/>
        <v>4</v>
      </c>
      <c r="I276" s="123"/>
      <c r="J276" s="123"/>
    </row>
    <row r="277" spans="1:11" s="72" customFormat="1" x14ac:dyDescent="0.35">
      <c r="A277" s="69">
        <v>5</v>
      </c>
      <c r="B277" s="70">
        <v>1.0109999999999999</v>
      </c>
      <c r="C277" s="69">
        <v>7.01</v>
      </c>
      <c r="D277" s="71" t="s">
        <v>229</v>
      </c>
      <c r="E277" s="71">
        <v>67</v>
      </c>
      <c r="F277" s="69">
        <v>36</v>
      </c>
      <c r="G277" s="119">
        <f t="shared" si="8"/>
        <v>1</v>
      </c>
      <c r="H277" s="119">
        <f t="shared" si="9"/>
        <v>5</v>
      </c>
      <c r="I277" s="122" t="s">
        <v>356</v>
      </c>
      <c r="J277" s="122">
        <f>ROWS(I277)</f>
        <v>1</v>
      </c>
    </row>
    <row r="278" spans="1:11" s="64" customFormat="1" x14ac:dyDescent="0.35">
      <c r="A278" s="60">
        <v>5</v>
      </c>
      <c r="B278" s="61">
        <v>2.0299999999999998</v>
      </c>
      <c r="C278" s="60">
        <v>7.01</v>
      </c>
      <c r="D278" s="62" t="s">
        <v>229</v>
      </c>
      <c r="E278" s="62">
        <v>67</v>
      </c>
      <c r="F278" s="60">
        <v>36</v>
      </c>
      <c r="G278" s="119">
        <f t="shared" si="8"/>
        <v>2</v>
      </c>
      <c r="H278" s="97">
        <f t="shared" si="9"/>
        <v>5</v>
      </c>
      <c r="I278" s="123" t="s">
        <v>357</v>
      </c>
      <c r="J278" s="123">
        <f>ROWS(I278)</f>
        <v>1</v>
      </c>
    </row>
    <row r="279" spans="1:11" s="72" customFormat="1" x14ac:dyDescent="0.35">
      <c r="A279" s="69">
        <v>5</v>
      </c>
      <c r="B279" s="70">
        <v>6.0609999999999999</v>
      </c>
      <c r="C279" s="69">
        <v>5.09</v>
      </c>
      <c r="D279" s="71" t="s">
        <v>159</v>
      </c>
      <c r="E279" s="71">
        <v>76</v>
      </c>
      <c r="F279" s="69">
        <v>4</v>
      </c>
      <c r="G279" s="119">
        <f t="shared" si="8"/>
        <v>6</v>
      </c>
      <c r="H279" s="119">
        <f t="shared" si="9"/>
        <v>5</v>
      </c>
      <c r="I279" s="126" t="s">
        <v>358</v>
      </c>
      <c r="J279" s="122">
        <f>ROWS(I279:I280)</f>
        <v>2</v>
      </c>
    </row>
    <row r="280" spans="1:11" s="72" customFormat="1" x14ac:dyDescent="0.35">
      <c r="A280" s="69">
        <v>5</v>
      </c>
      <c r="B280" s="70">
        <v>6.0609999999999999</v>
      </c>
      <c r="C280" s="69">
        <v>13.02</v>
      </c>
      <c r="D280" s="71" t="s">
        <v>159</v>
      </c>
      <c r="E280" s="71"/>
      <c r="F280" s="69">
        <v>4</v>
      </c>
      <c r="G280" s="119">
        <f t="shared" si="8"/>
        <v>6</v>
      </c>
      <c r="H280" s="119">
        <f t="shared" si="9"/>
        <v>5</v>
      </c>
      <c r="I280" s="126"/>
      <c r="J280" s="122"/>
    </row>
    <row r="281" spans="1:11" s="64" customFormat="1" x14ac:dyDescent="0.35">
      <c r="A281" s="60">
        <v>5</v>
      </c>
      <c r="B281" s="61">
        <v>7.03</v>
      </c>
      <c r="C281" s="60">
        <v>8.0299999999999994</v>
      </c>
      <c r="D281" s="62" t="s">
        <v>218</v>
      </c>
      <c r="E281" s="62">
        <v>106</v>
      </c>
      <c r="F281" s="60"/>
      <c r="G281" s="119">
        <f t="shared" si="8"/>
        <v>7</v>
      </c>
      <c r="H281" s="97">
        <f t="shared" si="9"/>
        <v>5</v>
      </c>
      <c r="I281" s="123" t="s">
        <v>359</v>
      </c>
      <c r="J281" s="123">
        <f>ROWS(I281:I284)</f>
        <v>4</v>
      </c>
    </row>
    <row r="282" spans="1:11" s="64" customFormat="1" x14ac:dyDescent="0.35">
      <c r="A282" s="60">
        <v>5</v>
      </c>
      <c r="B282" s="61">
        <v>7.04</v>
      </c>
      <c r="C282" s="60">
        <v>8.0299999999999994</v>
      </c>
      <c r="D282" s="62" t="s">
        <v>218</v>
      </c>
      <c r="E282" s="62"/>
      <c r="F282" s="60"/>
      <c r="G282" s="119">
        <f t="shared" si="8"/>
        <v>7</v>
      </c>
      <c r="H282" s="97">
        <f t="shared" si="9"/>
        <v>5</v>
      </c>
      <c r="I282" s="123"/>
      <c r="J282" s="123"/>
    </row>
    <row r="283" spans="1:11" s="64" customFormat="1" x14ac:dyDescent="0.35">
      <c r="A283" s="60">
        <v>5</v>
      </c>
      <c r="B283" s="61">
        <v>7.03</v>
      </c>
      <c r="C283" s="60">
        <v>8.0399999999999991</v>
      </c>
      <c r="D283" s="62" t="s">
        <v>218</v>
      </c>
      <c r="E283" s="62"/>
      <c r="F283" s="60"/>
      <c r="G283" s="119">
        <f t="shared" si="8"/>
        <v>7</v>
      </c>
      <c r="H283" s="97">
        <f t="shared" si="9"/>
        <v>5</v>
      </c>
      <c r="I283" s="123"/>
      <c r="J283" s="123"/>
    </row>
    <row r="284" spans="1:11" s="64" customFormat="1" x14ac:dyDescent="0.35">
      <c r="A284" s="60">
        <v>5</v>
      </c>
      <c r="B284" s="61">
        <v>7.04</v>
      </c>
      <c r="C284" s="60">
        <v>8.0399999999999991</v>
      </c>
      <c r="D284" s="62" t="s">
        <v>218</v>
      </c>
      <c r="E284" s="62"/>
      <c r="F284" s="60"/>
      <c r="G284" s="119">
        <f t="shared" si="8"/>
        <v>7</v>
      </c>
      <c r="H284" s="97">
        <f t="shared" si="9"/>
        <v>5</v>
      </c>
      <c r="I284" s="123"/>
      <c r="J284" s="123"/>
    </row>
    <row r="285" spans="1:11" s="72" customFormat="1" x14ac:dyDescent="0.35">
      <c r="A285" s="69">
        <v>5</v>
      </c>
      <c r="B285" s="70">
        <v>9.0399999999999991</v>
      </c>
      <c r="C285" s="69">
        <v>7.01</v>
      </c>
      <c r="D285" s="71" t="s">
        <v>229</v>
      </c>
      <c r="E285" s="71">
        <v>67</v>
      </c>
      <c r="F285" s="69">
        <v>36</v>
      </c>
      <c r="G285" s="119">
        <f t="shared" si="8"/>
        <v>9</v>
      </c>
      <c r="H285" s="119">
        <f t="shared" si="9"/>
        <v>5</v>
      </c>
      <c r="I285" s="122" t="s">
        <v>360</v>
      </c>
      <c r="J285" s="122">
        <f>ROWS(I285)</f>
        <v>1</v>
      </c>
    </row>
    <row r="286" spans="1:11" s="58" customFormat="1" x14ac:dyDescent="0.35">
      <c r="A286" s="60">
        <v>5</v>
      </c>
      <c r="B286" s="61">
        <v>10.010999999999999</v>
      </c>
      <c r="C286" s="60">
        <v>7.01</v>
      </c>
      <c r="D286" s="62" t="s">
        <v>229</v>
      </c>
      <c r="E286" s="62">
        <v>67</v>
      </c>
      <c r="F286" s="60">
        <v>36</v>
      </c>
      <c r="G286" s="119">
        <f t="shared" si="8"/>
        <v>10</v>
      </c>
      <c r="H286" s="97">
        <f t="shared" si="9"/>
        <v>5</v>
      </c>
      <c r="I286" s="123" t="s">
        <v>361</v>
      </c>
      <c r="J286" s="123">
        <f>ROWS(I286:I291)</f>
        <v>6</v>
      </c>
      <c r="K286" s="64"/>
    </row>
    <row r="287" spans="1:11" s="64" customFormat="1" x14ac:dyDescent="0.35">
      <c r="A287" s="60">
        <v>5</v>
      </c>
      <c r="B287" s="61">
        <v>10.021000000000001</v>
      </c>
      <c r="C287" s="60">
        <v>7.01</v>
      </c>
      <c r="D287" s="62" t="s">
        <v>229</v>
      </c>
      <c r="E287" s="62"/>
      <c r="F287" s="60">
        <v>36</v>
      </c>
      <c r="G287" s="119">
        <f t="shared" si="8"/>
        <v>10</v>
      </c>
      <c r="H287" s="97">
        <f t="shared" si="9"/>
        <v>5</v>
      </c>
      <c r="I287" s="123"/>
      <c r="J287" s="123"/>
    </row>
    <row r="288" spans="1:11" s="64" customFormat="1" x14ac:dyDescent="0.35">
      <c r="A288" s="60">
        <v>5</v>
      </c>
      <c r="B288" s="61">
        <v>10.010999999999999</v>
      </c>
      <c r="C288" s="60">
        <v>8.0299999999999994</v>
      </c>
      <c r="D288" s="62" t="s">
        <v>218</v>
      </c>
      <c r="E288" s="62">
        <v>106</v>
      </c>
      <c r="F288" s="60"/>
      <c r="G288" s="119">
        <f t="shared" si="8"/>
        <v>10</v>
      </c>
      <c r="H288" s="97">
        <f t="shared" si="9"/>
        <v>5</v>
      </c>
      <c r="I288" s="123"/>
      <c r="J288" s="123"/>
    </row>
    <row r="289" spans="1:11" s="58" customFormat="1" x14ac:dyDescent="0.35">
      <c r="A289" s="60">
        <v>5</v>
      </c>
      <c r="B289" s="61">
        <v>10.012</v>
      </c>
      <c r="C289" s="60">
        <v>8.0299999999999994</v>
      </c>
      <c r="D289" s="62" t="s">
        <v>218</v>
      </c>
      <c r="E289" s="62"/>
      <c r="F289" s="60"/>
      <c r="G289" s="119">
        <f t="shared" si="8"/>
        <v>10</v>
      </c>
      <c r="H289" s="97">
        <f t="shared" si="9"/>
        <v>5</v>
      </c>
      <c r="I289" s="123"/>
      <c r="J289" s="123"/>
      <c r="K289" s="64"/>
    </row>
    <row r="290" spans="1:11" s="58" customFormat="1" x14ac:dyDescent="0.35">
      <c r="A290" s="60">
        <v>5</v>
      </c>
      <c r="B290" s="61">
        <v>10.010999999999999</v>
      </c>
      <c r="C290" s="60">
        <v>8.0399999999999991</v>
      </c>
      <c r="D290" s="62" t="s">
        <v>218</v>
      </c>
      <c r="E290" s="62"/>
      <c r="F290" s="60"/>
      <c r="G290" s="119">
        <f t="shared" si="8"/>
        <v>10</v>
      </c>
      <c r="H290" s="97">
        <f t="shared" si="9"/>
        <v>5</v>
      </c>
      <c r="I290" s="123"/>
      <c r="J290" s="123"/>
      <c r="K290" s="64"/>
    </row>
    <row r="291" spans="1:11" s="58" customFormat="1" x14ac:dyDescent="0.35">
      <c r="A291" s="60">
        <v>5</v>
      </c>
      <c r="B291" s="61">
        <v>10.012</v>
      </c>
      <c r="C291" s="60">
        <v>8.0399999999999991</v>
      </c>
      <c r="D291" s="62" t="s">
        <v>218</v>
      </c>
      <c r="E291" s="62"/>
      <c r="F291" s="60"/>
      <c r="G291" s="119">
        <f t="shared" si="8"/>
        <v>10</v>
      </c>
      <c r="H291" s="97">
        <f t="shared" si="9"/>
        <v>5</v>
      </c>
      <c r="I291" s="123"/>
      <c r="J291" s="123"/>
      <c r="K291" s="64"/>
    </row>
    <row r="292" spans="1:11" s="68" customFormat="1" x14ac:dyDescent="0.35">
      <c r="A292" s="69">
        <v>5</v>
      </c>
      <c r="B292" s="70">
        <v>11.07</v>
      </c>
      <c r="C292" s="69">
        <v>8.0299999999999994</v>
      </c>
      <c r="D292" s="71" t="s">
        <v>218</v>
      </c>
      <c r="E292" s="71">
        <v>106</v>
      </c>
      <c r="F292" s="69"/>
      <c r="G292" s="119">
        <f t="shared" si="8"/>
        <v>11</v>
      </c>
      <c r="H292" s="119">
        <f t="shared" si="9"/>
        <v>5</v>
      </c>
      <c r="I292" s="122" t="s">
        <v>362</v>
      </c>
      <c r="J292" s="122">
        <f>ROWS(I292:I295)</f>
        <v>4</v>
      </c>
      <c r="K292" s="72"/>
    </row>
    <row r="293" spans="1:11" s="68" customFormat="1" x14ac:dyDescent="0.35">
      <c r="A293" s="69">
        <v>5</v>
      </c>
      <c r="B293" s="70">
        <v>11.08</v>
      </c>
      <c r="C293" s="69">
        <v>8.0299999999999994</v>
      </c>
      <c r="D293" s="71" t="s">
        <v>218</v>
      </c>
      <c r="E293" s="71"/>
      <c r="F293" s="69"/>
      <c r="G293" s="119">
        <f t="shared" si="8"/>
        <v>11</v>
      </c>
      <c r="H293" s="119">
        <f t="shared" si="9"/>
        <v>5</v>
      </c>
      <c r="I293" s="122"/>
      <c r="J293" s="122"/>
      <c r="K293" s="72"/>
    </row>
    <row r="294" spans="1:11" s="68" customFormat="1" x14ac:dyDescent="0.35">
      <c r="A294" s="69">
        <v>5</v>
      </c>
      <c r="B294" s="70">
        <v>11.07</v>
      </c>
      <c r="C294" s="69">
        <v>8.0399999999999991</v>
      </c>
      <c r="D294" s="71" t="s">
        <v>218</v>
      </c>
      <c r="E294" s="71"/>
      <c r="F294" s="69"/>
      <c r="G294" s="119">
        <f t="shared" si="8"/>
        <v>11</v>
      </c>
      <c r="H294" s="119">
        <f t="shared" si="9"/>
        <v>5</v>
      </c>
      <c r="I294" s="122"/>
      <c r="J294" s="122"/>
      <c r="K294" s="72"/>
    </row>
    <row r="295" spans="1:11" s="68" customFormat="1" x14ac:dyDescent="0.35">
      <c r="A295" s="69">
        <v>5</v>
      </c>
      <c r="B295" s="70">
        <v>11.08</v>
      </c>
      <c r="C295" s="69">
        <v>8.0399999999999991</v>
      </c>
      <c r="D295" s="71" t="s">
        <v>218</v>
      </c>
      <c r="E295" s="71"/>
      <c r="F295" s="69"/>
      <c r="G295" s="119">
        <f t="shared" si="8"/>
        <v>11</v>
      </c>
      <c r="H295" s="119">
        <f t="shared" si="9"/>
        <v>5</v>
      </c>
      <c r="I295" s="122"/>
      <c r="J295" s="122"/>
      <c r="K295" s="72"/>
    </row>
    <row r="296" spans="1:11" s="58" customFormat="1" x14ac:dyDescent="0.35">
      <c r="A296" s="60">
        <v>5</v>
      </c>
      <c r="B296" s="61">
        <v>12.01</v>
      </c>
      <c r="C296" s="60">
        <v>5.09</v>
      </c>
      <c r="D296" s="62" t="s">
        <v>159</v>
      </c>
      <c r="E296" s="62">
        <v>76</v>
      </c>
      <c r="F296" s="60">
        <v>4</v>
      </c>
      <c r="G296" s="119">
        <f t="shared" si="8"/>
        <v>12</v>
      </c>
      <c r="H296" s="97">
        <f t="shared" si="9"/>
        <v>5</v>
      </c>
      <c r="I296" s="127" t="s">
        <v>363</v>
      </c>
      <c r="J296" s="123">
        <f>ROWS(I296:I298)</f>
        <v>3</v>
      </c>
      <c r="K296" s="64"/>
    </row>
    <row r="297" spans="1:11" s="58" customFormat="1" x14ac:dyDescent="0.35">
      <c r="A297" s="60">
        <v>5</v>
      </c>
      <c r="B297" s="61">
        <v>12.01</v>
      </c>
      <c r="C297" s="60">
        <v>13.02</v>
      </c>
      <c r="D297" s="62" t="s">
        <v>159</v>
      </c>
      <c r="E297" s="62"/>
      <c r="F297" s="60">
        <v>4</v>
      </c>
      <c r="G297" s="119">
        <f t="shared" si="8"/>
        <v>12</v>
      </c>
      <c r="H297" s="97">
        <f t="shared" si="9"/>
        <v>5</v>
      </c>
      <c r="I297" s="127"/>
      <c r="J297" s="123"/>
      <c r="K297" s="64"/>
    </row>
    <row r="298" spans="1:11" s="58" customFormat="1" x14ac:dyDescent="0.35">
      <c r="A298" s="60">
        <v>5</v>
      </c>
      <c r="B298" s="61">
        <v>12.02</v>
      </c>
      <c r="C298" s="60">
        <v>7.01</v>
      </c>
      <c r="D298" s="62" t="s">
        <v>229</v>
      </c>
      <c r="E298" s="62">
        <v>67</v>
      </c>
      <c r="F298" s="60">
        <v>36</v>
      </c>
      <c r="G298" s="119">
        <f t="shared" si="8"/>
        <v>12</v>
      </c>
      <c r="H298" s="97">
        <f t="shared" si="9"/>
        <v>5</v>
      </c>
      <c r="I298" s="123"/>
      <c r="J298" s="123"/>
      <c r="K298" s="64"/>
    </row>
    <row r="299" spans="1:11" s="68" customFormat="1" x14ac:dyDescent="0.35">
      <c r="A299" s="69">
        <v>5</v>
      </c>
      <c r="B299" s="70">
        <v>15</v>
      </c>
      <c r="C299" s="69">
        <v>7.01</v>
      </c>
      <c r="D299" s="71" t="s">
        <v>229</v>
      </c>
      <c r="E299" s="71">
        <v>67</v>
      </c>
      <c r="F299" s="69">
        <v>36</v>
      </c>
      <c r="G299" s="119">
        <f t="shared" si="8"/>
        <v>15</v>
      </c>
      <c r="H299" s="119">
        <f t="shared" si="9"/>
        <v>5</v>
      </c>
      <c r="I299" s="122" t="s">
        <v>364</v>
      </c>
      <c r="J299" s="122">
        <f>ROWS(I299)</f>
        <v>1</v>
      </c>
      <c r="K299" s="72"/>
    </row>
    <row r="300" spans="1:11" s="58" customFormat="1" x14ac:dyDescent="0.35">
      <c r="A300" s="60">
        <v>5</v>
      </c>
      <c r="B300" s="61">
        <v>17.041</v>
      </c>
      <c r="C300" s="60">
        <v>7.01</v>
      </c>
      <c r="D300" s="62" t="s">
        <v>229</v>
      </c>
      <c r="E300" s="62">
        <v>67</v>
      </c>
      <c r="F300" s="60">
        <v>36</v>
      </c>
      <c r="G300" s="119">
        <f t="shared" si="8"/>
        <v>17</v>
      </c>
      <c r="H300" s="97">
        <f t="shared" si="9"/>
        <v>5</v>
      </c>
      <c r="I300" s="123" t="s">
        <v>365</v>
      </c>
      <c r="J300" s="123">
        <f>ROWS(I300:I302)</f>
        <v>3</v>
      </c>
      <c r="K300" s="64"/>
    </row>
    <row r="301" spans="1:11" s="58" customFormat="1" x14ac:dyDescent="0.35">
      <c r="A301" s="60">
        <v>5</v>
      </c>
      <c r="B301" s="61">
        <v>17.010000000000002</v>
      </c>
      <c r="C301" s="60">
        <v>8.0299999999999994</v>
      </c>
      <c r="D301" s="62" t="s">
        <v>218</v>
      </c>
      <c r="E301" s="62">
        <v>106</v>
      </c>
      <c r="F301" s="60"/>
      <c r="G301" s="119">
        <f t="shared" si="8"/>
        <v>17</v>
      </c>
      <c r="H301" s="97">
        <f t="shared" si="9"/>
        <v>5</v>
      </c>
      <c r="I301" s="123"/>
      <c r="J301" s="123"/>
      <c r="K301" s="64"/>
    </row>
    <row r="302" spans="1:11" s="58" customFormat="1" x14ac:dyDescent="0.35">
      <c r="A302" s="60">
        <v>5</v>
      </c>
      <c r="B302" s="61">
        <v>17.010000000000002</v>
      </c>
      <c r="C302" s="60">
        <v>8.0399999999999991</v>
      </c>
      <c r="D302" s="62" t="s">
        <v>218</v>
      </c>
      <c r="E302" s="62"/>
      <c r="F302" s="60"/>
      <c r="G302" s="119">
        <f t="shared" si="8"/>
        <v>17</v>
      </c>
      <c r="H302" s="97">
        <f t="shared" si="9"/>
        <v>5</v>
      </c>
      <c r="I302" s="123"/>
      <c r="J302" s="123"/>
      <c r="K302" s="64"/>
    </row>
    <row r="303" spans="1:11" s="59" customFormat="1" x14ac:dyDescent="0.35">
      <c r="A303" s="69">
        <v>6</v>
      </c>
      <c r="B303" s="70">
        <v>13.01</v>
      </c>
      <c r="C303" s="69">
        <v>2.04</v>
      </c>
      <c r="D303" s="71" t="s">
        <v>300</v>
      </c>
      <c r="E303" s="71">
        <v>66</v>
      </c>
      <c r="F303" s="69">
        <v>9</v>
      </c>
      <c r="G303" s="119">
        <f t="shared" si="8"/>
        <v>13</v>
      </c>
      <c r="H303" s="119">
        <f t="shared" si="9"/>
        <v>6</v>
      </c>
      <c r="I303" s="122" t="s">
        <v>366</v>
      </c>
      <c r="J303" s="122">
        <f>ROWS(I303:I309)</f>
        <v>7</v>
      </c>
      <c r="K303" s="72"/>
    </row>
    <row r="304" spans="1:11" s="59" customFormat="1" x14ac:dyDescent="0.35">
      <c r="A304" s="69">
        <v>6</v>
      </c>
      <c r="B304" s="70">
        <v>13.02</v>
      </c>
      <c r="C304" s="69">
        <v>2.04</v>
      </c>
      <c r="D304" s="71" t="s">
        <v>300</v>
      </c>
      <c r="E304" s="71"/>
      <c r="F304" s="69">
        <v>9</v>
      </c>
      <c r="G304" s="119">
        <f t="shared" si="8"/>
        <v>13</v>
      </c>
      <c r="H304" s="119">
        <f t="shared" si="9"/>
        <v>6</v>
      </c>
      <c r="I304" s="122"/>
      <c r="J304" s="122"/>
      <c r="K304" s="72"/>
    </row>
    <row r="305" spans="1:11" s="59" customFormat="1" x14ac:dyDescent="0.35">
      <c r="A305" s="69">
        <v>6</v>
      </c>
      <c r="B305" s="70">
        <v>13.01</v>
      </c>
      <c r="C305" s="69">
        <v>10.039999999999999</v>
      </c>
      <c r="D305" s="71" t="s">
        <v>300</v>
      </c>
      <c r="E305" s="71"/>
      <c r="F305" s="69">
        <v>9</v>
      </c>
      <c r="G305" s="119">
        <f t="shared" si="8"/>
        <v>13</v>
      </c>
      <c r="H305" s="119">
        <f t="shared" si="9"/>
        <v>6</v>
      </c>
      <c r="I305" s="122"/>
      <c r="J305" s="122"/>
      <c r="K305" s="72"/>
    </row>
    <row r="306" spans="1:11" s="59" customFormat="1" x14ac:dyDescent="0.35">
      <c r="A306" s="69">
        <v>6</v>
      </c>
      <c r="B306" s="70">
        <v>13.02</v>
      </c>
      <c r="C306" s="69">
        <v>10.039999999999999</v>
      </c>
      <c r="D306" s="71" t="s">
        <v>300</v>
      </c>
      <c r="E306" s="71"/>
      <c r="F306" s="69">
        <v>9</v>
      </c>
      <c r="G306" s="119">
        <f t="shared" si="8"/>
        <v>13</v>
      </c>
      <c r="H306" s="119">
        <f t="shared" si="9"/>
        <v>6</v>
      </c>
      <c r="I306" s="122"/>
      <c r="J306" s="122"/>
      <c r="K306" s="72"/>
    </row>
    <row r="307" spans="1:11" s="59" customFormat="1" x14ac:dyDescent="0.35">
      <c r="A307" s="69">
        <v>6</v>
      </c>
      <c r="B307" s="70">
        <v>13.01</v>
      </c>
      <c r="C307" s="69">
        <v>2.0299999999999998</v>
      </c>
      <c r="D307" s="71" t="s">
        <v>250</v>
      </c>
      <c r="E307" s="71">
        <v>83</v>
      </c>
      <c r="F307" s="69">
        <v>82</v>
      </c>
      <c r="G307" s="119">
        <f t="shared" si="8"/>
        <v>13</v>
      </c>
      <c r="H307" s="119">
        <f t="shared" si="9"/>
        <v>6</v>
      </c>
      <c r="I307" s="122"/>
      <c r="J307" s="122"/>
      <c r="K307" s="72"/>
    </row>
    <row r="308" spans="1:11" s="59" customFormat="1" x14ac:dyDescent="0.35">
      <c r="A308" s="69">
        <v>6</v>
      </c>
      <c r="B308" s="70">
        <v>13.01</v>
      </c>
      <c r="C308" s="69">
        <v>5.0599999999999996</v>
      </c>
      <c r="D308" s="71" t="s">
        <v>250</v>
      </c>
      <c r="E308" s="71"/>
      <c r="F308" s="69">
        <v>82</v>
      </c>
      <c r="G308" s="119">
        <f t="shared" si="8"/>
        <v>13</v>
      </c>
      <c r="H308" s="119">
        <f t="shared" si="9"/>
        <v>6</v>
      </c>
      <c r="I308" s="122"/>
      <c r="J308" s="122"/>
      <c r="K308" s="72"/>
    </row>
    <row r="309" spans="1:11" s="59" customFormat="1" x14ac:dyDescent="0.35">
      <c r="A309" s="69">
        <v>6</v>
      </c>
      <c r="B309" s="70">
        <v>13.01</v>
      </c>
      <c r="C309" s="69">
        <v>5.07</v>
      </c>
      <c r="D309" s="71" t="s">
        <v>222</v>
      </c>
      <c r="E309" s="71">
        <v>84</v>
      </c>
      <c r="F309" s="69">
        <v>81</v>
      </c>
      <c r="G309" s="119">
        <f t="shared" si="8"/>
        <v>13</v>
      </c>
      <c r="H309" s="119">
        <f t="shared" si="9"/>
        <v>6</v>
      </c>
      <c r="I309" s="122"/>
      <c r="J309" s="122"/>
      <c r="K309" s="72"/>
    </row>
    <row r="310" spans="1:11" s="57" customFormat="1" x14ac:dyDescent="0.35">
      <c r="A310" s="60">
        <v>7.1</v>
      </c>
      <c r="B310" s="61">
        <v>6.02</v>
      </c>
      <c r="C310" s="60">
        <v>8.07</v>
      </c>
      <c r="D310" s="62" t="s">
        <v>210</v>
      </c>
      <c r="E310" s="62">
        <v>99</v>
      </c>
      <c r="F310" s="60"/>
      <c r="G310" s="119">
        <f t="shared" si="8"/>
        <v>6</v>
      </c>
      <c r="H310" s="97">
        <f t="shared" si="9"/>
        <v>7</v>
      </c>
      <c r="I310" s="123" t="s">
        <v>367</v>
      </c>
      <c r="J310" s="123">
        <f>ROWS(I310:I317)</f>
        <v>8</v>
      </c>
      <c r="K310" s="64"/>
    </row>
    <row r="311" spans="1:11" s="57" customFormat="1" x14ac:dyDescent="0.35">
      <c r="A311" s="60">
        <v>7.1</v>
      </c>
      <c r="B311" s="61">
        <v>6.056</v>
      </c>
      <c r="C311" s="60">
        <v>8.07</v>
      </c>
      <c r="D311" s="62" t="s">
        <v>210</v>
      </c>
      <c r="E311" s="62"/>
      <c r="F311" s="60"/>
      <c r="G311" s="119">
        <f t="shared" si="8"/>
        <v>6</v>
      </c>
      <c r="H311" s="97">
        <f t="shared" si="9"/>
        <v>7</v>
      </c>
      <c r="I311" s="123"/>
      <c r="J311" s="123"/>
      <c r="K311" s="64"/>
    </row>
    <row r="312" spans="1:11" s="57" customFormat="1" x14ac:dyDescent="0.35">
      <c r="A312" s="60">
        <v>7.1</v>
      </c>
      <c r="B312" s="61">
        <v>6.0570000000000004</v>
      </c>
      <c r="C312" s="60">
        <v>8.07</v>
      </c>
      <c r="D312" s="62" t="s">
        <v>210</v>
      </c>
      <c r="E312" s="62"/>
      <c r="F312" s="60"/>
      <c r="G312" s="119">
        <f t="shared" si="8"/>
        <v>6</v>
      </c>
      <c r="H312" s="97">
        <f t="shared" si="9"/>
        <v>7</v>
      </c>
      <c r="I312" s="123"/>
      <c r="J312" s="123"/>
      <c r="K312" s="64"/>
    </row>
    <row r="313" spans="1:11" s="57" customFormat="1" x14ac:dyDescent="0.25">
      <c r="A313" s="54">
        <v>7.1</v>
      </c>
      <c r="B313" s="55">
        <v>6.08</v>
      </c>
      <c r="C313" s="54">
        <v>8.09</v>
      </c>
      <c r="D313" s="56" t="s">
        <v>213</v>
      </c>
      <c r="E313" s="56">
        <v>72</v>
      </c>
      <c r="F313" s="54">
        <v>38</v>
      </c>
      <c r="G313" s="119">
        <f t="shared" si="8"/>
        <v>6</v>
      </c>
      <c r="H313" s="97">
        <f t="shared" si="9"/>
        <v>7</v>
      </c>
      <c r="I313" s="124"/>
      <c r="J313" s="132"/>
      <c r="K313" s="58"/>
    </row>
    <row r="314" spans="1:11" s="57" customFormat="1" x14ac:dyDescent="0.35">
      <c r="A314" s="60">
        <v>7.2</v>
      </c>
      <c r="B314" s="61">
        <v>6.01</v>
      </c>
      <c r="C314" s="60">
        <v>5.0599999999999996</v>
      </c>
      <c r="D314" s="62" t="s">
        <v>250</v>
      </c>
      <c r="E314" s="62">
        <v>83</v>
      </c>
      <c r="F314" s="60">
        <v>82</v>
      </c>
      <c r="G314" s="119">
        <f t="shared" si="8"/>
        <v>6</v>
      </c>
      <c r="H314" s="97">
        <f t="shared" si="9"/>
        <v>7</v>
      </c>
      <c r="I314" s="123"/>
      <c r="J314" s="123"/>
      <c r="K314" s="64"/>
    </row>
    <row r="315" spans="1:11" s="57" customFormat="1" x14ac:dyDescent="0.35">
      <c r="A315" s="60">
        <v>7.2</v>
      </c>
      <c r="B315" s="61">
        <v>6.01</v>
      </c>
      <c r="C315" s="60">
        <v>5.0599999999999996</v>
      </c>
      <c r="D315" s="62" t="s">
        <v>222</v>
      </c>
      <c r="E315" s="62">
        <v>84</v>
      </c>
      <c r="F315" s="60">
        <v>81</v>
      </c>
      <c r="G315" s="119">
        <f t="shared" si="8"/>
        <v>6</v>
      </c>
      <c r="H315" s="97">
        <f t="shared" si="9"/>
        <v>7</v>
      </c>
      <c r="I315" s="123"/>
      <c r="J315" s="123"/>
      <c r="K315" s="64"/>
    </row>
    <row r="316" spans="1:11" s="57" customFormat="1" x14ac:dyDescent="0.35">
      <c r="A316" s="60">
        <v>7.2</v>
      </c>
      <c r="B316" s="61">
        <v>6.01</v>
      </c>
      <c r="C316" s="60">
        <v>5.07</v>
      </c>
      <c r="D316" s="62" t="s">
        <v>222</v>
      </c>
      <c r="E316" s="62"/>
      <c r="F316" s="60">
        <v>81</v>
      </c>
      <c r="G316" s="119">
        <f t="shared" si="8"/>
        <v>6</v>
      </c>
      <c r="H316" s="97">
        <f t="shared" si="9"/>
        <v>7</v>
      </c>
      <c r="I316" s="123"/>
      <c r="J316" s="123"/>
      <c r="K316" s="64"/>
    </row>
    <row r="317" spans="1:11" s="57" customFormat="1" x14ac:dyDescent="0.35">
      <c r="A317" s="60">
        <v>7.1</v>
      </c>
      <c r="B317" s="61">
        <v>6.08</v>
      </c>
      <c r="C317" s="60">
        <v>18.03</v>
      </c>
      <c r="D317" s="62" t="s">
        <v>148</v>
      </c>
      <c r="E317" s="62">
        <v>58</v>
      </c>
      <c r="F317" s="60">
        <v>90</v>
      </c>
      <c r="G317" s="119">
        <f t="shared" si="8"/>
        <v>6</v>
      </c>
      <c r="H317" s="97">
        <f t="shared" si="9"/>
        <v>7</v>
      </c>
      <c r="I317" s="123"/>
      <c r="J317" s="123"/>
      <c r="K317" s="64"/>
    </row>
    <row r="318" spans="1:11" s="59" customFormat="1" x14ac:dyDescent="0.35">
      <c r="A318" s="69">
        <v>7.1</v>
      </c>
      <c r="B318" s="70">
        <v>7.02</v>
      </c>
      <c r="C318" s="69">
        <v>8.07</v>
      </c>
      <c r="D318" s="71" t="s">
        <v>210</v>
      </c>
      <c r="E318" s="71">
        <v>99</v>
      </c>
      <c r="F318" s="69"/>
      <c r="G318" s="119">
        <f t="shared" si="8"/>
        <v>7</v>
      </c>
      <c r="H318" s="119">
        <f t="shared" si="9"/>
        <v>7</v>
      </c>
      <c r="I318" s="122" t="s">
        <v>368</v>
      </c>
      <c r="J318" s="122">
        <f>ROWS(I318:I322)</f>
        <v>5</v>
      </c>
      <c r="K318" s="72"/>
    </row>
    <row r="319" spans="1:11" s="59" customFormat="1" x14ac:dyDescent="0.35">
      <c r="A319" s="69">
        <v>7.3</v>
      </c>
      <c r="B319" s="70">
        <v>7.01</v>
      </c>
      <c r="C319" s="69">
        <v>9.0299999999999994</v>
      </c>
      <c r="D319" s="71" t="s">
        <v>117</v>
      </c>
      <c r="E319" s="71">
        <v>62</v>
      </c>
      <c r="F319" s="69"/>
      <c r="G319" s="119">
        <f t="shared" si="8"/>
        <v>7</v>
      </c>
      <c r="H319" s="119">
        <f t="shared" si="9"/>
        <v>7</v>
      </c>
      <c r="I319" s="122"/>
      <c r="J319" s="122"/>
      <c r="K319" s="85"/>
    </row>
    <row r="320" spans="1:11" s="72" customFormat="1" x14ac:dyDescent="0.35">
      <c r="A320" s="69">
        <v>7.3</v>
      </c>
      <c r="B320" s="70">
        <v>7.01</v>
      </c>
      <c r="C320" s="69">
        <v>9.0399999999999991</v>
      </c>
      <c r="D320" s="71" t="s">
        <v>117</v>
      </c>
      <c r="E320" s="71"/>
      <c r="F320" s="69"/>
      <c r="G320" s="119">
        <f t="shared" si="8"/>
        <v>7</v>
      </c>
      <c r="H320" s="119">
        <f t="shared" si="9"/>
        <v>7</v>
      </c>
      <c r="I320" s="122"/>
      <c r="J320" s="122"/>
      <c r="K320" s="85"/>
    </row>
    <row r="321" spans="1:11" s="72" customFormat="1" x14ac:dyDescent="0.35">
      <c r="A321" s="69">
        <v>7.3</v>
      </c>
      <c r="B321" s="70">
        <v>7.01</v>
      </c>
      <c r="C321" s="69">
        <v>9.0500000000000007</v>
      </c>
      <c r="D321" s="71" t="s">
        <v>117</v>
      </c>
      <c r="E321" s="71"/>
      <c r="F321" s="69"/>
      <c r="G321" s="119">
        <f t="shared" si="8"/>
        <v>7</v>
      </c>
      <c r="H321" s="119">
        <f t="shared" si="9"/>
        <v>7</v>
      </c>
      <c r="I321" s="122"/>
      <c r="J321" s="122"/>
      <c r="K321" s="85"/>
    </row>
    <row r="322" spans="1:11" s="72" customFormat="1" x14ac:dyDescent="0.35">
      <c r="A322" s="69">
        <v>7.3</v>
      </c>
      <c r="B322" s="70">
        <v>7.01</v>
      </c>
      <c r="C322" s="69">
        <v>200</v>
      </c>
      <c r="D322" s="71" t="s">
        <v>117</v>
      </c>
      <c r="E322" s="71"/>
      <c r="F322" s="69"/>
      <c r="G322" s="119">
        <f t="shared" ref="G322:G385" si="10">_xlfn.FLOOR.MATH(B322)</f>
        <v>7</v>
      </c>
      <c r="H322" s="119">
        <f t="shared" ref="H322:H385" si="11">_xlfn.FLOOR.MATH(A322)</f>
        <v>7</v>
      </c>
      <c r="I322" s="122"/>
      <c r="J322" s="122"/>
      <c r="K322" s="85"/>
    </row>
    <row r="323" spans="1:11" s="64" customFormat="1" x14ac:dyDescent="0.25">
      <c r="A323" s="54">
        <v>7.1</v>
      </c>
      <c r="B323" s="55">
        <v>8.01</v>
      </c>
      <c r="C323" s="54">
        <v>8.01</v>
      </c>
      <c r="D323" s="56" t="s">
        <v>212</v>
      </c>
      <c r="E323" s="56">
        <v>71</v>
      </c>
      <c r="F323" s="54">
        <v>37</v>
      </c>
      <c r="G323" s="119">
        <f t="shared" si="10"/>
        <v>8</v>
      </c>
      <c r="H323" s="97">
        <f t="shared" si="11"/>
        <v>7</v>
      </c>
      <c r="I323" s="132" t="s">
        <v>369</v>
      </c>
      <c r="J323" s="132">
        <f>ROWS(I323:I343)</f>
        <v>21</v>
      </c>
      <c r="K323" s="57"/>
    </row>
    <row r="324" spans="1:11" s="64" customFormat="1" x14ac:dyDescent="0.35">
      <c r="A324" s="60">
        <v>7.1</v>
      </c>
      <c r="B324" s="61">
        <v>8.01</v>
      </c>
      <c r="C324" s="60">
        <v>3.03</v>
      </c>
      <c r="D324" s="62" t="s">
        <v>215</v>
      </c>
      <c r="E324" s="62">
        <v>105</v>
      </c>
      <c r="F324" s="60"/>
      <c r="G324" s="119">
        <f t="shared" si="10"/>
        <v>8</v>
      </c>
      <c r="H324" s="97">
        <f t="shared" si="11"/>
        <v>7</v>
      </c>
      <c r="I324" s="123"/>
      <c r="J324" s="123"/>
      <c r="K324" s="88"/>
    </row>
    <row r="325" spans="1:11" s="64" customFormat="1" x14ac:dyDescent="0.35">
      <c r="A325" s="60">
        <v>7.1</v>
      </c>
      <c r="B325" s="61">
        <v>8.0399999999999991</v>
      </c>
      <c r="C325" s="60">
        <v>3.03</v>
      </c>
      <c r="D325" s="62" t="s">
        <v>215</v>
      </c>
      <c r="E325" s="62"/>
      <c r="F325" s="60"/>
      <c r="G325" s="119">
        <f t="shared" si="10"/>
        <v>8</v>
      </c>
      <c r="H325" s="97">
        <f t="shared" si="11"/>
        <v>7</v>
      </c>
      <c r="I325" s="123"/>
      <c r="J325" s="123"/>
      <c r="K325" s="88"/>
    </row>
    <row r="326" spans="1:11" s="64" customFormat="1" x14ac:dyDescent="0.35">
      <c r="A326" s="60">
        <v>7.1</v>
      </c>
      <c r="B326" s="61">
        <v>8.01</v>
      </c>
      <c r="C326" s="60">
        <v>3.04</v>
      </c>
      <c r="D326" s="62" t="s">
        <v>215</v>
      </c>
      <c r="E326" s="62"/>
      <c r="F326" s="60"/>
      <c r="G326" s="119">
        <f t="shared" si="10"/>
        <v>8</v>
      </c>
      <c r="H326" s="97">
        <f t="shared" si="11"/>
        <v>7</v>
      </c>
      <c r="I326" s="123"/>
      <c r="J326" s="123"/>
      <c r="K326" s="88"/>
    </row>
    <row r="327" spans="1:11" s="64" customFormat="1" x14ac:dyDescent="0.35">
      <c r="A327" s="60">
        <v>7.1</v>
      </c>
      <c r="B327" s="61">
        <v>8.0399999999999991</v>
      </c>
      <c r="C327" s="60">
        <v>3.04</v>
      </c>
      <c r="D327" s="62" t="s">
        <v>215</v>
      </c>
      <c r="E327" s="62"/>
      <c r="F327" s="60"/>
      <c r="G327" s="119">
        <f t="shared" si="10"/>
        <v>8</v>
      </c>
      <c r="H327" s="97">
        <f t="shared" si="11"/>
        <v>7</v>
      </c>
      <c r="I327" s="123"/>
      <c r="J327" s="123"/>
      <c r="K327" s="88"/>
    </row>
    <row r="328" spans="1:11" s="64" customFormat="1" x14ac:dyDescent="0.35">
      <c r="A328" s="60">
        <v>7.1</v>
      </c>
      <c r="B328" s="61">
        <v>8.01</v>
      </c>
      <c r="C328" s="60">
        <v>10.09</v>
      </c>
      <c r="D328" s="62" t="s">
        <v>215</v>
      </c>
      <c r="E328" s="62"/>
      <c r="F328" s="60"/>
      <c r="G328" s="119">
        <f t="shared" si="10"/>
        <v>8</v>
      </c>
      <c r="H328" s="97">
        <f t="shared" si="11"/>
        <v>7</v>
      </c>
      <c r="I328" s="123"/>
      <c r="J328" s="123"/>
      <c r="K328" s="88"/>
    </row>
    <row r="329" spans="1:11" s="64" customFormat="1" x14ac:dyDescent="0.35">
      <c r="A329" s="60">
        <v>7.1</v>
      </c>
      <c r="B329" s="61">
        <v>8.0399999999999991</v>
      </c>
      <c r="C329" s="60">
        <v>10.09</v>
      </c>
      <c r="D329" s="62" t="s">
        <v>215</v>
      </c>
      <c r="E329" s="62"/>
      <c r="F329" s="60"/>
      <c r="G329" s="119">
        <f t="shared" si="10"/>
        <v>8</v>
      </c>
      <c r="H329" s="97">
        <f t="shared" si="11"/>
        <v>7</v>
      </c>
      <c r="I329" s="123"/>
      <c r="J329" s="123"/>
      <c r="K329" s="88"/>
    </row>
    <row r="330" spans="1:11" s="64" customFormat="1" x14ac:dyDescent="0.35">
      <c r="A330" s="60">
        <v>7.1</v>
      </c>
      <c r="B330" s="61">
        <v>8.01</v>
      </c>
      <c r="C330" s="60">
        <v>5.04</v>
      </c>
      <c r="D330" s="62" t="s">
        <v>235</v>
      </c>
      <c r="E330" s="62">
        <v>109</v>
      </c>
      <c r="F330" s="60">
        <v>48</v>
      </c>
      <c r="G330" s="119">
        <f t="shared" si="10"/>
        <v>8</v>
      </c>
      <c r="H330" s="97">
        <f t="shared" si="11"/>
        <v>7</v>
      </c>
      <c r="I330" s="127"/>
      <c r="J330" s="123"/>
    </row>
    <row r="331" spans="1:11" s="64" customFormat="1" x14ac:dyDescent="0.35">
      <c r="A331" s="60">
        <v>7.1</v>
      </c>
      <c r="B331" s="61">
        <v>8.02</v>
      </c>
      <c r="C331" s="60">
        <v>5.04</v>
      </c>
      <c r="D331" s="62" t="s">
        <v>235</v>
      </c>
      <c r="E331" s="62"/>
      <c r="F331" s="60">
        <v>48</v>
      </c>
      <c r="G331" s="119">
        <f t="shared" si="10"/>
        <v>8</v>
      </c>
      <c r="H331" s="97">
        <f t="shared" si="11"/>
        <v>7</v>
      </c>
      <c r="I331" s="127"/>
      <c r="J331" s="123"/>
    </row>
    <row r="332" spans="1:11" s="64" customFormat="1" x14ac:dyDescent="0.35">
      <c r="A332" s="60">
        <v>7.1</v>
      </c>
      <c r="B332" s="61">
        <v>8.0399999999999991</v>
      </c>
      <c r="C332" s="60">
        <v>5.04</v>
      </c>
      <c r="D332" s="62" t="s">
        <v>235</v>
      </c>
      <c r="E332" s="62"/>
      <c r="F332" s="60">
        <v>48</v>
      </c>
      <c r="G332" s="119">
        <f t="shared" si="10"/>
        <v>8</v>
      </c>
      <c r="H332" s="97">
        <f t="shared" si="11"/>
        <v>7</v>
      </c>
      <c r="I332" s="127"/>
      <c r="J332" s="123"/>
    </row>
    <row r="333" spans="1:11" s="64" customFormat="1" x14ac:dyDescent="0.35">
      <c r="A333" s="60">
        <v>7.1</v>
      </c>
      <c r="B333" s="61">
        <v>8.0299999999999994</v>
      </c>
      <c r="C333" s="60">
        <v>18.03</v>
      </c>
      <c r="D333" s="62" t="s">
        <v>148</v>
      </c>
      <c r="E333" s="62">
        <v>58</v>
      </c>
      <c r="F333" s="60">
        <v>90</v>
      </c>
      <c r="G333" s="119">
        <f t="shared" si="10"/>
        <v>8</v>
      </c>
      <c r="H333" s="97">
        <f t="shared" si="11"/>
        <v>7</v>
      </c>
      <c r="I333" s="123"/>
      <c r="J333" s="123"/>
    </row>
    <row r="334" spans="1:11" s="64" customFormat="1" x14ac:dyDescent="0.35">
      <c r="A334" s="60">
        <v>7.1</v>
      </c>
      <c r="B334" s="61">
        <v>8.0299999999999994</v>
      </c>
      <c r="C334" s="60">
        <v>18.03</v>
      </c>
      <c r="D334" s="62" t="s">
        <v>148</v>
      </c>
      <c r="E334" s="62"/>
      <c r="F334" s="60">
        <v>90</v>
      </c>
      <c r="G334" s="119">
        <f t="shared" si="10"/>
        <v>8</v>
      </c>
      <c r="H334" s="97">
        <f t="shared" si="11"/>
        <v>7</v>
      </c>
      <c r="I334" s="123"/>
      <c r="J334" s="123"/>
    </row>
    <row r="335" spans="1:11" s="64" customFormat="1" x14ac:dyDescent="0.35">
      <c r="A335" s="60">
        <v>7.1</v>
      </c>
      <c r="B335" s="61">
        <v>8.0399999999999991</v>
      </c>
      <c r="C335" s="60">
        <v>4.01</v>
      </c>
      <c r="D335" s="62" t="s">
        <v>227</v>
      </c>
      <c r="E335" s="62">
        <v>102</v>
      </c>
      <c r="F335" s="60">
        <v>94</v>
      </c>
      <c r="G335" s="119">
        <f t="shared" si="10"/>
        <v>8</v>
      </c>
      <c r="H335" s="97">
        <f t="shared" si="11"/>
        <v>7</v>
      </c>
      <c r="I335" s="123"/>
      <c r="J335" s="123"/>
    </row>
    <row r="336" spans="1:11" s="64" customFormat="1" x14ac:dyDescent="0.35">
      <c r="A336" s="60">
        <v>7.1</v>
      </c>
      <c r="B336" s="61">
        <v>8.01</v>
      </c>
      <c r="C336" s="60">
        <v>5.03</v>
      </c>
      <c r="D336" s="62" t="s">
        <v>227</v>
      </c>
      <c r="E336" s="62"/>
      <c r="F336" s="60">
        <v>94</v>
      </c>
      <c r="G336" s="119">
        <f t="shared" si="10"/>
        <v>8</v>
      </c>
      <c r="H336" s="97">
        <f t="shared" si="11"/>
        <v>7</v>
      </c>
      <c r="I336" s="123"/>
      <c r="J336" s="123"/>
    </row>
    <row r="337" spans="1:11" s="64" customFormat="1" x14ac:dyDescent="0.35">
      <c r="A337" s="60">
        <v>7.1</v>
      </c>
      <c r="B337" s="61">
        <v>8.01</v>
      </c>
      <c r="C337" s="60">
        <v>6.01</v>
      </c>
      <c r="D337" s="62" t="s">
        <v>234</v>
      </c>
      <c r="E337" s="62">
        <v>80</v>
      </c>
      <c r="F337" s="60">
        <v>100</v>
      </c>
      <c r="G337" s="119">
        <f t="shared" si="10"/>
        <v>8</v>
      </c>
      <c r="H337" s="97">
        <f t="shared" si="11"/>
        <v>7</v>
      </c>
      <c r="I337" s="123"/>
      <c r="J337" s="123"/>
    </row>
    <row r="338" spans="1:11" s="64" customFormat="1" x14ac:dyDescent="0.35">
      <c r="A338" s="60">
        <v>7.1</v>
      </c>
      <c r="B338" s="61">
        <v>8.07</v>
      </c>
      <c r="C338" s="60">
        <v>6.01</v>
      </c>
      <c r="D338" s="62" t="s">
        <v>234</v>
      </c>
      <c r="E338" s="62"/>
      <c r="F338" s="60">
        <v>100</v>
      </c>
      <c r="G338" s="119">
        <f t="shared" si="10"/>
        <v>8</v>
      </c>
      <c r="H338" s="97">
        <f t="shared" si="11"/>
        <v>7</v>
      </c>
      <c r="I338" s="123"/>
      <c r="J338" s="123"/>
    </row>
    <row r="339" spans="1:11" s="64" customFormat="1" x14ac:dyDescent="0.35">
      <c r="A339" s="60">
        <v>7.1</v>
      </c>
      <c r="B339" s="61">
        <v>8.01</v>
      </c>
      <c r="C339" s="60">
        <v>6.02</v>
      </c>
      <c r="D339" s="62" t="s">
        <v>234</v>
      </c>
      <c r="E339" s="62"/>
      <c r="F339" s="60">
        <v>100</v>
      </c>
      <c r="G339" s="119">
        <f t="shared" si="10"/>
        <v>8</v>
      </c>
      <c r="H339" s="97">
        <f t="shared" si="11"/>
        <v>7</v>
      </c>
      <c r="I339" s="123"/>
      <c r="J339" s="123"/>
    </row>
    <row r="340" spans="1:11" s="64" customFormat="1" x14ac:dyDescent="0.35">
      <c r="A340" s="60">
        <v>7.1</v>
      </c>
      <c r="B340" s="61">
        <v>8.07</v>
      </c>
      <c r="C340" s="60">
        <v>11.02</v>
      </c>
      <c r="D340" s="62" t="s">
        <v>234</v>
      </c>
      <c r="E340" s="62"/>
      <c r="F340" s="60">
        <v>100</v>
      </c>
      <c r="G340" s="119">
        <f t="shared" si="10"/>
        <v>8</v>
      </c>
      <c r="H340" s="97">
        <f t="shared" si="11"/>
        <v>7</v>
      </c>
      <c r="I340" s="123"/>
      <c r="J340" s="123"/>
    </row>
    <row r="341" spans="1:11" s="64" customFormat="1" x14ac:dyDescent="0.35">
      <c r="A341" s="60">
        <v>7.1</v>
      </c>
      <c r="B341" s="61">
        <v>8.01</v>
      </c>
      <c r="C341" s="60">
        <v>5.05</v>
      </c>
      <c r="D341" s="62" t="s">
        <v>226</v>
      </c>
      <c r="E341" s="62">
        <v>70</v>
      </c>
      <c r="F341" s="60">
        <v>101</v>
      </c>
      <c r="G341" s="119">
        <f t="shared" si="10"/>
        <v>8</v>
      </c>
      <c r="H341" s="97">
        <f t="shared" si="11"/>
        <v>7</v>
      </c>
      <c r="I341" s="127"/>
      <c r="J341" s="123"/>
    </row>
    <row r="342" spans="1:11" s="64" customFormat="1" x14ac:dyDescent="0.35">
      <c r="A342" s="60">
        <v>7.1</v>
      </c>
      <c r="B342" s="61">
        <v>8.01</v>
      </c>
      <c r="C342" s="60">
        <v>5.05</v>
      </c>
      <c r="D342" s="62" t="s">
        <v>226</v>
      </c>
      <c r="E342" s="62"/>
      <c r="F342" s="60">
        <v>101</v>
      </c>
      <c r="G342" s="119">
        <f t="shared" si="10"/>
        <v>8</v>
      </c>
      <c r="H342" s="97">
        <f t="shared" si="11"/>
        <v>7</v>
      </c>
      <c r="I342" s="127"/>
      <c r="J342" s="123"/>
    </row>
    <row r="343" spans="1:11" s="64" customFormat="1" x14ac:dyDescent="0.35">
      <c r="A343" s="60">
        <v>7.1</v>
      </c>
      <c r="B343" s="61">
        <v>8.01</v>
      </c>
      <c r="C343" s="60">
        <v>6.01</v>
      </c>
      <c r="D343" s="62" t="s">
        <v>221</v>
      </c>
      <c r="E343" s="62">
        <v>82</v>
      </c>
      <c r="F343" s="60">
        <v>104</v>
      </c>
      <c r="G343" s="119">
        <f t="shared" si="10"/>
        <v>8</v>
      </c>
      <c r="H343" s="97">
        <f t="shared" si="11"/>
        <v>7</v>
      </c>
      <c r="I343" s="123"/>
      <c r="J343" s="123"/>
    </row>
    <row r="344" spans="1:11" s="72" customFormat="1" x14ac:dyDescent="0.25">
      <c r="A344" s="65">
        <v>7.1</v>
      </c>
      <c r="B344" s="66">
        <v>9.0500000000000007</v>
      </c>
      <c r="C344" s="65">
        <v>1.01</v>
      </c>
      <c r="D344" s="67" t="s">
        <v>224</v>
      </c>
      <c r="E344" s="67">
        <v>77</v>
      </c>
      <c r="F344" s="65">
        <v>5</v>
      </c>
      <c r="G344" s="119">
        <f t="shared" si="10"/>
        <v>9</v>
      </c>
      <c r="H344" s="119">
        <f t="shared" si="11"/>
        <v>7</v>
      </c>
      <c r="I344" s="125" t="s">
        <v>370</v>
      </c>
      <c r="J344" s="128">
        <f>ROWS(I344:I380)</f>
        <v>37</v>
      </c>
      <c r="K344" s="68"/>
    </row>
    <row r="345" spans="1:11" s="72" customFormat="1" x14ac:dyDescent="0.25">
      <c r="A345" s="65">
        <v>7.1</v>
      </c>
      <c r="B345" s="66">
        <v>9.0500000000000007</v>
      </c>
      <c r="C345" s="65">
        <v>2.0099999999999998</v>
      </c>
      <c r="D345" s="67" t="s">
        <v>224</v>
      </c>
      <c r="E345" s="67"/>
      <c r="F345" s="65">
        <v>5</v>
      </c>
      <c r="G345" s="119">
        <f t="shared" si="10"/>
        <v>9</v>
      </c>
      <c r="H345" s="119">
        <f t="shared" si="11"/>
        <v>7</v>
      </c>
      <c r="I345" s="125"/>
      <c r="J345" s="128"/>
      <c r="K345" s="68"/>
    </row>
    <row r="346" spans="1:11" s="72" customFormat="1" x14ac:dyDescent="0.35">
      <c r="A346" s="69">
        <v>7.1</v>
      </c>
      <c r="B346" s="70">
        <v>9.0500000000000007</v>
      </c>
      <c r="C346" s="69">
        <v>5.09</v>
      </c>
      <c r="D346" s="71" t="s">
        <v>159</v>
      </c>
      <c r="E346" s="71">
        <v>76</v>
      </c>
      <c r="F346" s="69">
        <v>4</v>
      </c>
      <c r="G346" s="119">
        <f t="shared" si="10"/>
        <v>9</v>
      </c>
      <c r="H346" s="119">
        <f t="shared" si="11"/>
        <v>7</v>
      </c>
      <c r="I346" s="126"/>
      <c r="J346" s="122"/>
    </row>
    <row r="347" spans="1:11" s="72" customFormat="1" x14ac:dyDescent="0.35">
      <c r="A347" s="69">
        <v>7.1</v>
      </c>
      <c r="B347" s="70">
        <v>9.0500000000000007</v>
      </c>
      <c r="C347" s="69">
        <v>13.01</v>
      </c>
      <c r="D347" s="71" t="s">
        <v>159</v>
      </c>
      <c r="E347" s="71"/>
      <c r="F347" s="69">
        <v>4</v>
      </c>
      <c r="G347" s="119">
        <f t="shared" si="10"/>
        <v>9</v>
      </c>
      <c r="H347" s="119">
        <f t="shared" si="11"/>
        <v>7</v>
      </c>
      <c r="I347" s="126"/>
      <c r="J347" s="122"/>
    </row>
    <row r="348" spans="1:11" s="72" customFormat="1" x14ac:dyDescent="0.35">
      <c r="A348" s="69">
        <v>7.1</v>
      </c>
      <c r="B348" s="70">
        <v>9.0500000000000007</v>
      </c>
      <c r="C348" s="69">
        <v>13.02</v>
      </c>
      <c r="D348" s="71" t="s">
        <v>159</v>
      </c>
      <c r="E348" s="71"/>
      <c r="F348" s="69">
        <v>4</v>
      </c>
      <c r="G348" s="119">
        <f t="shared" si="10"/>
        <v>9</v>
      </c>
      <c r="H348" s="119">
        <f t="shared" si="11"/>
        <v>7</v>
      </c>
      <c r="I348" s="126"/>
      <c r="J348" s="122"/>
    </row>
    <row r="349" spans="1:11" s="72" customFormat="1" x14ac:dyDescent="0.35">
      <c r="A349" s="69">
        <v>7.1</v>
      </c>
      <c r="B349" s="70">
        <v>9.11</v>
      </c>
      <c r="C349" s="69">
        <v>8.07</v>
      </c>
      <c r="D349" s="71" t="s">
        <v>210</v>
      </c>
      <c r="E349" s="71">
        <v>99</v>
      </c>
      <c r="F349" s="69"/>
      <c r="G349" s="119">
        <f t="shared" si="10"/>
        <v>9</v>
      </c>
      <c r="H349" s="119">
        <f t="shared" si="11"/>
        <v>7</v>
      </c>
      <c r="I349" s="122"/>
      <c r="J349" s="122"/>
    </row>
    <row r="350" spans="1:11" s="72" customFormat="1" x14ac:dyDescent="0.35">
      <c r="A350" s="69">
        <v>7.1</v>
      </c>
      <c r="B350" s="70">
        <v>9.1199999999999992</v>
      </c>
      <c r="C350" s="69">
        <v>8.07</v>
      </c>
      <c r="D350" s="71" t="s">
        <v>210</v>
      </c>
      <c r="E350" s="71"/>
      <c r="F350" s="69"/>
      <c r="G350" s="119">
        <f t="shared" si="10"/>
        <v>9</v>
      </c>
      <c r="H350" s="119">
        <f t="shared" si="11"/>
        <v>7</v>
      </c>
      <c r="I350" s="122"/>
      <c r="J350" s="122"/>
    </row>
    <row r="351" spans="1:11" s="72" customFormat="1" x14ac:dyDescent="0.35">
      <c r="A351" s="69">
        <v>7.1</v>
      </c>
      <c r="B351" s="70">
        <v>9.01</v>
      </c>
      <c r="C351" s="69">
        <v>18.04</v>
      </c>
      <c r="D351" s="71" t="s">
        <v>149</v>
      </c>
      <c r="E351" s="71">
        <v>73</v>
      </c>
      <c r="F351" s="69">
        <v>24</v>
      </c>
      <c r="G351" s="119">
        <f t="shared" si="10"/>
        <v>9</v>
      </c>
      <c r="H351" s="119">
        <f t="shared" si="11"/>
        <v>7</v>
      </c>
      <c r="I351" s="122"/>
      <c r="J351" s="122"/>
    </row>
    <row r="352" spans="1:11" s="72" customFormat="1" x14ac:dyDescent="0.35">
      <c r="A352" s="69">
        <v>7.1</v>
      </c>
      <c r="B352" s="70">
        <v>9.0399999999999991</v>
      </c>
      <c r="C352" s="69">
        <v>7.01</v>
      </c>
      <c r="D352" s="71" t="s">
        <v>229</v>
      </c>
      <c r="E352" s="71">
        <v>67</v>
      </c>
      <c r="F352" s="69">
        <v>36</v>
      </c>
      <c r="G352" s="119">
        <f t="shared" si="10"/>
        <v>9</v>
      </c>
      <c r="H352" s="119">
        <f t="shared" si="11"/>
        <v>7</v>
      </c>
      <c r="I352" s="122"/>
      <c r="J352" s="122"/>
    </row>
    <row r="353" spans="1:11" s="72" customFormat="1" x14ac:dyDescent="0.25">
      <c r="A353" s="65">
        <v>7.1</v>
      </c>
      <c r="B353" s="66">
        <v>9.02</v>
      </c>
      <c r="C353" s="65">
        <v>8.09</v>
      </c>
      <c r="D353" s="67" t="s">
        <v>213</v>
      </c>
      <c r="E353" s="67">
        <v>72</v>
      </c>
      <c r="F353" s="65">
        <v>38</v>
      </c>
      <c r="G353" s="119">
        <f t="shared" si="10"/>
        <v>9</v>
      </c>
      <c r="H353" s="119">
        <f t="shared" si="11"/>
        <v>7</v>
      </c>
      <c r="I353" s="125"/>
      <c r="J353" s="128"/>
      <c r="K353" s="68"/>
    </row>
    <row r="354" spans="1:11" s="72" customFormat="1" x14ac:dyDescent="0.35">
      <c r="A354" s="69">
        <v>7.1</v>
      </c>
      <c r="B354" s="70">
        <v>9.02</v>
      </c>
      <c r="C354" s="69">
        <v>5.04</v>
      </c>
      <c r="D354" s="71" t="s">
        <v>235</v>
      </c>
      <c r="E354" s="71">
        <v>109</v>
      </c>
      <c r="F354" s="69">
        <v>48</v>
      </c>
      <c r="G354" s="119">
        <f t="shared" si="10"/>
        <v>9</v>
      </c>
      <c r="H354" s="119">
        <f t="shared" si="11"/>
        <v>7</v>
      </c>
      <c r="I354" s="126"/>
      <c r="J354" s="122"/>
    </row>
    <row r="355" spans="1:11" s="72" customFormat="1" x14ac:dyDescent="0.35">
      <c r="A355" s="69">
        <v>7.1</v>
      </c>
      <c r="B355" s="70">
        <v>9.0399999999999991</v>
      </c>
      <c r="C355" s="69">
        <v>5.04</v>
      </c>
      <c r="D355" s="71" t="s">
        <v>235</v>
      </c>
      <c r="E355" s="71"/>
      <c r="F355" s="69">
        <v>48</v>
      </c>
      <c r="G355" s="119">
        <f t="shared" si="10"/>
        <v>9</v>
      </c>
      <c r="H355" s="119">
        <f t="shared" si="11"/>
        <v>7</v>
      </c>
      <c r="I355" s="126"/>
      <c r="J355" s="122"/>
    </row>
    <row r="356" spans="1:11" s="72" customFormat="1" x14ac:dyDescent="0.35">
      <c r="A356" s="69">
        <v>7.1</v>
      </c>
      <c r="B356" s="70">
        <v>9.06</v>
      </c>
      <c r="C356" s="69">
        <v>5.04</v>
      </c>
      <c r="D356" s="71" t="s">
        <v>235</v>
      </c>
      <c r="E356" s="71"/>
      <c r="F356" s="69">
        <v>48</v>
      </c>
      <c r="G356" s="119">
        <f t="shared" si="10"/>
        <v>9</v>
      </c>
      <c r="H356" s="119">
        <f t="shared" si="11"/>
        <v>7</v>
      </c>
      <c r="I356" s="126"/>
      <c r="J356" s="122"/>
    </row>
    <row r="357" spans="1:11" s="72" customFormat="1" x14ac:dyDescent="0.35">
      <c r="A357" s="69">
        <v>7.1</v>
      </c>
      <c r="B357" s="70">
        <v>9.07</v>
      </c>
      <c r="C357" s="69">
        <v>5.04</v>
      </c>
      <c r="D357" s="71" t="s">
        <v>235</v>
      </c>
      <c r="E357" s="71"/>
      <c r="F357" s="69">
        <v>48</v>
      </c>
      <c r="G357" s="119">
        <f t="shared" si="10"/>
        <v>9</v>
      </c>
      <c r="H357" s="119">
        <f t="shared" si="11"/>
        <v>7</v>
      </c>
      <c r="I357" s="126"/>
      <c r="J357" s="122"/>
    </row>
    <row r="358" spans="1:11" s="72" customFormat="1" x14ac:dyDescent="0.35">
      <c r="A358" s="69">
        <v>7.1</v>
      </c>
      <c r="B358" s="70">
        <v>9.0399999999999991</v>
      </c>
      <c r="C358" s="69">
        <v>5.05</v>
      </c>
      <c r="D358" s="71" t="s">
        <v>228</v>
      </c>
      <c r="E358" s="71">
        <v>103</v>
      </c>
      <c r="F358" s="69">
        <v>62</v>
      </c>
      <c r="G358" s="119">
        <f t="shared" si="10"/>
        <v>9</v>
      </c>
      <c r="H358" s="119">
        <f t="shared" si="11"/>
        <v>7</v>
      </c>
      <c r="I358" s="122"/>
      <c r="J358" s="122"/>
    </row>
    <row r="359" spans="1:11" s="72" customFormat="1" x14ac:dyDescent="0.25">
      <c r="A359" s="65">
        <v>7.1</v>
      </c>
      <c r="B359" s="66">
        <v>9.09</v>
      </c>
      <c r="C359" s="65">
        <v>5.08</v>
      </c>
      <c r="D359" s="67" t="s">
        <v>217</v>
      </c>
      <c r="E359" s="67">
        <v>69</v>
      </c>
      <c r="F359" s="65">
        <v>69</v>
      </c>
      <c r="G359" s="119">
        <f t="shared" si="10"/>
        <v>9</v>
      </c>
      <c r="H359" s="119">
        <f t="shared" si="11"/>
        <v>7</v>
      </c>
      <c r="I359" s="125"/>
      <c r="J359" s="128"/>
      <c r="K359" s="68"/>
    </row>
    <row r="360" spans="1:11" s="72" customFormat="1" x14ac:dyDescent="0.35">
      <c r="A360" s="69">
        <v>7.3</v>
      </c>
      <c r="B360" s="70">
        <v>9.1199999999999992</v>
      </c>
      <c r="C360" s="69">
        <v>9.0299999999999994</v>
      </c>
      <c r="D360" s="71" t="s">
        <v>117</v>
      </c>
      <c r="E360" s="71">
        <v>62</v>
      </c>
      <c r="F360" s="69"/>
      <c r="G360" s="119">
        <f t="shared" si="10"/>
        <v>9</v>
      </c>
      <c r="H360" s="119">
        <f t="shared" si="11"/>
        <v>7</v>
      </c>
      <c r="I360" s="122"/>
      <c r="J360" s="122"/>
      <c r="K360" s="85"/>
    </row>
    <row r="361" spans="1:11" s="72" customFormat="1" x14ac:dyDescent="0.35">
      <c r="A361" s="69">
        <v>7.3</v>
      </c>
      <c r="B361" s="70">
        <v>9.1199999999999992</v>
      </c>
      <c r="C361" s="69">
        <v>9.0399999999999991</v>
      </c>
      <c r="D361" s="71" t="s">
        <v>117</v>
      </c>
      <c r="E361" s="71"/>
      <c r="F361" s="69"/>
      <c r="G361" s="119">
        <f t="shared" si="10"/>
        <v>9</v>
      </c>
      <c r="H361" s="119">
        <f t="shared" si="11"/>
        <v>7</v>
      </c>
      <c r="I361" s="122"/>
      <c r="J361" s="122"/>
      <c r="K361" s="85"/>
    </row>
    <row r="362" spans="1:11" s="72" customFormat="1" x14ac:dyDescent="0.35">
      <c r="A362" s="69">
        <v>7.3</v>
      </c>
      <c r="B362" s="70">
        <v>9.1199999999999992</v>
      </c>
      <c r="C362" s="69">
        <v>9.0500000000000007</v>
      </c>
      <c r="D362" s="71" t="s">
        <v>117</v>
      </c>
      <c r="E362" s="71"/>
      <c r="F362" s="69"/>
      <c r="G362" s="119">
        <f t="shared" si="10"/>
        <v>9</v>
      </c>
      <c r="H362" s="119">
        <f t="shared" si="11"/>
        <v>7</v>
      </c>
      <c r="I362" s="122"/>
      <c r="J362" s="122"/>
      <c r="K362" s="85"/>
    </row>
    <row r="363" spans="1:11" s="72" customFormat="1" x14ac:dyDescent="0.35">
      <c r="A363" s="69">
        <v>7.1</v>
      </c>
      <c r="B363" s="70">
        <v>9.11</v>
      </c>
      <c r="C363" s="69">
        <v>8.02</v>
      </c>
      <c r="D363" s="71" t="s">
        <v>211</v>
      </c>
      <c r="E363" s="71">
        <v>85</v>
      </c>
      <c r="F363" s="69"/>
      <c r="G363" s="119">
        <f t="shared" si="10"/>
        <v>9</v>
      </c>
      <c r="H363" s="119">
        <f t="shared" si="11"/>
        <v>7</v>
      </c>
      <c r="I363" s="122"/>
      <c r="J363" s="122"/>
      <c r="K363" s="85"/>
    </row>
    <row r="364" spans="1:11" s="72" customFormat="1" x14ac:dyDescent="0.35">
      <c r="A364" s="69">
        <v>7.1</v>
      </c>
      <c r="B364" s="70">
        <v>9.11</v>
      </c>
      <c r="C364" s="69">
        <v>8.08</v>
      </c>
      <c r="D364" s="71" t="s">
        <v>211</v>
      </c>
      <c r="E364" s="71"/>
      <c r="F364" s="69"/>
      <c r="G364" s="119">
        <f t="shared" si="10"/>
        <v>9</v>
      </c>
      <c r="H364" s="119">
        <f t="shared" si="11"/>
        <v>7</v>
      </c>
      <c r="I364" s="122"/>
      <c r="J364" s="122"/>
      <c r="K364" s="85"/>
    </row>
    <row r="365" spans="1:11" s="72" customFormat="1" x14ac:dyDescent="0.35">
      <c r="A365" s="69">
        <v>7.1</v>
      </c>
      <c r="B365" s="70">
        <v>9.11</v>
      </c>
      <c r="C365" s="69">
        <v>17.04</v>
      </c>
      <c r="D365" s="71" t="s">
        <v>211</v>
      </c>
      <c r="E365" s="71"/>
      <c r="F365" s="69"/>
      <c r="G365" s="119">
        <f t="shared" si="10"/>
        <v>9</v>
      </c>
      <c r="H365" s="119">
        <f t="shared" si="11"/>
        <v>7</v>
      </c>
      <c r="I365" s="122"/>
      <c r="J365" s="122"/>
      <c r="K365" s="85"/>
    </row>
    <row r="366" spans="1:11" s="72" customFormat="1" x14ac:dyDescent="0.35">
      <c r="A366" s="69">
        <v>7.2</v>
      </c>
      <c r="B366" s="70">
        <v>9.08</v>
      </c>
      <c r="C366" s="69">
        <v>5.0599999999999996</v>
      </c>
      <c r="D366" s="71" t="s">
        <v>250</v>
      </c>
      <c r="E366" s="71">
        <v>83</v>
      </c>
      <c r="F366" s="69">
        <v>82</v>
      </c>
      <c r="G366" s="119">
        <f t="shared" si="10"/>
        <v>9</v>
      </c>
      <c r="H366" s="119">
        <f t="shared" si="11"/>
        <v>7</v>
      </c>
      <c r="I366" s="122"/>
      <c r="J366" s="122"/>
    </row>
    <row r="367" spans="1:11" s="72" customFormat="1" x14ac:dyDescent="0.35">
      <c r="A367" s="69">
        <v>7.2</v>
      </c>
      <c r="B367" s="70">
        <v>9.08</v>
      </c>
      <c r="C367" s="69">
        <v>5.0599999999999996</v>
      </c>
      <c r="D367" s="71" t="s">
        <v>222</v>
      </c>
      <c r="E367" s="71">
        <v>84</v>
      </c>
      <c r="F367" s="69">
        <v>81</v>
      </c>
      <c r="G367" s="119">
        <f t="shared" si="10"/>
        <v>9</v>
      </c>
      <c r="H367" s="119">
        <f t="shared" si="11"/>
        <v>7</v>
      </c>
      <c r="I367" s="122"/>
      <c r="J367" s="122"/>
    </row>
    <row r="368" spans="1:11" s="72" customFormat="1" x14ac:dyDescent="0.35">
      <c r="A368" s="69">
        <v>7.2</v>
      </c>
      <c r="B368" s="70">
        <v>9.09</v>
      </c>
      <c r="C368" s="69">
        <v>5.0599999999999996</v>
      </c>
      <c r="D368" s="71" t="s">
        <v>222</v>
      </c>
      <c r="E368" s="71"/>
      <c r="F368" s="69">
        <v>81</v>
      </c>
      <c r="G368" s="119">
        <f t="shared" si="10"/>
        <v>9</v>
      </c>
      <c r="H368" s="119">
        <f t="shared" si="11"/>
        <v>7</v>
      </c>
      <c r="I368" s="122"/>
      <c r="J368" s="122"/>
    </row>
    <row r="369" spans="1:11" s="72" customFormat="1" x14ac:dyDescent="0.35">
      <c r="A369" s="69">
        <v>7.2</v>
      </c>
      <c r="B369" s="70">
        <v>9.08</v>
      </c>
      <c r="C369" s="69">
        <v>5.07</v>
      </c>
      <c r="D369" s="71" t="s">
        <v>222</v>
      </c>
      <c r="E369" s="71"/>
      <c r="F369" s="69">
        <v>81</v>
      </c>
      <c r="G369" s="119">
        <f t="shared" si="10"/>
        <v>9</v>
      </c>
      <c r="H369" s="119">
        <f t="shared" si="11"/>
        <v>7</v>
      </c>
      <c r="I369" s="122"/>
      <c r="J369" s="122"/>
    </row>
    <row r="370" spans="1:11" s="72" customFormat="1" x14ac:dyDescent="0.35">
      <c r="A370" s="69">
        <v>7.2</v>
      </c>
      <c r="B370" s="70">
        <v>9.09</v>
      </c>
      <c r="C370" s="69">
        <v>5.07</v>
      </c>
      <c r="D370" s="71" t="s">
        <v>222</v>
      </c>
      <c r="E370" s="71"/>
      <c r="F370" s="69">
        <v>81</v>
      </c>
      <c r="G370" s="119">
        <f t="shared" si="10"/>
        <v>9</v>
      </c>
      <c r="H370" s="119">
        <f t="shared" si="11"/>
        <v>7</v>
      </c>
      <c r="I370" s="122"/>
      <c r="J370" s="122"/>
    </row>
    <row r="371" spans="1:11" s="72" customFormat="1" x14ac:dyDescent="0.35">
      <c r="A371" s="69">
        <v>7.1</v>
      </c>
      <c r="B371" s="70">
        <v>9.0299999999999994</v>
      </c>
      <c r="C371" s="69">
        <v>18.03</v>
      </c>
      <c r="D371" s="71" t="s">
        <v>148</v>
      </c>
      <c r="E371" s="71">
        <v>58</v>
      </c>
      <c r="F371" s="69">
        <v>90</v>
      </c>
      <c r="G371" s="119">
        <f t="shared" si="10"/>
        <v>9</v>
      </c>
      <c r="H371" s="119">
        <f t="shared" si="11"/>
        <v>7</v>
      </c>
      <c r="I371" s="122"/>
      <c r="J371" s="122"/>
    </row>
    <row r="372" spans="1:11" s="68" customFormat="1" x14ac:dyDescent="0.35">
      <c r="A372" s="69">
        <v>7.1</v>
      </c>
      <c r="B372" s="70">
        <v>9.0299999999999994</v>
      </c>
      <c r="C372" s="69">
        <v>18.03</v>
      </c>
      <c r="D372" s="71" t="s">
        <v>148</v>
      </c>
      <c r="E372" s="71"/>
      <c r="F372" s="69">
        <v>90</v>
      </c>
      <c r="G372" s="119">
        <f t="shared" si="10"/>
        <v>9</v>
      </c>
      <c r="H372" s="119">
        <f t="shared" si="11"/>
        <v>7</v>
      </c>
      <c r="I372" s="122"/>
      <c r="J372" s="122"/>
      <c r="K372" s="72"/>
    </row>
    <row r="373" spans="1:11" s="68" customFormat="1" x14ac:dyDescent="0.35">
      <c r="A373" s="69">
        <v>7.2</v>
      </c>
      <c r="B373" s="70">
        <v>9.14</v>
      </c>
      <c r="C373" s="69">
        <v>8.0299999999999994</v>
      </c>
      <c r="D373" s="71" t="s">
        <v>218</v>
      </c>
      <c r="E373" s="71">
        <v>106</v>
      </c>
      <c r="F373" s="69"/>
      <c r="G373" s="119">
        <f t="shared" si="10"/>
        <v>9</v>
      </c>
      <c r="H373" s="119">
        <f t="shared" si="11"/>
        <v>7</v>
      </c>
      <c r="I373" s="122"/>
      <c r="J373" s="122"/>
      <c r="K373" s="72"/>
    </row>
    <row r="374" spans="1:11" s="68" customFormat="1" x14ac:dyDescent="0.35">
      <c r="A374" s="69">
        <v>7.2</v>
      </c>
      <c r="B374" s="70">
        <v>9.15</v>
      </c>
      <c r="C374" s="69">
        <v>8.0299999999999994</v>
      </c>
      <c r="D374" s="71" t="s">
        <v>218</v>
      </c>
      <c r="E374" s="71"/>
      <c r="F374" s="69"/>
      <c r="G374" s="119">
        <f t="shared" si="10"/>
        <v>9</v>
      </c>
      <c r="H374" s="119">
        <f t="shared" si="11"/>
        <v>7</v>
      </c>
      <c r="I374" s="122"/>
      <c r="J374" s="122"/>
      <c r="K374" s="72"/>
    </row>
    <row r="375" spans="1:11" s="68" customFormat="1" x14ac:dyDescent="0.35">
      <c r="A375" s="69">
        <v>7.2</v>
      </c>
      <c r="B375" s="70">
        <v>9.14</v>
      </c>
      <c r="C375" s="69">
        <v>8.0399999999999991</v>
      </c>
      <c r="D375" s="71" t="s">
        <v>218</v>
      </c>
      <c r="E375" s="71"/>
      <c r="F375" s="69"/>
      <c r="G375" s="119">
        <f t="shared" si="10"/>
        <v>9</v>
      </c>
      <c r="H375" s="119">
        <f t="shared" si="11"/>
        <v>7</v>
      </c>
      <c r="I375" s="122"/>
      <c r="J375" s="122"/>
      <c r="K375" s="72"/>
    </row>
    <row r="376" spans="1:11" s="68" customFormat="1" x14ac:dyDescent="0.35">
      <c r="A376" s="69">
        <v>7.2</v>
      </c>
      <c r="B376" s="70">
        <v>9.15</v>
      </c>
      <c r="C376" s="69">
        <v>8.0399999999999991</v>
      </c>
      <c r="D376" s="71" t="s">
        <v>218</v>
      </c>
      <c r="E376" s="71"/>
      <c r="F376" s="69"/>
      <c r="G376" s="119">
        <f t="shared" si="10"/>
        <v>9</v>
      </c>
      <c r="H376" s="119">
        <f t="shared" si="11"/>
        <v>7</v>
      </c>
      <c r="I376" s="122"/>
      <c r="J376" s="122"/>
      <c r="K376" s="72"/>
    </row>
    <row r="377" spans="1:11" s="72" customFormat="1" x14ac:dyDescent="0.35">
      <c r="A377" s="69">
        <v>7.1</v>
      </c>
      <c r="B377" s="70">
        <v>9.06</v>
      </c>
      <c r="C377" s="69">
        <v>3.02</v>
      </c>
      <c r="D377" s="71" t="s">
        <v>230</v>
      </c>
      <c r="E377" s="71">
        <v>104</v>
      </c>
      <c r="F377" s="69">
        <v>98</v>
      </c>
      <c r="G377" s="119">
        <f t="shared" si="10"/>
        <v>9</v>
      </c>
      <c r="H377" s="119">
        <f t="shared" si="11"/>
        <v>7</v>
      </c>
      <c r="I377" s="122"/>
      <c r="J377" s="122"/>
    </row>
    <row r="378" spans="1:11" s="72" customFormat="1" x14ac:dyDescent="0.35">
      <c r="A378" s="69">
        <v>7.1</v>
      </c>
      <c r="B378" s="70">
        <v>9.07</v>
      </c>
      <c r="C378" s="69">
        <v>3.02</v>
      </c>
      <c r="D378" s="71" t="s">
        <v>230</v>
      </c>
      <c r="E378" s="71"/>
      <c r="F378" s="69">
        <v>98</v>
      </c>
      <c r="G378" s="119">
        <f t="shared" si="10"/>
        <v>9</v>
      </c>
      <c r="H378" s="119">
        <f t="shared" si="11"/>
        <v>7</v>
      </c>
      <c r="I378" s="122"/>
      <c r="J378" s="122"/>
    </row>
    <row r="379" spans="1:11" s="68" customFormat="1" x14ac:dyDescent="0.35">
      <c r="A379" s="69">
        <v>7.1</v>
      </c>
      <c r="B379" s="70">
        <v>9.06</v>
      </c>
      <c r="C379" s="69">
        <v>7.02</v>
      </c>
      <c r="D379" s="71" t="s">
        <v>230</v>
      </c>
      <c r="E379" s="71"/>
      <c r="F379" s="69">
        <v>98</v>
      </c>
      <c r="G379" s="119">
        <f t="shared" si="10"/>
        <v>9</v>
      </c>
      <c r="H379" s="119">
        <f t="shared" si="11"/>
        <v>7</v>
      </c>
      <c r="I379" s="122"/>
      <c r="J379" s="122"/>
      <c r="K379" s="72"/>
    </row>
    <row r="380" spans="1:11" s="68" customFormat="1" x14ac:dyDescent="0.35">
      <c r="A380" s="69">
        <v>7.1</v>
      </c>
      <c r="B380" s="70">
        <v>9.07</v>
      </c>
      <c r="C380" s="69">
        <v>7.02</v>
      </c>
      <c r="D380" s="71" t="s">
        <v>230</v>
      </c>
      <c r="E380" s="71"/>
      <c r="F380" s="69">
        <v>98</v>
      </c>
      <c r="G380" s="119">
        <f t="shared" si="10"/>
        <v>9</v>
      </c>
      <c r="H380" s="119">
        <f t="shared" si="11"/>
        <v>7</v>
      </c>
      <c r="I380" s="122"/>
      <c r="J380" s="122"/>
      <c r="K380" s="72"/>
    </row>
    <row r="381" spans="1:11" s="58" customFormat="1" x14ac:dyDescent="0.25">
      <c r="A381" s="54">
        <v>7.1</v>
      </c>
      <c r="B381" s="55">
        <v>10.021000000000001</v>
      </c>
      <c r="C381" s="54">
        <v>1.01</v>
      </c>
      <c r="D381" s="56" t="s">
        <v>224</v>
      </c>
      <c r="E381" s="56">
        <v>77</v>
      </c>
      <c r="F381" s="54">
        <v>5</v>
      </c>
      <c r="G381" s="119">
        <f t="shared" si="10"/>
        <v>10</v>
      </c>
      <c r="H381" s="97">
        <f t="shared" si="11"/>
        <v>7</v>
      </c>
      <c r="I381" s="124" t="s">
        <v>371</v>
      </c>
      <c r="J381" s="132">
        <f>ROWS(I381:I440)</f>
        <v>60</v>
      </c>
    </row>
    <row r="382" spans="1:11" s="58" customFormat="1" x14ac:dyDescent="0.25">
      <c r="A382" s="54">
        <v>7.1</v>
      </c>
      <c r="B382" s="55">
        <v>10.021000000000001</v>
      </c>
      <c r="C382" s="54">
        <v>2.0099999999999998</v>
      </c>
      <c r="D382" s="56" t="s">
        <v>224</v>
      </c>
      <c r="E382" s="56"/>
      <c r="F382" s="54">
        <v>5</v>
      </c>
      <c r="G382" s="119">
        <f t="shared" si="10"/>
        <v>10</v>
      </c>
      <c r="H382" s="97">
        <f t="shared" si="11"/>
        <v>7</v>
      </c>
      <c r="I382" s="124"/>
      <c r="J382" s="132"/>
    </row>
    <row r="383" spans="1:11" s="58" customFormat="1" x14ac:dyDescent="0.35">
      <c r="A383" s="60">
        <v>7.1</v>
      </c>
      <c r="B383" s="61">
        <v>10.021000000000001</v>
      </c>
      <c r="C383" s="60">
        <v>5.09</v>
      </c>
      <c r="D383" s="62" t="s">
        <v>159</v>
      </c>
      <c r="E383" s="62">
        <v>76</v>
      </c>
      <c r="F383" s="60">
        <v>4</v>
      </c>
      <c r="G383" s="119">
        <f t="shared" si="10"/>
        <v>10</v>
      </c>
      <c r="H383" s="97">
        <f t="shared" si="11"/>
        <v>7</v>
      </c>
      <c r="I383" s="127"/>
      <c r="J383" s="123"/>
      <c r="K383" s="64"/>
    </row>
    <row r="384" spans="1:11" s="58" customFormat="1" x14ac:dyDescent="0.35">
      <c r="A384" s="60">
        <v>7.1</v>
      </c>
      <c r="B384" s="61">
        <v>10.021000000000001</v>
      </c>
      <c r="C384" s="60">
        <v>13.01</v>
      </c>
      <c r="D384" s="62" t="s">
        <v>159</v>
      </c>
      <c r="E384" s="62"/>
      <c r="F384" s="60">
        <v>4</v>
      </c>
      <c r="G384" s="119">
        <f t="shared" si="10"/>
        <v>10</v>
      </c>
      <c r="H384" s="97">
        <f t="shared" si="11"/>
        <v>7</v>
      </c>
      <c r="I384" s="127"/>
      <c r="J384" s="123"/>
      <c r="K384" s="64"/>
    </row>
    <row r="385" spans="1:11" s="58" customFormat="1" x14ac:dyDescent="0.35">
      <c r="A385" s="60">
        <v>7.1</v>
      </c>
      <c r="B385" s="61">
        <v>10.021000000000001</v>
      </c>
      <c r="C385" s="60">
        <v>13.02</v>
      </c>
      <c r="D385" s="62" t="s">
        <v>159</v>
      </c>
      <c r="E385" s="62"/>
      <c r="F385" s="60">
        <v>4</v>
      </c>
      <c r="G385" s="119">
        <f t="shared" si="10"/>
        <v>10</v>
      </c>
      <c r="H385" s="97">
        <f t="shared" si="11"/>
        <v>7</v>
      </c>
      <c r="I385" s="127"/>
      <c r="J385" s="123"/>
      <c r="K385" s="64"/>
    </row>
    <row r="386" spans="1:11" s="58" customFormat="1" x14ac:dyDescent="0.35">
      <c r="A386" s="60">
        <v>7.1</v>
      </c>
      <c r="B386" s="61">
        <v>10.010999999999999</v>
      </c>
      <c r="C386" s="60">
        <v>8.07</v>
      </c>
      <c r="D386" s="62" t="s">
        <v>210</v>
      </c>
      <c r="E386" s="62">
        <v>99</v>
      </c>
      <c r="F386" s="60"/>
      <c r="G386" s="119">
        <f t="shared" ref="G386:G449" si="12">_xlfn.FLOOR.MATH(B386)</f>
        <v>10</v>
      </c>
      <c r="H386" s="97">
        <f t="shared" ref="H386:H449" si="13">_xlfn.FLOOR.MATH(A386)</f>
        <v>7</v>
      </c>
      <c r="I386" s="123"/>
      <c r="J386" s="123"/>
      <c r="K386" s="64"/>
    </row>
    <row r="387" spans="1:11" s="58" customFormat="1" x14ac:dyDescent="0.35">
      <c r="A387" s="60">
        <v>7.1</v>
      </c>
      <c r="B387" s="61">
        <v>10.012</v>
      </c>
      <c r="C387" s="60">
        <v>8.07</v>
      </c>
      <c r="D387" s="62" t="s">
        <v>210</v>
      </c>
      <c r="E387" s="62"/>
      <c r="F387" s="60"/>
      <c r="G387" s="119">
        <f t="shared" si="12"/>
        <v>10</v>
      </c>
      <c r="H387" s="97">
        <f t="shared" si="13"/>
        <v>7</v>
      </c>
      <c r="I387" s="123"/>
      <c r="J387" s="123"/>
      <c r="K387" s="64"/>
    </row>
    <row r="388" spans="1:11" s="64" customFormat="1" x14ac:dyDescent="0.35">
      <c r="A388" s="60">
        <v>7.1</v>
      </c>
      <c r="B388" s="61">
        <v>10.010999999999999</v>
      </c>
      <c r="C388" s="60">
        <v>7.01</v>
      </c>
      <c r="D388" s="62" t="s">
        <v>229</v>
      </c>
      <c r="E388" s="62">
        <v>67</v>
      </c>
      <c r="F388" s="60">
        <v>36</v>
      </c>
      <c r="G388" s="119">
        <f t="shared" si="12"/>
        <v>10</v>
      </c>
      <c r="H388" s="97">
        <f t="shared" si="13"/>
        <v>7</v>
      </c>
      <c r="I388" s="123"/>
      <c r="J388" s="123"/>
    </row>
    <row r="389" spans="1:11" s="64" customFormat="1" x14ac:dyDescent="0.35">
      <c r="A389" s="60">
        <v>7.1</v>
      </c>
      <c r="B389" s="61">
        <v>10.021000000000001</v>
      </c>
      <c r="C389" s="60">
        <v>7.01</v>
      </c>
      <c r="D389" s="62" t="s">
        <v>229</v>
      </c>
      <c r="E389" s="62"/>
      <c r="F389" s="60">
        <v>36</v>
      </c>
      <c r="G389" s="119">
        <f t="shared" si="12"/>
        <v>10</v>
      </c>
      <c r="H389" s="97">
        <f t="shared" si="13"/>
        <v>7</v>
      </c>
      <c r="I389" s="123"/>
      <c r="J389" s="123"/>
    </row>
    <row r="390" spans="1:11" s="64" customFormat="1" x14ac:dyDescent="0.35">
      <c r="A390" s="60">
        <v>7.1</v>
      </c>
      <c r="B390" s="61">
        <v>10.010999999999999</v>
      </c>
      <c r="C390" s="60">
        <v>3.03</v>
      </c>
      <c r="D390" s="62" t="s">
        <v>215</v>
      </c>
      <c r="E390" s="62">
        <v>105</v>
      </c>
      <c r="F390" s="60"/>
      <c r="G390" s="119">
        <f t="shared" si="12"/>
        <v>10</v>
      </c>
      <c r="H390" s="97">
        <f t="shared" si="13"/>
        <v>7</v>
      </c>
      <c r="I390" s="123"/>
      <c r="J390" s="123"/>
      <c r="K390" s="88"/>
    </row>
    <row r="391" spans="1:11" s="64" customFormat="1" x14ac:dyDescent="0.35">
      <c r="A391" s="60">
        <v>7.1</v>
      </c>
      <c r="B391" s="61">
        <v>10.021000000000001</v>
      </c>
      <c r="C391" s="60">
        <v>3.03</v>
      </c>
      <c r="D391" s="62" t="s">
        <v>215</v>
      </c>
      <c r="E391" s="62"/>
      <c r="F391" s="60"/>
      <c r="G391" s="119">
        <f t="shared" si="12"/>
        <v>10</v>
      </c>
      <c r="H391" s="97">
        <f t="shared" si="13"/>
        <v>7</v>
      </c>
      <c r="I391" s="123"/>
      <c r="J391" s="123"/>
      <c r="K391" s="88"/>
    </row>
    <row r="392" spans="1:11" s="64" customFormat="1" x14ac:dyDescent="0.35">
      <c r="A392" s="60">
        <v>7.1</v>
      </c>
      <c r="B392" s="61">
        <v>10.010999999999999</v>
      </c>
      <c r="C392" s="60">
        <v>3.04</v>
      </c>
      <c r="D392" s="62" t="s">
        <v>215</v>
      </c>
      <c r="E392" s="62"/>
      <c r="F392" s="60"/>
      <c r="G392" s="119">
        <f t="shared" si="12"/>
        <v>10</v>
      </c>
      <c r="H392" s="97">
        <f t="shared" si="13"/>
        <v>7</v>
      </c>
      <c r="I392" s="123"/>
      <c r="J392" s="123"/>
      <c r="K392" s="88"/>
    </row>
    <row r="393" spans="1:11" s="64" customFormat="1" x14ac:dyDescent="0.35">
      <c r="A393" s="60">
        <v>7.1</v>
      </c>
      <c r="B393" s="61">
        <v>10.021000000000001</v>
      </c>
      <c r="C393" s="60">
        <v>3.04</v>
      </c>
      <c r="D393" s="62" t="s">
        <v>215</v>
      </c>
      <c r="E393" s="62"/>
      <c r="F393" s="60"/>
      <c r="G393" s="119">
        <f t="shared" si="12"/>
        <v>10</v>
      </c>
      <c r="H393" s="97">
        <f t="shared" si="13"/>
        <v>7</v>
      </c>
      <c r="I393" s="123"/>
      <c r="J393" s="123"/>
      <c r="K393" s="88"/>
    </row>
    <row r="394" spans="1:11" s="64" customFormat="1" x14ac:dyDescent="0.35">
      <c r="A394" s="60">
        <v>7.1</v>
      </c>
      <c r="B394" s="61">
        <v>10.010999999999999</v>
      </c>
      <c r="C394" s="60">
        <v>10.09</v>
      </c>
      <c r="D394" s="62" t="s">
        <v>215</v>
      </c>
      <c r="E394" s="62"/>
      <c r="F394" s="60"/>
      <c r="G394" s="119">
        <f t="shared" si="12"/>
        <v>10</v>
      </c>
      <c r="H394" s="97">
        <f t="shared" si="13"/>
        <v>7</v>
      </c>
      <c r="I394" s="123"/>
      <c r="J394" s="123"/>
      <c r="K394" s="88"/>
    </row>
    <row r="395" spans="1:11" s="64" customFormat="1" x14ac:dyDescent="0.35">
      <c r="A395" s="60">
        <v>7.1</v>
      </c>
      <c r="B395" s="61">
        <v>10.021000000000001</v>
      </c>
      <c r="C395" s="60">
        <v>10.09</v>
      </c>
      <c r="D395" s="62" t="s">
        <v>215</v>
      </c>
      <c r="E395" s="62"/>
      <c r="F395" s="60"/>
      <c r="G395" s="119">
        <f t="shared" si="12"/>
        <v>10</v>
      </c>
      <c r="H395" s="97">
        <f t="shared" si="13"/>
        <v>7</v>
      </c>
      <c r="I395" s="123"/>
      <c r="J395" s="123"/>
      <c r="K395" s="88"/>
    </row>
    <row r="396" spans="1:11" s="64" customFormat="1" x14ac:dyDescent="0.35">
      <c r="A396" s="60">
        <v>7.1</v>
      </c>
      <c r="B396" s="61">
        <v>10.010999999999999</v>
      </c>
      <c r="C396" s="60">
        <v>5.04</v>
      </c>
      <c r="D396" s="62" t="s">
        <v>235</v>
      </c>
      <c r="E396" s="62">
        <v>109</v>
      </c>
      <c r="F396" s="60">
        <v>48</v>
      </c>
      <c r="G396" s="119">
        <f t="shared" si="12"/>
        <v>10</v>
      </c>
      <c r="H396" s="97">
        <f t="shared" si="13"/>
        <v>7</v>
      </c>
      <c r="I396" s="127"/>
      <c r="J396" s="123"/>
    </row>
    <row r="397" spans="1:11" s="64" customFormat="1" x14ac:dyDescent="0.35">
      <c r="A397" s="60">
        <v>7.1</v>
      </c>
      <c r="B397" s="61">
        <v>10.023</v>
      </c>
      <c r="C397" s="60">
        <v>5.04</v>
      </c>
      <c r="D397" s="62" t="s">
        <v>235</v>
      </c>
      <c r="E397" s="62"/>
      <c r="F397" s="60">
        <v>48</v>
      </c>
      <c r="G397" s="119">
        <f t="shared" si="12"/>
        <v>10</v>
      </c>
      <c r="H397" s="97">
        <f t="shared" si="13"/>
        <v>7</v>
      </c>
      <c r="I397" s="127"/>
      <c r="J397" s="123"/>
    </row>
    <row r="398" spans="1:11" s="64" customFormat="1" x14ac:dyDescent="0.35">
      <c r="A398" s="60">
        <v>7.1</v>
      </c>
      <c r="B398" s="61">
        <v>10.025</v>
      </c>
      <c r="C398" s="60">
        <v>5.04</v>
      </c>
      <c r="D398" s="62" t="s">
        <v>235</v>
      </c>
      <c r="E398" s="62"/>
      <c r="F398" s="60">
        <v>48</v>
      </c>
      <c r="G398" s="119">
        <f t="shared" si="12"/>
        <v>10</v>
      </c>
      <c r="H398" s="97">
        <f t="shared" si="13"/>
        <v>7</v>
      </c>
      <c r="I398" s="127"/>
      <c r="J398" s="123"/>
    </row>
    <row r="399" spans="1:11" s="64" customFormat="1" x14ac:dyDescent="0.35">
      <c r="A399" s="60">
        <v>7.1</v>
      </c>
      <c r="B399" s="61">
        <v>10.021000000000001</v>
      </c>
      <c r="C399" s="60">
        <v>5.01</v>
      </c>
      <c r="D399" s="62" t="s">
        <v>233</v>
      </c>
      <c r="E399" s="62">
        <v>79</v>
      </c>
      <c r="F399" s="60">
        <v>56</v>
      </c>
      <c r="G399" s="119">
        <f t="shared" si="12"/>
        <v>10</v>
      </c>
      <c r="H399" s="97">
        <f t="shared" si="13"/>
        <v>7</v>
      </c>
      <c r="I399" s="123"/>
      <c r="J399" s="123"/>
    </row>
    <row r="400" spans="1:11" s="64" customFormat="1" x14ac:dyDescent="0.35">
      <c r="A400" s="60">
        <v>7.1</v>
      </c>
      <c r="B400" s="61">
        <v>10.010999999999999</v>
      </c>
      <c r="C400" s="60">
        <v>5.05</v>
      </c>
      <c r="D400" s="62" t="s">
        <v>228</v>
      </c>
      <c r="E400" s="62"/>
      <c r="F400" s="60">
        <v>62</v>
      </c>
      <c r="G400" s="119">
        <f t="shared" si="12"/>
        <v>10</v>
      </c>
      <c r="H400" s="97">
        <f t="shared" si="13"/>
        <v>7</v>
      </c>
      <c r="I400" s="123"/>
      <c r="J400" s="123"/>
    </row>
    <row r="401" spans="1:11" s="64" customFormat="1" x14ac:dyDescent="0.25">
      <c r="A401" s="54">
        <v>7.1</v>
      </c>
      <c r="B401" s="55">
        <v>10.021000000000001</v>
      </c>
      <c r="C401" s="54">
        <v>5.08</v>
      </c>
      <c r="D401" s="56" t="s">
        <v>217</v>
      </c>
      <c r="E401" s="56">
        <v>69</v>
      </c>
      <c r="F401" s="54">
        <v>69</v>
      </c>
      <c r="G401" s="119">
        <f t="shared" si="12"/>
        <v>10</v>
      </c>
      <c r="H401" s="97">
        <f t="shared" si="13"/>
        <v>7</v>
      </c>
      <c r="I401" s="124"/>
      <c r="J401" s="132"/>
      <c r="K401" s="58"/>
    </row>
    <row r="402" spans="1:11" s="64" customFormat="1" x14ac:dyDescent="0.25">
      <c r="A402" s="54">
        <v>7.1</v>
      </c>
      <c r="B402" s="55">
        <v>10.023</v>
      </c>
      <c r="C402" s="54">
        <v>5.08</v>
      </c>
      <c r="D402" s="56" t="s">
        <v>217</v>
      </c>
      <c r="E402" s="56"/>
      <c r="F402" s="54">
        <v>69</v>
      </c>
      <c r="G402" s="119">
        <f t="shared" si="12"/>
        <v>10</v>
      </c>
      <c r="H402" s="97">
        <f t="shared" si="13"/>
        <v>7</v>
      </c>
      <c r="I402" s="124"/>
      <c r="J402" s="132"/>
      <c r="K402" s="58"/>
    </row>
    <row r="403" spans="1:11" s="64" customFormat="1" x14ac:dyDescent="0.25">
      <c r="A403" s="54">
        <v>7.1</v>
      </c>
      <c r="B403" s="55">
        <v>10.025</v>
      </c>
      <c r="C403" s="54">
        <v>5.08</v>
      </c>
      <c r="D403" s="56" t="s">
        <v>217</v>
      </c>
      <c r="E403" s="56"/>
      <c r="F403" s="54">
        <v>69</v>
      </c>
      <c r="G403" s="119">
        <f t="shared" si="12"/>
        <v>10</v>
      </c>
      <c r="H403" s="97">
        <f t="shared" si="13"/>
        <v>7</v>
      </c>
      <c r="I403" s="124"/>
      <c r="J403" s="132"/>
      <c r="K403" s="58"/>
    </row>
    <row r="404" spans="1:11" s="64" customFormat="1" x14ac:dyDescent="0.35">
      <c r="A404" s="60">
        <v>7.3</v>
      </c>
      <c r="B404" s="61">
        <v>10.012</v>
      </c>
      <c r="C404" s="60">
        <v>9.0299999999999994</v>
      </c>
      <c r="D404" s="62" t="s">
        <v>117</v>
      </c>
      <c r="E404" s="62">
        <v>62</v>
      </c>
      <c r="F404" s="60"/>
      <c r="G404" s="119">
        <f t="shared" si="12"/>
        <v>10</v>
      </c>
      <c r="H404" s="97">
        <f t="shared" si="13"/>
        <v>7</v>
      </c>
      <c r="I404" s="123"/>
      <c r="J404" s="123"/>
      <c r="K404" s="88"/>
    </row>
    <row r="405" spans="1:11" s="64" customFormat="1" x14ac:dyDescent="0.35">
      <c r="A405" s="60">
        <v>7.3</v>
      </c>
      <c r="B405" s="61">
        <v>10.021000000000001</v>
      </c>
      <c r="C405" s="60">
        <v>9.0299999999999994</v>
      </c>
      <c r="D405" s="62" t="s">
        <v>117</v>
      </c>
      <c r="E405" s="62"/>
      <c r="F405" s="60"/>
      <c r="G405" s="119">
        <f t="shared" si="12"/>
        <v>10</v>
      </c>
      <c r="H405" s="97">
        <f t="shared" si="13"/>
        <v>7</v>
      </c>
      <c r="I405" s="123"/>
      <c r="J405" s="123"/>
      <c r="K405" s="88"/>
    </row>
    <row r="406" spans="1:11" s="64" customFormat="1" x14ac:dyDescent="0.35">
      <c r="A406" s="60">
        <v>7.3</v>
      </c>
      <c r="B406" s="61">
        <v>10.012</v>
      </c>
      <c r="C406" s="60">
        <v>9.0399999999999991</v>
      </c>
      <c r="D406" s="62" t="s">
        <v>117</v>
      </c>
      <c r="E406" s="62"/>
      <c r="F406" s="60"/>
      <c r="G406" s="119">
        <f t="shared" si="12"/>
        <v>10</v>
      </c>
      <c r="H406" s="97">
        <f t="shared" si="13"/>
        <v>7</v>
      </c>
      <c r="I406" s="123"/>
      <c r="J406" s="123"/>
      <c r="K406" s="88"/>
    </row>
    <row r="407" spans="1:11" s="64" customFormat="1" x14ac:dyDescent="0.35">
      <c r="A407" s="60">
        <v>7.3</v>
      </c>
      <c r="B407" s="61">
        <v>10.021000000000001</v>
      </c>
      <c r="C407" s="60">
        <v>9.0399999999999991</v>
      </c>
      <c r="D407" s="62" t="s">
        <v>117</v>
      </c>
      <c r="E407" s="62"/>
      <c r="F407" s="60"/>
      <c r="G407" s="119">
        <f t="shared" si="12"/>
        <v>10</v>
      </c>
      <c r="H407" s="97">
        <f t="shared" si="13"/>
        <v>7</v>
      </c>
      <c r="I407" s="123"/>
      <c r="J407" s="123"/>
      <c r="K407" s="88"/>
    </row>
    <row r="408" spans="1:11" s="64" customFormat="1" x14ac:dyDescent="0.35">
      <c r="A408" s="60">
        <v>7.3</v>
      </c>
      <c r="B408" s="61">
        <v>10.012</v>
      </c>
      <c r="C408" s="60">
        <v>9.0500000000000007</v>
      </c>
      <c r="D408" s="62" t="s">
        <v>117</v>
      </c>
      <c r="E408" s="62"/>
      <c r="F408" s="60"/>
      <c r="G408" s="119">
        <f t="shared" si="12"/>
        <v>10</v>
      </c>
      <c r="H408" s="97">
        <f t="shared" si="13"/>
        <v>7</v>
      </c>
      <c r="I408" s="123"/>
      <c r="J408" s="123"/>
      <c r="K408" s="88"/>
    </row>
    <row r="409" spans="1:11" s="64" customFormat="1" x14ac:dyDescent="0.35">
      <c r="A409" s="60">
        <v>7.3</v>
      </c>
      <c r="B409" s="61">
        <v>10.021000000000001</v>
      </c>
      <c r="C409" s="60">
        <v>9.0500000000000007</v>
      </c>
      <c r="D409" s="62" t="s">
        <v>117</v>
      </c>
      <c r="E409" s="62"/>
      <c r="F409" s="60"/>
      <c r="G409" s="119">
        <f t="shared" si="12"/>
        <v>10</v>
      </c>
      <c r="H409" s="97">
        <f t="shared" si="13"/>
        <v>7</v>
      </c>
      <c r="I409" s="123"/>
      <c r="J409" s="123"/>
      <c r="K409" s="88"/>
    </row>
    <row r="410" spans="1:11" s="64" customFormat="1" x14ac:dyDescent="0.35">
      <c r="A410" s="60">
        <v>7.1</v>
      </c>
      <c r="B410" s="61">
        <v>10.012</v>
      </c>
      <c r="C410" s="60">
        <v>8.02</v>
      </c>
      <c r="D410" s="62" t="s">
        <v>211</v>
      </c>
      <c r="E410" s="62">
        <v>85</v>
      </c>
      <c r="F410" s="60"/>
      <c r="G410" s="119">
        <f t="shared" si="12"/>
        <v>10</v>
      </c>
      <c r="H410" s="97">
        <f t="shared" si="13"/>
        <v>7</v>
      </c>
      <c r="I410" s="123"/>
      <c r="J410" s="123"/>
      <c r="K410" s="88"/>
    </row>
    <row r="411" spans="1:11" s="64" customFormat="1" x14ac:dyDescent="0.35">
      <c r="A411" s="60">
        <v>7.1</v>
      </c>
      <c r="B411" s="61">
        <v>10.012</v>
      </c>
      <c r="C411" s="60">
        <v>8.08</v>
      </c>
      <c r="D411" s="62" t="s">
        <v>211</v>
      </c>
      <c r="E411" s="62"/>
      <c r="F411" s="60"/>
      <c r="G411" s="119">
        <f t="shared" si="12"/>
        <v>10</v>
      </c>
      <c r="H411" s="97">
        <f t="shared" si="13"/>
        <v>7</v>
      </c>
      <c r="I411" s="123"/>
      <c r="J411" s="123"/>
      <c r="K411" s="88"/>
    </row>
    <row r="412" spans="1:11" s="64" customFormat="1" x14ac:dyDescent="0.35">
      <c r="A412" s="60">
        <v>7.1</v>
      </c>
      <c r="B412" s="61">
        <v>10.012</v>
      </c>
      <c r="C412" s="60">
        <v>17.04</v>
      </c>
      <c r="D412" s="62" t="s">
        <v>211</v>
      </c>
      <c r="E412" s="62"/>
      <c r="F412" s="60"/>
      <c r="G412" s="119">
        <f t="shared" si="12"/>
        <v>10</v>
      </c>
      <c r="H412" s="97">
        <f t="shared" si="13"/>
        <v>7</v>
      </c>
      <c r="I412" s="123"/>
      <c r="J412" s="123"/>
      <c r="K412" s="88"/>
    </row>
    <row r="413" spans="1:11" s="64" customFormat="1" x14ac:dyDescent="0.35">
      <c r="A413" s="60">
        <v>7.2</v>
      </c>
      <c r="B413" s="61">
        <v>10.010999999999999</v>
      </c>
      <c r="C413" s="60">
        <v>5.0599999999999996</v>
      </c>
      <c r="D413" s="62" t="s">
        <v>250</v>
      </c>
      <c r="E413" s="62">
        <v>83</v>
      </c>
      <c r="F413" s="60">
        <v>82</v>
      </c>
      <c r="G413" s="119">
        <f t="shared" si="12"/>
        <v>10</v>
      </c>
      <c r="H413" s="97">
        <f t="shared" si="13"/>
        <v>7</v>
      </c>
      <c r="I413" s="123"/>
      <c r="J413" s="123"/>
    </row>
    <row r="414" spans="1:11" s="64" customFormat="1" x14ac:dyDescent="0.35">
      <c r="A414" s="60">
        <v>7.2</v>
      </c>
      <c r="B414" s="61">
        <v>10.010999999999999</v>
      </c>
      <c r="C414" s="60">
        <v>5.0599999999999996</v>
      </c>
      <c r="D414" s="62" t="s">
        <v>222</v>
      </c>
      <c r="E414" s="62">
        <v>84</v>
      </c>
      <c r="F414" s="60">
        <v>81</v>
      </c>
      <c r="G414" s="119">
        <f t="shared" si="12"/>
        <v>10</v>
      </c>
      <c r="H414" s="97">
        <f t="shared" si="13"/>
        <v>7</v>
      </c>
      <c r="I414" s="123"/>
      <c r="J414" s="123"/>
    </row>
    <row r="415" spans="1:11" s="64" customFormat="1" x14ac:dyDescent="0.35">
      <c r="A415" s="60">
        <v>7.2</v>
      </c>
      <c r="B415" s="61">
        <v>10.012</v>
      </c>
      <c r="C415" s="60">
        <v>5.0599999999999996</v>
      </c>
      <c r="D415" s="62" t="s">
        <v>222</v>
      </c>
      <c r="E415" s="62"/>
      <c r="F415" s="60">
        <v>81</v>
      </c>
      <c r="G415" s="119">
        <f t="shared" si="12"/>
        <v>10</v>
      </c>
      <c r="H415" s="97">
        <f t="shared" si="13"/>
        <v>7</v>
      </c>
      <c r="I415" s="123"/>
      <c r="J415" s="123"/>
    </row>
    <row r="416" spans="1:11" s="64" customFormat="1" x14ac:dyDescent="0.35">
      <c r="A416" s="60">
        <v>7.2</v>
      </c>
      <c r="B416" s="61">
        <v>10.021000000000001</v>
      </c>
      <c r="C416" s="60">
        <v>5.0599999999999996</v>
      </c>
      <c r="D416" s="62" t="s">
        <v>222</v>
      </c>
      <c r="E416" s="62"/>
      <c r="F416" s="60">
        <v>81</v>
      </c>
      <c r="G416" s="119">
        <f t="shared" si="12"/>
        <v>10</v>
      </c>
      <c r="H416" s="97">
        <f t="shared" si="13"/>
        <v>7</v>
      </c>
      <c r="I416" s="123"/>
      <c r="J416" s="123"/>
    </row>
    <row r="417" spans="1:10" s="64" customFormat="1" x14ac:dyDescent="0.35">
      <c r="A417" s="60">
        <v>7.2</v>
      </c>
      <c r="B417" s="61">
        <v>10.022</v>
      </c>
      <c r="C417" s="60">
        <v>5.0599999999999996</v>
      </c>
      <c r="D417" s="62" t="s">
        <v>222</v>
      </c>
      <c r="E417" s="62"/>
      <c r="F417" s="60">
        <v>81</v>
      </c>
      <c r="G417" s="119">
        <f t="shared" si="12"/>
        <v>10</v>
      </c>
      <c r="H417" s="97">
        <f t="shared" si="13"/>
        <v>7</v>
      </c>
      <c r="I417" s="123"/>
      <c r="J417" s="123"/>
    </row>
    <row r="418" spans="1:10" s="64" customFormat="1" x14ac:dyDescent="0.35">
      <c r="A418" s="60">
        <v>7.2</v>
      </c>
      <c r="B418" s="61">
        <v>10.010999999999999</v>
      </c>
      <c r="C418" s="60">
        <v>5.07</v>
      </c>
      <c r="D418" s="62" t="s">
        <v>222</v>
      </c>
      <c r="E418" s="62"/>
      <c r="F418" s="60">
        <v>81</v>
      </c>
      <c r="G418" s="119">
        <f t="shared" si="12"/>
        <v>10</v>
      </c>
      <c r="H418" s="97">
        <f t="shared" si="13"/>
        <v>7</v>
      </c>
      <c r="I418" s="123"/>
      <c r="J418" s="123"/>
    </row>
    <row r="419" spans="1:10" s="64" customFormat="1" x14ac:dyDescent="0.35">
      <c r="A419" s="60">
        <v>7.2</v>
      </c>
      <c r="B419" s="61">
        <v>10.012</v>
      </c>
      <c r="C419" s="60">
        <v>5.07</v>
      </c>
      <c r="D419" s="62" t="s">
        <v>222</v>
      </c>
      <c r="E419" s="62"/>
      <c r="F419" s="60">
        <v>81</v>
      </c>
      <c r="G419" s="119">
        <f t="shared" si="12"/>
        <v>10</v>
      </c>
      <c r="H419" s="97">
        <f t="shared" si="13"/>
        <v>7</v>
      </c>
      <c r="I419" s="123"/>
      <c r="J419" s="123"/>
    </row>
    <row r="420" spans="1:10" s="64" customFormat="1" x14ac:dyDescent="0.35">
      <c r="A420" s="60">
        <v>7.2</v>
      </c>
      <c r="B420" s="61">
        <v>10.021000000000001</v>
      </c>
      <c r="C420" s="60">
        <v>5.07</v>
      </c>
      <c r="D420" s="62" t="s">
        <v>222</v>
      </c>
      <c r="E420" s="62"/>
      <c r="F420" s="60">
        <v>81</v>
      </c>
      <c r="G420" s="119">
        <f t="shared" si="12"/>
        <v>10</v>
      </c>
      <c r="H420" s="97">
        <f t="shared" si="13"/>
        <v>7</v>
      </c>
      <c r="I420" s="123"/>
      <c r="J420" s="123"/>
    </row>
    <row r="421" spans="1:10" s="64" customFormat="1" x14ac:dyDescent="0.35">
      <c r="A421" s="60">
        <v>7.1</v>
      </c>
      <c r="B421" s="61">
        <v>10.010999999999999</v>
      </c>
      <c r="C421" s="60">
        <v>18.03</v>
      </c>
      <c r="D421" s="62" t="s">
        <v>148</v>
      </c>
      <c r="E421" s="62">
        <v>58</v>
      </c>
      <c r="F421" s="60">
        <v>90</v>
      </c>
      <c r="G421" s="119">
        <f t="shared" si="12"/>
        <v>10</v>
      </c>
      <c r="H421" s="97">
        <f t="shared" si="13"/>
        <v>7</v>
      </c>
      <c r="I421" s="123"/>
      <c r="J421" s="123"/>
    </row>
    <row r="422" spans="1:10" s="64" customFormat="1" x14ac:dyDescent="0.35">
      <c r="A422" s="60">
        <v>7.1</v>
      </c>
      <c r="B422" s="61">
        <v>10.010999999999999</v>
      </c>
      <c r="C422" s="60">
        <v>18.03</v>
      </c>
      <c r="D422" s="62" t="s">
        <v>148</v>
      </c>
      <c r="E422" s="62"/>
      <c r="F422" s="60">
        <v>90</v>
      </c>
      <c r="G422" s="119">
        <f t="shared" si="12"/>
        <v>10</v>
      </c>
      <c r="H422" s="97">
        <f t="shared" si="13"/>
        <v>7</v>
      </c>
      <c r="I422" s="123"/>
      <c r="J422" s="123"/>
    </row>
    <row r="423" spans="1:10" s="64" customFormat="1" x14ac:dyDescent="0.35">
      <c r="A423" s="60">
        <v>7.1</v>
      </c>
      <c r="B423" s="61">
        <v>10.012</v>
      </c>
      <c r="C423" s="60">
        <v>18.03</v>
      </c>
      <c r="D423" s="62" t="s">
        <v>148</v>
      </c>
      <c r="E423" s="62"/>
      <c r="F423" s="60">
        <v>90</v>
      </c>
      <c r="G423" s="119">
        <f t="shared" si="12"/>
        <v>10</v>
      </c>
      <c r="H423" s="97">
        <f t="shared" si="13"/>
        <v>7</v>
      </c>
      <c r="I423" s="123"/>
      <c r="J423" s="123"/>
    </row>
    <row r="424" spans="1:10" s="64" customFormat="1" x14ac:dyDescent="0.35">
      <c r="A424" s="60">
        <v>7.1</v>
      </c>
      <c r="B424" s="61">
        <v>10.012</v>
      </c>
      <c r="C424" s="60">
        <v>18.03</v>
      </c>
      <c r="D424" s="62" t="s">
        <v>148</v>
      </c>
      <c r="E424" s="62"/>
      <c r="F424" s="60">
        <v>90</v>
      </c>
      <c r="G424" s="119">
        <f t="shared" si="12"/>
        <v>10</v>
      </c>
      <c r="H424" s="97">
        <f t="shared" si="13"/>
        <v>7</v>
      </c>
      <c r="I424" s="123"/>
      <c r="J424" s="123"/>
    </row>
    <row r="425" spans="1:10" s="64" customFormat="1" x14ac:dyDescent="0.35">
      <c r="A425" s="60">
        <v>7.2</v>
      </c>
      <c r="B425" s="61">
        <v>10.010999999999999</v>
      </c>
      <c r="C425" s="60">
        <v>8.0299999999999994</v>
      </c>
      <c r="D425" s="62" t="s">
        <v>218</v>
      </c>
      <c r="E425" s="62">
        <v>106</v>
      </c>
      <c r="F425" s="60"/>
      <c r="G425" s="119">
        <f t="shared" si="12"/>
        <v>10</v>
      </c>
      <c r="H425" s="97">
        <f t="shared" si="13"/>
        <v>7</v>
      </c>
      <c r="I425" s="123"/>
      <c r="J425" s="123"/>
    </row>
    <row r="426" spans="1:10" s="64" customFormat="1" x14ac:dyDescent="0.35">
      <c r="A426" s="60">
        <v>7.2</v>
      </c>
      <c r="B426" s="61">
        <v>10.012</v>
      </c>
      <c r="C426" s="60">
        <v>8.0299999999999994</v>
      </c>
      <c r="D426" s="62" t="s">
        <v>218</v>
      </c>
      <c r="E426" s="62"/>
      <c r="F426" s="60"/>
      <c r="G426" s="119">
        <f t="shared" si="12"/>
        <v>10</v>
      </c>
      <c r="H426" s="97">
        <f t="shared" si="13"/>
        <v>7</v>
      </c>
      <c r="I426" s="123"/>
      <c r="J426" s="123"/>
    </row>
    <row r="427" spans="1:10" s="64" customFormat="1" x14ac:dyDescent="0.35">
      <c r="A427" s="60">
        <v>7.2</v>
      </c>
      <c r="B427" s="61">
        <v>10.010999999999999</v>
      </c>
      <c r="C427" s="60">
        <v>8.0399999999999991</v>
      </c>
      <c r="D427" s="62" t="s">
        <v>218</v>
      </c>
      <c r="E427" s="62"/>
      <c r="F427" s="60"/>
      <c r="G427" s="119">
        <f t="shared" si="12"/>
        <v>10</v>
      </c>
      <c r="H427" s="97">
        <f t="shared" si="13"/>
        <v>7</v>
      </c>
      <c r="I427" s="123"/>
      <c r="J427" s="123"/>
    </row>
    <row r="428" spans="1:10" s="64" customFormat="1" x14ac:dyDescent="0.35">
      <c r="A428" s="60">
        <v>7.2</v>
      </c>
      <c r="B428" s="61">
        <v>10.012</v>
      </c>
      <c r="C428" s="60">
        <v>8.0399999999999991</v>
      </c>
      <c r="D428" s="62" t="s">
        <v>218</v>
      </c>
      <c r="E428" s="62"/>
      <c r="F428" s="60"/>
      <c r="G428" s="119">
        <f t="shared" si="12"/>
        <v>10</v>
      </c>
      <c r="H428" s="97">
        <f t="shared" si="13"/>
        <v>7</v>
      </c>
      <c r="I428" s="123"/>
      <c r="J428" s="123"/>
    </row>
    <row r="429" spans="1:10" s="64" customFormat="1" x14ac:dyDescent="0.35">
      <c r="A429" s="60">
        <v>7.1</v>
      </c>
      <c r="B429" s="61">
        <v>10.023</v>
      </c>
      <c r="C429" s="60">
        <v>4.01</v>
      </c>
      <c r="D429" s="62" t="s">
        <v>227</v>
      </c>
      <c r="E429" s="62">
        <v>102</v>
      </c>
      <c r="F429" s="60">
        <v>94</v>
      </c>
      <c r="G429" s="119">
        <f t="shared" si="12"/>
        <v>10</v>
      </c>
      <c r="H429" s="97">
        <f t="shared" si="13"/>
        <v>7</v>
      </c>
      <c r="I429" s="123"/>
      <c r="J429" s="123"/>
    </row>
    <row r="430" spans="1:10" s="64" customFormat="1" x14ac:dyDescent="0.35">
      <c r="A430" s="60">
        <v>7.1</v>
      </c>
      <c r="B430" s="61">
        <v>10.023999999999999</v>
      </c>
      <c r="C430" s="60">
        <v>4.01</v>
      </c>
      <c r="D430" s="62" t="s">
        <v>227</v>
      </c>
      <c r="E430" s="62"/>
      <c r="F430" s="60">
        <v>94</v>
      </c>
      <c r="G430" s="119">
        <f t="shared" si="12"/>
        <v>10</v>
      </c>
      <c r="H430" s="97">
        <f t="shared" si="13"/>
        <v>7</v>
      </c>
      <c r="I430" s="123"/>
      <c r="J430" s="123"/>
    </row>
    <row r="431" spans="1:10" s="64" customFormat="1" x14ac:dyDescent="0.35">
      <c r="A431" s="60">
        <v>7.1</v>
      </c>
      <c r="B431" s="61">
        <v>10.010999999999999</v>
      </c>
      <c r="C431" s="60">
        <v>5.03</v>
      </c>
      <c r="D431" s="62" t="s">
        <v>227</v>
      </c>
      <c r="E431" s="62"/>
      <c r="F431" s="60">
        <v>94</v>
      </c>
      <c r="G431" s="119">
        <f t="shared" si="12"/>
        <v>10</v>
      </c>
      <c r="H431" s="97">
        <f t="shared" si="13"/>
        <v>7</v>
      </c>
      <c r="I431" s="123"/>
      <c r="J431" s="123"/>
    </row>
    <row r="432" spans="1:10" s="64" customFormat="1" x14ac:dyDescent="0.35">
      <c r="A432" s="60">
        <v>7.1</v>
      </c>
      <c r="B432" s="61">
        <v>10.010999999999999</v>
      </c>
      <c r="C432" s="60">
        <v>3.02</v>
      </c>
      <c r="D432" s="62" t="s">
        <v>230</v>
      </c>
      <c r="E432" s="62">
        <v>104</v>
      </c>
      <c r="F432" s="60">
        <v>98</v>
      </c>
      <c r="G432" s="119">
        <f t="shared" si="12"/>
        <v>10</v>
      </c>
      <c r="H432" s="97">
        <f t="shared" si="13"/>
        <v>7</v>
      </c>
      <c r="I432" s="123"/>
      <c r="J432" s="123"/>
    </row>
    <row r="433" spans="1:11" s="64" customFormat="1" x14ac:dyDescent="0.35">
      <c r="A433" s="60">
        <v>7.1</v>
      </c>
      <c r="B433" s="61">
        <v>10.023</v>
      </c>
      <c r="C433" s="60">
        <v>3.02</v>
      </c>
      <c r="D433" s="62" t="s">
        <v>230</v>
      </c>
      <c r="E433" s="62"/>
      <c r="F433" s="60">
        <v>98</v>
      </c>
      <c r="G433" s="119">
        <f t="shared" si="12"/>
        <v>10</v>
      </c>
      <c r="H433" s="97">
        <f t="shared" si="13"/>
        <v>7</v>
      </c>
      <c r="I433" s="123"/>
      <c r="J433" s="123"/>
    </row>
    <row r="434" spans="1:11" s="64" customFormat="1" x14ac:dyDescent="0.35">
      <c r="A434" s="60">
        <v>7.1</v>
      </c>
      <c r="B434" s="61">
        <v>10.010999999999999</v>
      </c>
      <c r="C434" s="60">
        <v>7.02</v>
      </c>
      <c r="D434" s="62" t="s">
        <v>230</v>
      </c>
      <c r="E434" s="62"/>
      <c r="F434" s="60">
        <v>98</v>
      </c>
      <c r="G434" s="119">
        <f t="shared" si="12"/>
        <v>10</v>
      </c>
      <c r="H434" s="97">
        <f t="shared" si="13"/>
        <v>7</v>
      </c>
      <c r="I434" s="123"/>
      <c r="J434" s="123"/>
    </row>
    <row r="435" spans="1:11" s="64" customFormat="1" x14ac:dyDescent="0.35">
      <c r="A435" s="60">
        <v>7.1</v>
      </c>
      <c r="B435" s="61">
        <v>10.023</v>
      </c>
      <c r="C435" s="60">
        <v>7.02</v>
      </c>
      <c r="D435" s="62" t="s">
        <v>230</v>
      </c>
      <c r="E435" s="62"/>
      <c r="F435" s="60">
        <v>98</v>
      </c>
      <c r="G435" s="119">
        <f t="shared" si="12"/>
        <v>10</v>
      </c>
      <c r="H435" s="97">
        <f t="shared" si="13"/>
        <v>7</v>
      </c>
      <c r="I435" s="123"/>
      <c r="J435" s="123"/>
    </row>
    <row r="436" spans="1:11" s="64" customFormat="1" x14ac:dyDescent="0.35">
      <c r="A436" s="60">
        <v>7.1</v>
      </c>
      <c r="B436" s="61">
        <v>10.021000000000001</v>
      </c>
      <c r="C436" s="60">
        <v>6.01</v>
      </c>
      <c r="D436" s="62" t="s">
        <v>234</v>
      </c>
      <c r="E436" s="62">
        <v>80</v>
      </c>
      <c r="F436" s="60">
        <v>100</v>
      </c>
      <c r="G436" s="119">
        <f t="shared" si="12"/>
        <v>10</v>
      </c>
      <c r="H436" s="97">
        <f t="shared" si="13"/>
        <v>7</v>
      </c>
      <c r="I436" s="123"/>
      <c r="J436" s="123"/>
    </row>
    <row r="437" spans="1:11" s="64" customFormat="1" x14ac:dyDescent="0.35">
      <c r="A437" s="60">
        <v>7.1</v>
      </c>
      <c r="B437" s="61">
        <v>10.021000000000001</v>
      </c>
      <c r="C437" s="60">
        <v>6.02</v>
      </c>
      <c r="D437" s="62" t="s">
        <v>234</v>
      </c>
      <c r="E437" s="62"/>
      <c r="F437" s="60">
        <v>100</v>
      </c>
      <c r="G437" s="119">
        <f t="shared" si="12"/>
        <v>10</v>
      </c>
      <c r="H437" s="97">
        <f t="shared" si="13"/>
        <v>7</v>
      </c>
      <c r="I437" s="123"/>
      <c r="J437" s="123"/>
    </row>
    <row r="438" spans="1:11" s="64" customFormat="1" x14ac:dyDescent="0.35">
      <c r="A438" s="60">
        <v>7.1</v>
      </c>
      <c r="B438" s="61">
        <v>10.010999999999999</v>
      </c>
      <c r="C438" s="60">
        <v>5.05</v>
      </c>
      <c r="D438" s="62" t="s">
        <v>226</v>
      </c>
      <c r="E438" s="62">
        <v>70</v>
      </c>
      <c r="F438" s="60">
        <v>101</v>
      </c>
      <c r="G438" s="119">
        <f t="shared" si="12"/>
        <v>10</v>
      </c>
      <c r="H438" s="97">
        <f t="shared" si="13"/>
        <v>7</v>
      </c>
      <c r="I438" s="127"/>
      <c r="J438" s="123"/>
    </row>
    <row r="439" spans="1:11" s="64" customFormat="1" x14ac:dyDescent="0.35">
      <c r="A439" s="60">
        <v>7.1</v>
      </c>
      <c r="B439" s="61">
        <v>10.010999999999999</v>
      </c>
      <c r="C439" s="60">
        <v>5.05</v>
      </c>
      <c r="D439" s="62" t="s">
        <v>226</v>
      </c>
      <c r="E439" s="62"/>
      <c r="F439" s="60">
        <v>101</v>
      </c>
      <c r="G439" s="119">
        <f t="shared" si="12"/>
        <v>10</v>
      </c>
      <c r="H439" s="97">
        <f t="shared" si="13"/>
        <v>7</v>
      </c>
      <c r="I439" s="127"/>
      <c r="J439" s="123"/>
    </row>
    <row r="440" spans="1:11" s="64" customFormat="1" x14ac:dyDescent="0.35">
      <c r="A440" s="60">
        <v>7.1</v>
      </c>
      <c r="B440" s="61">
        <v>10.021000000000001</v>
      </c>
      <c r="C440" s="60">
        <v>6.01</v>
      </c>
      <c r="D440" s="62" t="s">
        <v>221</v>
      </c>
      <c r="E440" s="62">
        <v>82</v>
      </c>
      <c r="F440" s="60">
        <v>104</v>
      </c>
      <c r="G440" s="119">
        <f t="shared" si="12"/>
        <v>10</v>
      </c>
      <c r="H440" s="97">
        <f t="shared" si="13"/>
        <v>7</v>
      </c>
      <c r="I440" s="123"/>
      <c r="J440" s="123"/>
    </row>
    <row r="441" spans="1:11" s="72" customFormat="1" x14ac:dyDescent="0.35">
      <c r="A441" s="69">
        <v>7.1</v>
      </c>
      <c r="B441" s="70">
        <v>11.05</v>
      </c>
      <c r="C441" s="69">
        <v>8.07</v>
      </c>
      <c r="D441" s="71" t="s">
        <v>210</v>
      </c>
      <c r="E441" s="71">
        <v>99</v>
      </c>
      <c r="F441" s="69"/>
      <c r="G441" s="119">
        <f t="shared" si="12"/>
        <v>11</v>
      </c>
      <c r="H441" s="119">
        <f t="shared" si="13"/>
        <v>7</v>
      </c>
      <c r="I441" s="122" t="s">
        <v>372</v>
      </c>
      <c r="J441" s="122">
        <f>ROWS(I441:I450)</f>
        <v>10</v>
      </c>
    </row>
    <row r="442" spans="1:11" s="72" customFormat="1" x14ac:dyDescent="0.35">
      <c r="A442" s="69">
        <v>7.1</v>
      </c>
      <c r="B442" s="70">
        <v>11.04</v>
      </c>
      <c r="C442" s="69">
        <v>18.04</v>
      </c>
      <c r="D442" s="71" t="s">
        <v>149</v>
      </c>
      <c r="E442" s="71">
        <v>73</v>
      </c>
      <c r="F442" s="69">
        <v>24</v>
      </c>
      <c r="G442" s="119">
        <f t="shared" si="12"/>
        <v>11</v>
      </c>
      <c r="H442" s="119">
        <f t="shared" si="13"/>
        <v>7</v>
      </c>
      <c r="I442" s="122"/>
      <c r="J442" s="122"/>
    </row>
    <row r="443" spans="1:11" s="72" customFormat="1" x14ac:dyDescent="0.25">
      <c r="A443" s="65">
        <v>7.1</v>
      </c>
      <c r="B443" s="66">
        <v>11.02</v>
      </c>
      <c r="C443" s="65">
        <v>8.01</v>
      </c>
      <c r="D443" s="67" t="s">
        <v>212</v>
      </c>
      <c r="E443" s="67">
        <v>71</v>
      </c>
      <c r="F443" s="65">
        <v>37</v>
      </c>
      <c r="G443" s="119">
        <f t="shared" si="12"/>
        <v>11</v>
      </c>
      <c r="H443" s="119">
        <f t="shared" si="13"/>
        <v>7</v>
      </c>
      <c r="I443" s="125"/>
      <c r="J443" s="128"/>
      <c r="K443" s="68"/>
    </row>
    <row r="444" spans="1:11" s="72" customFormat="1" x14ac:dyDescent="0.25">
      <c r="A444" s="65">
        <v>7.1</v>
      </c>
      <c r="B444" s="66">
        <v>11.01</v>
      </c>
      <c r="C444" s="65">
        <v>8.09</v>
      </c>
      <c r="D444" s="67" t="s">
        <v>213</v>
      </c>
      <c r="E444" s="67">
        <v>72</v>
      </c>
      <c r="F444" s="65">
        <v>38</v>
      </c>
      <c r="G444" s="119">
        <f t="shared" si="12"/>
        <v>11</v>
      </c>
      <c r="H444" s="119">
        <f t="shared" si="13"/>
        <v>7</v>
      </c>
      <c r="I444" s="125"/>
      <c r="J444" s="125"/>
      <c r="K444" s="59"/>
    </row>
    <row r="445" spans="1:11" s="72" customFormat="1" x14ac:dyDescent="0.35">
      <c r="A445" s="69">
        <v>7.3</v>
      </c>
      <c r="B445" s="70">
        <v>11.05</v>
      </c>
      <c r="C445" s="69">
        <v>9.0299999999999994</v>
      </c>
      <c r="D445" s="71" t="s">
        <v>117</v>
      </c>
      <c r="E445" s="71">
        <v>62</v>
      </c>
      <c r="F445" s="69"/>
      <c r="G445" s="119">
        <f t="shared" si="12"/>
        <v>11</v>
      </c>
      <c r="H445" s="119">
        <f t="shared" si="13"/>
        <v>7</v>
      </c>
      <c r="I445" s="122"/>
      <c r="J445" s="122"/>
      <c r="K445" s="85"/>
    </row>
    <row r="446" spans="1:11" s="72" customFormat="1" x14ac:dyDescent="0.35">
      <c r="A446" s="69">
        <v>7.3</v>
      </c>
      <c r="B446" s="70">
        <v>11.05</v>
      </c>
      <c r="C446" s="69">
        <v>9.0399999999999991</v>
      </c>
      <c r="D446" s="71" t="s">
        <v>117</v>
      </c>
      <c r="E446" s="71"/>
      <c r="F446" s="69"/>
      <c r="G446" s="119">
        <f t="shared" si="12"/>
        <v>11</v>
      </c>
      <c r="H446" s="119">
        <f t="shared" si="13"/>
        <v>7</v>
      </c>
      <c r="I446" s="122"/>
      <c r="J446" s="122"/>
      <c r="K446" s="85"/>
    </row>
    <row r="447" spans="1:11" s="72" customFormat="1" x14ac:dyDescent="0.35">
      <c r="A447" s="69">
        <v>7.3</v>
      </c>
      <c r="B447" s="70">
        <v>11.05</v>
      </c>
      <c r="C447" s="69">
        <v>9.0500000000000007</v>
      </c>
      <c r="D447" s="71" t="s">
        <v>117</v>
      </c>
      <c r="E447" s="71"/>
      <c r="F447" s="69"/>
      <c r="G447" s="119">
        <f t="shared" si="12"/>
        <v>11</v>
      </c>
      <c r="H447" s="119">
        <f t="shared" si="13"/>
        <v>7</v>
      </c>
      <c r="I447" s="122"/>
      <c r="J447" s="122"/>
      <c r="K447" s="85"/>
    </row>
    <row r="448" spans="1:11" s="72" customFormat="1" x14ac:dyDescent="0.35">
      <c r="A448" s="69">
        <v>7.1</v>
      </c>
      <c r="B448" s="70">
        <v>11.01</v>
      </c>
      <c r="C448" s="69">
        <v>8.02</v>
      </c>
      <c r="D448" s="71" t="s">
        <v>211</v>
      </c>
      <c r="E448" s="71">
        <v>85</v>
      </c>
      <c r="F448" s="69"/>
      <c r="G448" s="119">
        <f t="shared" si="12"/>
        <v>11</v>
      </c>
      <c r="H448" s="119">
        <f t="shared" si="13"/>
        <v>7</v>
      </c>
      <c r="I448" s="122"/>
      <c r="J448" s="122"/>
      <c r="K448" s="85"/>
    </row>
    <row r="449" spans="1:11" s="72" customFormat="1" x14ac:dyDescent="0.35">
      <c r="A449" s="69">
        <v>7.1</v>
      </c>
      <c r="B449" s="70">
        <v>11.01</v>
      </c>
      <c r="C449" s="69">
        <v>8.08</v>
      </c>
      <c r="D449" s="71" t="s">
        <v>211</v>
      </c>
      <c r="E449" s="71"/>
      <c r="F449" s="69"/>
      <c r="G449" s="119">
        <f t="shared" si="12"/>
        <v>11</v>
      </c>
      <c r="H449" s="119">
        <f t="shared" si="13"/>
        <v>7</v>
      </c>
      <c r="I449" s="122"/>
      <c r="J449" s="122"/>
      <c r="K449" s="85"/>
    </row>
    <row r="450" spans="1:11" s="72" customFormat="1" x14ac:dyDescent="0.35">
      <c r="A450" s="69">
        <v>7.1</v>
      </c>
      <c r="B450" s="70">
        <v>11.01</v>
      </c>
      <c r="C450" s="69">
        <v>17.04</v>
      </c>
      <c r="D450" s="71" t="s">
        <v>211</v>
      </c>
      <c r="E450" s="71"/>
      <c r="F450" s="69"/>
      <c r="G450" s="119">
        <f t="shared" ref="G450:G513" si="14">_xlfn.FLOOR.MATH(B450)</f>
        <v>11</v>
      </c>
      <c r="H450" s="119">
        <f t="shared" ref="H450:H513" si="15">_xlfn.FLOOR.MATH(A450)</f>
        <v>7</v>
      </c>
      <c r="I450" s="122"/>
      <c r="J450" s="122"/>
      <c r="K450" s="85"/>
    </row>
    <row r="451" spans="1:11" s="64" customFormat="1" x14ac:dyDescent="0.35">
      <c r="A451" s="60">
        <v>7.3</v>
      </c>
      <c r="B451" s="61">
        <v>13.03</v>
      </c>
      <c r="C451" s="60">
        <v>9.0299999999999994</v>
      </c>
      <c r="D451" s="62" t="s">
        <v>117</v>
      </c>
      <c r="E451" s="62">
        <v>62</v>
      </c>
      <c r="F451" s="60"/>
      <c r="G451" s="119">
        <f t="shared" si="14"/>
        <v>13</v>
      </c>
      <c r="H451" s="97">
        <f t="shared" si="15"/>
        <v>7</v>
      </c>
      <c r="I451" s="123" t="s">
        <v>373</v>
      </c>
      <c r="J451" s="123">
        <f>ROWS(I451:I452)</f>
        <v>2</v>
      </c>
      <c r="K451" s="88"/>
    </row>
    <row r="452" spans="1:11" s="64" customFormat="1" x14ac:dyDescent="0.35">
      <c r="A452" s="60">
        <v>7.3</v>
      </c>
      <c r="B452" s="61">
        <v>13.03</v>
      </c>
      <c r="C452" s="60">
        <v>9.0500000000000007</v>
      </c>
      <c r="D452" s="62" t="s">
        <v>117</v>
      </c>
      <c r="E452" s="62"/>
      <c r="F452" s="60"/>
      <c r="G452" s="119">
        <f t="shared" si="14"/>
        <v>13</v>
      </c>
      <c r="H452" s="97">
        <f t="shared" si="15"/>
        <v>7</v>
      </c>
      <c r="I452" s="123"/>
      <c r="J452" s="123"/>
      <c r="K452" s="88"/>
    </row>
    <row r="453" spans="1:11" s="72" customFormat="1" x14ac:dyDescent="0.25">
      <c r="A453" s="65">
        <v>8</v>
      </c>
      <c r="B453" s="66">
        <v>1.02</v>
      </c>
      <c r="C453" s="65">
        <v>1.01</v>
      </c>
      <c r="D453" s="67" t="s">
        <v>224</v>
      </c>
      <c r="E453" s="67">
        <v>77</v>
      </c>
      <c r="F453" s="65">
        <v>5</v>
      </c>
      <c r="G453" s="119">
        <f t="shared" si="14"/>
        <v>1</v>
      </c>
      <c r="H453" s="119">
        <f t="shared" si="15"/>
        <v>8</v>
      </c>
      <c r="I453" s="125" t="s">
        <v>374</v>
      </c>
      <c r="J453" s="128">
        <f>ROWS(I453:I474)</f>
        <v>22</v>
      </c>
      <c r="K453" s="68"/>
    </row>
    <row r="454" spans="1:11" s="72" customFormat="1" x14ac:dyDescent="0.35">
      <c r="A454" s="69">
        <v>8</v>
      </c>
      <c r="B454" s="70">
        <v>1.02</v>
      </c>
      <c r="C454" s="69">
        <v>5.09</v>
      </c>
      <c r="D454" s="71" t="s">
        <v>159</v>
      </c>
      <c r="E454" s="71">
        <v>76</v>
      </c>
      <c r="F454" s="69">
        <v>4</v>
      </c>
      <c r="G454" s="119">
        <f t="shared" si="14"/>
        <v>1</v>
      </c>
      <c r="H454" s="119">
        <f t="shared" si="15"/>
        <v>8</v>
      </c>
      <c r="I454" s="126"/>
      <c r="J454" s="122"/>
    </row>
    <row r="455" spans="1:11" s="72" customFormat="1" x14ac:dyDescent="0.35">
      <c r="A455" s="69">
        <v>8</v>
      </c>
      <c r="B455" s="70">
        <v>1.0109999999999999</v>
      </c>
      <c r="C455" s="69">
        <v>7.01</v>
      </c>
      <c r="D455" s="71" t="s">
        <v>229</v>
      </c>
      <c r="E455" s="71">
        <v>67</v>
      </c>
      <c r="F455" s="69">
        <v>36</v>
      </c>
      <c r="G455" s="119">
        <f t="shared" si="14"/>
        <v>1</v>
      </c>
      <c r="H455" s="119">
        <f t="shared" si="15"/>
        <v>8</v>
      </c>
      <c r="I455" s="122"/>
      <c r="J455" s="122"/>
    </row>
    <row r="456" spans="1:11" s="72" customFormat="1" x14ac:dyDescent="0.35">
      <c r="A456" s="69">
        <v>8</v>
      </c>
      <c r="B456" s="70">
        <v>1.0109999999999999</v>
      </c>
      <c r="C456" s="69">
        <v>3.03</v>
      </c>
      <c r="D456" s="71" t="s">
        <v>215</v>
      </c>
      <c r="E456" s="71">
        <v>105</v>
      </c>
      <c r="F456" s="69"/>
      <c r="G456" s="119">
        <f t="shared" si="14"/>
        <v>1</v>
      </c>
      <c r="H456" s="119">
        <f t="shared" si="15"/>
        <v>8</v>
      </c>
      <c r="I456" s="122"/>
      <c r="J456" s="122"/>
      <c r="K456" s="85"/>
    </row>
    <row r="457" spans="1:11" s="72" customFormat="1" x14ac:dyDescent="0.35">
      <c r="A457" s="69">
        <v>8</v>
      </c>
      <c r="B457" s="70">
        <v>1.0109999999999999</v>
      </c>
      <c r="C457" s="69">
        <v>3.04</v>
      </c>
      <c r="D457" s="71" t="s">
        <v>215</v>
      </c>
      <c r="E457" s="71"/>
      <c r="F457" s="69"/>
      <c r="G457" s="119">
        <f t="shared" si="14"/>
        <v>1</v>
      </c>
      <c r="H457" s="119">
        <f t="shared" si="15"/>
        <v>8</v>
      </c>
      <c r="I457" s="122"/>
      <c r="J457" s="122"/>
      <c r="K457" s="85"/>
    </row>
    <row r="458" spans="1:11" s="72" customFormat="1" x14ac:dyDescent="0.35">
      <c r="A458" s="69">
        <v>8</v>
      </c>
      <c r="B458" s="70">
        <v>1.0109999999999999</v>
      </c>
      <c r="C458" s="69">
        <v>10.09</v>
      </c>
      <c r="D458" s="71" t="s">
        <v>215</v>
      </c>
      <c r="E458" s="71"/>
      <c r="F458" s="69"/>
      <c r="G458" s="119">
        <f t="shared" si="14"/>
        <v>1</v>
      </c>
      <c r="H458" s="119">
        <f t="shared" si="15"/>
        <v>8</v>
      </c>
      <c r="I458" s="122"/>
      <c r="J458" s="122"/>
      <c r="K458" s="85"/>
    </row>
    <row r="459" spans="1:11" s="72" customFormat="1" x14ac:dyDescent="0.35">
      <c r="A459" s="69">
        <v>8</v>
      </c>
      <c r="B459" s="70">
        <v>1.0109999999999999</v>
      </c>
      <c r="C459" s="69">
        <v>5.04</v>
      </c>
      <c r="D459" s="71" t="s">
        <v>235</v>
      </c>
      <c r="E459" s="71">
        <v>109</v>
      </c>
      <c r="F459" s="69">
        <v>48</v>
      </c>
      <c r="G459" s="119">
        <f t="shared" si="14"/>
        <v>1</v>
      </c>
      <c r="H459" s="119">
        <f t="shared" si="15"/>
        <v>8</v>
      </c>
      <c r="I459" s="126"/>
      <c r="J459" s="122"/>
    </row>
    <row r="460" spans="1:11" s="72" customFormat="1" x14ac:dyDescent="0.35">
      <c r="A460" s="69">
        <v>8</v>
      </c>
      <c r="B460" s="70">
        <v>1.0109999999999999</v>
      </c>
      <c r="C460" s="69">
        <v>5.01</v>
      </c>
      <c r="D460" s="71" t="s">
        <v>233</v>
      </c>
      <c r="E460" s="71">
        <v>79</v>
      </c>
      <c r="F460" s="69">
        <v>56</v>
      </c>
      <c r="G460" s="119">
        <f t="shared" si="14"/>
        <v>1</v>
      </c>
      <c r="H460" s="119">
        <f t="shared" si="15"/>
        <v>8</v>
      </c>
      <c r="I460" s="122"/>
      <c r="J460" s="122"/>
    </row>
    <row r="461" spans="1:11" s="72" customFormat="1" x14ac:dyDescent="0.35">
      <c r="A461" s="69">
        <v>8</v>
      </c>
      <c r="B461" s="70">
        <v>1.0109999999999999</v>
      </c>
      <c r="C461" s="69">
        <v>5.05</v>
      </c>
      <c r="D461" s="71" t="s">
        <v>228</v>
      </c>
      <c r="E461" s="71">
        <v>103</v>
      </c>
      <c r="F461" s="69">
        <v>62</v>
      </c>
      <c r="G461" s="119">
        <f t="shared" si="14"/>
        <v>1</v>
      </c>
      <c r="H461" s="119">
        <f t="shared" si="15"/>
        <v>8</v>
      </c>
      <c r="I461" s="122"/>
      <c r="J461" s="122"/>
    </row>
    <row r="462" spans="1:11" s="72" customFormat="1" x14ac:dyDescent="0.25">
      <c r="A462" s="65">
        <v>8</v>
      </c>
      <c r="B462" s="66">
        <v>1.0109999999999999</v>
      </c>
      <c r="C462" s="65">
        <v>5.08</v>
      </c>
      <c r="D462" s="67" t="s">
        <v>217</v>
      </c>
      <c r="E462" s="67">
        <v>69</v>
      </c>
      <c r="F462" s="65">
        <v>69</v>
      </c>
      <c r="G462" s="119">
        <f t="shared" si="14"/>
        <v>1</v>
      </c>
      <c r="H462" s="119">
        <f t="shared" si="15"/>
        <v>8</v>
      </c>
      <c r="I462" s="125"/>
      <c r="J462" s="128"/>
      <c r="K462" s="68"/>
    </row>
    <row r="463" spans="1:11" s="72" customFormat="1" x14ac:dyDescent="0.35">
      <c r="A463" s="69">
        <v>8</v>
      </c>
      <c r="B463" s="70">
        <v>1.0129999999999999</v>
      </c>
      <c r="C463" s="69">
        <v>2.02</v>
      </c>
      <c r="D463" s="71" t="s">
        <v>250</v>
      </c>
      <c r="E463" s="71">
        <v>83</v>
      </c>
      <c r="F463" s="69">
        <v>82</v>
      </c>
      <c r="G463" s="119">
        <f t="shared" si="14"/>
        <v>1</v>
      </c>
      <c r="H463" s="119">
        <f t="shared" si="15"/>
        <v>8</v>
      </c>
      <c r="I463" s="122"/>
      <c r="J463" s="122"/>
    </row>
    <row r="464" spans="1:11" s="72" customFormat="1" x14ac:dyDescent="0.35">
      <c r="A464" s="69">
        <v>8</v>
      </c>
      <c r="B464" s="70">
        <v>1.0109999999999999</v>
      </c>
      <c r="C464" s="69">
        <v>5.0599999999999996</v>
      </c>
      <c r="D464" s="71" t="s">
        <v>250</v>
      </c>
      <c r="E464" s="71"/>
      <c r="F464" s="69">
        <v>82</v>
      </c>
      <c r="G464" s="119">
        <f t="shared" si="14"/>
        <v>1</v>
      </c>
      <c r="H464" s="119">
        <f t="shared" si="15"/>
        <v>8</v>
      </c>
      <c r="I464" s="122"/>
      <c r="J464" s="122"/>
    </row>
    <row r="465" spans="1:11" s="72" customFormat="1" x14ac:dyDescent="0.35">
      <c r="A465" s="69">
        <v>8</v>
      </c>
      <c r="B465" s="70">
        <v>1.0129999999999999</v>
      </c>
      <c r="C465" s="69">
        <v>5.0599999999999996</v>
      </c>
      <c r="D465" s="71" t="s">
        <v>250</v>
      </c>
      <c r="E465" s="71"/>
      <c r="F465" s="69">
        <v>82</v>
      </c>
      <c r="G465" s="119">
        <f t="shared" si="14"/>
        <v>1</v>
      </c>
      <c r="H465" s="119">
        <f t="shared" si="15"/>
        <v>8</v>
      </c>
      <c r="I465" s="122"/>
      <c r="J465" s="122"/>
    </row>
    <row r="466" spans="1:11" s="72" customFormat="1" x14ac:dyDescent="0.35">
      <c r="A466" s="69">
        <v>8</v>
      </c>
      <c r="B466" s="70">
        <v>1.0129999999999999</v>
      </c>
      <c r="C466" s="69">
        <v>5.07</v>
      </c>
      <c r="D466" s="71" t="s">
        <v>222</v>
      </c>
      <c r="E466" s="71">
        <v>84</v>
      </c>
      <c r="F466" s="69">
        <v>81</v>
      </c>
      <c r="G466" s="119">
        <f t="shared" si="14"/>
        <v>1</v>
      </c>
      <c r="H466" s="119">
        <f t="shared" si="15"/>
        <v>8</v>
      </c>
      <c r="I466" s="122"/>
      <c r="J466" s="122"/>
    </row>
    <row r="467" spans="1:11" s="72" customFormat="1" x14ac:dyDescent="0.35">
      <c r="A467" s="69">
        <v>8</v>
      </c>
      <c r="B467" s="70">
        <v>1.03</v>
      </c>
      <c r="C467" s="69">
        <v>4.01</v>
      </c>
      <c r="D467" s="71" t="s">
        <v>227</v>
      </c>
      <c r="E467" s="71">
        <v>102</v>
      </c>
      <c r="F467" s="69">
        <v>94</v>
      </c>
      <c r="G467" s="119">
        <f t="shared" si="14"/>
        <v>1</v>
      </c>
      <c r="H467" s="119">
        <f t="shared" si="15"/>
        <v>8</v>
      </c>
      <c r="I467" s="122"/>
      <c r="J467" s="122"/>
    </row>
    <row r="468" spans="1:11" s="72" customFormat="1" x14ac:dyDescent="0.35">
      <c r="A468" s="69">
        <v>8</v>
      </c>
      <c r="B468" s="70">
        <v>1.02</v>
      </c>
      <c r="C468" s="69">
        <v>5.03</v>
      </c>
      <c r="D468" s="71" t="s">
        <v>227</v>
      </c>
      <c r="E468" s="71"/>
      <c r="F468" s="69">
        <v>94</v>
      </c>
      <c r="G468" s="119">
        <f t="shared" si="14"/>
        <v>1</v>
      </c>
      <c r="H468" s="119">
        <f t="shared" si="15"/>
        <v>8</v>
      </c>
      <c r="I468" s="122"/>
      <c r="J468" s="122"/>
    </row>
    <row r="469" spans="1:11" s="72" customFormat="1" x14ac:dyDescent="0.35">
      <c r="A469" s="69">
        <v>8</v>
      </c>
      <c r="B469" s="70">
        <v>1.0109999999999999</v>
      </c>
      <c r="C469" s="69">
        <v>3.02</v>
      </c>
      <c r="D469" s="71" t="s">
        <v>230</v>
      </c>
      <c r="E469" s="71">
        <v>104</v>
      </c>
      <c r="F469" s="69">
        <v>98</v>
      </c>
      <c r="G469" s="119">
        <f t="shared" si="14"/>
        <v>1</v>
      </c>
      <c r="H469" s="119">
        <f t="shared" si="15"/>
        <v>8</v>
      </c>
      <c r="I469" s="122"/>
      <c r="J469" s="122"/>
    </row>
    <row r="470" spans="1:11" s="72" customFormat="1" x14ac:dyDescent="0.35">
      <c r="A470" s="69">
        <v>8</v>
      </c>
      <c r="B470" s="70">
        <v>1.0109999999999999</v>
      </c>
      <c r="C470" s="69">
        <v>7.02</v>
      </c>
      <c r="D470" s="71" t="s">
        <v>230</v>
      </c>
      <c r="E470" s="71"/>
      <c r="F470" s="69">
        <v>98</v>
      </c>
      <c r="G470" s="119">
        <f t="shared" si="14"/>
        <v>1</v>
      </c>
      <c r="H470" s="119">
        <f t="shared" si="15"/>
        <v>8</v>
      </c>
      <c r="I470" s="122"/>
      <c r="J470" s="122"/>
    </row>
    <row r="471" spans="1:11" s="72" customFormat="1" x14ac:dyDescent="0.35">
      <c r="A471" s="69">
        <v>8</v>
      </c>
      <c r="B471" s="70">
        <v>1.0109999999999999</v>
      </c>
      <c r="C471" s="69">
        <v>6.01</v>
      </c>
      <c r="D471" s="71" t="s">
        <v>234</v>
      </c>
      <c r="E471" s="71">
        <v>80</v>
      </c>
      <c r="F471" s="69">
        <v>100</v>
      </c>
      <c r="G471" s="119">
        <f t="shared" si="14"/>
        <v>1</v>
      </c>
      <c r="H471" s="119">
        <f t="shared" si="15"/>
        <v>8</v>
      </c>
      <c r="I471" s="122"/>
      <c r="J471" s="122"/>
    </row>
    <row r="472" spans="1:11" s="72" customFormat="1" x14ac:dyDescent="0.35">
      <c r="A472" s="69">
        <v>8</v>
      </c>
      <c r="B472" s="70">
        <v>1.0109999999999999</v>
      </c>
      <c r="C472" s="69">
        <v>6.02</v>
      </c>
      <c r="D472" s="71" t="s">
        <v>234</v>
      </c>
      <c r="E472" s="71"/>
      <c r="F472" s="69">
        <v>100</v>
      </c>
      <c r="G472" s="119">
        <f t="shared" si="14"/>
        <v>1</v>
      </c>
      <c r="H472" s="119">
        <f t="shared" si="15"/>
        <v>8</v>
      </c>
      <c r="I472" s="122"/>
      <c r="J472" s="122"/>
      <c r="K472" s="83"/>
    </row>
    <row r="473" spans="1:11" s="72" customFormat="1" x14ac:dyDescent="0.35">
      <c r="A473" s="69">
        <v>8</v>
      </c>
      <c r="B473" s="70">
        <v>1.0109999999999999</v>
      </c>
      <c r="C473" s="69">
        <v>5.05</v>
      </c>
      <c r="D473" s="71" t="s">
        <v>226</v>
      </c>
      <c r="E473" s="71">
        <v>70</v>
      </c>
      <c r="F473" s="69">
        <v>101</v>
      </c>
      <c r="G473" s="119">
        <f t="shared" si="14"/>
        <v>1</v>
      </c>
      <c r="H473" s="119">
        <f t="shared" si="15"/>
        <v>8</v>
      </c>
      <c r="I473" s="126"/>
      <c r="J473" s="122"/>
    </row>
    <row r="474" spans="1:11" s="72" customFormat="1" x14ac:dyDescent="0.35">
      <c r="A474" s="69">
        <v>8</v>
      </c>
      <c r="B474" s="70">
        <v>1.0109999999999999</v>
      </c>
      <c r="C474" s="69">
        <v>6.01</v>
      </c>
      <c r="D474" s="71" t="s">
        <v>221</v>
      </c>
      <c r="E474" s="71">
        <v>82</v>
      </c>
      <c r="F474" s="69">
        <v>104</v>
      </c>
      <c r="G474" s="119">
        <f t="shared" si="14"/>
        <v>1</v>
      </c>
      <c r="H474" s="119">
        <f t="shared" si="15"/>
        <v>8</v>
      </c>
      <c r="I474" s="122"/>
      <c r="J474" s="122"/>
    </row>
    <row r="475" spans="1:11" s="64" customFormat="1" x14ac:dyDescent="0.25">
      <c r="A475" s="54">
        <v>8</v>
      </c>
      <c r="B475" s="55">
        <v>2.0099999999999998</v>
      </c>
      <c r="C475" s="54">
        <v>1.01</v>
      </c>
      <c r="D475" s="56" t="s">
        <v>224</v>
      </c>
      <c r="E475" s="56">
        <v>77</v>
      </c>
      <c r="F475" s="54">
        <v>5</v>
      </c>
      <c r="G475" s="119">
        <f t="shared" si="14"/>
        <v>2</v>
      </c>
      <c r="H475" s="97">
        <f t="shared" si="15"/>
        <v>8</v>
      </c>
      <c r="I475" s="124" t="s">
        <v>375</v>
      </c>
      <c r="J475" s="132">
        <f>ROWS(I475:I502)</f>
        <v>28</v>
      </c>
      <c r="K475" s="58"/>
    </row>
    <row r="476" spans="1:11" s="64" customFormat="1" x14ac:dyDescent="0.35">
      <c r="A476" s="60">
        <v>8</v>
      </c>
      <c r="B476" s="61">
        <v>2.0099999999999998</v>
      </c>
      <c r="C476" s="60">
        <v>5.09</v>
      </c>
      <c r="D476" s="62" t="s">
        <v>159</v>
      </c>
      <c r="E476" s="62">
        <v>76</v>
      </c>
      <c r="F476" s="60">
        <v>4</v>
      </c>
      <c r="G476" s="119">
        <f t="shared" si="14"/>
        <v>2</v>
      </c>
      <c r="H476" s="97">
        <f t="shared" si="15"/>
        <v>8</v>
      </c>
      <c r="I476" s="127"/>
      <c r="J476" s="123"/>
    </row>
    <row r="477" spans="1:11" s="64" customFormat="1" x14ac:dyDescent="0.35">
      <c r="A477" s="60">
        <v>8</v>
      </c>
      <c r="B477" s="61">
        <v>2.0299999999999998</v>
      </c>
      <c r="C477" s="60">
        <v>7.01</v>
      </c>
      <c r="D477" s="62" t="s">
        <v>229</v>
      </c>
      <c r="E477" s="62">
        <v>67</v>
      </c>
      <c r="F477" s="60">
        <v>36</v>
      </c>
      <c r="G477" s="119">
        <f t="shared" si="14"/>
        <v>2</v>
      </c>
      <c r="H477" s="97">
        <f t="shared" si="15"/>
        <v>8</v>
      </c>
      <c r="I477" s="123"/>
      <c r="J477" s="123"/>
    </row>
    <row r="478" spans="1:11" s="64" customFormat="1" x14ac:dyDescent="0.35">
      <c r="A478" s="60">
        <v>8</v>
      </c>
      <c r="B478" s="61">
        <v>2.0299999999999998</v>
      </c>
      <c r="C478" s="60">
        <v>10.01</v>
      </c>
      <c r="D478" s="62" t="s">
        <v>229</v>
      </c>
      <c r="E478" s="62"/>
      <c r="F478" s="60">
        <v>36</v>
      </c>
      <c r="G478" s="119">
        <f t="shared" si="14"/>
        <v>2</v>
      </c>
      <c r="H478" s="97">
        <f t="shared" si="15"/>
        <v>8</v>
      </c>
      <c r="I478" s="123"/>
      <c r="J478" s="123"/>
    </row>
    <row r="479" spans="1:11" s="64" customFormat="1" x14ac:dyDescent="0.35">
      <c r="A479" s="60">
        <v>8</v>
      </c>
      <c r="B479" s="61">
        <v>2.0299999999999998</v>
      </c>
      <c r="C479" s="60">
        <v>10.02</v>
      </c>
      <c r="D479" s="62" t="s">
        <v>229</v>
      </c>
      <c r="E479" s="62"/>
      <c r="F479" s="60">
        <v>36</v>
      </c>
      <c r="G479" s="119">
        <f t="shared" si="14"/>
        <v>2</v>
      </c>
      <c r="H479" s="97">
        <f t="shared" si="15"/>
        <v>8</v>
      </c>
      <c r="I479" s="123"/>
      <c r="J479" s="123"/>
      <c r="K479" s="60"/>
    </row>
    <row r="480" spans="1:11" s="64" customFormat="1" x14ac:dyDescent="0.35">
      <c r="A480" s="60">
        <v>8</v>
      </c>
      <c r="B480" s="61">
        <v>2.06</v>
      </c>
      <c r="C480" s="60">
        <v>3.03</v>
      </c>
      <c r="D480" s="62" t="s">
        <v>215</v>
      </c>
      <c r="E480" s="62">
        <v>105</v>
      </c>
      <c r="F480" s="60"/>
      <c r="G480" s="119">
        <f t="shared" si="14"/>
        <v>2</v>
      </c>
      <c r="H480" s="97">
        <f t="shared" si="15"/>
        <v>8</v>
      </c>
      <c r="I480" s="123"/>
      <c r="J480" s="123"/>
      <c r="K480" s="88"/>
    </row>
    <row r="481" spans="1:11" s="64" customFormat="1" x14ac:dyDescent="0.35">
      <c r="A481" s="60">
        <v>8</v>
      </c>
      <c r="B481" s="61">
        <v>2.14</v>
      </c>
      <c r="C481" s="60">
        <v>3.03</v>
      </c>
      <c r="D481" s="62" t="s">
        <v>215</v>
      </c>
      <c r="E481" s="62"/>
      <c r="F481" s="60"/>
      <c r="G481" s="119">
        <f t="shared" si="14"/>
        <v>2</v>
      </c>
      <c r="H481" s="97">
        <f t="shared" si="15"/>
        <v>8</v>
      </c>
      <c r="I481" s="123"/>
      <c r="J481" s="123"/>
      <c r="K481" s="88"/>
    </row>
    <row r="482" spans="1:11" s="64" customFormat="1" x14ac:dyDescent="0.35">
      <c r="A482" s="60">
        <v>8</v>
      </c>
      <c r="B482" s="61">
        <v>2.06</v>
      </c>
      <c r="C482" s="60">
        <v>3.04</v>
      </c>
      <c r="D482" s="62" t="s">
        <v>215</v>
      </c>
      <c r="E482" s="62"/>
      <c r="F482" s="60"/>
      <c r="G482" s="119">
        <f t="shared" si="14"/>
        <v>2</v>
      </c>
      <c r="H482" s="97">
        <f t="shared" si="15"/>
        <v>8</v>
      </c>
      <c r="I482" s="123"/>
      <c r="J482" s="123"/>
      <c r="K482" s="88"/>
    </row>
    <row r="483" spans="1:11" s="64" customFormat="1" x14ac:dyDescent="0.35">
      <c r="A483" s="60">
        <v>8</v>
      </c>
      <c r="B483" s="61">
        <v>2.14</v>
      </c>
      <c r="C483" s="60">
        <v>3.04</v>
      </c>
      <c r="D483" s="62" t="s">
        <v>215</v>
      </c>
      <c r="E483" s="62"/>
      <c r="F483" s="60"/>
      <c r="G483" s="119">
        <f t="shared" si="14"/>
        <v>2</v>
      </c>
      <c r="H483" s="97">
        <f t="shared" si="15"/>
        <v>8</v>
      </c>
      <c r="I483" s="123"/>
      <c r="J483" s="123"/>
      <c r="K483" s="88"/>
    </row>
    <row r="484" spans="1:11" s="64" customFormat="1" x14ac:dyDescent="0.35">
      <c r="A484" s="60">
        <v>8</v>
      </c>
      <c r="B484" s="61">
        <v>2.06</v>
      </c>
      <c r="C484" s="60">
        <v>10.09</v>
      </c>
      <c r="D484" s="62" t="s">
        <v>215</v>
      </c>
      <c r="E484" s="62"/>
      <c r="F484" s="60"/>
      <c r="G484" s="119">
        <f t="shared" si="14"/>
        <v>2</v>
      </c>
      <c r="H484" s="97">
        <f t="shared" si="15"/>
        <v>8</v>
      </c>
      <c r="I484" s="123"/>
      <c r="J484" s="123"/>
      <c r="K484" s="88"/>
    </row>
    <row r="485" spans="1:11" s="64" customFormat="1" x14ac:dyDescent="0.35">
      <c r="A485" s="60">
        <v>8</v>
      </c>
      <c r="B485" s="61">
        <v>2.14</v>
      </c>
      <c r="C485" s="60">
        <v>10.09</v>
      </c>
      <c r="D485" s="62" t="s">
        <v>215</v>
      </c>
      <c r="E485" s="62"/>
      <c r="F485" s="60"/>
      <c r="G485" s="119">
        <f t="shared" si="14"/>
        <v>2</v>
      </c>
      <c r="H485" s="97">
        <f t="shared" si="15"/>
        <v>8</v>
      </c>
      <c r="I485" s="123"/>
      <c r="J485" s="123"/>
      <c r="K485" s="88"/>
    </row>
    <row r="486" spans="1:11" s="64" customFormat="1" x14ac:dyDescent="0.35">
      <c r="A486" s="60">
        <v>8</v>
      </c>
      <c r="B486" s="61">
        <v>2.0099999999999998</v>
      </c>
      <c r="C486" s="60">
        <v>5.04</v>
      </c>
      <c r="D486" s="62" t="s">
        <v>235</v>
      </c>
      <c r="E486" s="62">
        <v>109</v>
      </c>
      <c r="F486" s="60">
        <v>48</v>
      </c>
      <c r="G486" s="119">
        <f t="shared" si="14"/>
        <v>2</v>
      </c>
      <c r="H486" s="97">
        <f t="shared" si="15"/>
        <v>8</v>
      </c>
      <c r="I486" s="127"/>
      <c r="J486" s="123"/>
    </row>
    <row r="487" spans="1:11" s="64" customFormat="1" x14ac:dyDescent="0.35">
      <c r="A487" s="60">
        <v>8</v>
      </c>
      <c r="B487" s="61">
        <v>2.0699999999999998</v>
      </c>
      <c r="C487" s="60">
        <v>5.04</v>
      </c>
      <c r="D487" s="62" t="s">
        <v>235</v>
      </c>
      <c r="E487" s="62"/>
      <c r="F487" s="60">
        <v>48</v>
      </c>
      <c r="G487" s="119">
        <f t="shared" si="14"/>
        <v>2</v>
      </c>
      <c r="H487" s="97">
        <f t="shared" si="15"/>
        <v>8</v>
      </c>
      <c r="I487" s="127"/>
      <c r="J487" s="123"/>
    </row>
    <row r="488" spans="1:11" s="64" customFormat="1" x14ac:dyDescent="0.35">
      <c r="A488" s="60">
        <v>8</v>
      </c>
      <c r="B488" s="61">
        <v>2.0099999999999998</v>
      </c>
      <c r="C488" s="60">
        <v>1.04</v>
      </c>
      <c r="D488" s="62" t="s">
        <v>233</v>
      </c>
      <c r="E488" s="62">
        <v>79</v>
      </c>
      <c r="F488" s="60">
        <v>56</v>
      </c>
      <c r="G488" s="119">
        <f t="shared" si="14"/>
        <v>2</v>
      </c>
      <c r="H488" s="97">
        <f t="shared" si="15"/>
        <v>8</v>
      </c>
      <c r="I488" s="123"/>
      <c r="J488" s="123"/>
    </row>
    <row r="489" spans="1:11" s="64" customFormat="1" x14ac:dyDescent="0.35">
      <c r="A489" s="60">
        <v>8</v>
      </c>
      <c r="B489" s="61">
        <v>2.0099999999999998</v>
      </c>
      <c r="C489" s="60">
        <v>5.01</v>
      </c>
      <c r="D489" s="62" t="s">
        <v>233</v>
      </c>
      <c r="E489" s="62"/>
      <c r="F489" s="60">
        <v>56</v>
      </c>
      <c r="G489" s="119">
        <f t="shared" si="14"/>
        <v>2</v>
      </c>
      <c r="H489" s="97">
        <f t="shared" si="15"/>
        <v>8</v>
      </c>
      <c r="I489" s="123"/>
      <c r="J489" s="123"/>
    </row>
    <row r="490" spans="1:11" s="64" customFormat="1" x14ac:dyDescent="0.25">
      <c r="A490" s="54">
        <v>8</v>
      </c>
      <c r="B490" s="55">
        <v>2.0099999999999998</v>
      </c>
      <c r="C490" s="54">
        <v>5.08</v>
      </c>
      <c r="D490" s="56" t="s">
        <v>217</v>
      </c>
      <c r="E490" s="56">
        <v>69</v>
      </c>
      <c r="F490" s="54">
        <v>69</v>
      </c>
      <c r="G490" s="119">
        <f t="shared" si="14"/>
        <v>2</v>
      </c>
      <c r="H490" s="97">
        <f t="shared" si="15"/>
        <v>8</v>
      </c>
      <c r="I490" s="124"/>
      <c r="J490" s="132"/>
      <c r="K490" s="58"/>
    </row>
    <row r="491" spans="1:11" s="64" customFormat="1" x14ac:dyDescent="0.25">
      <c r="A491" s="54">
        <v>8</v>
      </c>
      <c r="B491" s="55">
        <v>2.06</v>
      </c>
      <c r="C491" s="54">
        <v>5.08</v>
      </c>
      <c r="D491" s="56" t="s">
        <v>217</v>
      </c>
      <c r="E491" s="56"/>
      <c r="F491" s="54">
        <v>69</v>
      </c>
      <c r="G491" s="119">
        <f t="shared" si="14"/>
        <v>2</v>
      </c>
      <c r="H491" s="97">
        <f t="shared" si="15"/>
        <v>8</v>
      </c>
      <c r="I491" s="124"/>
      <c r="J491" s="132"/>
      <c r="K491" s="58"/>
    </row>
    <row r="492" spans="1:11" s="64" customFormat="1" x14ac:dyDescent="0.35">
      <c r="A492" s="60">
        <v>8</v>
      </c>
      <c r="B492" s="61">
        <v>2.08</v>
      </c>
      <c r="C492" s="60">
        <v>2.02</v>
      </c>
      <c r="D492" s="62" t="s">
        <v>250</v>
      </c>
      <c r="E492" s="62">
        <v>83</v>
      </c>
      <c r="F492" s="60">
        <v>82</v>
      </c>
      <c r="G492" s="119">
        <f t="shared" si="14"/>
        <v>2</v>
      </c>
      <c r="H492" s="97">
        <f t="shared" si="15"/>
        <v>8</v>
      </c>
      <c r="I492" s="123"/>
      <c r="J492" s="123"/>
    </row>
    <row r="493" spans="1:11" s="64" customFormat="1" x14ac:dyDescent="0.35">
      <c r="A493" s="60">
        <v>8</v>
      </c>
      <c r="B493" s="61">
        <v>2.09</v>
      </c>
      <c r="C493" s="60">
        <v>2.0299999999999998</v>
      </c>
      <c r="D493" s="62" t="s">
        <v>250</v>
      </c>
      <c r="E493" s="62"/>
      <c r="F493" s="60">
        <v>82</v>
      </c>
      <c r="G493" s="119">
        <f t="shared" si="14"/>
        <v>2</v>
      </c>
      <c r="H493" s="97">
        <f t="shared" si="15"/>
        <v>8</v>
      </c>
      <c r="I493" s="123"/>
      <c r="J493" s="123"/>
    </row>
    <row r="494" spans="1:11" s="88" customFormat="1" x14ac:dyDescent="0.35">
      <c r="A494" s="60">
        <v>8</v>
      </c>
      <c r="B494" s="61">
        <v>2.0099999999999998</v>
      </c>
      <c r="C494" s="60">
        <v>5.0599999999999996</v>
      </c>
      <c r="D494" s="62" t="s">
        <v>250</v>
      </c>
      <c r="E494" s="62"/>
      <c r="F494" s="60">
        <v>82</v>
      </c>
      <c r="G494" s="119">
        <f t="shared" si="14"/>
        <v>2</v>
      </c>
      <c r="H494" s="97">
        <f t="shared" si="15"/>
        <v>8</v>
      </c>
      <c r="I494" s="123"/>
      <c r="J494" s="123"/>
      <c r="K494" s="64"/>
    </row>
    <row r="495" spans="1:11" s="88" customFormat="1" x14ac:dyDescent="0.35">
      <c r="A495" s="60">
        <v>8</v>
      </c>
      <c r="B495" s="61">
        <v>2.04</v>
      </c>
      <c r="C495" s="60">
        <v>3.02</v>
      </c>
      <c r="D495" s="62" t="s">
        <v>230</v>
      </c>
      <c r="E495" s="62">
        <v>104</v>
      </c>
      <c r="F495" s="60">
        <v>98</v>
      </c>
      <c r="G495" s="119">
        <f t="shared" si="14"/>
        <v>2</v>
      </c>
      <c r="H495" s="97">
        <f t="shared" si="15"/>
        <v>8</v>
      </c>
      <c r="I495" s="123"/>
      <c r="J495" s="123"/>
      <c r="K495" s="64"/>
    </row>
    <row r="496" spans="1:11" s="88" customFormat="1" x14ac:dyDescent="0.35">
      <c r="A496" s="60">
        <v>8</v>
      </c>
      <c r="B496" s="61">
        <v>2.04</v>
      </c>
      <c r="C496" s="60">
        <v>7.02</v>
      </c>
      <c r="D496" s="62" t="s">
        <v>230</v>
      </c>
      <c r="E496" s="62"/>
      <c r="F496" s="60">
        <v>98</v>
      </c>
      <c r="G496" s="119">
        <f t="shared" si="14"/>
        <v>2</v>
      </c>
      <c r="H496" s="97">
        <f t="shared" si="15"/>
        <v>8</v>
      </c>
      <c r="I496" s="123"/>
      <c r="J496" s="123"/>
      <c r="K496" s="64"/>
    </row>
    <row r="497" spans="1:11" s="88" customFormat="1" x14ac:dyDescent="0.35">
      <c r="A497" s="60">
        <v>8</v>
      </c>
      <c r="B497" s="61">
        <v>2.04</v>
      </c>
      <c r="C497" s="60">
        <v>10.029999999999999</v>
      </c>
      <c r="D497" s="62" t="s">
        <v>230</v>
      </c>
      <c r="E497" s="62"/>
      <c r="F497" s="60">
        <v>98</v>
      </c>
      <c r="G497" s="119">
        <f t="shared" si="14"/>
        <v>2</v>
      </c>
      <c r="H497" s="97">
        <f t="shared" si="15"/>
        <v>8</v>
      </c>
      <c r="I497" s="123"/>
      <c r="J497" s="123"/>
      <c r="K497" s="64"/>
    </row>
    <row r="498" spans="1:11" s="88" customFormat="1" x14ac:dyDescent="0.35">
      <c r="A498" s="60">
        <v>8</v>
      </c>
      <c r="B498" s="61">
        <v>2.02</v>
      </c>
      <c r="C498" s="60">
        <v>2.0099999999999998</v>
      </c>
      <c r="D498" s="62" t="s">
        <v>234</v>
      </c>
      <c r="E498" s="62">
        <v>80</v>
      </c>
      <c r="F498" s="60">
        <v>100</v>
      </c>
      <c r="G498" s="119">
        <f t="shared" si="14"/>
        <v>2</v>
      </c>
      <c r="H498" s="97">
        <f t="shared" si="15"/>
        <v>8</v>
      </c>
      <c r="I498" s="123"/>
      <c r="J498" s="123"/>
      <c r="K498" s="64"/>
    </row>
    <row r="499" spans="1:11" s="88" customFormat="1" x14ac:dyDescent="0.35">
      <c r="A499" s="60">
        <v>8</v>
      </c>
      <c r="B499" s="61">
        <v>2.02</v>
      </c>
      <c r="C499" s="60">
        <v>6.01</v>
      </c>
      <c r="D499" s="62" t="s">
        <v>234</v>
      </c>
      <c r="E499" s="62"/>
      <c r="F499" s="60">
        <v>100</v>
      </c>
      <c r="G499" s="119">
        <f t="shared" si="14"/>
        <v>2</v>
      </c>
      <c r="H499" s="97">
        <f t="shared" si="15"/>
        <v>8</v>
      </c>
      <c r="I499" s="123"/>
      <c r="J499" s="123"/>
      <c r="K499" s="64"/>
    </row>
    <row r="500" spans="1:11" s="88" customFormat="1" x14ac:dyDescent="0.35">
      <c r="A500" s="60">
        <v>8</v>
      </c>
      <c r="B500" s="61">
        <v>2.02</v>
      </c>
      <c r="C500" s="60">
        <v>6.02</v>
      </c>
      <c r="D500" s="62" t="s">
        <v>234</v>
      </c>
      <c r="E500" s="62"/>
      <c r="F500" s="60">
        <v>100</v>
      </c>
      <c r="G500" s="119">
        <f t="shared" si="14"/>
        <v>2</v>
      </c>
      <c r="H500" s="97">
        <f t="shared" si="15"/>
        <v>8</v>
      </c>
      <c r="I500" s="123"/>
      <c r="J500" s="123"/>
      <c r="K500" s="64"/>
    </row>
    <row r="501" spans="1:11" s="88" customFormat="1" x14ac:dyDescent="0.35">
      <c r="A501" s="60">
        <v>8</v>
      </c>
      <c r="B501" s="61">
        <v>2.0099999999999998</v>
      </c>
      <c r="C501" s="60">
        <v>5.05</v>
      </c>
      <c r="D501" s="62" t="s">
        <v>226</v>
      </c>
      <c r="E501" s="62">
        <v>70</v>
      </c>
      <c r="F501" s="60">
        <v>101</v>
      </c>
      <c r="G501" s="119">
        <f t="shared" si="14"/>
        <v>2</v>
      </c>
      <c r="H501" s="97">
        <f t="shared" si="15"/>
        <v>8</v>
      </c>
      <c r="I501" s="127"/>
      <c r="J501" s="123"/>
      <c r="K501" s="64"/>
    </row>
    <row r="502" spans="1:11" s="88" customFormat="1" x14ac:dyDescent="0.35">
      <c r="A502" s="60">
        <v>8</v>
      </c>
      <c r="B502" s="61">
        <v>2.0299999999999998</v>
      </c>
      <c r="C502" s="60">
        <v>6.01</v>
      </c>
      <c r="D502" s="62" t="s">
        <v>221</v>
      </c>
      <c r="E502" s="62">
        <v>82</v>
      </c>
      <c r="F502" s="60">
        <v>104</v>
      </c>
      <c r="G502" s="119">
        <f t="shared" si="14"/>
        <v>2</v>
      </c>
      <c r="H502" s="97">
        <f t="shared" si="15"/>
        <v>8</v>
      </c>
      <c r="I502" s="123"/>
      <c r="J502" s="123"/>
      <c r="K502" s="64"/>
    </row>
    <row r="503" spans="1:11" s="85" customFormat="1" x14ac:dyDescent="0.3">
      <c r="A503" s="65">
        <v>8</v>
      </c>
      <c r="B503" s="66">
        <v>12.01</v>
      </c>
      <c r="C503" s="65">
        <v>1.01</v>
      </c>
      <c r="D503" s="67" t="s">
        <v>224</v>
      </c>
      <c r="E503" s="67">
        <v>77</v>
      </c>
      <c r="F503" s="65">
        <v>5</v>
      </c>
      <c r="G503" s="119">
        <f t="shared" si="14"/>
        <v>12</v>
      </c>
      <c r="H503" s="119">
        <f t="shared" si="15"/>
        <v>8</v>
      </c>
      <c r="I503" s="125" t="s">
        <v>376</v>
      </c>
      <c r="J503" s="128">
        <f>ROWS(I503:I511)</f>
        <v>9</v>
      </c>
      <c r="K503" s="68"/>
    </row>
    <row r="504" spans="1:11" s="85" customFormat="1" x14ac:dyDescent="0.3">
      <c r="A504" s="65">
        <v>8</v>
      </c>
      <c r="B504" s="66">
        <v>12.01</v>
      </c>
      <c r="C504" s="65">
        <v>5.09</v>
      </c>
      <c r="D504" s="67" t="s">
        <v>159</v>
      </c>
      <c r="E504" s="67">
        <v>76</v>
      </c>
      <c r="F504" s="65">
        <v>4</v>
      </c>
      <c r="G504" s="119">
        <f t="shared" si="14"/>
        <v>12</v>
      </c>
      <c r="H504" s="119">
        <f t="shared" si="15"/>
        <v>8</v>
      </c>
      <c r="I504" s="125"/>
      <c r="J504" s="128"/>
      <c r="K504" s="68"/>
    </row>
    <row r="505" spans="1:11" s="85" customFormat="1" x14ac:dyDescent="0.35">
      <c r="A505" s="69">
        <v>8</v>
      </c>
      <c r="B505" s="70">
        <v>12.01</v>
      </c>
      <c r="C505" s="69">
        <v>5.04</v>
      </c>
      <c r="D505" s="71" t="s">
        <v>235</v>
      </c>
      <c r="E505" s="71">
        <v>109</v>
      </c>
      <c r="F505" s="69">
        <v>48</v>
      </c>
      <c r="G505" s="119">
        <f t="shared" si="14"/>
        <v>12</v>
      </c>
      <c r="H505" s="119">
        <f t="shared" si="15"/>
        <v>8</v>
      </c>
      <c r="I505" s="126"/>
      <c r="J505" s="122"/>
      <c r="K505" s="72"/>
    </row>
    <row r="506" spans="1:11" s="85" customFormat="1" x14ac:dyDescent="0.3">
      <c r="A506" s="65">
        <v>8</v>
      </c>
      <c r="B506" s="66">
        <v>12.01</v>
      </c>
      <c r="C506" s="65">
        <v>5.08</v>
      </c>
      <c r="D506" s="67" t="s">
        <v>217</v>
      </c>
      <c r="E506" s="67">
        <v>69</v>
      </c>
      <c r="F506" s="65">
        <v>69</v>
      </c>
      <c r="G506" s="119">
        <f t="shared" si="14"/>
        <v>12</v>
      </c>
      <c r="H506" s="119">
        <f t="shared" si="15"/>
        <v>8</v>
      </c>
      <c r="I506" s="125"/>
      <c r="J506" s="128"/>
      <c r="K506" s="68"/>
    </row>
    <row r="507" spans="1:11" s="85" customFormat="1" x14ac:dyDescent="0.35">
      <c r="A507" s="69">
        <v>8</v>
      </c>
      <c r="B507" s="70">
        <v>12.01</v>
      </c>
      <c r="C507" s="69">
        <v>2.0099999999999998</v>
      </c>
      <c r="D507" s="71" t="s">
        <v>234</v>
      </c>
      <c r="E507" s="71">
        <v>80</v>
      </c>
      <c r="F507" s="69">
        <v>100</v>
      </c>
      <c r="G507" s="119">
        <f t="shared" si="14"/>
        <v>12</v>
      </c>
      <c r="H507" s="119">
        <f t="shared" si="15"/>
        <v>8</v>
      </c>
      <c r="I507" s="122"/>
      <c r="J507" s="122"/>
      <c r="K507" s="72"/>
    </row>
    <row r="508" spans="1:11" s="85" customFormat="1" x14ac:dyDescent="0.35">
      <c r="A508" s="69">
        <v>8</v>
      </c>
      <c r="B508" s="70">
        <v>12.01</v>
      </c>
      <c r="C508" s="69">
        <v>6.01</v>
      </c>
      <c r="D508" s="71" t="s">
        <v>234</v>
      </c>
      <c r="E508" s="71"/>
      <c r="F508" s="69">
        <v>100</v>
      </c>
      <c r="G508" s="119">
        <f t="shared" si="14"/>
        <v>12</v>
      </c>
      <c r="H508" s="119">
        <f t="shared" si="15"/>
        <v>8</v>
      </c>
      <c r="I508" s="122"/>
      <c r="J508" s="122"/>
      <c r="K508" s="83"/>
    </row>
    <row r="509" spans="1:11" s="85" customFormat="1" x14ac:dyDescent="0.35">
      <c r="A509" s="69">
        <v>8</v>
      </c>
      <c r="B509" s="70">
        <v>12.01</v>
      </c>
      <c r="C509" s="69">
        <v>6.02</v>
      </c>
      <c r="D509" s="71" t="s">
        <v>234</v>
      </c>
      <c r="E509" s="71"/>
      <c r="F509" s="69">
        <v>100</v>
      </c>
      <c r="G509" s="119">
        <f t="shared" si="14"/>
        <v>12</v>
      </c>
      <c r="H509" s="119">
        <f t="shared" si="15"/>
        <v>8</v>
      </c>
      <c r="I509" s="122"/>
      <c r="J509" s="122"/>
      <c r="K509" s="83"/>
    </row>
    <row r="510" spans="1:11" s="85" customFormat="1" x14ac:dyDescent="0.35">
      <c r="A510" s="69">
        <v>8</v>
      </c>
      <c r="B510" s="70">
        <v>12.01</v>
      </c>
      <c r="C510" s="69">
        <v>5.05</v>
      </c>
      <c r="D510" s="71" t="s">
        <v>226</v>
      </c>
      <c r="E510" s="71">
        <v>70</v>
      </c>
      <c r="F510" s="69">
        <v>101</v>
      </c>
      <c r="G510" s="119">
        <f t="shared" si="14"/>
        <v>12</v>
      </c>
      <c r="H510" s="119">
        <f t="shared" si="15"/>
        <v>8</v>
      </c>
      <c r="I510" s="126"/>
      <c r="J510" s="122"/>
      <c r="K510" s="72"/>
    </row>
    <row r="511" spans="1:11" s="85" customFormat="1" x14ac:dyDescent="0.35">
      <c r="A511" s="69">
        <v>8</v>
      </c>
      <c r="B511" s="70">
        <v>12.01</v>
      </c>
      <c r="C511" s="69">
        <v>6.01</v>
      </c>
      <c r="D511" s="71" t="s">
        <v>221</v>
      </c>
      <c r="E511" s="71">
        <v>82</v>
      </c>
      <c r="F511" s="69">
        <v>104</v>
      </c>
      <c r="G511" s="119">
        <f t="shared" si="14"/>
        <v>12</v>
      </c>
      <c r="H511" s="119">
        <f t="shared" si="15"/>
        <v>8</v>
      </c>
      <c r="I511" s="122"/>
      <c r="J511" s="122"/>
      <c r="K511" s="72"/>
    </row>
    <row r="512" spans="1:11" s="88" customFormat="1" x14ac:dyDescent="0.3">
      <c r="A512" s="54">
        <v>8</v>
      </c>
      <c r="B512" s="55">
        <v>15</v>
      </c>
      <c r="C512" s="54">
        <v>1.01</v>
      </c>
      <c r="D512" s="56" t="s">
        <v>224</v>
      </c>
      <c r="E512" s="56">
        <v>77</v>
      </c>
      <c r="F512" s="54">
        <v>5</v>
      </c>
      <c r="G512" s="119">
        <f t="shared" si="14"/>
        <v>15</v>
      </c>
      <c r="H512" s="97">
        <f t="shared" si="15"/>
        <v>8</v>
      </c>
      <c r="I512" s="124" t="s">
        <v>377</v>
      </c>
      <c r="J512" s="132">
        <f>ROWS(I512:I518)</f>
        <v>7</v>
      </c>
      <c r="K512" s="58"/>
    </row>
    <row r="513" spans="1:11" s="88" customFormat="1" x14ac:dyDescent="0.35">
      <c r="A513" s="60">
        <v>8</v>
      </c>
      <c r="B513" s="61">
        <v>15</v>
      </c>
      <c r="C513" s="60">
        <v>7.01</v>
      </c>
      <c r="D513" s="62" t="s">
        <v>229</v>
      </c>
      <c r="E513" s="62">
        <v>67</v>
      </c>
      <c r="F513" s="60">
        <v>36</v>
      </c>
      <c r="G513" s="119">
        <f t="shared" si="14"/>
        <v>15</v>
      </c>
      <c r="H513" s="97">
        <f t="shared" si="15"/>
        <v>8</v>
      </c>
      <c r="I513" s="123"/>
      <c r="J513" s="123"/>
      <c r="K513" s="64"/>
    </row>
    <row r="514" spans="1:11" s="88" customFormat="1" x14ac:dyDescent="0.35">
      <c r="A514" s="60">
        <v>8</v>
      </c>
      <c r="B514" s="61">
        <v>15</v>
      </c>
      <c r="C514" s="60">
        <v>10.01</v>
      </c>
      <c r="D514" s="62" t="s">
        <v>229</v>
      </c>
      <c r="E514" s="62"/>
      <c r="F514" s="60">
        <v>36</v>
      </c>
      <c r="G514" s="119">
        <f t="shared" ref="G514:G577" si="16">_xlfn.FLOOR.MATH(B514)</f>
        <v>15</v>
      </c>
      <c r="H514" s="97">
        <f t="shared" ref="H514:H577" si="17">_xlfn.FLOOR.MATH(A514)</f>
        <v>8</v>
      </c>
      <c r="I514" s="123"/>
      <c r="J514" s="123"/>
      <c r="K514" s="64"/>
    </row>
    <row r="515" spans="1:11" s="88" customFormat="1" x14ac:dyDescent="0.35">
      <c r="A515" s="60">
        <v>8</v>
      </c>
      <c r="B515" s="61">
        <v>15</v>
      </c>
      <c r="C515" s="60">
        <v>10.02</v>
      </c>
      <c r="D515" s="62" t="s">
        <v>229</v>
      </c>
      <c r="E515" s="62"/>
      <c r="F515" s="60">
        <v>36</v>
      </c>
      <c r="G515" s="119">
        <f t="shared" si="16"/>
        <v>15</v>
      </c>
      <c r="H515" s="97">
        <f t="shared" si="17"/>
        <v>8</v>
      </c>
      <c r="I515" s="123"/>
      <c r="J515" s="123"/>
      <c r="K515" s="60"/>
    </row>
    <row r="516" spans="1:11" s="88" customFormat="1" x14ac:dyDescent="0.35">
      <c r="A516" s="60">
        <v>8</v>
      </c>
      <c r="B516" s="61">
        <v>15</v>
      </c>
      <c r="C516" s="60">
        <v>3.03</v>
      </c>
      <c r="D516" s="62" t="s">
        <v>215</v>
      </c>
      <c r="E516" s="62">
        <v>105</v>
      </c>
      <c r="F516" s="60"/>
      <c r="G516" s="119">
        <f t="shared" si="16"/>
        <v>15</v>
      </c>
      <c r="H516" s="97">
        <f t="shared" si="17"/>
        <v>8</v>
      </c>
      <c r="I516" s="123"/>
      <c r="J516" s="123"/>
    </row>
    <row r="517" spans="1:11" s="88" customFormat="1" x14ac:dyDescent="0.35">
      <c r="A517" s="60">
        <v>8</v>
      </c>
      <c r="B517" s="61">
        <v>15</v>
      </c>
      <c r="C517" s="60">
        <v>3.04</v>
      </c>
      <c r="D517" s="62" t="s">
        <v>215</v>
      </c>
      <c r="E517" s="62"/>
      <c r="F517" s="60"/>
      <c r="G517" s="119">
        <f t="shared" si="16"/>
        <v>15</v>
      </c>
      <c r="H517" s="97">
        <f t="shared" si="17"/>
        <v>8</v>
      </c>
      <c r="I517" s="123"/>
      <c r="J517" s="123"/>
    </row>
    <row r="518" spans="1:11" s="88" customFormat="1" x14ac:dyDescent="0.35">
      <c r="A518" s="60">
        <v>8</v>
      </c>
      <c r="B518" s="61">
        <v>15</v>
      </c>
      <c r="C518" s="60">
        <v>10.09</v>
      </c>
      <c r="D518" s="62" t="s">
        <v>215</v>
      </c>
      <c r="E518" s="62"/>
      <c r="F518" s="60"/>
      <c r="G518" s="119">
        <f t="shared" si="16"/>
        <v>15</v>
      </c>
      <c r="H518" s="97">
        <f t="shared" si="17"/>
        <v>8</v>
      </c>
      <c r="I518" s="123"/>
      <c r="J518" s="123"/>
      <c r="K518" s="64"/>
    </row>
    <row r="519" spans="1:11" s="85" customFormat="1" x14ac:dyDescent="0.3">
      <c r="A519" s="65">
        <v>8</v>
      </c>
      <c r="B519" s="66">
        <v>17.044</v>
      </c>
      <c r="C519" s="65">
        <v>1.01</v>
      </c>
      <c r="D519" s="67" t="s">
        <v>224</v>
      </c>
      <c r="E519" s="67">
        <v>77</v>
      </c>
      <c r="F519" s="65">
        <v>5</v>
      </c>
      <c r="G519" s="119">
        <f t="shared" si="16"/>
        <v>17</v>
      </c>
      <c r="H519" s="119">
        <f t="shared" si="17"/>
        <v>8</v>
      </c>
      <c r="I519" s="125" t="s">
        <v>378</v>
      </c>
      <c r="J519" s="128">
        <f>ROWS(I519:I538)</f>
        <v>20</v>
      </c>
      <c r="K519" s="68"/>
    </row>
    <row r="520" spans="1:11" s="85" customFormat="1" x14ac:dyDescent="0.3">
      <c r="A520" s="65">
        <v>8</v>
      </c>
      <c r="B520" s="66">
        <v>17.044</v>
      </c>
      <c r="C520" s="65">
        <v>5.09</v>
      </c>
      <c r="D520" s="67" t="s">
        <v>159</v>
      </c>
      <c r="E520" s="67">
        <v>76</v>
      </c>
      <c r="F520" s="65">
        <v>4</v>
      </c>
      <c r="G520" s="119">
        <f t="shared" si="16"/>
        <v>17</v>
      </c>
      <c r="H520" s="119">
        <f t="shared" si="17"/>
        <v>8</v>
      </c>
      <c r="I520" s="125"/>
      <c r="J520" s="128"/>
      <c r="K520" s="68"/>
    </row>
    <row r="521" spans="1:11" s="85" customFormat="1" x14ac:dyDescent="0.35">
      <c r="A521" s="69">
        <v>8</v>
      </c>
      <c r="B521" s="70">
        <v>17.041</v>
      </c>
      <c r="C521" s="69">
        <v>7.01</v>
      </c>
      <c r="D521" s="71" t="s">
        <v>229</v>
      </c>
      <c r="E521" s="71">
        <v>67</v>
      </c>
      <c r="F521" s="69">
        <v>36</v>
      </c>
      <c r="G521" s="119">
        <f t="shared" si="16"/>
        <v>17</v>
      </c>
      <c r="H521" s="119">
        <f t="shared" si="17"/>
        <v>8</v>
      </c>
      <c r="I521" s="122"/>
      <c r="J521" s="122"/>
      <c r="K521" s="72"/>
    </row>
    <row r="522" spans="1:11" s="85" customFormat="1" x14ac:dyDescent="0.35">
      <c r="A522" s="69">
        <v>8</v>
      </c>
      <c r="B522" s="70">
        <v>17.010000000000002</v>
      </c>
      <c r="C522" s="69">
        <v>5.04</v>
      </c>
      <c r="D522" s="71" t="s">
        <v>235</v>
      </c>
      <c r="E522" s="71">
        <v>109</v>
      </c>
      <c r="F522" s="69">
        <v>48</v>
      </c>
      <c r="G522" s="119">
        <f t="shared" si="16"/>
        <v>17</v>
      </c>
      <c r="H522" s="119">
        <f t="shared" si="17"/>
        <v>8</v>
      </c>
      <c r="I522" s="126"/>
      <c r="J522" s="122"/>
      <c r="K522" s="72"/>
    </row>
    <row r="523" spans="1:11" s="85" customFormat="1" x14ac:dyDescent="0.35">
      <c r="A523" s="69">
        <v>8</v>
      </c>
      <c r="B523" s="70">
        <v>17.041</v>
      </c>
      <c r="C523" s="69">
        <v>5.04</v>
      </c>
      <c r="D523" s="71" t="s">
        <v>235</v>
      </c>
      <c r="E523" s="71"/>
      <c r="F523" s="69">
        <v>48</v>
      </c>
      <c r="G523" s="119">
        <f t="shared" si="16"/>
        <v>17</v>
      </c>
      <c r="H523" s="119">
        <f t="shared" si="17"/>
        <v>8</v>
      </c>
      <c r="I523" s="122"/>
      <c r="J523" s="122"/>
      <c r="K523" s="72"/>
    </row>
    <row r="524" spans="1:11" s="85" customFormat="1" x14ac:dyDescent="0.35">
      <c r="A524" s="69">
        <v>8</v>
      </c>
      <c r="B524" s="70">
        <v>17.010000000000002</v>
      </c>
      <c r="C524" s="69">
        <v>5.01</v>
      </c>
      <c r="D524" s="71" t="s">
        <v>233</v>
      </c>
      <c r="E524" s="71">
        <v>79</v>
      </c>
      <c r="F524" s="69">
        <v>56</v>
      </c>
      <c r="G524" s="119">
        <f t="shared" si="16"/>
        <v>17</v>
      </c>
      <c r="H524" s="119">
        <f t="shared" si="17"/>
        <v>8</v>
      </c>
      <c r="I524" s="122"/>
      <c r="J524" s="122"/>
      <c r="K524" s="72"/>
    </row>
    <row r="525" spans="1:11" s="85" customFormat="1" x14ac:dyDescent="0.35">
      <c r="A525" s="69">
        <v>8</v>
      </c>
      <c r="B525" s="70">
        <v>17.041</v>
      </c>
      <c r="C525" s="69">
        <v>5.05</v>
      </c>
      <c r="D525" s="71" t="s">
        <v>228</v>
      </c>
      <c r="E525" s="71">
        <v>103</v>
      </c>
      <c r="F525" s="69">
        <v>62</v>
      </c>
      <c r="G525" s="119">
        <f t="shared" si="16"/>
        <v>17</v>
      </c>
      <c r="H525" s="119">
        <f t="shared" si="17"/>
        <v>8</v>
      </c>
      <c r="I525" s="122"/>
      <c r="J525" s="122"/>
      <c r="K525" s="72"/>
    </row>
    <row r="526" spans="1:11" s="85" customFormat="1" x14ac:dyDescent="0.35">
      <c r="A526" s="65">
        <v>8</v>
      </c>
      <c r="B526" s="66">
        <v>17.03</v>
      </c>
      <c r="C526" s="65">
        <v>5.08</v>
      </c>
      <c r="D526" s="67" t="s">
        <v>217</v>
      </c>
      <c r="E526" s="67">
        <v>69</v>
      </c>
      <c r="F526" s="65">
        <v>69</v>
      </c>
      <c r="G526" s="119">
        <f t="shared" si="16"/>
        <v>17</v>
      </c>
      <c r="H526" s="119">
        <f t="shared" si="17"/>
        <v>8</v>
      </c>
      <c r="I526" s="122"/>
      <c r="J526" s="122"/>
      <c r="K526" s="72"/>
    </row>
    <row r="527" spans="1:11" s="85" customFormat="1" x14ac:dyDescent="0.35">
      <c r="A527" s="69">
        <v>8</v>
      </c>
      <c r="B527" s="70">
        <v>17.042999999999999</v>
      </c>
      <c r="C527" s="69">
        <v>5.0599999999999996</v>
      </c>
      <c r="D527" s="71" t="s">
        <v>250</v>
      </c>
      <c r="E527" s="71">
        <v>83</v>
      </c>
      <c r="F527" s="69">
        <v>82</v>
      </c>
      <c r="G527" s="119">
        <f t="shared" si="16"/>
        <v>17</v>
      </c>
      <c r="H527" s="119">
        <f t="shared" si="17"/>
        <v>8</v>
      </c>
      <c r="I527" s="122"/>
      <c r="J527" s="122"/>
      <c r="K527" s="72"/>
    </row>
    <row r="528" spans="1:11" s="85" customFormat="1" x14ac:dyDescent="0.35">
      <c r="A528" s="69">
        <v>8</v>
      </c>
      <c r="B528" s="70">
        <v>17.02</v>
      </c>
      <c r="C528" s="69">
        <v>5.0599999999999996</v>
      </c>
      <c r="D528" s="71" t="s">
        <v>222</v>
      </c>
      <c r="E528" s="71">
        <v>84</v>
      </c>
      <c r="F528" s="69">
        <v>81</v>
      </c>
      <c r="G528" s="119">
        <f t="shared" si="16"/>
        <v>17</v>
      </c>
      <c r="H528" s="119">
        <f t="shared" si="17"/>
        <v>8</v>
      </c>
      <c r="I528" s="122"/>
      <c r="J528" s="122"/>
      <c r="K528" s="72"/>
    </row>
    <row r="529" spans="1:11" s="85" customFormat="1" x14ac:dyDescent="0.35">
      <c r="A529" s="69">
        <v>8</v>
      </c>
      <c r="B529" s="70">
        <v>17.02</v>
      </c>
      <c r="C529" s="69">
        <v>5.07</v>
      </c>
      <c r="D529" s="71" t="s">
        <v>222</v>
      </c>
      <c r="E529" s="71"/>
      <c r="F529" s="69">
        <v>81</v>
      </c>
      <c r="G529" s="119">
        <f t="shared" si="16"/>
        <v>17</v>
      </c>
      <c r="H529" s="119">
        <f t="shared" si="17"/>
        <v>8</v>
      </c>
      <c r="I529" s="122"/>
      <c r="J529" s="122"/>
      <c r="K529" s="72"/>
    </row>
    <row r="530" spans="1:11" s="85" customFormat="1" x14ac:dyDescent="0.35">
      <c r="A530" s="69">
        <v>8</v>
      </c>
      <c r="B530" s="70">
        <v>17.044</v>
      </c>
      <c r="C530" s="69">
        <v>5.07</v>
      </c>
      <c r="D530" s="71" t="s">
        <v>222</v>
      </c>
      <c r="E530" s="71"/>
      <c r="F530" s="69">
        <v>81</v>
      </c>
      <c r="G530" s="119">
        <f t="shared" si="16"/>
        <v>17</v>
      </c>
      <c r="H530" s="119">
        <f t="shared" si="17"/>
        <v>8</v>
      </c>
      <c r="I530" s="122"/>
      <c r="J530" s="122"/>
      <c r="K530" s="72"/>
    </row>
    <row r="531" spans="1:11" s="85" customFormat="1" x14ac:dyDescent="0.35">
      <c r="A531" s="69">
        <v>8</v>
      </c>
      <c r="B531" s="70">
        <v>17.041</v>
      </c>
      <c r="C531" s="69">
        <v>5.03</v>
      </c>
      <c r="D531" s="71" t="s">
        <v>227</v>
      </c>
      <c r="E531" s="71">
        <v>102</v>
      </c>
      <c r="F531" s="69">
        <v>94</v>
      </c>
      <c r="G531" s="119">
        <f t="shared" si="16"/>
        <v>17</v>
      </c>
      <c r="H531" s="119">
        <f t="shared" si="17"/>
        <v>8</v>
      </c>
      <c r="I531" s="122"/>
      <c r="J531" s="122"/>
      <c r="K531" s="72"/>
    </row>
    <row r="532" spans="1:11" s="85" customFormat="1" x14ac:dyDescent="0.35">
      <c r="A532" s="69">
        <v>8</v>
      </c>
      <c r="B532" s="70">
        <v>17.042000000000002</v>
      </c>
      <c r="C532" s="69">
        <v>5.03</v>
      </c>
      <c r="D532" s="71" t="s">
        <v>227</v>
      </c>
      <c r="E532" s="71"/>
      <c r="F532" s="69">
        <v>94</v>
      </c>
      <c r="G532" s="119">
        <f t="shared" si="16"/>
        <v>17</v>
      </c>
      <c r="H532" s="119">
        <f t="shared" si="17"/>
        <v>8</v>
      </c>
      <c r="I532" s="122"/>
      <c r="J532" s="122"/>
      <c r="K532" s="72"/>
    </row>
    <row r="533" spans="1:11" s="85" customFormat="1" x14ac:dyDescent="0.35">
      <c r="A533" s="69">
        <v>8</v>
      </c>
      <c r="B533" s="70">
        <v>17.041</v>
      </c>
      <c r="C533" s="69">
        <v>3.02</v>
      </c>
      <c r="D533" s="71" t="s">
        <v>230</v>
      </c>
      <c r="E533" s="71">
        <v>104</v>
      </c>
      <c r="F533" s="69">
        <v>98</v>
      </c>
      <c r="G533" s="119">
        <f t="shared" si="16"/>
        <v>17</v>
      </c>
      <c r="H533" s="119">
        <f t="shared" si="17"/>
        <v>8</v>
      </c>
      <c r="I533" s="122"/>
      <c r="J533" s="122"/>
      <c r="K533" s="72"/>
    </row>
    <row r="534" spans="1:11" s="85" customFormat="1" x14ac:dyDescent="0.35">
      <c r="A534" s="69">
        <v>8</v>
      </c>
      <c r="B534" s="70">
        <v>17.041</v>
      </c>
      <c r="C534" s="69">
        <v>7.02</v>
      </c>
      <c r="D534" s="71" t="s">
        <v>230</v>
      </c>
      <c r="E534" s="71"/>
      <c r="F534" s="69">
        <v>98</v>
      </c>
      <c r="G534" s="119">
        <f t="shared" si="16"/>
        <v>17</v>
      </c>
      <c r="H534" s="119">
        <f t="shared" si="17"/>
        <v>8</v>
      </c>
      <c r="I534" s="122"/>
      <c r="J534" s="122"/>
      <c r="K534" s="72"/>
    </row>
    <row r="535" spans="1:11" s="85" customFormat="1" x14ac:dyDescent="0.35">
      <c r="A535" s="69">
        <v>8</v>
      </c>
      <c r="B535" s="70">
        <v>17.010000000000002</v>
      </c>
      <c r="C535" s="69">
        <v>6.01</v>
      </c>
      <c r="D535" s="71" t="s">
        <v>234</v>
      </c>
      <c r="E535" s="71">
        <v>80</v>
      </c>
      <c r="F535" s="69">
        <v>100</v>
      </c>
      <c r="G535" s="119">
        <f t="shared" si="16"/>
        <v>17</v>
      </c>
      <c r="H535" s="119">
        <f t="shared" si="17"/>
        <v>8</v>
      </c>
      <c r="I535" s="122"/>
      <c r="J535" s="122"/>
      <c r="K535" s="83"/>
    </row>
    <row r="536" spans="1:11" s="85" customFormat="1" x14ac:dyDescent="0.35">
      <c r="A536" s="69">
        <v>8</v>
      </c>
      <c r="B536" s="70">
        <v>17.010000000000002</v>
      </c>
      <c r="C536" s="69">
        <v>6.02</v>
      </c>
      <c r="D536" s="71" t="s">
        <v>234</v>
      </c>
      <c r="E536" s="71"/>
      <c r="F536" s="69">
        <v>100</v>
      </c>
      <c r="G536" s="119">
        <f t="shared" si="16"/>
        <v>17</v>
      </c>
      <c r="H536" s="119">
        <f t="shared" si="17"/>
        <v>8</v>
      </c>
      <c r="I536" s="122"/>
      <c r="J536" s="122"/>
      <c r="K536" s="83"/>
    </row>
    <row r="537" spans="1:11" s="85" customFormat="1" x14ac:dyDescent="0.35">
      <c r="A537" s="69">
        <v>8</v>
      </c>
      <c r="B537" s="70">
        <v>17.041</v>
      </c>
      <c r="C537" s="69">
        <v>5.05</v>
      </c>
      <c r="D537" s="71" t="s">
        <v>226</v>
      </c>
      <c r="E537" s="71">
        <v>70</v>
      </c>
      <c r="F537" s="69">
        <v>101</v>
      </c>
      <c r="G537" s="119">
        <f t="shared" si="16"/>
        <v>17</v>
      </c>
      <c r="H537" s="119">
        <f t="shared" si="17"/>
        <v>8</v>
      </c>
      <c r="I537" s="126"/>
      <c r="J537" s="122"/>
      <c r="K537" s="72"/>
    </row>
    <row r="538" spans="1:11" s="85" customFormat="1" x14ac:dyDescent="0.35">
      <c r="A538" s="69">
        <v>8</v>
      </c>
      <c r="B538" s="70">
        <v>17.044</v>
      </c>
      <c r="C538" s="69">
        <v>6.01</v>
      </c>
      <c r="D538" s="71" t="s">
        <v>221</v>
      </c>
      <c r="E538" s="71">
        <v>82</v>
      </c>
      <c r="F538" s="69">
        <v>104</v>
      </c>
      <c r="G538" s="119">
        <f t="shared" si="16"/>
        <v>17</v>
      </c>
      <c r="H538" s="119">
        <f t="shared" si="17"/>
        <v>8</v>
      </c>
      <c r="I538" s="122"/>
      <c r="J538" s="122"/>
      <c r="K538" s="72"/>
    </row>
    <row r="539" spans="1:11" s="88" customFormat="1" x14ac:dyDescent="0.35">
      <c r="A539" s="60">
        <v>9</v>
      </c>
      <c r="B539" s="61">
        <v>1.012</v>
      </c>
      <c r="C539" s="60">
        <v>16.010999999999999</v>
      </c>
      <c r="D539" s="62" t="s">
        <v>113</v>
      </c>
      <c r="E539" s="62">
        <v>60</v>
      </c>
      <c r="F539" s="60"/>
      <c r="G539" s="119">
        <f t="shared" si="16"/>
        <v>1</v>
      </c>
      <c r="H539" s="97">
        <f t="shared" si="17"/>
        <v>9</v>
      </c>
      <c r="I539" s="123" t="s">
        <v>379</v>
      </c>
      <c r="J539" s="123">
        <f>ROWS(I539:I540)</f>
        <v>2</v>
      </c>
      <c r="K539" s="64"/>
    </row>
    <row r="540" spans="1:11" s="88" customFormat="1" x14ac:dyDescent="0.35">
      <c r="A540" s="60">
        <v>9</v>
      </c>
      <c r="B540" s="61">
        <v>1.012</v>
      </c>
      <c r="C540" s="60">
        <v>16.012</v>
      </c>
      <c r="D540" s="62" t="s">
        <v>113</v>
      </c>
      <c r="E540" s="62"/>
      <c r="F540" s="60"/>
      <c r="G540" s="119">
        <f t="shared" si="16"/>
        <v>1</v>
      </c>
      <c r="H540" s="97">
        <f t="shared" si="17"/>
        <v>9</v>
      </c>
      <c r="I540" s="123"/>
      <c r="J540" s="123"/>
      <c r="K540" s="64"/>
    </row>
    <row r="541" spans="1:11" s="85" customFormat="1" x14ac:dyDescent="0.35">
      <c r="A541" s="69">
        <v>9</v>
      </c>
      <c r="B541" s="70">
        <v>6.0529999999999999</v>
      </c>
      <c r="C541" s="69">
        <v>16.023</v>
      </c>
      <c r="D541" s="71" t="s">
        <v>116</v>
      </c>
      <c r="E541" s="71">
        <v>93</v>
      </c>
      <c r="F541" s="69"/>
      <c r="G541" s="119">
        <f t="shared" si="16"/>
        <v>6</v>
      </c>
      <c r="H541" s="119">
        <f t="shared" si="17"/>
        <v>9</v>
      </c>
      <c r="I541" s="122" t="s">
        <v>380</v>
      </c>
      <c r="J541" s="122">
        <f>ROWS(I541:I549)</f>
        <v>9</v>
      </c>
    </row>
    <row r="542" spans="1:11" s="85" customFormat="1" x14ac:dyDescent="0.35">
      <c r="A542" s="69">
        <v>9</v>
      </c>
      <c r="B542" s="70">
        <v>6.0540000000000003</v>
      </c>
      <c r="C542" s="69">
        <v>16.023</v>
      </c>
      <c r="D542" s="71" t="s">
        <v>116</v>
      </c>
      <c r="E542" s="71"/>
      <c r="F542" s="69"/>
      <c r="G542" s="119">
        <f t="shared" si="16"/>
        <v>6</v>
      </c>
      <c r="H542" s="119">
        <f t="shared" si="17"/>
        <v>9</v>
      </c>
      <c r="I542" s="122"/>
      <c r="J542" s="122"/>
    </row>
    <row r="543" spans="1:11" s="85" customFormat="1" x14ac:dyDescent="0.35">
      <c r="A543" s="69">
        <v>9</v>
      </c>
      <c r="B543" s="70">
        <v>6.01</v>
      </c>
      <c r="C543" s="69">
        <v>16.024000000000001</v>
      </c>
      <c r="D543" s="71" t="s">
        <v>116</v>
      </c>
      <c r="E543" s="71"/>
      <c r="F543" s="69"/>
      <c r="G543" s="119">
        <f t="shared" si="16"/>
        <v>6</v>
      </c>
      <c r="H543" s="119">
        <f t="shared" si="17"/>
        <v>9</v>
      </c>
      <c r="I543" s="122"/>
      <c r="J543" s="122"/>
    </row>
    <row r="544" spans="1:11" s="85" customFormat="1" x14ac:dyDescent="0.35">
      <c r="A544" s="69">
        <v>9</v>
      </c>
      <c r="B544" s="70">
        <v>6.0529999999999999</v>
      </c>
      <c r="C544" s="69">
        <v>16.024000000000001</v>
      </c>
      <c r="D544" s="71" t="s">
        <v>116</v>
      </c>
      <c r="E544" s="71"/>
      <c r="F544" s="69"/>
      <c r="G544" s="119">
        <f t="shared" si="16"/>
        <v>6</v>
      </c>
      <c r="H544" s="119">
        <f t="shared" si="17"/>
        <v>9</v>
      </c>
      <c r="I544" s="122"/>
      <c r="J544" s="122"/>
    </row>
    <row r="545" spans="1:10" s="85" customFormat="1" x14ac:dyDescent="0.35">
      <c r="A545" s="69">
        <v>9</v>
      </c>
      <c r="B545" s="70">
        <v>6.0540000000000003</v>
      </c>
      <c r="C545" s="69">
        <v>16.024000000000001</v>
      </c>
      <c r="D545" s="71" t="s">
        <v>116</v>
      </c>
      <c r="E545" s="71"/>
      <c r="F545" s="69"/>
      <c r="G545" s="119">
        <f t="shared" si="16"/>
        <v>6</v>
      </c>
      <c r="H545" s="119">
        <f t="shared" si="17"/>
        <v>9</v>
      </c>
      <c r="I545" s="122"/>
      <c r="J545" s="122"/>
    </row>
    <row r="546" spans="1:10" s="85" customFormat="1" x14ac:dyDescent="0.35">
      <c r="A546" s="69">
        <v>9</v>
      </c>
      <c r="B546" s="70">
        <v>6.01</v>
      </c>
      <c r="C546" s="69">
        <v>16.024999999999999</v>
      </c>
      <c r="D546" s="71" t="s">
        <v>116</v>
      </c>
      <c r="E546" s="71"/>
      <c r="F546" s="69"/>
      <c r="G546" s="119">
        <f t="shared" si="16"/>
        <v>6</v>
      </c>
      <c r="H546" s="119">
        <f t="shared" si="17"/>
        <v>9</v>
      </c>
      <c r="I546" s="122"/>
      <c r="J546" s="122"/>
    </row>
    <row r="547" spans="1:10" s="85" customFormat="1" x14ac:dyDescent="0.35">
      <c r="A547" s="69">
        <v>9</v>
      </c>
      <c r="B547" s="70">
        <v>6.0529999999999999</v>
      </c>
      <c r="C547" s="69">
        <v>16.024999999999999</v>
      </c>
      <c r="D547" s="71" t="s">
        <v>116</v>
      </c>
      <c r="E547" s="71"/>
      <c r="F547" s="69"/>
      <c r="G547" s="119">
        <f t="shared" si="16"/>
        <v>6</v>
      </c>
      <c r="H547" s="119">
        <f t="shared" si="17"/>
        <v>9</v>
      </c>
      <c r="I547" s="122"/>
      <c r="J547" s="122"/>
    </row>
    <row r="548" spans="1:10" s="85" customFormat="1" x14ac:dyDescent="0.35">
      <c r="A548" s="69">
        <v>9</v>
      </c>
      <c r="B548" s="70">
        <v>6.0540000000000003</v>
      </c>
      <c r="C548" s="69">
        <v>16.024999999999999</v>
      </c>
      <c r="D548" s="71" t="s">
        <v>116</v>
      </c>
      <c r="E548" s="71"/>
      <c r="F548" s="69"/>
      <c r="G548" s="119">
        <f t="shared" si="16"/>
        <v>6</v>
      </c>
      <c r="H548" s="119">
        <f t="shared" si="17"/>
        <v>9</v>
      </c>
      <c r="I548" s="122"/>
      <c r="J548" s="122"/>
    </row>
    <row r="549" spans="1:10" s="85" customFormat="1" x14ac:dyDescent="0.35">
      <c r="A549" s="69">
        <v>9</v>
      </c>
      <c r="B549" s="70">
        <v>6.0549999999999997</v>
      </c>
      <c r="C549" s="69">
        <v>16.024999999999999</v>
      </c>
      <c r="D549" s="71" t="s">
        <v>116</v>
      </c>
      <c r="E549" s="71"/>
      <c r="F549" s="69"/>
      <c r="G549" s="119">
        <f t="shared" si="16"/>
        <v>6</v>
      </c>
      <c r="H549" s="119">
        <f t="shared" si="17"/>
        <v>9</v>
      </c>
      <c r="I549" s="122"/>
      <c r="J549" s="122"/>
    </row>
    <row r="550" spans="1:10" s="88" customFormat="1" x14ac:dyDescent="0.35">
      <c r="A550" s="60">
        <v>9</v>
      </c>
      <c r="B550" s="61">
        <v>8.0299999999999994</v>
      </c>
      <c r="C550" s="60">
        <v>16.021000000000001</v>
      </c>
      <c r="D550" s="62" t="s">
        <v>116</v>
      </c>
      <c r="E550" s="62">
        <v>93</v>
      </c>
      <c r="F550" s="60"/>
      <c r="G550" s="119">
        <f t="shared" si="16"/>
        <v>8</v>
      </c>
      <c r="H550" s="97">
        <f t="shared" si="17"/>
        <v>9</v>
      </c>
      <c r="I550" s="123" t="s">
        <v>381</v>
      </c>
      <c r="J550" s="123">
        <f>ROWS(I550:I553)</f>
        <v>4</v>
      </c>
    </row>
    <row r="551" spans="1:10" s="88" customFormat="1" x14ac:dyDescent="0.35">
      <c r="A551" s="60">
        <v>9</v>
      </c>
      <c r="B551" s="61">
        <v>8.0299999999999994</v>
      </c>
      <c r="C551" s="60">
        <v>16.021999999999998</v>
      </c>
      <c r="D551" s="62" t="s">
        <v>116</v>
      </c>
      <c r="E551" s="62"/>
      <c r="F551" s="60"/>
      <c r="G551" s="119">
        <f t="shared" si="16"/>
        <v>8</v>
      </c>
      <c r="H551" s="97">
        <f t="shared" si="17"/>
        <v>9</v>
      </c>
      <c r="I551" s="123"/>
      <c r="J551" s="123"/>
    </row>
    <row r="552" spans="1:10" s="64" customFormat="1" x14ac:dyDescent="0.35">
      <c r="A552" s="60">
        <v>9</v>
      </c>
      <c r="B552" s="61">
        <v>8.0299999999999994</v>
      </c>
      <c r="C552" s="60">
        <v>16.010999999999999</v>
      </c>
      <c r="D552" s="62" t="s">
        <v>113</v>
      </c>
      <c r="E552" s="62">
        <v>60</v>
      </c>
      <c r="F552" s="60"/>
      <c r="G552" s="119">
        <f t="shared" si="16"/>
        <v>8</v>
      </c>
      <c r="H552" s="97">
        <f t="shared" si="17"/>
        <v>9</v>
      </c>
      <c r="I552" s="123"/>
      <c r="J552" s="123"/>
    </row>
    <row r="553" spans="1:10" s="64" customFormat="1" x14ac:dyDescent="0.35">
      <c r="A553" s="60">
        <v>9</v>
      </c>
      <c r="B553" s="61">
        <v>8.0299999999999994</v>
      </c>
      <c r="C553" s="60">
        <v>16.012</v>
      </c>
      <c r="D553" s="62" t="s">
        <v>113</v>
      </c>
      <c r="E553" s="62"/>
      <c r="F553" s="60"/>
      <c r="G553" s="119">
        <f t="shared" si="16"/>
        <v>8</v>
      </c>
      <c r="H553" s="97">
        <f t="shared" si="17"/>
        <v>9</v>
      </c>
      <c r="I553" s="123"/>
      <c r="J553" s="123"/>
    </row>
    <row r="554" spans="1:10" s="72" customFormat="1" x14ac:dyDescent="0.35">
      <c r="A554" s="69">
        <v>9</v>
      </c>
      <c r="B554" s="70">
        <v>11.05</v>
      </c>
      <c r="C554" s="69">
        <v>16.010999999999999</v>
      </c>
      <c r="D554" s="71" t="s">
        <v>113</v>
      </c>
      <c r="E554" s="71">
        <v>60</v>
      </c>
      <c r="F554" s="69"/>
      <c r="G554" s="119">
        <f t="shared" si="16"/>
        <v>11</v>
      </c>
      <c r="H554" s="119">
        <f t="shared" si="17"/>
        <v>9</v>
      </c>
      <c r="I554" s="122" t="s">
        <v>382</v>
      </c>
      <c r="J554" s="122">
        <f>ROWS(I554:I557)</f>
        <v>4</v>
      </c>
    </row>
    <row r="555" spans="1:10" s="72" customFormat="1" x14ac:dyDescent="0.35">
      <c r="A555" s="69">
        <v>9</v>
      </c>
      <c r="B555" s="70">
        <v>11.06</v>
      </c>
      <c r="C555" s="69">
        <v>16.010999999999999</v>
      </c>
      <c r="D555" s="71" t="s">
        <v>113</v>
      </c>
      <c r="E555" s="71"/>
      <c r="F555" s="69"/>
      <c r="G555" s="119">
        <f t="shared" si="16"/>
        <v>11</v>
      </c>
      <c r="H555" s="119">
        <f t="shared" si="17"/>
        <v>9</v>
      </c>
      <c r="I555" s="122"/>
      <c r="J555" s="122"/>
    </row>
    <row r="556" spans="1:10" s="72" customFormat="1" x14ac:dyDescent="0.35">
      <c r="A556" s="69">
        <v>9</v>
      </c>
      <c r="B556" s="70">
        <v>11.05</v>
      </c>
      <c r="C556" s="69">
        <v>16.012</v>
      </c>
      <c r="D556" s="71" t="s">
        <v>113</v>
      </c>
      <c r="E556" s="71"/>
      <c r="F556" s="69"/>
      <c r="G556" s="119">
        <f t="shared" si="16"/>
        <v>11</v>
      </c>
      <c r="H556" s="119">
        <f t="shared" si="17"/>
        <v>9</v>
      </c>
      <c r="I556" s="122"/>
      <c r="J556" s="122"/>
    </row>
    <row r="557" spans="1:10" s="72" customFormat="1" x14ac:dyDescent="0.35">
      <c r="A557" s="69">
        <v>9</v>
      </c>
      <c r="B557" s="70">
        <v>11.06</v>
      </c>
      <c r="C557" s="69">
        <v>16.012</v>
      </c>
      <c r="D557" s="71" t="s">
        <v>113</v>
      </c>
      <c r="E557" s="71"/>
      <c r="F557" s="69"/>
      <c r="G557" s="119">
        <f t="shared" si="16"/>
        <v>11</v>
      </c>
      <c r="H557" s="119">
        <f t="shared" si="17"/>
        <v>9</v>
      </c>
      <c r="I557" s="122"/>
      <c r="J557" s="122"/>
    </row>
    <row r="558" spans="1:10" s="64" customFormat="1" x14ac:dyDescent="0.35">
      <c r="A558" s="60">
        <v>9</v>
      </c>
      <c r="B558" s="61">
        <v>12.01</v>
      </c>
      <c r="C558" s="60">
        <v>16.010999999999999</v>
      </c>
      <c r="D558" s="62" t="s">
        <v>113</v>
      </c>
      <c r="E558" s="62">
        <v>60</v>
      </c>
      <c r="F558" s="60"/>
      <c r="G558" s="119">
        <f t="shared" si="16"/>
        <v>12</v>
      </c>
      <c r="H558" s="97">
        <f t="shared" si="17"/>
        <v>9</v>
      </c>
      <c r="I558" s="123" t="s">
        <v>383</v>
      </c>
      <c r="J558" s="123">
        <f>ROWS(I558:I560)</f>
        <v>3</v>
      </c>
    </row>
    <row r="559" spans="1:10" s="64" customFormat="1" x14ac:dyDescent="0.35">
      <c r="A559" s="60">
        <v>9</v>
      </c>
      <c r="B559" s="61">
        <v>12.01</v>
      </c>
      <c r="C559" s="60">
        <v>16.012</v>
      </c>
      <c r="D559" s="62" t="s">
        <v>113</v>
      </c>
      <c r="E559" s="62"/>
      <c r="F559" s="60"/>
      <c r="G559" s="119">
        <f t="shared" si="16"/>
        <v>12</v>
      </c>
      <c r="H559" s="97">
        <f t="shared" si="17"/>
        <v>9</v>
      </c>
      <c r="I559" s="123"/>
      <c r="J559" s="123"/>
    </row>
    <row r="560" spans="1:10" s="64" customFormat="1" x14ac:dyDescent="0.35">
      <c r="A560" s="60">
        <v>9</v>
      </c>
      <c r="B560" s="61">
        <v>12.01</v>
      </c>
      <c r="C560" s="60">
        <v>16.012</v>
      </c>
      <c r="D560" s="62" t="s">
        <v>113</v>
      </c>
      <c r="E560" s="62"/>
      <c r="F560" s="60"/>
      <c r="G560" s="119">
        <f t="shared" si="16"/>
        <v>12</v>
      </c>
      <c r="H560" s="97">
        <f t="shared" si="17"/>
        <v>9</v>
      </c>
      <c r="I560" s="123"/>
      <c r="J560" s="123"/>
    </row>
    <row r="561" spans="1:11" s="72" customFormat="1" x14ac:dyDescent="0.35">
      <c r="A561" s="69">
        <v>10</v>
      </c>
      <c r="B561" s="70">
        <v>6.0620000000000003</v>
      </c>
      <c r="C561" s="69">
        <v>17.010999999999999</v>
      </c>
      <c r="D561" s="71" t="s">
        <v>113</v>
      </c>
      <c r="E561" s="71">
        <v>60</v>
      </c>
      <c r="F561" s="69"/>
      <c r="G561" s="119">
        <f t="shared" si="16"/>
        <v>6</v>
      </c>
      <c r="H561" s="119">
        <f t="shared" si="17"/>
        <v>10</v>
      </c>
      <c r="I561" s="122" t="s">
        <v>384</v>
      </c>
      <c r="J561" s="122">
        <f>ROWS(I561:I563)</f>
        <v>3</v>
      </c>
    </row>
    <row r="562" spans="1:11" s="72" customFormat="1" x14ac:dyDescent="0.35">
      <c r="A562" s="69">
        <v>10</v>
      </c>
      <c r="B562" s="70">
        <v>6.0620000000000003</v>
      </c>
      <c r="C562" s="69">
        <v>17.021000000000001</v>
      </c>
      <c r="D562" s="71" t="s">
        <v>113</v>
      </c>
      <c r="E562" s="71"/>
      <c r="F562" s="69"/>
      <c r="G562" s="119">
        <f t="shared" si="16"/>
        <v>6</v>
      </c>
      <c r="H562" s="119">
        <f t="shared" si="17"/>
        <v>10</v>
      </c>
      <c r="I562" s="122"/>
      <c r="J562" s="122"/>
    </row>
    <row r="563" spans="1:11" s="72" customFormat="1" x14ac:dyDescent="0.35">
      <c r="A563" s="69">
        <v>10</v>
      </c>
      <c r="B563" s="70">
        <v>6.0620000000000003</v>
      </c>
      <c r="C563" s="69">
        <v>17.021999999999998</v>
      </c>
      <c r="D563" s="71" t="s">
        <v>113</v>
      </c>
      <c r="E563" s="71"/>
      <c r="F563" s="69"/>
      <c r="G563" s="119">
        <f t="shared" si="16"/>
        <v>6</v>
      </c>
      <c r="H563" s="119">
        <f t="shared" si="17"/>
        <v>10</v>
      </c>
      <c r="I563" s="122"/>
      <c r="J563" s="122"/>
    </row>
    <row r="564" spans="1:11" s="88" customFormat="1" x14ac:dyDescent="0.35">
      <c r="A564" s="60">
        <v>10</v>
      </c>
      <c r="B564" s="61">
        <v>8.0299999999999994</v>
      </c>
      <c r="C564" s="60">
        <v>17.010999999999999</v>
      </c>
      <c r="D564" s="62" t="s">
        <v>113</v>
      </c>
      <c r="E564" s="62">
        <v>60</v>
      </c>
      <c r="F564" s="60"/>
      <c r="G564" s="119">
        <f t="shared" si="16"/>
        <v>8</v>
      </c>
      <c r="H564" s="97">
        <f t="shared" si="17"/>
        <v>10</v>
      </c>
      <c r="I564" s="123" t="s">
        <v>385</v>
      </c>
      <c r="J564" s="123">
        <f>ROWS(I564:I566)</f>
        <v>3</v>
      </c>
      <c r="K564" s="64"/>
    </row>
    <row r="565" spans="1:11" s="88" customFormat="1" x14ac:dyDescent="0.35">
      <c r="A565" s="60">
        <v>10</v>
      </c>
      <c r="B565" s="61">
        <v>8.0299999999999994</v>
      </c>
      <c r="C565" s="60">
        <v>17.021000000000001</v>
      </c>
      <c r="D565" s="62" t="s">
        <v>113</v>
      </c>
      <c r="E565" s="62"/>
      <c r="F565" s="60"/>
      <c r="G565" s="119">
        <f t="shared" si="16"/>
        <v>8</v>
      </c>
      <c r="H565" s="97">
        <f t="shared" si="17"/>
        <v>10</v>
      </c>
      <c r="I565" s="123"/>
      <c r="J565" s="123"/>
      <c r="K565" s="64"/>
    </row>
    <row r="566" spans="1:11" s="88" customFormat="1" x14ac:dyDescent="0.35">
      <c r="A566" s="60">
        <v>10</v>
      </c>
      <c r="B566" s="61">
        <v>8.0299999999999994</v>
      </c>
      <c r="C566" s="60">
        <v>17.021999999999998</v>
      </c>
      <c r="D566" s="62" t="s">
        <v>113</v>
      </c>
      <c r="E566" s="62"/>
      <c r="F566" s="60"/>
      <c r="G566" s="119">
        <f t="shared" si="16"/>
        <v>8</v>
      </c>
      <c r="H566" s="97">
        <f t="shared" si="17"/>
        <v>10</v>
      </c>
      <c r="I566" s="123"/>
      <c r="J566" s="123"/>
      <c r="K566" s="64"/>
    </row>
    <row r="567" spans="1:11" s="85" customFormat="1" x14ac:dyDescent="0.35">
      <c r="A567" s="69">
        <v>10</v>
      </c>
      <c r="B567" s="70">
        <v>9.1</v>
      </c>
      <c r="C567" s="69">
        <v>17.03</v>
      </c>
      <c r="D567" s="71" t="s">
        <v>112</v>
      </c>
      <c r="E567" s="71">
        <v>61</v>
      </c>
      <c r="F567" s="69"/>
      <c r="G567" s="119">
        <f t="shared" si="16"/>
        <v>9</v>
      </c>
      <c r="H567" s="119">
        <f t="shared" si="17"/>
        <v>10</v>
      </c>
      <c r="I567" s="122" t="s">
        <v>386</v>
      </c>
      <c r="J567" s="122">
        <f>ROWS(I567)</f>
        <v>1</v>
      </c>
      <c r="K567" s="72"/>
    </row>
    <row r="568" spans="1:11" s="88" customFormat="1" x14ac:dyDescent="0.35">
      <c r="A568" s="60">
        <v>10</v>
      </c>
      <c r="B568" s="61">
        <v>11.05</v>
      </c>
      <c r="C568" s="60">
        <v>17.010999999999999</v>
      </c>
      <c r="D568" s="62" t="s">
        <v>113</v>
      </c>
      <c r="E568" s="62">
        <v>60</v>
      </c>
      <c r="F568" s="60"/>
      <c r="G568" s="119">
        <f t="shared" si="16"/>
        <v>11</v>
      </c>
      <c r="H568" s="97">
        <f t="shared" si="17"/>
        <v>10</v>
      </c>
      <c r="I568" s="123" t="s">
        <v>387</v>
      </c>
      <c r="J568" s="123">
        <f>ROWS(I568:I573)</f>
        <v>6</v>
      </c>
      <c r="K568" s="64"/>
    </row>
    <row r="569" spans="1:11" s="88" customFormat="1" x14ac:dyDescent="0.35">
      <c r="A569" s="60">
        <v>10</v>
      </c>
      <c r="B569" s="61">
        <v>11.06</v>
      </c>
      <c r="C569" s="60">
        <v>17.010999999999999</v>
      </c>
      <c r="D569" s="62" t="s">
        <v>113</v>
      </c>
      <c r="E569" s="62"/>
      <c r="F569" s="60"/>
      <c r="G569" s="119">
        <f t="shared" si="16"/>
        <v>11</v>
      </c>
      <c r="H569" s="97">
        <f t="shared" si="17"/>
        <v>10</v>
      </c>
      <c r="I569" s="123"/>
      <c r="J569" s="123"/>
      <c r="K569" s="64"/>
    </row>
    <row r="570" spans="1:11" s="88" customFormat="1" x14ac:dyDescent="0.35">
      <c r="A570" s="60">
        <v>10</v>
      </c>
      <c r="B570" s="61">
        <v>11.05</v>
      </c>
      <c r="C570" s="60">
        <v>17.021000000000001</v>
      </c>
      <c r="D570" s="62" t="s">
        <v>113</v>
      </c>
      <c r="E570" s="62"/>
      <c r="F570" s="60"/>
      <c r="G570" s="119">
        <f t="shared" si="16"/>
        <v>11</v>
      </c>
      <c r="H570" s="97">
        <f t="shared" si="17"/>
        <v>10</v>
      </c>
      <c r="I570" s="123"/>
      <c r="J570" s="123"/>
      <c r="K570" s="64"/>
    </row>
    <row r="571" spans="1:11" s="88" customFormat="1" x14ac:dyDescent="0.35">
      <c r="A571" s="60">
        <v>10</v>
      </c>
      <c r="B571" s="61">
        <v>11.06</v>
      </c>
      <c r="C571" s="60">
        <v>17.021000000000001</v>
      </c>
      <c r="D571" s="62" t="s">
        <v>113</v>
      </c>
      <c r="E571" s="62"/>
      <c r="F571" s="60"/>
      <c r="G571" s="119">
        <f t="shared" si="16"/>
        <v>11</v>
      </c>
      <c r="H571" s="97">
        <f t="shared" si="17"/>
        <v>10</v>
      </c>
      <c r="I571" s="123"/>
      <c r="J571" s="123"/>
      <c r="K571" s="64"/>
    </row>
    <row r="572" spans="1:11" s="88" customFormat="1" x14ac:dyDescent="0.35">
      <c r="A572" s="60">
        <v>10</v>
      </c>
      <c r="B572" s="61">
        <v>11.05</v>
      </c>
      <c r="C572" s="60">
        <v>17.021999999999998</v>
      </c>
      <c r="D572" s="62" t="s">
        <v>113</v>
      </c>
      <c r="E572" s="62"/>
      <c r="F572" s="60"/>
      <c r="G572" s="119">
        <f t="shared" si="16"/>
        <v>11</v>
      </c>
      <c r="H572" s="97">
        <f t="shared" si="17"/>
        <v>10</v>
      </c>
      <c r="I572" s="123"/>
      <c r="J572" s="123"/>
      <c r="K572" s="64"/>
    </row>
    <row r="573" spans="1:11" s="88" customFormat="1" x14ac:dyDescent="0.35">
      <c r="A573" s="60">
        <v>10</v>
      </c>
      <c r="B573" s="61">
        <v>11.06</v>
      </c>
      <c r="C573" s="60">
        <v>17.021999999999998</v>
      </c>
      <c r="D573" s="62" t="s">
        <v>113</v>
      </c>
      <c r="E573" s="62"/>
      <c r="F573" s="60"/>
      <c r="G573" s="119">
        <f t="shared" si="16"/>
        <v>11</v>
      </c>
      <c r="H573" s="97">
        <f t="shared" si="17"/>
        <v>10</v>
      </c>
      <c r="I573" s="123"/>
      <c r="J573" s="123"/>
      <c r="K573" s="64"/>
    </row>
    <row r="574" spans="1:11" s="85" customFormat="1" x14ac:dyDescent="0.35">
      <c r="A574" s="69">
        <v>10</v>
      </c>
      <c r="B574" s="70">
        <v>12.01</v>
      </c>
      <c r="C574" s="69">
        <v>17.03</v>
      </c>
      <c r="D574" s="71" t="s">
        <v>112</v>
      </c>
      <c r="E574" s="71">
        <v>61</v>
      </c>
      <c r="F574" s="69"/>
      <c r="G574" s="119">
        <f t="shared" si="16"/>
        <v>12</v>
      </c>
      <c r="H574" s="119">
        <f t="shared" si="17"/>
        <v>10</v>
      </c>
      <c r="I574" s="122" t="s">
        <v>388</v>
      </c>
      <c r="J574" s="122">
        <f>ROWS(I574:I577)</f>
        <v>4</v>
      </c>
      <c r="K574" s="72"/>
    </row>
    <row r="575" spans="1:11" s="85" customFormat="1" x14ac:dyDescent="0.35">
      <c r="A575" s="69">
        <v>10</v>
      </c>
      <c r="B575" s="70">
        <v>12.01</v>
      </c>
      <c r="C575" s="69">
        <v>17.010999999999999</v>
      </c>
      <c r="D575" s="71" t="s">
        <v>113</v>
      </c>
      <c r="E575" s="71">
        <v>60</v>
      </c>
      <c r="F575" s="69"/>
      <c r="G575" s="119">
        <f t="shared" si="16"/>
        <v>12</v>
      </c>
      <c r="H575" s="119">
        <f t="shared" si="17"/>
        <v>10</v>
      </c>
      <c r="I575" s="122"/>
      <c r="J575" s="122"/>
      <c r="K575" s="72"/>
    </row>
    <row r="576" spans="1:11" s="85" customFormat="1" x14ac:dyDescent="0.35">
      <c r="A576" s="69">
        <v>10</v>
      </c>
      <c r="B576" s="70">
        <v>12.01</v>
      </c>
      <c r="C576" s="69">
        <v>17.021000000000001</v>
      </c>
      <c r="D576" s="71" t="s">
        <v>113</v>
      </c>
      <c r="E576" s="71"/>
      <c r="F576" s="69"/>
      <c r="G576" s="119">
        <f t="shared" si="16"/>
        <v>12</v>
      </c>
      <c r="H576" s="119">
        <f t="shared" si="17"/>
        <v>10</v>
      </c>
      <c r="I576" s="122"/>
      <c r="J576" s="122"/>
      <c r="K576" s="72"/>
    </row>
    <row r="577" spans="1:11" s="85" customFormat="1" x14ac:dyDescent="0.35">
      <c r="A577" s="69">
        <v>10</v>
      </c>
      <c r="B577" s="70">
        <v>12.01</v>
      </c>
      <c r="C577" s="69">
        <v>17.021999999999998</v>
      </c>
      <c r="D577" s="71" t="s">
        <v>113</v>
      </c>
      <c r="E577" s="71"/>
      <c r="F577" s="69"/>
      <c r="G577" s="119">
        <f t="shared" si="16"/>
        <v>12</v>
      </c>
      <c r="H577" s="119">
        <f t="shared" si="17"/>
        <v>10</v>
      </c>
      <c r="I577" s="122"/>
      <c r="J577" s="122"/>
      <c r="K577" s="72"/>
    </row>
    <row r="578" spans="1:11" s="88" customFormat="1" x14ac:dyDescent="0.35">
      <c r="A578" s="60">
        <v>11</v>
      </c>
      <c r="B578" s="61">
        <v>1.012</v>
      </c>
      <c r="C578" s="60">
        <v>15.010999999999999</v>
      </c>
      <c r="D578" s="62" t="s">
        <v>112</v>
      </c>
      <c r="E578" s="62">
        <v>61</v>
      </c>
      <c r="F578" s="60"/>
      <c r="G578" s="119">
        <f t="shared" ref="G578:G642" si="18">_xlfn.FLOOR.MATH(B578)</f>
        <v>1</v>
      </c>
      <c r="H578" s="97">
        <f t="shared" ref="H578:H642" si="19">_xlfn.FLOOR.MATH(A578)</f>
        <v>11</v>
      </c>
      <c r="I578" s="123" t="s">
        <v>389</v>
      </c>
      <c r="J578" s="123">
        <f>ROWS(I578)</f>
        <v>1</v>
      </c>
      <c r="K578" s="64"/>
    </row>
    <row r="579" spans="1:11" s="85" customFormat="1" x14ac:dyDescent="0.35">
      <c r="A579" s="69">
        <v>11</v>
      </c>
      <c r="B579" s="70">
        <v>8.0299999999999994</v>
      </c>
      <c r="C579" s="69">
        <v>15.010999999999999</v>
      </c>
      <c r="D579" s="71" t="s">
        <v>112</v>
      </c>
      <c r="E579" s="71">
        <v>61</v>
      </c>
      <c r="F579" s="69"/>
      <c r="G579" s="119">
        <f t="shared" si="18"/>
        <v>8</v>
      </c>
      <c r="H579" s="119">
        <f t="shared" si="19"/>
        <v>11</v>
      </c>
      <c r="I579" s="122" t="s">
        <v>390</v>
      </c>
      <c r="J579" s="122">
        <f>ROWS(I579:I585)</f>
        <v>7</v>
      </c>
      <c r="K579" s="72"/>
    </row>
    <row r="580" spans="1:11" s="85" customFormat="1" x14ac:dyDescent="0.35">
      <c r="A580" s="69">
        <v>11</v>
      </c>
      <c r="B580" s="70">
        <v>8.0299999999999994</v>
      </c>
      <c r="C580" s="69">
        <v>15.021000000000001</v>
      </c>
      <c r="D580" s="71" t="s">
        <v>113</v>
      </c>
      <c r="E580" s="71">
        <v>60</v>
      </c>
      <c r="F580" s="69"/>
      <c r="G580" s="119">
        <f t="shared" si="18"/>
        <v>8</v>
      </c>
      <c r="H580" s="119">
        <f t="shared" si="19"/>
        <v>11</v>
      </c>
      <c r="I580" s="122"/>
      <c r="J580" s="122"/>
      <c r="K580" s="72"/>
    </row>
    <row r="581" spans="1:11" s="85" customFormat="1" x14ac:dyDescent="0.35">
      <c r="A581" s="69">
        <v>11</v>
      </c>
      <c r="B581" s="70">
        <v>8.0299999999999994</v>
      </c>
      <c r="C581" s="69">
        <v>15.022</v>
      </c>
      <c r="D581" s="71" t="s">
        <v>113</v>
      </c>
      <c r="E581" s="71"/>
      <c r="F581" s="69"/>
      <c r="G581" s="119">
        <f t="shared" si="18"/>
        <v>8</v>
      </c>
      <c r="H581" s="119">
        <f t="shared" si="19"/>
        <v>11</v>
      </c>
      <c r="I581" s="122"/>
      <c r="J581" s="122"/>
      <c r="K581" s="72"/>
    </row>
    <row r="582" spans="1:11" s="85" customFormat="1" x14ac:dyDescent="0.35">
      <c r="A582" s="69">
        <v>11</v>
      </c>
      <c r="B582" s="70">
        <v>8.0299999999999994</v>
      </c>
      <c r="C582" s="69">
        <v>15.023</v>
      </c>
      <c r="D582" s="71" t="s">
        <v>113</v>
      </c>
      <c r="E582" s="71"/>
      <c r="F582" s="69"/>
      <c r="G582" s="119">
        <f t="shared" si="18"/>
        <v>8</v>
      </c>
      <c r="H582" s="119">
        <f t="shared" si="19"/>
        <v>11</v>
      </c>
      <c r="I582" s="122"/>
      <c r="J582" s="122"/>
      <c r="K582" s="72"/>
    </row>
    <row r="583" spans="1:11" s="85" customFormat="1" x14ac:dyDescent="0.35">
      <c r="A583" s="69">
        <v>11</v>
      </c>
      <c r="B583" s="70">
        <v>8.0299999999999994</v>
      </c>
      <c r="C583" s="69">
        <v>15.031000000000001</v>
      </c>
      <c r="D583" s="71" t="s">
        <v>113</v>
      </c>
      <c r="E583" s="71"/>
      <c r="F583" s="69"/>
      <c r="G583" s="119">
        <f t="shared" si="18"/>
        <v>8</v>
      </c>
      <c r="H583" s="119">
        <f t="shared" si="19"/>
        <v>11</v>
      </c>
      <c r="I583" s="122"/>
      <c r="J583" s="122"/>
      <c r="K583" s="72"/>
    </row>
    <row r="584" spans="1:11" s="85" customFormat="1" x14ac:dyDescent="0.35">
      <c r="A584" s="69">
        <v>11</v>
      </c>
      <c r="B584" s="70">
        <v>8.0299999999999994</v>
      </c>
      <c r="C584" s="69">
        <v>15.032</v>
      </c>
      <c r="D584" s="71" t="s">
        <v>113</v>
      </c>
      <c r="E584" s="71"/>
      <c r="F584" s="69"/>
      <c r="G584" s="119">
        <f t="shared" si="18"/>
        <v>8</v>
      </c>
      <c r="H584" s="119">
        <f t="shared" si="19"/>
        <v>11</v>
      </c>
      <c r="I584" s="122"/>
      <c r="J584" s="122"/>
      <c r="K584" s="72"/>
    </row>
    <row r="585" spans="1:11" s="85" customFormat="1" x14ac:dyDescent="0.35">
      <c r="A585" s="69">
        <v>11</v>
      </c>
      <c r="B585" s="70">
        <v>8.0299999999999994</v>
      </c>
      <c r="C585" s="69">
        <v>15.032999999999999</v>
      </c>
      <c r="D585" s="71" t="s">
        <v>113</v>
      </c>
      <c r="E585" s="71"/>
      <c r="F585" s="69"/>
      <c r="G585" s="119">
        <f t="shared" si="18"/>
        <v>8</v>
      </c>
      <c r="H585" s="119">
        <f t="shared" si="19"/>
        <v>11</v>
      </c>
      <c r="I585" s="122"/>
      <c r="J585" s="122"/>
      <c r="K585" s="72"/>
    </row>
    <row r="586" spans="1:11" s="88" customFormat="1" x14ac:dyDescent="0.35">
      <c r="A586" s="60">
        <v>11</v>
      </c>
      <c r="B586" s="61">
        <v>10.012</v>
      </c>
      <c r="C586" s="60">
        <v>15.010999999999999</v>
      </c>
      <c r="D586" s="62" t="s">
        <v>112</v>
      </c>
      <c r="E586" s="62">
        <v>61</v>
      </c>
      <c r="F586" s="60"/>
      <c r="G586" s="119">
        <f t="shared" si="18"/>
        <v>10</v>
      </c>
      <c r="H586" s="97">
        <f t="shared" si="19"/>
        <v>11</v>
      </c>
      <c r="I586" s="123" t="s">
        <v>391</v>
      </c>
      <c r="J586" s="123">
        <f>ROWS(I586:I587)</f>
        <v>2</v>
      </c>
      <c r="K586" s="64"/>
    </row>
    <row r="587" spans="1:11" s="88" customFormat="1" x14ac:dyDescent="0.35">
      <c r="A587" s="60">
        <v>11</v>
      </c>
      <c r="B587" s="61">
        <v>10.026</v>
      </c>
      <c r="C587" s="60">
        <v>15.010999999999999</v>
      </c>
      <c r="D587" s="62" t="s">
        <v>112</v>
      </c>
      <c r="E587" s="62"/>
      <c r="F587" s="60"/>
      <c r="G587" s="119">
        <f t="shared" si="18"/>
        <v>10</v>
      </c>
      <c r="H587" s="97">
        <f t="shared" si="19"/>
        <v>11</v>
      </c>
      <c r="I587" s="123"/>
      <c r="J587" s="123"/>
      <c r="K587" s="64"/>
    </row>
    <row r="588" spans="1:11" s="85" customFormat="1" x14ac:dyDescent="0.35">
      <c r="A588" s="69">
        <v>11</v>
      </c>
      <c r="B588" s="70">
        <v>11.06</v>
      </c>
      <c r="C588" s="69">
        <v>15.010999999999999</v>
      </c>
      <c r="D588" s="71" t="s">
        <v>112</v>
      </c>
      <c r="E588" s="71">
        <v>61</v>
      </c>
      <c r="F588" s="69"/>
      <c r="G588" s="119">
        <f t="shared" si="18"/>
        <v>11</v>
      </c>
      <c r="H588" s="119">
        <f t="shared" si="19"/>
        <v>11</v>
      </c>
      <c r="I588" s="122" t="s">
        <v>392</v>
      </c>
      <c r="J588" s="122">
        <f>ROWS(I588:I600)</f>
        <v>13</v>
      </c>
      <c r="K588" s="72"/>
    </row>
    <row r="589" spans="1:11" s="85" customFormat="1" x14ac:dyDescent="0.35">
      <c r="A589" s="69">
        <v>11</v>
      </c>
      <c r="B589" s="70">
        <v>11.05</v>
      </c>
      <c r="C589" s="69">
        <v>15.021000000000001</v>
      </c>
      <c r="D589" s="71" t="s">
        <v>113</v>
      </c>
      <c r="E589" s="71">
        <v>60</v>
      </c>
      <c r="F589" s="69"/>
      <c r="G589" s="119">
        <f t="shared" si="18"/>
        <v>11</v>
      </c>
      <c r="H589" s="119">
        <f t="shared" si="19"/>
        <v>11</v>
      </c>
      <c r="I589" s="122"/>
      <c r="J589" s="122"/>
      <c r="K589" s="72"/>
    </row>
    <row r="590" spans="1:11" s="85" customFormat="1" x14ac:dyDescent="0.35">
      <c r="A590" s="69">
        <v>11</v>
      </c>
      <c r="B590" s="70">
        <v>11.06</v>
      </c>
      <c r="C590" s="69">
        <v>15.021000000000001</v>
      </c>
      <c r="D590" s="71" t="s">
        <v>113</v>
      </c>
      <c r="E590" s="71"/>
      <c r="F590" s="69"/>
      <c r="G590" s="119">
        <f t="shared" si="18"/>
        <v>11</v>
      </c>
      <c r="H590" s="119">
        <f t="shared" si="19"/>
        <v>11</v>
      </c>
      <c r="I590" s="122"/>
      <c r="J590" s="122"/>
      <c r="K590" s="72"/>
    </row>
    <row r="591" spans="1:11" s="85" customFormat="1" x14ac:dyDescent="0.35">
      <c r="A591" s="69">
        <v>11</v>
      </c>
      <c r="B591" s="70">
        <v>11.05</v>
      </c>
      <c r="C591" s="69">
        <v>15.022</v>
      </c>
      <c r="D591" s="71" t="s">
        <v>113</v>
      </c>
      <c r="E591" s="71"/>
      <c r="F591" s="69"/>
      <c r="G591" s="119">
        <f t="shared" si="18"/>
        <v>11</v>
      </c>
      <c r="H591" s="119">
        <f t="shared" si="19"/>
        <v>11</v>
      </c>
      <c r="I591" s="122"/>
      <c r="J591" s="122"/>
      <c r="K591" s="72"/>
    </row>
    <row r="592" spans="1:11" s="85" customFormat="1" x14ac:dyDescent="0.35">
      <c r="A592" s="69">
        <v>11</v>
      </c>
      <c r="B592" s="70">
        <v>11.06</v>
      </c>
      <c r="C592" s="69">
        <v>15.022</v>
      </c>
      <c r="D592" s="71" t="s">
        <v>113</v>
      </c>
      <c r="E592" s="71"/>
      <c r="F592" s="69"/>
      <c r="G592" s="119">
        <f t="shared" si="18"/>
        <v>11</v>
      </c>
      <c r="H592" s="119">
        <f t="shared" si="19"/>
        <v>11</v>
      </c>
      <c r="I592" s="122"/>
      <c r="J592" s="122"/>
      <c r="K592" s="72"/>
    </row>
    <row r="593" spans="1:11" s="85" customFormat="1" x14ac:dyDescent="0.35">
      <c r="A593" s="69">
        <v>11</v>
      </c>
      <c r="B593" s="70">
        <v>11.05</v>
      </c>
      <c r="C593" s="69">
        <v>15.023</v>
      </c>
      <c r="D593" s="71" t="s">
        <v>113</v>
      </c>
      <c r="E593" s="71"/>
      <c r="F593" s="69"/>
      <c r="G593" s="119">
        <f t="shared" si="18"/>
        <v>11</v>
      </c>
      <c r="H593" s="119">
        <f t="shared" si="19"/>
        <v>11</v>
      </c>
      <c r="I593" s="122"/>
      <c r="J593" s="122"/>
      <c r="K593" s="72"/>
    </row>
    <row r="594" spans="1:11" s="85" customFormat="1" x14ac:dyDescent="0.35">
      <c r="A594" s="69">
        <v>11</v>
      </c>
      <c r="B594" s="70">
        <v>11.06</v>
      </c>
      <c r="C594" s="69">
        <v>15.023</v>
      </c>
      <c r="D594" s="71" t="s">
        <v>113</v>
      </c>
      <c r="E594" s="71"/>
      <c r="F594" s="69"/>
      <c r="G594" s="119">
        <f t="shared" si="18"/>
        <v>11</v>
      </c>
      <c r="H594" s="119">
        <f t="shared" si="19"/>
        <v>11</v>
      </c>
      <c r="I594" s="122"/>
      <c r="J594" s="122"/>
      <c r="K594" s="72"/>
    </row>
    <row r="595" spans="1:11" s="85" customFormat="1" x14ac:dyDescent="0.35">
      <c r="A595" s="69">
        <v>11</v>
      </c>
      <c r="B595" s="70">
        <v>11.05</v>
      </c>
      <c r="C595" s="69">
        <v>15.031000000000001</v>
      </c>
      <c r="D595" s="71" t="s">
        <v>113</v>
      </c>
      <c r="E595" s="71"/>
      <c r="F595" s="69"/>
      <c r="G595" s="119">
        <f t="shared" si="18"/>
        <v>11</v>
      </c>
      <c r="H595" s="119">
        <f t="shared" si="19"/>
        <v>11</v>
      </c>
      <c r="I595" s="122"/>
      <c r="J595" s="122"/>
      <c r="K595" s="72"/>
    </row>
    <row r="596" spans="1:11" s="85" customFormat="1" x14ac:dyDescent="0.35">
      <c r="A596" s="69">
        <v>11</v>
      </c>
      <c r="B596" s="70">
        <v>11.06</v>
      </c>
      <c r="C596" s="69">
        <v>15.031000000000001</v>
      </c>
      <c r="D596" s="71" t="s">
        <v>113</v>
      </c>
      <c r="E596" s="71"/>
      <c r="F596" s="69"/>
      <c r="G596" s="119">
        <f t="shared" si="18"/>
        <v>11</v>
      </c>
      <c r="H596" s="119">
        <f t="shared" si="19"/>
        <v>11</v>
      </c>
      <c r="I596" s="122"/>
      <c r="J596" s="122"/>
      <c r="K596" s="72"/>
    </row>
    <row r="597" spans="1:11" s="85" customFormat="1" x14ac:dyDescent="0.35">
      <c r="A597" s="69">
        <v>11</v>
      </c>
      <c r="B597" s="70">
        <v>11.05</v>
      </c>
      <c r="C597" s="69">
        <v>15.032</v>
      </c>
      <c r="D597" s="71" t="s">
        <v>113</v>
      </c>
      <c r="E597" s="71"/>
      <c r="F597" s="69"/>
      <c r="G597" s="119">
        <f t="shared" si="18"/>
        <v>11</v>
      </c>
      <c r="H597" s="119">
        <f t="shared" si="19"/>
        <v>11</v>
      </c>
      <c r="I597" s="122"/>
      <c r="J597" s="122"/>
      <c r="K597" s="72"/>
    </row>
    <row r="598" spans="1:11" s="85" customFormat="1" x14ac:dyDescent="0.35">
      <c r="A598" s="69">
        <v>11</v>
      </c>
      <c r="B598" s="70">
        <v>11.06</v>
      </c>
      <c r="C598" s="69">
        <v>15.032</v>
      </c>
      <c r="D598" s="71" t="s">
        <v>113</v>
      </c>
      <c r="E598" s="71"/>
      <c r="F598" s="69"/>
      <c r="G598" s="119">
        <f t="shared" si="18"/>
        <v>11</v>
      </c>
      <c r="H598" s="119">
        <f t="shared" si="19"/>
        <v>11</v>
      </c>
      <c r="I598" s="122"/>
      <c r="J598" s="122"/>
      <c r="K598" s="72"/>
    </row>
    <row r="599" spans="1:11" s="85" customFormat="1" x14ac:dyDescent="0.35">
      <c r="A599" s="69">
        <v>11</v>
      </c>
      <c r="B599" s="70">
        <v>11.05</v>
      </c>
      <c r="C599" s="69">
        <v>15.032999999999999</v>
      </c>
      <c r="D599" s="71" t="s">
        <v>113</v>
      </c>
      <c r="E599" s="71"/>
      <c r="F599" s="69"/>
      <c r="G599" s="119">
        <f t="shared" si="18"/>
        <v>11</v>
      </c>
      <c r="H599" s="119">
        <f t="shared" si="19"/>
        <v>11</v>
      </c>
      <c r="I599" s="122"/>
      <c r="J599" s="122"/>
      <c r="K599" s="72"/>
    </row>
    <row r="600" spans="1:11" s="85" customFormat="1" x14ac:dyDescent="0.35">
      <c r="A600" s="69">
        <v>11</v>
      </c>
      <c r="B600" s="70">
        <v>11.06</v>
      </c>
      <c r="C600" s="69">
        <v>15.032999999999999</v>
      </c>
      <c r="D600" s="71" t="s">
        <v>113</v>
      </c>
      <c r="E600" s="71"/>
      <c r="F600" s="69"/>
      <c r="G600" s="119">
        <f t="shared" si="18"/>
        <v>11</v>
      </c>
      <c r="H600" s="119">
        <f t="shared" si="19"/>
        <v>11</v>
      </c>
      <c r="I600" s="122"/>
      <c r="J600" s="122"/>
      <c r="K600" s="72"/>
    </row>
    <row r="601" spans="1:11" s="88" customFormat="1" x14ac:dyDescent="0.35">
      <c r="A601" s="60">
        <v>11</v>
      </c>
      <c r="B601" s="61">
        <v>12.01</v>
      </c>
      <c r="C601" s="60">
        <v>15.010999999999999</v>
      </c>
      <c r="D601" s="62" t="s">
        <v>112</v>
      </c>
      <c r="E601" s="62">
        <v>61</v>
      </c>
      <c r="F601" s="60"/>
      <c r="G601" s="119">
        <f t="shared" si="18"/>
        <v>12</v>
      </c>
      <c r="H601" s="97">
        <f t="shared" si="19"/>
        <v>11</v>
      </c>
      <c r="I601" s="123" t="s">
        <v>393</v>
      </c>
      <c r="J601" s="123">
        <f>ROWS(I601:I607)</f>
        <v>7</v>
      </c>
      <c r="K601" s="64"/>
    </row>
    <row r="602" spans="1:11" s="88" customFormat="1" x14ac:dyDescent="0.35">
      <c r="A602" s="60">
        <v>11</v>
      </c>
      <c r="B602" s="61">
        <v>12.01</v>
      </c>
      <c r="C602" s="60">
        <v>15.021000000000001</v>
      </c>
      <c r="D602" s="62" t="s">
        <v>113</v>
      </c>
      <c r="E602" s="62">
        <v>60</v>
      </c>
      <c r="F602" s="60"/>
      <c r="G602" s="119">
        <f t="shared" si="18"/>
        <v>12</v>
      </c>
      <c r="H602" s="97">
        <f t="shared" si="19"/>
        <v>11</v>
      </c>
      <c r="I602" s="123"/>
      <c r="J602" s="123"/>
      <c r="K602" s="64"/>
    </row>
    <row r="603" spans="1:11" s="88" customFormat="1" x14ac:dyDescent="0.35">
      <c r="A603" s="60">
        <v>11</v>
      </c>
      <c r="B603" s="61">
        <v>12.01</v>
      </c>
      <c r="C603" s="60">
        <v>15.022</v>
      </c>
      <c r="D603" s="62" t="s">
        <v>113</v>
      </c>
      <c r="E603" s="62"/>
      <c r="F603" s="60"/>
      <c r="G603" s="119">
        <f t="shared" si="18"/>
        <v>12</v>
      </c>
      <c r="H603" s="97">
        <f t="shared" si="19"/>
        <v>11</v>
      </c>
      <c r="I603" s="123"/>
      <c r="J603" s="123"/>
      <c r="K603" s="64"/>
    </row>
    <row r="604" spans="1:11" s="88" customFormat="1" x14ac:dyDescent="0.35">
      <c r="A604" s="60">
        <v>11</v>
      </c>
      <c r="B604" s="61">
        <v>12.01</v>
      </c>
      <c r="C604" s="60">
        <v>15.023</v>
      </c>
      <c r="D604" s="62" t="s">
        <v>113</v>
      </c>
      <c r="E604" s="62"/>
      <c r="F604" s="60"/>
      <c r="G604" s="119">
        <f t="shared" si="18"/>
        <v>12</v>
      </c>
      <c r="H604" s="97">
        <f t="shared" si="19"/>
        <v>11</v>
      </c>
      <c r="I604" s="123"/>
      <c r="J604" s="123"/>
      <c r="K604" s="64"/>
    </row>
    <row r="605" spans="1:11" s="88" customFormat="1" x14ac:dyDescent="0.35">
      <c r="A605" s="60">
        <v>11</v>
      </c>
      <c r="B605" s="61">
        <v>12.01</v>
      </c>
      <c r="C605" s="60">
        <v>15.031000000000001</v>
      </c>
      <c r="D605" s="62" t="s">
        <v>113</v>
      </c>
      <c r="E605" s="62"/>
      <c r="F605" s="60"/>
      <c r="G605" s="119">
        <f t="shared" si="18"/>
        <v>12</v>
      </c>
      <c r="H605" s="97">
        <f t="shared" si="19"/>
        <v>11</v>
      </c>
      <c r="I605" s="123"/>
      <c r="J605" s="123"/>
      <c r="K605" s="64"/>
    </row>
    <row r="606" spans="1:11" s="88" customFormat="1" x14ac:dyDescent="0.35">
      <c r="A606" s="60">
        <v>11</v>
      </c>
      <c r="B606" s="61">
        <v>12.01</v>
      </c>
      <c r="C606" s="60">
        <v>15.032</v>
      </c>
      <c r="D606" s="62" t="s">
        <v>113</v>
      </c>
      <c r="E606" s="62"/>
      <c r="F606" s="60"/>
      <c r="G606" s="119">
        <f t="shared" si="18"/>
        <v>12</v>
      </c>
      <c r="H606" s="97">
        <f t="shared" si="19"/>
        <v>11</v>
      </c>
      <c r="I606" s="123"/>
      <c r="J606" s="123"/>
      <c r="K606" s="64"/>
    </row>
    <row r="607" spans="1:11" s="88" customFormat="1" x14ac:dyDescent="0.35">
      <c r="A607" s="60">
        <v>11</v>
      </c>
      <c r="B607" s="61">
        <v>12.01</v>
      </c>
      <c r="C607" s="60">
        <v>15.032999999999999</v>
      </c>
      <c r="D607" s="62" t="s">
        <v>113</v>
      </c>
      <c r="E607" s="62"/>
      <c r="F607" s="60"/>
      <c r="G607" s="119">
        <f t="shared" si="18"/>
        <v>12</v>
      </c>
      <c r="H607" s="97">
        <f t="shared" si="19"/>
        <v>11</v>
      </c>
      <c r="I607" s="123"/>
      <c r="J607" s="123"/>
      <c r="K607" s="64"/>
    </row>
    <row r="608" spans="1:11" s="85" customFormat="1" x14ac:dyDescent="0.35">
      <c r="A608" s="69">
        <v>12.1</v>
      </c>
      <c r="B608" s="70">
        <v>2.11</v>
      </c>
      <c r="C608" s="69">
        <v>8.07</v>
      </c>
      <c r="D608" s="71" t="s">
        <v>210</v>
      </c>
      <c r="E608" s="71">
        <v>99</v>
      </c>
      <c r="F608" s="69"/>
      <c r="G608" s="119">
        <f t="shared" si="18"/>
        <v>2</v>
      </c>
      <c r="H608" s="119">
        <f t="shared" si="19"/>
        <v>12</v>
      </c>
      <c r="I608" s="122" t="s">
        <v>394</v>
      </c>
      <c r="J608" s="122">
        <f>ROWS(I608:I619)</f>
        <v>12</v>
      </c>
      <c r="K608" s="72"/>
    </row>
    <row r="609" spans="1:11" s="85" customFormat="1" x14ac:dyDescent="0.35">
      <c r="A609" s="69">
        <v>12.1</v>
      </c>
      <c r="B609" s="70">
        <v>2.12</v>
      </c>
      <c r="C609" s="69">
        <v>8.07</v>
      </c>
      <c r="D609" s="71" t="s">
        <v>210</v>
      </c>
      <c r="E609" s="71"/>
      <c r="F609" s="69"/>
      <c r="G609" s="119">
        <f t="shared" si="18"/>
        <v>2</v>
      </c>
      <c r="H609" s="119">
        <f t="shared" si="19"/>
        <v>12</v>
      </c>
      <c r="I609" s="122"/>
      <c r="J609" s="122"/>
      <c r="K609" s="72"/>
    </row>
    <row r="610" spans="1:11" s="85" customFormat="1" x14ac:dyDescent="0.35">
      <c r="A610" s="69">
        <v>12.1</v>
      </c>
      <c r="B610" s="70">
        <v>2.11</v>
      </c>
      <c r="C610" s="69">
        <v>8.06</v>
      </c>
      <c r="D610" s="71" t="s">
        <v>209</v>
      </c>
      <c r="E610" s="71">
        <v>100</v>
      </c>
      <c r="F610" s="69"/>
      <c r="G610" s="119">
        <f t="shared" si="18"/>
        <v>2</v>
      </c>
      <c r="H610" s="119">
        <f t="shared" si="19"/>
        <v>12</v>
      </c>
      <c r="I610" s="122"/>
      <c r="J610" s="122"/>
    </row>
    <row r="611" spans="1:11" s="85" customFormat="1" x14ac:dyDescent="0.35">
      <c r="A611" s="69">
        <v>12.1</v>
      </c>
      <c r="B611" s="70">
        <v>2.12</v>
      </c>
      <c r="C611" s="69">
        <v>8.06</v>
      </c>
      <c r="D611" s="71" t="s">
        <v>209</v>
      </c>
      <c r="E611" s="71"/>
      <c r="F611" s="69"/>
      <c r="G611" s="119">
        <f t="shared" si="18"/>
        <v>2</v>
      </c>
      <c r="H611" s="119">
        <f t="shared" si="19"/>
        <v>12</v>
      </c>
      <c r="I611" s="122"/>
      <c r="J611" s="122"/>
    </row>
    <row r="612" spans="1:11" s="85" customFormat="1" x14ac:dyDescent="0.35">
      <c r="A612" s="69">
        <v>12.1</v>
      </c>
      <c r="B612" s="70">
        <v>2.11</v>
      </c>
      <c r="C612" s="69">
        <v>8.0500000000000007</v>
      </c>
      <c r="D612" s="71" t="s">
        <v>117</v>
      </c>
      <c r="E612" s="71">
        <v>62</v>
      </c>
      <c r="F612" s="69"/>
      <c r="G612" s="119">
        <f t="shared" si="18"/>
        <v>2</v>
      </c>
      <c r="H612" s="119">
        <f t="shared" si="19"/>
        <v>12</v>
      </c>
      <c r="I612" s="122"/>
      <c r="J612" s="122"/>
    </row>
    <row r="613" spans="1:11" s="85" customFormat="1" x14ac:dyDescent="0.35">
      <c r="A613" s="69">
        <v>12.1</v>
      </c>
      <c r="B613" s="70">
        <v>2.12</v>
      </c>
      <c r="C613" s="69">
        <v>8.0500000000000007</v>
      </c>
      <c r="D613" s="71" t="s">
        <v>117</v>
      </c>
      <c r="E613" s="71"/>
      <c r="F613" s="69"/>
      <c r="G613" s="119">
        <f t="shared" si="18"/>
        <v>2</v>
      </c>
      <c r="H613" s="119">
        <f t="shared" si="19"/>
        <v>12</v>
      </c>
      <c r="I613" s="122"/>
      <c r="J613" s="122"/>
    </row>
    <row r="614" spans="1:11" s="85" customFormat="1" x14ac:dyDescent="0.35">
      <c r="A614" s="69">
        <v>12.1</v>
      </c>
      <c r="B614" s="70">
        <v>2.11</v>
      </c>
      <c r="C614" s="69">
        <v>9.01</v>
      </c>
      <c r="D614" s="71" t="s">
        <v>117</v>
      </c>
      <c r="E614" s="71"/>
      <c r="F614" s="69"/>
      <c r="G614" s="119">
        <f t="shared" si="18"/>
        <v>2</v>
      </c>
      <c r="H614" s="119">
        <f t="shared" si="19"/>
        <v>12</v>
      </c>
      <c r="I614" s="122"/>
      <c r="J614" s="122"/>
    </row>
    <row r="615" spans="1:11" s="85" customFormat="1" x14ac:dyDescent="0.35">
      <c r="A615" s="69">
        <v>12.1</v>
      </c>
      <c r="B615" s="70">
        <v>2.12</v>
      </c>
      <c r="C615" s="69">
        <v>9.01</v>
      </c>
      <c r="D615" s="71" t="s">
        <v>117</v>
      </c>
      <c r="E615" s="71"/>
      <c r="F615" s="69"/>
      <c r="G615" s="119">
        <f t="shared" si="18"/>
        <v>2</v>
      </c>
      <c r="H615" s="119">
        <f t="shared" si="19"/>
        <v>12</v>
      </c>
      <c r="I615" s="122"/>
      <c r="J615" s="122"/>
    </row>
    <row r="616" spans="1:11" s="72" customFormat="1" x14ac:dyDescent="0.35">
      <c r="A616" s="69">
        <v>12.1</v>
      </c>
      <c r="B616" s="70">
        <v>2.11</v>
      </c>
      <c r="C616" s="69">
        <v>9.02</v>
      </c>
      <c r="D616" s="71" t="s">
        <v>117</v>
      </c>
      <c r="E616" s="71"/>
      <c r="F616" s="69"/>
      <c r="G616" s="119">
        <f t="shared" si="18"/>
        <v>2</v>
      </c>
      <c r="H616" s="119">
        <f t="shared" si="19"/>
        <v>12</v>
      </c>
      <c r="I616" s="122"/>
      <c r="J616" s="122"/>
      <c r="K616" s="85"/>
    </row>
    <row r="617" spans="1:11" s="72" customFormat="1" x14ac:dyDescent="0.35">
      <c r="A617" s="69">
        <v>12.1</v>
      </c>
      <c r="B617" s="70">
        <v>2.12</v>
      </c>
      <c r="C617" s="69">
        <v>9.02</v>
      </c>
      <c r="D617" s="71" t="s">
        <v>117</v>
      </c>
      <c r="E617" s="71"/>
      <c r="F617" s="69"/>
      <c r="G617" s="119">
        <f t="shared" si="18"/>
        <v>2</v>
      </c>
      <c r="H617" s="119">
        <f t="shared" si="19"/>
        <v>12</v>
      </c>
      <c r="I617" s="122"/>
      <c r="J617" s="122"/>
      <c r="K617" s="85"/>
    </row>
    <row r="618" spans="1:11" s="72" customFormat="1" x14ac:dyDescent="0.35">
      <c r="A618" s="69">
        <v>12.2</v>
      </c>
      <c r="B618" s="70">
        <v>2.13</v>
      </c>
      <c r="C618" s="69">
        <v>8.02</v>
      </c>
      <c r="D618" s="71" t="s">
        <v>211</v>
      </c>
      <c r="E618" s="71">
        <v>85</v>
      </c>
      <c r="F618" s="69"/>
      <c r="G618" s="119">
        <f t="shared" si="18"/>
        <v>2</v>
      </c>
      <c r="H618" s="119">
        <f t="shared" si="19"/>
        <v>12</v>
      </c>
      <c r="I618" s="122"/>
      <c r="J618" s="122"/>
      <c r="K618" s="85"/>
    </row>
    <row r="619" spans="1:11" s="72" customFormat="1" x14ac:dyDescent="0.35">
      <c r="A619" s="69">
        <v>12.2</v>
      </c>
      <c r="B619" s="70">
        <v>2.13</v>
      </c>
      <c r="C619" s="69">
        <v>8.08</v>
      </c>
      <c r="D619" s="71" t="s">
        <v>211</v>
      </c>
      <c r="E619" s="71"/>
      <c r="F619" s="69"/>
      <c r="G619" s="119">
        <f t="shared" si="18"/>
        <v>2</v>
      </c>
      <c r="H619" s="119">
        <f t="shared" si="19"/>
        <v>12</v>
      </c>
      <c r="I619" s="122"/>
      <c r="J619" s="122"/>
      <c r="K619" s="85"/>
    </row>
    <row r="620" spans="1:11" s="64" customFormat="1" x14ac:dyDescent="0.35">
      <c r="A620" s="60">
        <v>12.1</v>
      </c>
      <c r="B620" s="61">
        <v>3.01</v>
      </c>
      <c r="C620" s="60">
        <v>8.06</v>
      </c>
      <c r="D620" s="62" t="s">
        <v>209</v>
      </c>
      <c r="E620" s="62">
        <v>100</v>
      </c>
      <c r="F620" s="60"/>
      <c r="G620" s="119">
        <f t="shared" si="18"/>
        <v>3</v>
      </c>
      <c r="H620" s="97">
        <f t="shared" si="19"/>
        <v>12</v>
      </c>
      <c r="I620" s="123" t="s">
        <v>395</v>
      </c>
      <c r="J620" s="123">
        <f>ROWS(I620:I627)</f>
        <v>8</v>
      </c>
    </row>
    <row r="621" spans="1:11" s="64" customFormat="1" x14ac:dyDescent="0.35">
      <c r="A621" s="60">
        <v>12.1</v>
      </c>
      <c r="B621" s="61">
        <v>3.01</v>
      </c>
      <c r="C621" s="60">
        <v>8.07</v>
      </c>
      <c r="D621" s="62" t="s">
        <v>210</v>
      </c>
      <c r="E621" s="62"/>
      <c r="F621" s="60"/>
      <c r="G621" s="119">
        <f t="shared" si="18"/>
        <v>3</v>
      </c>
      <c r="H621" s="97">
        <f t="shared" si="19"/>
        <v>12</v>
      </c>
      <c r="I621" s="123"/>
      <c r="J621" s="123"/>
    </row>
    <row r="622" spans="1:11" s="64" customFormat="1" x14ac:dyDescent="0.35">
      <c r="A622" s="60">
        <v>12.1</v>
      </c>
      <c r="B622" s="61">
        <v>3.02</v>
      </c>
      <c r="C622" s="60">
        <v>8.0500000000000007</v>
      </c>
      <c r="D622" s="62" t="s">
        <v>117</v>
      </c>
      <c r="E622" s="62">
        <v>62</v>
      </c>
      <c r="F622" s="60"/>
      <c r="G622" s="119">
        <f t="shared" si="18"/>
        <v>3</v>
      </c>
      <c r="H622" s="97">
        <f t="shared" si="19"/>
        <v>12</v>
      </c>
      <c r="I622" s="123"/>
      <c r="J622" s="123"/>
      <c r="K622" s="88"/>
    </row>
    <row r="623" spans="1:11" s="64" customFormat="1" x14ac:dyDescent="0.35">
      <c r="A623" s="60">
        <v>12.1</v>
      </c>
      <c r="B623" s="61">
        <v>3.03</v>
      </c>
      <c r="C623" s="60">
        <v>8.0500000000000007</v>
      </c>
      <c r="D623" s="62" t="s">
        <v>117</v>
      </c>
      <c r="E623" s="62"/>
      <c r="F623" s="60"/>
      <c r="G623" s="119">
        <f t="shared" si="18"/>
        <v>3</v>
      </c>
      <c r="H623" s="97">
        <f t="shared" si="19"/>
        <v>12</v>
      </c>
      <c r="I623" s="123"/>
      <c r="J623" s="123"/>
      <c r="K623" s="88"/>
    </row>
    <row r="624" spans="1:11" s="64" customFormat="1" x14ac:dyDescent="0.35">
      <c r="A624" s="60">
        <v>12.1</v>
      </c>
      <c r="B624" s="61">
        <v>3.02</v>
      </c>
      <c r="C624" s="60">
        <v>9.01</v>
      </c>
      <c r="D624" s="62" t="s">
        <v>117</v>
      </c>
      <c r="E624" s="62"/>
      <c r="F624" s="60"/>
      <c r="G624" s="119">
        <f t="shared" si="18"/>
        <v>3</v>
      </c>
      <c r="H624" s="97">
        <f t="shared" si="19"/>
        <v>12</v>
      </c>
      <c r="I624" s="123"/>
      <c r="J624" s="123"/>
      <c r="K624" s="88"/>
    </row>
    <row r="625" spans="1:11" s="64" customFormat="1" x14ac:dyDescent="0.35">
      <c r="A625" s="60">
        <v>12.1</v>
      </c>
      <c r="B625" s="61">
        <v>3.03</v>
      </c>
      <c r="C625" s="60">
        <v>9.01</v>
      </c>
      <c r="D625" s="62" t="s">
        <v>117</v>
      </c>
      <c r="E625" s="62"/>
      <c r="F625" s="60"/>
      <c r="G625" s="119">
        <f t="shared" si="18"/>
        <v>3</v>
      </c>
      <c r="H625" s="97">
        <f t="shared" si="19"/>
        <v>12</v>
      </c>
      <c r="I625" s="123"/>
      <c r="J625" s="123"/>
      <c r="K625" s="88"/>
    </row>
    <row r="626" spans="1:11" s="64" customFormat="1" x14ac:dyDescent="0.35">
      <c r="A626" s="60">
        <v>12.1</v>
      </c>
      <c r="B626" s="61">
        <v>3.02</v>
      </c>
      <c r="C626" s="60">
        <v>9.02</v>
      </c>
      <c r="D626" s="62" t="s">
        <v>117</v>
      </c>
      <c r="E626" s="62"/>
      <c r="F626" s="60"/>
      <c r="G626" s="119">
        <f t="shared" si="18"/>
        <v>3</v>
      </c>
      <c r="H626" s="97">
        <f t="shared" si="19"/>
        <v>12</v>
      </c>
      <c r="I626" s="123"/>
      <c r="J626" s="123"/>
      <c r="K626" s="88"/>
    </row>
    <row r="627" spans="1:11" s="64" customFormat="1" x14ac:dyDescent="0.35">
      <c r="A627" s="60">
        <v>12.1</v>
      </c>
      <c r="B627" s="61">
        <v>3.03</v>
      </c>
      <c r="C627" s="60">
        <v>9.02</v>
      </c>
      <c r="D627" s="62" t="s">
        <v>117</v>
      </c>
      <c r="E627" s="62"/>
      <c r="F627" s="60"/>
      <c r="G627" s="119">
        <f t="shared" si="18"/>
        <v>3</v>
      </c>
      <c r="H627" s="97">
        <f t="shared" si="19"/>
        <v>12</v>
      </c>
      <c r="I627" s="123"/>
      <c r="J627" s="123"/>
      <c r="K627" s="88"/>
    </row>
    <row r="628" spans="1:11" s="72" customFormat="1" x14ac:dyDescent="0.35">
      <c r="A628" s="69">
        <v>12.2</v>
      </c>
      <c r="B628" s="70">
        <v>4.0199999999999996</v>
      </c>
      <c r="C628" s="69">
        <v>2.04</v>
      </c>
      <c r="D628" s="71" t="s">
        <v>300</v>
      </c>
      <c r="E628" s="71">
        <v>66</v>
      </c>
      <c r="F628" s="69">
        <v>9</v>
      </c>
      <c r="G628" s="119">
        <f t="shared" si="18"/>
        <v>4</v>
      </c>
      <c r="H628" s="119">
        <f t="shared" si="19"/>
        <v>12</v>
      </c>
      <c r="I628" s="122" t="s">
        <v>396</v>
      </c>
      <c r="J628" s="122">
        <f>ROWS(I628:I629)</f>
        <v>2</v>
      </c>
    </row>
    <row r="629" spans="1:11" s="72" customFormat="1" x14ac:dyDescent="0.35">
      <c r="A629" s="69">
        <v>12.2</v>
      </c>
      <c r="B629" s="70">
        <v>4.0199999999999996</v>
      </c>
      <c r="C629" s="69">
        <v>10.039999999999999</v>
      </c>
      <c r="D629" s="71" t="s">
        <v>300</v>
      </c>
      <c r="E629" s="71"/>
      <c r="F629" s="69">
        <v>9</v>
      </c>
      <c r="G629" s="119">
        <f t="shared" si="18"/>
        <v>4</v>
      </c>
      <c r="H629" s="119">
        <f t="shared" si="19"/>
        <v>12</v>
      </c>
      <c r="I629" s="122"/>
      <c r="J629" s="122"/>
    </row>
    <row r="630" spans="1:11" s="64" customFormat="1" x14ac:dyDescent="0.35">
      <c r="A630" s="60">
        <v>12.2</v>
      </c>
      <c r="B630" s="61">
        <v>5.0199999999999996</v>
      </c>
      <c r="C630" s="60">
        <v>12.02</v>
      </c>
      <c r="D630" s="62" t="s">
        <v>145</v>
      </c>
      <c r="E630" s="62">
        <v>55</v>
      </c>
      <c r="F630" s="60">
        <v>59</v>
      </c>
      <c r="G630" s="119">
        <f t="shared" si="18"/>
        <v>5</v>
      </c>
      <c r="H630" s="97">
        <f t="shared" si="19"/>
        <v>12</v>
      </c>
      <c r="I630" s="123" t="s">
        <v>397</v>
      </c>
      <c r="J630" s="123">
        <f>ROWS(I630:I631)</f>
        <v>2</v>
      </c>
    </row>
    <row r="631" spans="1:11" s="64" customFormat="1" x14ac:dyDescent="0.35">
      <c r="A631" s="60">
        <v>12.2</v>
      </c>
      <c r="B631" s="61">
        <v>5.04</v>
      </c>
      <c r="C631" s="60">
        <v>8.02</v>
      </c>
      <c r="D631" s="62" t="s">
        <v>211</v>
      </c>
      <c r="E631" s="62">
        <v>85</v>
      </c>
      <c r="F631" s="60"/>
      <c r="G631" s="119">
        <f t="shared" si="18"/>
        <v>5</v>
      </c>
      <c r="H631" s="97">
        <f t="shared" si="19"/>
        <v>12</v>
      </c>
      <c r="I631" s="123"/>
      <c r="J631" s="123"/>
      <c r="K631" s="88"/>
    </row>
    <row r="632" spans="1:11" s="72" customFormat="1" x14ac:dyDescent="0.35">
      <c r="A632" s="69">
        <v>12.2</v>
      </c>
      <c r="B632" s="70">
        <v>6.01</v>
      </c>
      <c r="C632" s="69">
        <v>2.04</v>
      </c>
      <c r="D632" s="71" t="s">
        <v>300</v>
      </c>
      <c r="E632" s="71">
        <v>66</v>
      </c>
      <c r="F632" s="69">
        <v>9</v>
      </c>
      <c r="G632" s="119">
        <f t="shared" si="18"/>
        <v>6</v>
      </c>
      <c r="H632" s="119">
        <f t="shared" si="19"/>
        <v>12</v>
      </c>
      <c r="I632" s="122" t="s">
        <v>398</v>
      </c>
      <c r="J632" s="122">
        <f>ROWS(I632:I639)</f>
        <v>8</v>
      </c>
    </row>
    <row r="633" spans="1:11" s="72" customFormat="1" x14ac:dyDescent="0.35">
      <c r="A633" s="69">
        <v>12.2</v>
      </c>
      <c r="B633" s="70">
        <v>6.01</v>
      </c>
      <c r="C633" s="69">
        <v>10.039999999999999</v>
      </c>
      <c r="D633" s="71" t="s">
        <v>300</v>
      </c>
      <c r="E633" s="71"/>
      <c r="F633" s="69">
        <v>9</v>
      </c>
      <c r="G633" s="119">
        <f t="shared" si="18"/>
        <v>6</v>
      </c>
      <c r="H633" s="119">
        <f t="shared" si="19"/>
        <v>12</v>
      </c>
      <c r="I633" s="122"/>
      <c r="J633" s="122"/>
    </row>
    <row r="634" spans="1:11" s="72" customFormat="1" x14ac:dyDescent="0.25">
      <c r="A634" s="130">
        <v>12.2</v>
      </c>
      <c r="B634" s="131">
        <v>6.01</v>
      </c>
      <c r="C634" s="130">
        <v>8.01</v>
      </c>
      <c r="D634" s="119" t="s">
        <v>214</v>
      </c>
      <c r="E634" s="119">
        <v>68</v>
      </c>
      <c r="F634" s="130">
        <v>39</v>
      </c>
      <c r="G634" s="119">
        <f t="shared" si="18"/>
        <v>6</v>
      </c>
      <c r="H634" s="119">
        <f t="shared" si="19"/>
        <v>12</v>
      </c>
      <c r="I634" s="125"/>
      <c r="J634" s="125"/>
      <c r="K634" s="59"/>
    </row>
    <row r="635" spans="1:11" s="72" customFormat="1" x14ac:dyDescent="0.35">
      <c r="A635" s="130">
        <v>12.2</v>
      </c>
      <c r="B635" s="131">
        <v>6.01</v>
      </c>
      <c r="C635" s="130">
        <v>12.08</v>
      </c>
      <c r="D635" s="119" t="s">
        <v>214</v>
      </c>
      <c r="E635" s="119"/>
      <c r="F635" s="130">
        <v>39</v>
      </c>
      <c r="G635" s="119">
        <f t="shared" si="18"/>
        <v>6</v>
      </c>
      <c r="H635" s="119">
        <f t="shared" si="19"/>
        <v>12</v>
      </c>
      <c r="I635" s="126"/>
      <c r="J635" s="122"/>
    </row>
    <row r="636" spans="1:11" s="72" customFormat="1" x14ac:dyDescent="0.35">
      <c r="A636" s="69">
        <v>12.2</v>
      </c>
      <c r="B636" s="70">
        <v>6.01</v>
      </c>
      <c r="C636" s="69">
        <v>12.02</v>
      </c>
      <c r="D636" s="71" t="s">
        <v>145</v>
      </c>
      <c r="E636" s="71">
        <v>55</v>
      </c>
      <c r="F636" s="69">
        <v>59</v>
      </c>
      <c r="G636" s="119">
        <f t="shared" si="18"/>
        <v>6</v>
      </c>
      <c r="H636" s="119">
        <f t="shared" si="19"/>
        <v>12</v>
      </c>
      <c r="I636" s="122"/>
      <c r="J636" s="122"/>
    </row>
    <row r="637" spans="1:11" s="72" customFormat="1" x14ac:dyDescent="0.35">
      <c r="A637" s="69">
        <v>12.2</v>
      </c>
      <c r="B637" s="70">
        <v>6.01</v>
      </c>
      <c r="C637" s="69">
        <v>2.02</v>
      </c>
      <c r="D637" s="71" t="s">
        <v>250</v>
      </c>
      <c r="E637" s="71">
        <v>83</v>
      </c>
      <c r="F637" s="69">
        <v>82</v>
      </c>
      <c r="G637" s="119">
        <f t="shared" si="18"/>
        <v>6</v>
      </c>
      <c r="H637" s="119">
        <f t="shared" si="19"/>
        <v>12</v>
      </c>
      <c r="I637" s="122"/>
      <c r="J637" s="122"/>
    </row>
    <row r="638" spans="1:11" s="72" customFormat="1" x14ac:dyDescent="0.35">
      <c r="A638" s="69">
        <v>12.2</v>
      </c>
      <c r="B638" s="70">
        <v>6.01</v>
      </c>
      <c r="C638" s="69">
        <v>5.0599999999999996</v>
      </c>
      <c r="D638" s="71" t="s">
        <v>250</v>
      </c>
      <c r="E638" s="71"/>
      <c r="F638" s="69">
        <v>82</v>
      </c>
      <c r="G638" s="119">
        <f t="shared" si="18"/>
        <v>6</v>
      </c>
      <c r="H638" s="119">
        <f t="shared" si="19"/>
        <v>12</v>
      </c>
      <c r="I638" s="122"/>
      <c r="J638" s="122"/>
    </row>
    <row r="639" spans="1:11" s="72" customFormat="1" x14ac:dyDescent="0.35">
      <c r="A639" s="69">
        <v>12.2</v>
      </c>
      <c r="B639" s="70">
        <v>6.01</v>
      </c>
      <c r="C639" s="69">
        <v>5.07</v>
      </c>
      <c r="D639" s="71" t="s">
        <v>222</v>
      </c>
      <c r="E639" s="71">
        <v>84</v>
      </c>
      <c r="F639" s="69">
        <v>81</v>
      </c>
      <c r="G639" s="119">
        <f t="shared" si="18"/>
        <v>6</v>
      </c>
      <c r="H639" s="119">
        <f t="shared" si="19"/>
        <v>12</v>
      </c>
      <c r="I639" s="122"/>
      <c r="J639" s="122"/>
      <c r="K639" s="86"/>
    </row>
    <row r="640" spans="1:11" s="64" customFormat="1" x14ac:dyDescent="0.35">
      <c r="A640" s="60">
        <v>12.2</v>
      </c>
      <c r="B640" s="61">
        <v>7.03</v>
      </c>
      <c r="C640" s="60">
        <v>8.02</v>
      </c>
      <c r="D640" s="62" t="s">
        <v>211</v>
      </c>
      <c r="E640" s="62">
        <v>85</v>
      </c>
      <c r="F640" s="60"/>
      <c r="G640" s="119">
        <f t="shared" si="18"/>
        <v>7</v>
      </c>
      <c r="H640" s="97">
        <f t="shared" si="19"/>
        <v>12</v>
      </c>
      <c r="I640" s="123" t="s">
        <v>399</v>
      </c>
      <c r="J640" s="123">
        <f>ROWS(I640:I642)</f>
        <v>3</v>
      </c>
      <c r="K640" s="88"/>
    </row>
    <row r="641" spans="1:11" s="64" customFormat="1" x14ac:dyDescent="0.35">
      <c r="A641" s="60">
        <v>12.2</v>
      </c>
      <c r="B641" s="61">
        <v>7.03</v>
      </c>
      <c r="C641" s="60">
        <v>8.08</v>
      </c>
      <c r="D641" s="62" t="s">
        <v>211</v>
      </c>
      <c r="E641" s="62"/>
      <c r="F641" s="60"/>
      <c r="G641" s="119">
        <f t="shared" si="18"/>
        <v>7</v>
      </c>
      <c r="H641" s="97">
        <f t="shared" si="19"/>
        <v>12</v>
      </c>
      <c r="I641" s="123"/>
      <c r="J641" s="123"/>
      <c r="K641" s="88"/>
    </row>
    <row r="642" spans="1:11" s="64" customFormat="1" x14ac:dyDescent="0.35">
      <c r="A642" s="60">
        <v>12.2</v>
      </c>
      <c r="B642" s="61">
        <v>7.03</v>
      </c>
      <c r="C642" s="60">
        <v>17.04</v>
      </c>
      <c r="D642" s="62" t="s">
        <v>211</v>
      </c>
      <c r="E642" s="62"/>
      <c r="F642" s="60"/>
      <c r="G642" s="119">
        <f t="shared" si="18"/>
        <v>7</v>
      </c>
      <c r="H642" s="97">
        <f t="shared" si="19"/>
        <v>12</v>
      </c>
      <c r="I642" s="123"/>
      <c r="J642" s="123"/>
      <c r="K642" s="88"/>
    </row>
    <row r="643" spans="1:11" s="72" customFormat="1" x14ac:dyDescent="0.35">
      <c r="A643" s="69">
        <v>12.2</v>
      </c>
      <c r="B643" s="70">
        <v>8.01</v>
      </c>
      <c r="C643" s="69">
        <v>12.02</v>
      </c>
      <c r="D643" s="71" t="s">
        <v>145</v>
      </c>
      <c r="E643" s="71">
        <v>55</v>
      </c>
      <c r="F643" s="69">
        <v>59</v>
      </c>
      <c r="G643" s="119">
        <f t="shared" ref="G643:G653" si="20">_xlfn.FLOOR.MATH(B643)</f>
        <v>8</v>
      </c>
      <c r="H643" s="119">
        <f t="shared" ref="H643:H653" si="21">_xlfn.FLOOR.MATH(A643)</f>
        <v>12</v>
      </c>
      <c r="I643" s="122" t="s">
        <v>400</v>
      </c>
      <c r="J643" s="122">
        <f>ROWS(I643)</f>
        <v>1</v>
      </c>
    </row>
    <row r="644" spans="1:11" s="64" customFormat="1" x14ac:dyDescent="0.35">
      <c r="A644" s="60">
        <v>12.2</v>
      </c>
      <c r="B644" s="61">
        <v>12.01</v>
      </c>
      <c r="C644" s="60">
        <v>12.02</v>
      </c>
      <c r="D644" s="62" t="s">
        <v>145</v>
      </c>
      <c r="E644" s="62">
        <v>55</v>
      </c>
      <c r="F644" s="60">
        <v>59</v>
      </c>
      <c r="G644" s="119">
        <f t="shared" si="20"/>
        <v>12</v>
      </c>
      <c r="H644" s="97">
        <f t="shared" si="21"/>
        <v>12</v>
      </c>
      <c r="I644" s="123" t="s">
        <v>401</v>
      </c>
      <c r="J644" s="123">
        <f>ROWS(I644)</f>
        <v>1</v>
      </c>
    </row>
    <row r="645" spans="1:11" s="72" customFormat="1" x14ac:dyDescent="0.35">
      <c r="A645" s="69">
        <v>12.1</v>
      </c>
      <c r="B645" s="70">
        <v>14.01</v>
      </c>
      <c r="C645" s="69">
        <v>8.0500000000000007</v>
      </c>
      <c r="D645" s="71" t="s">
        <v>117</v>
      </c>
      <c r="E645" s="71">
        <v>62</v>
      </c>
      <c r="F645" s="69"/>
      <c r="G645" s="119">
        <f t="shared" si="20"/>
        <v>14</v>
      </c>
      <c r="H645" s="119">
        <f t="shared" si="21"/>
        <v>12</v>
      </c>
      <c r="I645" s="122" t="s">
        <v>402</v>
      </c>
      <c r="J645" s="122">
        <f>ROWS(I645:I647)</f>
        <v>3</v>
      </c>
      <c r="K645" s="85"/>
    </row>
    <row r="646" spans="1:11" s="72" customFormat="1" x14ac:dyDescent="0.35">
      <c r="A646" s="69">
        <v>12.1</v>
      </c>
      <c r="B646" s="70">
        <v>14.01</v>
      </c>
      <c r="C646" s="69">
        <v>9.01</v>
      </c>
      <c r="D646" s="71" t="s">
        <v>117</v>
      </c>
      <c r="E646" s="71"/>
      <c r="F646" s="69"/>
      <c r="G646" s="119">
        <f t="shared" si="20"/>
        <v>14</v>
      </c>
      <c r="H646" s="119">
        <f t="shared" si="21"/>
        <v>12</v>
      </c>
      <c r="I646" s="122"/>
      <c r="J646" s="122"/>
      <c r="K646" s="85"/>
    </row>
    <row r="647" spans="1:11" s="72" customFormat="1" x14ac:dyDescent="0.35">
      <c r="A647" s="69">
        <v>12.1</v>
      </c>
      <c r="B647" s="70">
        <v>14.01</v>
      </c>
      <c r="C647" s="69">
        <v>9.02</v>
      </c>
      <c r="D647" s="71" t="s">
        <v>117</v>
      </c>
      <c r="E647" s="71"/>
      <c r="F647" s="69"/>
      <c r="G647" s="119">
        <f t="shared" si="20"/>
        <v>14</v>
      </c>
      <c r="H647" s="119">
        <f t="shared" si="21"/>
        <v>12</v>
      </c>
      <c r="I647" s="122"/>
      <c r="J647" s="122"/>
      <c r="K647" s="85"/>
    </row>
    <row r="648" spans="1:11" s="64" customFormat="1" x14ac:dyDescent="0.35">
      <c r="A648" s="60">
        <v>12.2</v>
      </c>
      <c r="B648" s="61">
        <v>15</v>
      </c>
      <c r="C648" s="60">
        <v>8.02</v>
      </c>
      <c r="D648" s="62" t="s">
        <v>211</v>
      </c>
      <c r="E648" s="62">
        <v>85</v>
      </c>
      <c r="F648" s="60"/>
      <c r="G648" s="119">
        <f t="shared" si="20"/>
        <v>15</v>
      </c>
      <c r="H648" s="97">
        <f t="shared" si="21"/>
        <v>12</v>
      </c>
      <c r="I648" s="123" t="s">
        <v>403</v>
      </c>
      <c r="J648" s="123">
        <f>ROWS(I648:I649)</f>
        <v>2</v>
      </c>
      <c r="K648" s="88"/>
    </row>
    <row r="649" spans="1:11" s="64" customFormat="1" x14ac:dyDescent="0.35">
      <c r="A649" s="60">
        <v>12.2</v>
      </c>
      <c r="B649" s="61">
        <v>15</v>
      </c>
      <c r="C649" s="60">
        <v>8.08</v>
      </c>
      <c r="D649" s="62" t="s">
        <v>211</v>
      </c>
      <c r="E649" s="62"/>
      <c r="F649" s="60"/>
      <c r="G649" s="119">
        <f t="shared" si="20"/>
        <v>15</v>
      </c>
      <c r="H649" s="97">
        <f t="shared" si="21"/>
        <v>12</v>
      </c>
      <c r="I649" s="123"/>
      <c r="J649" s="123"/>
      <c r="K649" s="88"/>
    </row>
    <row r="650" spans="1:11" s="72" customFormat="1" x14ac:dyDescent="0.35">
      <c r="A650" s="69">
        <v>12.1</v>
      </c>
      <c r="B650" s="70">
        <v>16</v>
      </c>
      <c r="C650" s="69">
        <v>8.07</v>
      </c>
      <c r="D650" s="71" t="s">
        <v>210</v>
      </c>
      <c r="E650" s="71">
        <v>99</v>
      </c>
      <c r="F650" s="69"/>
      <c r="G650" s="119">
        <f t="shared" si="20"/>
        <v>16</v>
      </c>
      <c r="H650" s="119">
        <f t="shared" si="21"/>
        <v>12</v>
      </c>
      <c r="I650" s="122" t="s">
        <v>404</v>
      </c>
      <c r="J650" s="122">
        <f>ROWS(I650)</f>
        <v>1</v>
      </c>
      <c r="K650" s="85"/>
    </row>
    <row r="651" spans="1:11" s="64" customFormat="1" x14ac:dyDescent="0.35">
      <c r="A651" s="60">
        <v>13</v>
      </c>
      <c r="B651" s="61">
        <v>2.11</v>
      </c>
      <c r="C651" s="60">
        <v>9.0299999999999994</v>
      </c>
      <c r="D651" s="62" t="s">
        <v>117</v>
      </c>
      <c r="E651" s="62">
        <v>62</v>
      </c>
      <c r="F651" s="60"/>
      <c r="G651" s="119">
        <f t="shared" si="20"/>
        <v>2</v>
      </c>
      <c r="H651" s="97">
        <f t="shared" si="21"/>
        <v>13</v>
      </c>
      <c r="I651" s="123" t="s">
        <v>482</v>
      </c>
      <c r="J651" s="123">
        <f>ROWS(I651:I656)</f>
        <v>6</v>
      </c>
      <c r="K651" s="88"/>
    </row>
    <row r="652" spans="1:11" s="64" customFormat="1" x14ac:dyDescent="0.35">
      <c r="A652" s="60">
        <v>13</v>
      </c>
      <c r="B652" s="61">
        <v>2.11</v>
      </c>
      <c r="C652" s="60">
        <v>9.0399999999999991</v>
      </c>
      <c r="D652" s="62" t="s">
        <v>117</v>
      </c>
      <c r="E652" s="62"/>
      <c r="F652" s="60"/>
      <c r="G652" s="119">
        <f t="shared" si="20"/>
        <v>2</v>
      </c>
      <c r="H652" s="97">
        <f t="shared" si="21"/>
        <v>13</v>
      </c>
      <c r="I652" s="123"/>
      <c r="J652" s="123"/>
      <c r="K652" s="88"/>
    </row>
    <row r="653" spans="1:11" s="64" customFormat="1" x14ac:dyDescent="0.35">
      <c r="A653" s="60">
        <v>13</v>
      </c>
      <c r="B653" s="61">
        <v>2.11</v>
      </c>
      <c r="C653" s="60">
        <v>9.0500000000000007</v>
      </c>
      <c r="D653" s="62" t="s">
        <v>117</v>
      </c>
      <c r="E653" s="62"/>
      <c r="F653" s="60"/>
      <c r="G653" s="119">
        <f t="shared" si="20"/>
        <v>2</v>
      </c>
      <c r="H653" s="97">
        <f t="shared" si="21"/>
        <v>13</v>
      </c>
      <c r="I653" s="123"/>
      <c r="J653" s="123"/>
      <c r="K653" s="88"/>
    </row>
    <row r="654" spans="1:11" s="64" customFormat="1" x14ac:dyDescent="0.35">
      <c r="A654" s="60">
        <v>13</v>
      </c>
      <c r="B654" s="61">
        <v>2.12</v>
      </c>
      <c r="C654" s="60">
        <v>9.0299999999999994</v>
      </c>
      <c r="D654" s="62" t="s">
        <v>117</v>
      </c>
      <c r="E654" s="62">
        <v>62</v>
      </c>
      <c r="F654" s="60"/>
      <c r="G654" s="119">
        <f>_xlfn.FLOOR.MATH(B654)</f>
        <v>2</v>
      </c>
      <c r="H654" s="97">
        <f>_xlfn.FLOOR.MATH(A654)</f>
        <v>13</v>
      </c>
      <c r="I654" s="123"/>
      <c r="J654" s="123"/>
      <c r="K654" s="88"/>
    </row>
    <row r="655" spans="1:11" s="64" customFormat="1" x14ac:dyDescent="0.35">
      <c r="A655" s="60">
        <v>13</v>
      </c>
      <c r="B655" s="61">
        <v>2.12</v>
      </c>
      <c r="C655" s="60">
        <v>9.0399999999999991</v>
      </c>
      <c r="D655" s="62" t="s">
        <v>117</v>
      </c>
      <c r="E655" s="62"/>
      <c r="F655" s="60"/>
      <c r="G655" s="119">
        <f>_xlfn.FLOOR.MATH(B655)</f>
        <v>2</v>
      </c>
      <c r="H655" s="97">
        <f>_xlfn.FLOOR.MATH(A655)</f>
        <v>13</v>
      </c>
      <c r="I655" s="123"/>
      <c r="J655" s="123"/>
      <c r="K655" s="88"/>
    </row>
    <row r="656" spans="1:11" s="64" customFormat="1" x14ac:dyDescent="0.35">
      <c r="A656" s="60">
        <v>13</v>
      </c>
      <c r="B656" s="61">
        <v>2.12</v>
      </c>
      <c r="C656" s="60">
        <v>9.0500000000000007</v>
      </c>
      <c r="D656" s="62" t="s">
        <v>117</v>
      </c>
      <c r="E656" s="62"/>
      <c r="F656" s="60"/>
      <c r="G656" s="119">
        <f>_xlfn.FLOOR.MATH(B656)</f>
        <v>2</v>
      </c>
      <c r="H656" s="97">
        <f>_xlfn.FLOOR.MATH(A656)</f>
        <v>13</v>
      </c>
      <c r="I656" s="123"/>
      <c r="J656" s="123"/>
      <c r="K656" s="88"/>
    </row>
    <row r="657" spans="1:11" s="64" customFormat="1" x14ac:dyDescent="0.35">
      <c r="A657" s="60">
        <v>13</v>
      </c>
      <c r="B657" s="61">
        <v>3.04</v>
      </c>
      <c r="C657" s="60">
        <v>9.0299999999999994</v>
      </c>
      <c r="D657" s="62" t="s">
        <v>117</v>
      </c>
      <c r="E657" s="62">
        <v>62</v>
      </c>
      <c r="F657" s="60"/>
      <c r="G657" s="119">
        <f t="shared" ref="G657:G671" si="22">_xlfn.FLOOR.MATH(B657)</f>
        <v>3</v>
      </c>
      <c r="H657" s="97">
        <f t="shared" ref="H657:H671" si="23">_xlfn.FLOOR.MATH(A657)</f>
        <v>13</v>
      </c>
      <c r="I657" s="123" t="s">
        <v>405</v>
      </c>
      <c r="J657" s="123">
        <f>ROWS(I657:I659)</f>
        <v>3</v>
      </c>
      <c r="K657" s="88"/>
    </row>
    <row r="658" spans="1:11" s="64" customFormat="1" x14ac:dyDescent="0.35">
      <c r="A658" s="60">
        <v>13</v>
      </c>
      <c r="B658" s="61">
        <v>3.04</v>
      </c>
      <c r="C658" s="60">
        <v>9.0399999999999991</v>
      </c>
      <c r="D658" s="62" t="s">
        <v>117</v>
      </c>
      <c r="E658" s="62"/>
      <c r="F658" s="60"/>
      <c r="G658" s="119">
        <f t="shared" si="22"/>
        <v>3</v>
      </c>
      <c r="H658" s="97">
        <f t="shared" si="23"/>
        <v>13</v>
      </c>
      <c r="I658" s="123"/>
      <c r="J658" s="123"/>
      <c r="K658" s="88"/>
    </row>
    <row r="659" spans="1:11" s="64" customFormat="1" x14ac:dyDescent="0.35">
      <c r="A659" s="60">
        <v>13</v>
      </c>
      <c r="B659" s="61">
        <v>3.04</v>
      </c>
      <c r="C659" s="60">
        <v>9.0500000000000007</v>
      </c>
      <c r="D659" s="62" t="s">
        <v>117</v>
      </c>
      <c r="E659" s="62"/>
      <c r="F659" s="60"/>
      <c r="G659" s="119">
        <f t="shared" si="22"/>
        <v>3</v>
      </c>
      <c r="H659" s="97">
        <f t="shared" si="23"/>
        <v>13</v>
      </c>
      <c r="I659" s="123"/>
      <c r="J659" s="123"/>
      <c r="K659" s="88"/>
    </row>
    <row r="660" spans="1:11" s="64" customFormat="1" x14ac:dyDescent="0.35">
      <c r="A660" s="60">
        <v>13</v>
      </c>
      <c r="B660" s="61">
        <v>9.1199999999999992</v>
      </c>
      <c r="C660" s="60">
        <v>9.0299999999999994</v>
      </c>
      <c r="D660" s="62" t="s">
        <v>528</v>
      </c>
      <c r="E660" s="62">
        <v>62</v>
      </c>
      <c r="F660" s="60"/>
      <c r="G660" s="119">
        <f t="shared" si="22"/>
        <v>9</v>
      </c>
      <c r="H660" s="97">
        <f t="shared" si="23"/>
        <v>13</v>
      </c>
      <c r="I660" s="123" t="s">
        <v>484</v>
      </c>
      <c r="J660" s="123">
        <v>3</v>
      </c>
      <c r="K660" s="88"/>
    </row>
    <row r="661" spans="1:11" s="64" customFormat="1" x14ac:dyDescent="0.35">
      <c r="A661" s="60">
        <v>13</v>
      </c>
      <c r="B661" s="61">
        <v>9.1199999999999992</v>
      </c>
      <c r="C661" s="60">
        <v>9.0399999999999991</v>
      </c>
      <c r="D661" s="62" t="s">
        <v>529</v>
      </c>
      <c r="E661" s="62"/>
      <c r="F661" s="60"/>
      <c r="G661" s="119">
        <f t="shared" si="22"/>
        <v>9</v>
      </c>
      <c r="H661" s="97">
        <f t="shared" si="23"/>
        <v>13</v>
      </c>
      <c r="I661" s="123"/>
      <c r="J661" s="123"/>
      <c r="K661" s="88"/>
    </row>
    <row r="662" spans="1:11" s="64" customFormat="1" x14ac:dyDescent="0.35">
      <c r="A662" s="60">
        <v>13</v>
      </c>
      <c r="B662" s="61">
        <v>9.1199999999999992</v>
      </c>
      <c r="C662" s="60">
        <v>9.0500000000000007</v>
      </c>
      <c r="D662" s="62" t="s">
        <v>530</v>
      </c>
      <c r="E662" s="62"/>
      <c r="F662" s="60"/>
      <c r="G662" s="119">
        <f t="shared" si="22"/>
        <v>9</v>
      </c>
      <c r="H662" s="97">
        <f t="shared" si="23"/>
        <v>13</v>
      </c>
      <c r="I662" s="123"/>
      <c r="J662" s="123"/>
      <c r="K662" s="88"/>
    </row>
    <row r="663" spans="1:11" s="64" customFormat="1" x14ac:dyDescent="0.35">
      <c r="A663" s="60">
        <v>13</v>
      </c>
      <c r="B663" s="61">
        <v>10.012</v>
      </c>
      <c r="C663" s="60">
        <v>9.0299999999999994</v>
      </c>
      <c r="D663" s="62" t="s">
        <v>531</v>
      </c>
      <c r="E663" s="62">
        <v>62</v>
      </c>
      <c r="F663" s="60"/>
      <c r="G663" s="119">
        <f t="shared" si="22"/>
        <v>10</v>
      </c>
      <c r="H663" s="97">
        <f t="shared" si="23"/>
        <v>13</v>
      </c>
      <c r="I663" s="123" t="s">
        <v>485</v>
      </c>
      <c r="J663" s="123">
        <v>6</v>
      </c>
      <c r="K663" s="88"/>
    </row>
    <row r="664" spans="1:11" s="64" customFormat="1" x14ac:dyDescent="0.35">
      <c r="A664" s="60">
        <v>13</v>
      </c>
      <c r="B664" s="61">
        <v>10.012</v>
      </c>
      <c r="C664" s="60">
        <v>9.0399999999999991</v>
      </c>
      <c r="D664" s="62" t="s">
        <v>532</v>
      </c>
      <c r="E664" s="62"/>
      <c r="F664" s="60"/>
      <c r="G664" s="119">
        <f t="shared" si="22"/>
        <v>10</v>
      </c>
      <c r="H664" s="97">
        <f t="shared" si="23"/>
        <v>13</v>
      </c>
      <c r="I664" s="123"/>
      <c r="J664" s="123"/>
      <c r="K664" s="88"/>
    </row>
    <row r="665" spans="1:11" s="64" customFormat="1" x14ac:dyDescent="0.35">
      <c r="A665" s="60">
        <v>13</v>
      </c>
      <c r="B665" s="61">
        <v>10.012</v>
      </c>
      <c r="C665" s="60">
        <v>9.0500000000000007</v>
      </c>
      <c r="D665" s="62" t="s">
        <v>533</v>
      </c>
      <c r="E665" s="62"/>
      <c r="F665" s="60"/>
      <c r="G665" s="119">
        <f t="shared" si="22"/>
        <v>10</v>
      </c>
      <c r="H665" s="97">
        <f t="shared" si="23"/>
        <v>13</v>
      </c>
      <c r="I665" s="123"/>
      <c r="J665" s="123"/>
      <c r="K665" s="88"/>
    </row>
    <row r="666" spans="1:11" s="64" customFormat="1" x14ac:dyDescent="0.35">
      <c r="A666" s="60">
        <v>13</v>
      </c>
      <c r="B666" s="61">
        <v>10.021000000000001</v>
      </c>
      <c r="C666" s="60">
        <v>9.0299999999999994</v>
      </c>
      <c r="D666" s="62" t="s">
        <v>534</v>
      </c>
      <c r="E666" s="62">
        <v>62</v>
      </c>
      <c r="F666" s="60"/>
      <c r="G666" s="119">
        <f t="shared" si="22"/>
        <v>10</v>
      </c>
      <c r="H666" s="97">
        <f t="shared" si="23"/>
        <v>13</v>
      </c>
      <c r="I666" s="123"/>
      <c r="J666" s="123"/>
      <c r="K666" s="88"/>
    </row>
    <row r="667" spans="1:11" s="64" customFormat="1" x14ac:dyDescent="0.35">
      <c r="A667" s="60">
        <v>13</v>
      </c>
      <c r="B667" s="61">
        <v>10.021000000000001</v>
      </c>
      <c r="C667" s="60">
        <v>9.0399999999999991</v>
      </c>
      <c r="D667" s="62" t="s">
        <v>535</v>
      </c>
      <c r="E667" s="62"/>
      <c r="F667" s="60"/>
      <c r="G667" s="119">
        <f t="shared" si="22"/>
        <v>10</v>
      </c>
      <c r="H667" s="97">
        <f t="shared" si="23"/>
        <v>13</v>
      </c>
      <c r="I667" s="123"/>
      <c r="J667" s="123"/>
      <c r="K667" s="88"/>
    </row>
    <row r="668" spans="1:11" s="64" customFormat="1" x14ac:dyDescent="0.35">
      <c r="A668" s="60">
        <v>13</v>
      </c>
      <c r="B668" s="61">
        <v>10.021000000000001</v>
      </c>
      <c r="C668" s="60">
        <v>9.0500000000000007</v>
      </c>
      <c r="D668" s="62" t="s">
        <v>536</v>
      </c>
      <c r="E668" s="62"/>
      <c r="F668" s="60"/>
      <c r="G668" s="119">
        <f t="shared" si="22"/>
        <v>10</v>
      </c>
      <c r="H668" s="97">
        <f t="shared" si="23"/>
        <v>13</v>
      </c>
      <c r="I668" s="123"/>
      <c r="J668" s="123"/>
      <c r="K668" s="88"/>
    </row>
    <row r="669" spans="1:11" s="64" customFormat="1" x14ac:dyDescent="0.35">
      <c r="A669" s="60">
        <v>13</v>
      </c>
      <c r="B669" s="61">
        <v>16</v>
      </c>
      <c r="C669" s="60">
        <v>9.0299999999999994</v>
      </c>
      <c r="D669" s="62" t="s">
        <v>537</v>
      </c>
      <c r="E669" s="62">
        <v>62</v>
      </c>
      <c r="F669" s="60"/>
      <c r="G669" s="119">
        <f t="shared" si="22"/>
        <v>16</v>
      </c>
      <c r="H669" s="97">
        <f t="shared" si="23"/>
        <v>13</v>
      </c>
      <c r="I669" s="123" t="s">
        <v>540</v>
      </c>
      <c r="J669" s="123">
        <v>3</v>
      </c>
      <c r="K669" s="88"/>
    </row>
    <row r="670" spans="1:11" s="64" customFormat="1" x14ac:dyDescent="0.35">
      <c r="A670" s="60">
        <v>13</v>
      </c>
      <c r="B670" s="61">
        <v>16</v>
      </c>
      <c r="C670" s="60">
        <v>9.0399999999999991</v>
      </c>
      <c r="D670" s="62" t="s">
        <v>538</v>
      </c>
      <c r="E670" s="62"/>
      <c r="F670" s="60"/>
      <c r="G670" s="119">
        <f t="shared" si="22"/>
        <v>16</v>
      </c>
      <c r="H670" s="97">
        <f t="shared" si="23"/>
        <v>13</v>
      </c>
      <c r="I670" s="123"/>
      <c r="J670" s="123"/>
      <c r="K670" s="88"/>
    </row>
    <row r="671" spans="1:11" s="64" customFormat="1" x14ac:dyDescent="0.35">
      <c r="A671" s="60">
        <v>13</v>
      </c>
      <c r="B671" s="61">
        <v>16</v>
      </c>
      <c r="C671" s="60">
        <v>9.0500000000000007</v>
      </c>
      <c r="D671" s="62" t="s">
        <v>539</v>
      </c>
      <c r="E671" s="62"/>
      <c r="F671" s="60"/>
      <c r="G671" s="119">
        <f t="shared" si="22"/>
        <v>16</v>
      </c>
      <c r="H671" s="97">
        <f t="shared" si="23"/>
        <v>13</v>
      </c>
      <c r="I671" s="123"/>
      <c r="J671" s="123"/>
      <c r="K671" s="88"/>
    </row>
    <row r="672" spans="1:11" x14ac:dyDescent="0.35">
      <c r="I672" s="118" t="s">
        <v>406</v>
      </c>
      <c r="J672" s="78">
        <f>SUM(J2:J671)</f>
        <v>670</v>
      </c>
    </row>
    <row r="673" spans="9:10" x14ac:dyDescent="0.35">
      <c r="I673" s="118" t="s">
        <v>407</v>
      </c>
      <c r="J673" s="78">
        <f>ROWS(J2:J671)</f>
        <v>670</v>
      </c>
    </row>
    <row r="674" spans="9:10" x14ac:dyDescent="0.35">
      <c r="I674" s="118" t="s">
        <v>408</v>
      </c>
      <c r="J674" s="78" t="b">
        <f>(J672=J673)</f>
        <v>1</v>
      </c>
    </row>
  </sheetData>
  <sortState ref="A2:K653">
    <sortCondition ref="H2:H653"/>
  </sortState>
  <phoneticPr fontId="10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17DE-B550-4696-83E4-47794C44CD0F}">
  <dimension ref="A1:W670"/>
  <sheetViews>
    <sheetView workbookViewId="0"/>
  </sheetViews>
  <sheetFormatPr defaultRowHeight="21" x14ac:dyDescent="0.35"/>
  <cols>
    <col min="1" max="1" width="45.42578125" style="39" bestFit="1" customWidth="1"/>
    <col min="2" max="2" width="31.85546875" style="39" customWidth="1"/>
    <col min="3" max="5" width="34.28515625" style="39" customWidth="1"/>
    <col min="6" max="6" width="11.7109375" style="39" bestFit="1" customWidth="1"/>
    <col min="7" max="22" width="9.28515625" style="39" bestFit="1" customWidth="1"/>
    <col min="23" max="23" width="9.85546875" style="39" bestFit="1" customWidth="1"/>
    <col min="24" max="16384" width="9.140625" style="39"/>
  </cols>
  <sheetData>
    <row r="1" spans="1:23" s="1" customFormat="1" x14ac:dyDescent="0.35">
      <c r="A1" s="80" t="s">
        <v>118</v>
      </c>
      <c r="B1" s="78" t="s">
        <v>0</v>
      </c>
      <c r="C1" s="79" t="s">
        <v>1</v>
      </c>
      <c r="D1" s="107" t="s">
        <v>319</v>
      </c>
      <c r="E1" s="109" t="s">
        <v>320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 t="s">
        <v>321</v>
      </c>
    </row>
    <row r="2" spans="1:23" x14ac:dyDescent="0.35">
      <c r="A2" s="71" t="s">
        <v>112</v>
      </c>
      <c r="B2" s="74">
        <v>1</v>
      </c>
      <c r="C2" s="99">
        <v>1.012</v>
      </c>
      <c r="D2" s="108">
        <f t="shared" ref="D2:D65" si="0">_xlfn.FLOOR.MATH(B2)</f>
        <v>1</v>
      </c>
      <c r="E2" s="110">
        <f t="shared" ref="E2:E65" si="1">_xlfn.FLOOR.MATH(C2)</f>
        <v>1</v>
      </c>
      <c r="F2" s="39">
        <f>ROWS(E2)</f>
        <v>1</v>
      </c>
      <c r="G2" s="39">
        <v>0</v>
      </c>
      <c r="H2" s="39">
        <v>0</v>
      </c>
      <c r="I2" s="39">
        <v>0</v>
      </c>
      <c r="J2" s="39">
        <f>ROWS(E3:E8)</f>
        <v>6</v>
      </c>
      <c r="K2" s="39">
        <f>ROWS(E9:E26)</f>
        <v>18</v>
      </c>
      <c r="L2" s="39">
        <v>0</v>
      </c>
      <c r="M2" s="39">
        <f>ROWS(E27:E41)</f>
        <v>15</v>
      </c>
      <c r="N2" s="39">
        <v>0</v>
      </c>
      <c r="O2" s="39">
        <f>ROWS(E42:E49)</f>
        <v>8</v>
      </c>
      <c r="P2" s="39">
        <f>ROWS(E50:E56)</f>
        <v>7</v>
      </c>
      <c r="Q2" s="39">
        <f>ROWS(E57:E68)</f>
        <v>12</v>
      </c>
      <c r="R2" s="39">
        <v>0</v>
      </c>
      <c r="S2" s="39">
        <v>0</v>
      </c>
      <c r="T2" s="39">
        <v>0</v>
      </c>
      <c r="U2" s="39">
        <v>0</v>
      </c>
      <c r="V2" s="39">
        <v>0</v>
      </c>
      <c r="W2" s="39">
        <f>SUM(F2:V2)</f>
        <v>67</v>
      </c>
    </row>
    <row r="3" spans="1:23" x14ac:dyDescent="0.35">
      <c r="A3" s="71" t="s">
        <v>145</v>
      </c>
      <c r="B3" s="74">
        <v>1</v>
      </c>
      <c r="C3" s="99">
        <v>5.0199999999999996</v>
      </c>
      <c r="D3" s="108">
        <f t="shared" si="0"/>
        <v>1</v>
      </c>
      <c r="E3" s="110">
        <f t="shared" si="1"/>
        <v>5</v>
      </c>
      <c r="F3" s="106">
        <f>F2*100/$W$2</f>
        <v>1.4925373134328359</v>
      </c>
      <c r="G3" s="106">
        <f t="shared" ref="G3:V3" si="2">G2*100/$W$2</f>
        <v>0</v>
      </c>
      <c r="H3" s="106">
        <f t="shared" si="2"/>
        <v>0</v>
      </c>
      <c r="I3" s="106">
        <f t="shared" si="2"/>
        <v>0</v>
      </c>
      <c r="J3" s="106">
        <f t="shared" si="2"/>
        <v>8.9552238805970141</v>
      </c>
      <c r="K3" s="106">
        <f t="shared" si="2"/>
        <v>26.865671641791046</v>
      </c>
      <c r="L3" s="106">
        <f t="shared" si="2"/>
        <v>0</v>
      </c>
      <c r="M3" s="106">
        <f t="shared" si="2"/>
        <v>22.388059701492537</v>
      </c>
      <c r="N3" s="106">
        <f t="shared" si="2"/>
        <v>0</v>
      </c>
      <c r="O3" s="106">
        <f t="shared" si="2"/>
        <v>11.940298507462687</v>
      </c>
      <c r="P3" s="106">
        <f t="shared" si="2"/>
        <v>10.447761194029852</v>
      </c>
      <c r="Q3" s="106">
        <f t="shared" si="2"/>
        <v>17.910447761194028</v>
      </c>
      <c r="R3" s="106">
        <f t="shared" si="2"/>
        <v>0</v>
      </c>
      <c r="S3" s="106">
        <f t="shared" si="2"/>
        <v>0</v>
      </c>
      <c r="T3" s="106">
        <f t="shared" si="2"/>
        <v>0</v>
      </c>
      <c r="U3" s="106">
        <f t="shared" si="2"/>
        <v>0</v>
      </c>
      <c r="V3" s="106">
        <f t="shared" si="2"/>
        <v>0</v>
      </c>
    </row>
    <row r="4" spans="1:23" x14ac:dyDescent="0.35">
      <c r="A4" s="71" t="s">
        <v>145</v>
      </c>
      <c r="B4" s="74">
        <v>1</v>
      </c>
      <c r="C4" s="99">
        <v>5.0199999999999996</v>
      </c>
      <c r="D4" s="108">
        <f t="shared" si="0"/>
        <v>1</v>
      </c>
      <c r="E4" s="110">
        <f t="shared" si="1"/>
        <v>5</v>
      </c>
    </row>
    <row r="5" spans="1:23" x14ac:dyDescent="0.35">
      <c r="A5" s="71" t="s">
        <v>145</v>
      </c>
      <c r="B5" s="74">
        <v>1</v>
      </c>
      <c r="C5" s="99">
        <v>5.0199999999999996</v>
      </c>
      <c r="D5" s="108">
        <f t="shared" si="0"/>
        <v>1</v>
      </c>
      <c r="E5" s="110">
        <f t="shared" si="1"/>
        <v>5</v>
      </c>
    </row>
    <row r="6" spans="1:23" x14ac:dyDescent="0.35">
      <c r="A6" s="71" t="s">
        <v>145</v>
      </c>
      <c r="B6" s="74">
        <v>1</v>
      </c>
      <c r="C6" s="99">
        <v>5.0199999999999996</v>
      </c>
      <c r="D6" s="108">
        <f t="shared" si="0"/>
        <v>1</v>
      </c>
      <c r="E6" s="110">
        <f t="shared" si="1"/>
        <v>5</v>
      </c>
    </row>
    <row r="7" spans="1:23" x14ac:dyDescent="0.35">
      <c r="A7" s="71" t="s">
        <v>146</v>
      </c>
      <c r="B7" s="74">
        <v>1</v>
      </c>
      <c r="C7" s="99">
        <v>5.03</v>
      </c>
      <c r="D7" s="108">
        <f t="shared" si="0"/>
        <v>1</v>
      </c>
      <c r="E7" s="110">
        <f t="shared" si="1"/>
        <v>5</v>
      </c>
    </row>
    <row r="8" spans="1:23" x14ac:dyDescent="0.35">
      <c r="A8" s="71" t="s">
        <v>146</v>
      </c>
      <c r="B8" s="74">
        <v>1</v>
      </c>
      <c r="C8" s="99">
        <v>5.03</v>
      </c>
      <c r="D8" s="108">
        <f t="shared" si="0"/>
        <v>1</v>
      </c>
      <c r="E8" s="110">
        <f t="shared" si="1"/>
        <v>5</v>
      </c>
    </row>
    <row r="9" spans="1:23" x14ac:dyDescent="0.35">
      <c r="A9" s="71" t="s">
        <v>146</v>
      </c>
      <c r="B9" s="74">
        <v>1</v>
      </c>
      <c r="C9" s="99">
        <v>6.01</v>
      </c>
      <c r="D9" s="108">
        <f t="shared" si="0"/>
        <v>1</v>
      </c>
      <c r="E9" s="110">
        <f t="shared" si="1"/>
        <v>6</v>
      </c>
    </row>
    <row r="10" spans="1:23" x14ac:dyDescent="0.35">
      <c r="A10" s="71" t="s">
        <v>146</v>
      </c>
      <c r="B10" s="74">
        <v>1</v>
      </c>
      <c r="C10" s="99">
        <v>6.01</v>
      </c>
      <c r="D10" s="108">
        <f t="shared" si="0"/>
        <v>1</v>
      </c>
      <c r="E10" s="110">
        <f t="shared" si="1"/>
        <v>6</v>
      </c>
    </row>
    <row r="11" spans="1:23" x14ac:dyDescent="0.35">
      <c r="A11" s="71" t="s">
        <v>146</v>
      </c>
      <c r="B11" s="74">
        <v>1</v>
      </c>
      <c r="C11" s="99">
        <v>6.01</v>
      </c>
      <c r="D11" s="108">
        <f t="shared" si="0"/>
        <v>1</v>
      </c>
      <c r="E11" s="110">
        <f t="shared" si="1"/>
        <v>6</v>
      </c>
    </row>
    <row r="12" spans="1:23" x14ac:dyDescent="0.35">
      <c r="A12" s="71" t="s">
        <v>112</v>
      </c>
      <c r="B12" s="74">
        <v>1</v>
      </c>
      <c r="C12" s="99">
        <v>6.01</v>
      </c>
      <c r="D12" s="108">
        <f t="shared" si="0"/>
        <v>1</v>
      </c>
      <c r="E12" s="110">
        <f t="shared" si="1"/>
        <v>6</v>
      </c>
    </row>
    <row r="13" spans="1:23" x14ac:dyDescent="0.35">
      <c r="A13" s="71" t="s">
        <v>145</v>
      </c>
      <c r="B13" s="74">
        <v>1</v>
      </c>
      <c r="C13" s="99">
        <v>6.01</v>
      </c>
      <c r="D13" s="108">
        <f t="shared" si="0"/>
        <v>1</v>
      </c>
      <c r="E13" s="110">
        <f t="shared" si="1"/>
        <v>6</v>
      </c>
    </row>
    <row r="14" spans="1:23" x14ac:dyDescent="0.35">
      <c r="A14" s="71" t="s">
        <v>116</v>
      </c>
      <c r="B14" s="74">
        <v>1</v>
      </c>
      <c r="C14" s="99">
        <v>6.01</v>
      </c>
      <c r="D14" s="108">
        <f t="shared" si="0"/>
        <v>1</v>
      </c>
      <c r="E14" s="110">
        <f t="shared" si="1"/>
        <v>6</v>
      </c>
    </row>
    <row r="15" spans="1:23" x14ac:dyDescent="0.35">
      <c r="A15" s="71" t="s">
        <v>116</v>
      </c>
      <c r="B15" s="74">
        <v>1</v>
      </c>
      <c r="C15" s="99">
        <v>6.01</v>
      </c>
      <c r="D15" s="108">
        <f t="shared" si="0"/>
        <v>1</v>
      </c>
      <c r="E15" s="110">
        <f t="shared" si="1"/>
        <v>6</v>
      </c>
    </row>
    <row r="16" spans="1:23" x14ac:dyDescent="0.35">
      <c r="A16" s="71" t="s">
        <v>146</v>
      </c>
      <c r="B16" s="74">
        <v>1</v>
      </c>
      <c r="C16" s="99">
        <v>6.03</v>
      </c>
      <c r="D16" s="108">
        <f t="shared" si="0"/>
        <v>1</v>
      </c>
      <c r="E16" s="110">
        <f t="shared" si="1"/>
        <v>6</v>
      </c>
    </row>
    <row r="17" spans="1:5" x14ac:dyDescent="0.35">
      <c r="A17" s="71" t="s">
        <v>145</v>
      </c>
      <c r="B17" s="74">
        <v>1</v>
      </c>
      <c r="C17" s="99">
        <v>6.03</v>
      </c>
      <c r="D17" s="108">
        <f t="shared" si="0"/>
        <v>1</v>
      </c>
      <c r="E17" s="110">
        <f t="shared" si="1"/>
        <v>6</v>
      </c>
    </row>
    <row r="18" spans="1:5" x14ac:dyDescent="0.35">
      <c r="A18" s="71" t="s">
        <v>145</v>
      </c>
      <c r="B18" s="74">
        <v>1</v>
      </c>
      <c r="C18" s="99">
        <v>6.03</v>
      </c>
      <c r="D18" s="108">
        <f t="shared" si="0"/>
        <v>1</v>
      </c>
      <c r="E18" s="110">
        <f t="shared" si="1"/>
        <v>6</v>
      </c>
    </row>
    <row r="19" spans="1:5" x14ac:dyDescent="0.35">
      <c r="A19" s="71" t="s">
        <v>116</v>
      </c>
      <c r="B19" s="74">
        <v>1</v>
      </c>
      <c r="C19" s="99">
        <v>6.0529999999999999</v>
      </c>
      <c r="D19" s="108">
        <f t="shared" si="0"/>
        <v>1</v>
      </c>
      <c r="E19" s="110">
        <f t="shared" si="1"/>
        <v>6</v>
      </c>
    </row>
    <row r="20" spans="1:5" x14ac:dyDescent="0.35">
      <c r="A20" s="71" t="s">
        <v>116</v>
      </c>
      <c r="B20" s="74">
        <v>1</v>
      </c>
      <c r="C20" s="99">
        <v>6.0529999999999999</v>
      </c>
      <c r="D20" s="108">
        <f t="shared" si="0"/>
        <v>1</v>
      </c>
      <c r="E20" s="110">
        <f t="shared" si="1"/>
        <v>6</v>
      </c>
    </row>
    <row r="21" spans="1:5" x14ac:dyDescent="0.35">
      <c r="A21" s="71" t="s">
        <v>116</v>
      </c>
      <c r="B21" s="74">
        <v>1</v>
      </c>
      <c r="C21" s="99">
        <v>6.0529999999999999</v>
      </c>
      <c r="D21" s="108">
        <f t="shared" si="0"/>
        <v>1</v>
      </c>
      <c r="E21" s="110">
        <f t="shared" si="1"/>
        <v>6</v>
      </c>
    </row>
    <row r="22" spans="1:5" x14ac:dyDescent="0.35">
      <c r="A22" s="71" t="s">
        <v>145</v>
      </c>
      <c r="B22" s="74">
        <v>1</v>
      </c>
      <c r="C22" s="99">
        <v>6.0540000000000003</v>
      </c>
      <c r="D22" s="108">
        <f t="shared" si="0"/>
        <v>1</v>
      </c>
      <c r="E22" s="110">
        <f t="shared" si="1"/>
        <v>6</v>
      </c>
    </row>
    <row r="23" spans="1:5" x14ac:dyDescent="0.35">
      <c r="A23" s="71" t="s">
        <v>116</v>
      </c>
      <c r="B23" s="74">
        <v>1</v>
      </c>
      <c r="C23" s="99">
        <v>6.0540000000000003</v>
      </c>
      <c r="D23" s="108">
        <f t="shared" si="0"/>
        <v>1</v>
      </c>
      <c r="E23" s="110">
        <f t="shared" si="1"/>
        <v>6</v>
      </c>
    </row>
    <row r="24" spans="1:5" x14ac:dyDescent="0.35">
      <c r="A24" s="71" t="s">
        <v>116</v>
      </c>
      <c r="B24" s="74">
        <v>1</v>
      </c>
      <c r="C24" s="99">
        <v>6.0540000000000003</v>
      </c>
      <c r="D24" s="108">
        <f t="shared" si="0"/>
        <v>1</v>
      </c>
      <c r="E24" s="110">
        <f t="shared" si="1"/>
        <v>6</v>
      </c>
    </row>
    <row r="25" spans="1:5" x14ac:dyDescent="0.35">
      <c r="A25" s="71" t="s">
        <v>116</v>
      </c>
      <c r="B25" s="74">
        <v>1</v>
      </c>
      <c r="C25" s="99">
        <v>6.0540000000000003</v>
      </c>
      <c r="D25" s="108">
        <f t="shared" si="0"/>
        <v>1</v>
      </c>
      <c r="E25" s="110">
        <f t="shared" si="1"/>
        <v>6</v>
      </c>
    </row>
    <row r="26" spans="1:5" x14ac:dyDescent="0.35">
      <c r="A26" s="71" t="s">
        <v>116</v>
      </c>
      <c r="B26" s="74">
        <v>1</v>
      </c>
      <c r="C26" s="99">
        <v>6.0549999999999997</v>
      </c>
      <c r="D26" s="108">
        <f t="shared" si="0"/>
        <v>1</v>
      </c>
      <c r="E26" s="110">
        <f t="shared" si="1"/>
        <v>6</v>
      </c>
    </row>
    <row r="27" spans="1:5" x14ac:dyDescent="0.35">
      <c r="A27" s="71" t="s">
        <v>146</v>
      </c>
      <c r="B27" s="74">
        <v>1</v>
      </c>
      <c r="C27" s="99">
        <v>8.01</v>
      </c>
      <c r="D27" s="108">
        <f t="shared" si="0"/>
        <v>1</v>
      </c>
      <c r="E27" s="110">
        <f t="shared" si="1"/>
        <v>8</v>
      </c>
    </row>
    <row r="28" spans="1:5" x14ac:dyDescent="0.35">
      <c r="A28" s="71" t="s">
        <v>146</v>
      </c>
      <c r="B28" s="74">
        <v>1</v>
      </c>
      <c r="C28" s="99">
        <v>8.01</v>
      </c>
      <c r="D28" s="108">
        <f t="shared" si="0"/>
        <v>1</v>
      </c>
      <c r="E28" s="110">
        <f t="shared" si="1"/>
        <v>8</v>
      </c>
    </row>
    <row r="29" spans="1:5" x14ac:dyDescent="0.35">
      <c r="A29" s="71" t="s">
        <v>146</v>
      </c>
      <c r="B29" s="74">
        <v>1</v>
      </c>
      <c r="C29" s="99">
        <v>8.01</v>
      </c>
      <c r="D29" s="108">
        <f t="shared" si="0"/>
        <v>1</v>
      </c>
      <c r="E29" s="110">
        <f t="shared" si="1"/>
        <v>8</v>
      </c>
    </row>
    <row r="30" spans="1:5" x14ac:dyDescent="0.35">
      <c r="A30" s="71" t="s">
        <v>146</v>
      </c>
      <c r="B30" s="74">
        <v>1</v>
      </c>
      <c r="C30" s="99">
        <v>8.01</v>
      </c>
      <c r="D30" s="108">
        <f t="shared" si="0"/>
        <v>1</v>
      </c>
      <c r="E30" s="110">
        <f t="shared" si="1"/>
        <v>8</v>
      </c>
    </row>
    <row r="31" spans="1:5" x14ac:dyDescent="0.35">
      <c r="A31" s="71" t="s">
        <v>146</v>
      </c>
      <c r="B31" s="74">
        <v>1</v>
      </c>
      <c r="C31" s="99">
        <v>8.01</v>
      </c>
      <c r="D31" s="108">
        <f t="shared" si="0"/>
        <v>1</v>
      </c>
      <c r="E31" s="110">
        <f t="shared" si="1"/>
        <v>8</v>
      </c>
    </row>
    <row r="32" spans="1:5" x14ac:dyDescent="0.35">
      <c r="A32" s="71" t="s">
        <v>146</v>
      </c>
      <c r="B32" s="74">
        <v>1</v>
      </c>
      <c r="C32" s="99">
        <v>8.01</v>
      </c>
      <c r="D32" s="108">
        <f t="shared" si="0"/>
        <v>1</v>
      </c>
      <c r="E32" s="110">
        <f t="shared" si="1"/>
        <v>8</v>
      </c>
    </row>
    <row r="33" spans="1:5" x14ac:dyDescent="0.35">
      <c r="A33" s="71" t="s">
        <v>146</v>
      </c>
      <c r="B33" s="74">
        <v>1</v>
      </c>
      <c r="C33" s="99">
        <v>8.01</v>
      </c>
      <c r="D33" s="108">
        <f t="shared" si="0"/>
        <v>1</v>
      </c>
      <c r="E33" s="110">
        <f t="shared" si="1"/>
        <v>8</v>
      </c>
    </row>
    <row r="34" spans="1:5" x14ac:dyDescent="0.35">
      <c r="A34" s="71" t="s">
        <v>145</v>
      </c>
      <c r="B34" s="74">
        <v>1</v>
      </c>
      <c r="C34" s="99">
        <v>8.01</v>
      </c>
      <c r="D34" s="108">
        <f t="shared" si="0"/>
        <v>1</v>
      </c>
      <c r="E34" s="110">
        <f t="shared" si="1"/>
        <v>8</v>
      </c>
    </row>
    <row r="35" spans="1:5" x14ac:dyDescent="0.35">
      <c r="A35" s="71" t="s">
        <v>145</v>
      </c>
      <c r="B35" s="74">
        <v>1</v>
      </c>
      <c r="C35" s="99">
        <v>8.01</v>
      </c>
      <c r="D35" s="108">
        <f t="shared" si="0"/>
        <v>1</v>
      </c>
      <c r="E35" s="110">
        <f t="shared" si="1"/>
        <v>8</v>
      </c>
    </row>
    <row r="36" spans="1:5" x14ac:dyDescent="0.35">
      <c r="A36" s="71" t="s">
        <v>145</v>
      </c>
      <c r="B36" s="74">
        <v>1</v>
      </c>
      <c r="C36" s="99">
        <v>8.01</v>
      </c>
      <c r="D36" s="108">
        <f t="shared" si="0"/>
        <v>1</v>
      </c>
      <c r="E36" s="110">
        <f t="shared" si="1"/>
        <v>8</v>
      </c>
    </row>
    <row r="37" spans="1:5" x14ac:dyDescent="0.35">
      <c r="A37" s="71" t="s">
        <v>145</v>
      </c>
      <c r="B37" s="74">
        <v>1</v>
      </c>
      <c r="C37" s="99">
        <v>8.01</v>
      </c>
      <c r="D37" s="108">
        <f t="shared" si="0"/>
        <v>1</v>
      </c>
      <c r="E37" s="110">
        <f t="shared" si="1"/>
        <v>8</v>
      </c>
    </row>
    <row r="38" spans="1:5" x14ac:dyDescent="0.35">
      <c r="A38" s="71" t="s">
        <v>146</v>
      </c>
      <c r="B38" s="74">
        <v>1</v>
      </c>
      <c r="C38" s="99">
        <v>8.02</v>
      </c>
      <c r="D38" s="108">
        <f t="shared" si="0"/>
        <v>1</v>
      </c>
      <c r="E38" s="110">
        <f t="shared" si="1"/>
        <v>8</v>
      </c>
    </row>
    <row r="39" spans="1:5" x14ac:dyDescent="0.35">
      <c r="A39" s="71" t="s">
        <v>112</v>
      </c>
      <c r="B39" s="74">
        <v>1</v>
      </c>
      <c r="C39" s="99">
        <v>8.0299999999999994</v>
      </c>
      <c r="D39" s="108">
        <f t="shared" si="0"/>
        <v>1</v>
      </c>
      <c r="E39" s="110">
        <f t="shared" si="1"/>
        <v>8</v>
      </c>
    </row>
    <row r="40" spans="1:5" x14ac:dyDescent="0.35">
      <c r="A40" s="71" t="s">
        <v>116</v>
      </c>
      <c r="B40" s="74">
        <v>1</v>
      </c>
      <c r="C40" s="99">
        <v>8.0299999999999994</v>
      </c>
      <c r="D40" s="108">
        <f t="shared" si="0"/>
        <v>1</v>
      </c>
      <c r="E40" s="110">
        <f t="shared" si="1"/>
        <v>8</v>
      </c>
    </row>
    <row r="41" spans="1:5" x14ac:dyDescent="0.35">
      <c r="A41" s="71" t="s">
        <v>116</v>
      </c>
      <c r="B41" s="74">
        <v>1</v>
      </c>
      <c r="C41" s="99">
        <v>8.0299999999999994</v>
      </c>
      <c r="D41" s="108">
        <f t="shared" si="0"/>
        <v>1</v>
      </c>
      <c r="E41" s="110">
        <f t="shared" si="1"/>
        <v>8</v>
      </c>
    </row>
    <row r="42" spans="1:5" x14ac:dyDescent="0.35">
      <c r="A42" s="71" t="s">
        <v>112</v>
      </c>
      <c r="B42" s="74">
        <v>1</v>
      </c>
      <c r="C42" s="99">
        <v>10.012</v>
      </c>
      <c r="D42" s="108">
        <f t="shared" si="0"/>
        <v>1</v>
      </c>
      <c r="E42" s="110">
        <f t="shared" si="1"/>
        <v>10</v>
      </c>
    </row>
    <row r="43" spans="1:5" x14ac:dyDescent="0.35">
      <c r="A43" s="71" t="s">
        <v>146</v>
      </c>
      <c r="B43" s="74">
        <v>1</v>
      </c>
      <c r="C43" s="99">
        <v>10.021000000000001</v>
      </c>
      <c r="D43" s="108">
        <f t="shared" si="0"/>
        <v>1</v>
      </c>
      <c r="E43" s="110">
        <f t="shared" si="1"/>
        <v>10</v>
      </c>
    </row>
    <row r="44" spans="1:5" x14ac:dyDescent="0.35">
      <c r="A44" s="71" t="s">
        <v>146</v>
      </c>
      <c r="B44" s="74">
        <v>1</v>
      </c>
      <c r="C44" s="99">
        <v>10.021000000000001</v>
      </c>
      <c r="D44" s="108">
        <f t="shared" si="0"/>
        <v>1</v>
      </c>
      <c r="E44" s="110">
        <f t="shared" si="1"/>
        <v>10</v>
      </c>
    </row>
    <row r="45" spans="1:5" x14ac:dyDescent="0.35">
      <c r="A45" s="71" t="s">
        <v>146</v>
      </c>
      <c r="B45" s="74">
        <v>1</v>
      </c>
      <c r="C45" s="99">
        <v>10.021000000000001</v>
      </c>
      <c r="D45" s="108">
        <f t="shared" si="0"/>
        <v>1</v>
      </c>
      <c r="E45" s="110">
        <f t="shared" si="1"/>
        <v>10</v>
      </c>
    </row>
    <row r="46" spans="1:5" x14ac:dyDescent="0.35">
      <c r="A46" s="71" t="s">
        <v>146</v>
      </c>
      <c r="B46" s="74">
        <v>1</v>
      </c>
      <c r="C46" s="99">
        <v>10.021000000000001</v>
      </c>
      <c r="D46" s="108">
        <f t="shared" si="0"/>
        <v>1</v>
      </c>
      <c r="E46" s="110">
        <f t="shared" si="1"/>
        <v>10</v>
      </c>
    </row>
    <row r="47" spans="1:5" x14ac:dyDescent="0.35">
      <c r="A47" s="71" t="s">
        <v>146</v>
      </c>
      <c r="B47" s="74">
        <v>1</v>
      </c>
      <c r="C47" s="99">
        <v>10.021000000000001</v>
      </c>
      <c r="D47" s="108">
        <f t="shared" si="0"/>
        <v>1</v>
      </c>
      <c r="E47" s="110">
        <f t="shared" si="1"/>
        <v>10</v>
      </c>
    </row>
    <row r="48" spans="1:5" x14ac:dyDescent="0.35">
      <c r="A48" s="71" t="s">
        <v>146</v>
      </c>
      <c r="B48" s="74">
        <v>1</v>
      </c>
      <c r="C48" s="99">
        <v>10.025</v>
      </c>
      <c r="D48" s="108">
        <f t="shared" si="0"/>
        <v>1</v>
      </c>
      <c r="E48" s="110">
        <f t="shared" si="1"/>
        <v>10</v>
      </c>
    </row>
    <row r="49" spans="1:5" x14ac:dyDescent="0.35">
      <c r="A49" s="71" t="s">
        <v>112</v>
      </c>
      <c r="B49" s="74">
        <v>1</v>
      </c>
      <c r="C49" s="99">
        <v>10.026</v>
      </c>
      <c r="D49" s="108">
        <f t="shared" si="0"/>
        <v>1</v>
      </c>
      <c r="E49" s="110">
        <f t="shared" si="1"/>
        <v>10</v>
      </c>
    </row>
    <row r="50" spans="1:5" x14ac:dyDescent="0.35">
      <c r="A50" s="71" t="s">
        <v>146</v>
      </c>
      <c r="B50" s="74">
        <v>1</v>
      </c>
      <c r="C50" s="99">
        <v>11.03</v>
      </c>
      <c r="D50" s="108">
        <f t="shared" si="0"/>
        <v>1</v>
      </c>
      <c r="E50" s="110">
        <f t="shared" si="1"/>
        <v>11</v>
      </c>
    </row>
    <row r="51" spans="1:5" x14ac:dyDescent="0.35">
      <c r="A51" s="71" t="s">
        <v>146</v>
      </c>
      <c r="B51" s="74">
        <v>1</v>
      </c>
      <c r="C51" s="99">
        <v>11.03</v>
      </c>
      <c r="D51" s="108">
        <f t="shared" si="0"/>
        <v>1</v>
      </c>
      <c r="E51" s="110">
        <f t="shared" si="1"/>
        <v>11</v>
      </c>
    </row>
    <row r="52" spans="1:5" x14ac:dyDescent="0.35">
      <c r="A52" s="71" t="s">
        <v>146</v>
      </c>
      <c r="B52" s="74">
        <v>1</v>
      </c>
      <c r="C52" s="99">
        <v>11.03</v>
      </c>
      <c r="D52" s="108">
        <f t="shared" si="0"/>
        <v>1</v>
      </c>
      <c r="E52" s="110">
        <f t="shared" si="1"/>
        <v>11</v>
      </c>
    </row>
    <row r="53" spans="1:5" x14ac:dyDescent="0.35">
      <c r="A53" s="71" t="s">
        <v>146</v>
      </c>
      <c r="B53" s="74">
        <v>1</v>
      </c>
      <c r="C53" s="99">
        <v>11.03</v>
      </c>
      <c r="D53" s="108">
        <f t="shared" si="0"/>
        <v>1</v>
      </c>
      <c r="E53" s="110">
        <f t="shared" si="1"/>
        <v>11</v>
      </c>
    </row>
    <row r="54" spans="1:5" x14ac:dyDescent="0.35">
      <c r="A54" s="71" t="s">
        <v>146</v>
      </c>
      <c r="B54" s="74">
        <v>1</v>
      </c>
      <c r="C54" s="99">
        <v>11.03</v>
      </c>
      <c r="D54" s="108">
        <f t="shared" si="0"/>
        <v>1</v>
      </c>
      <c r="E54" s="110">
        <f t="shared" si="1"/>
        <v>11</v>
      </c>
    </row>
    <row r="55" spans="1:5" x14ac:dyDescent="0.35">
      <c r="A55" s="71" t="s">
        <v>146</v>
      </c>
      <c r="B55" s="74">
        <v>1</v>
      </c>
      <c r="C55" s="99">
        <v>11.03</v>
      </c>
      <c r="D55" s="108">
        <f t="shared" si="0"/>
        <v>1</v>
      </c>
      <c r="E55" s="110">
        <f t="shared" si="1"/>
        <v>11</v>
      </c>
    </row>
    <row r="56" spans="1:5" x14ac:dyDescent="0.35">
      <c r="A56" s="71" t="s">
        <v>112</v>
      </c>
      <c r="B56" s="74">
        <v>1</v>
      </c>
      <c r="C56" s="99">
        <v>11.06</v>
      </c>
      <c r="D56" s="108">
        <f t="shared" si="0"/>
        <v>1</v>
      </c>
      <c r="E56" s="110">
        <f t="shared" si="1"/>
        <v>11</v>
      </c>
    </row>
    <row r="57" spans="1:5" x14ac:dyDescent="0.35">
      <c r="A57" s="71" t="s">
        <v>146</v>
      </c>
      <c r="B57" s="74">
        <v>1</v>
      </c>
      <c r="C57" s="99">
        <v>12.01</v>
      </c>
      <c r="D57" s="108">
        <f t="shared" si="0"/>
        <v>1</v>
      </c>
      <c r="E57" s="110">
        <f t="shared" si="1"/>
        <v>12</v>
      </c>
    </row>
    <row r="58" spans="1:5" x14ac:dyDescent="0.35">
      <c r="A58" s="71" t="s">
        <v>146</v>
      </c>
      <c r="B58" s="74">
        <v>1</v>
      </c>
      <c r="C58" s="99">
        <v>12.01</v>
      </c>
      <c r="D58" s="108">
        <f t="shared" si="0"/>
        <v>1</v>
      </c>
      <c r="E58" s="110">
        <f t="shared" si="1"/>
        <v>12</v>
      </c>
    </row>
    <row r="59" spans="1:5" x14ac:dyDescent="0.35">
      <c r="A59" s="71" t="s">
        <v>146</v>
      </c>
      <c r="B59" s="74">
        <v>1</v>
      </c>
      <c r="C59" s="99">
        <v>12.01</v>
      </c>
      <c r="D59" s="108">
        <f t="shared" si="0"/>
        <v>1</v>
      </c>
      <c r="E59" s="110">
        <f t="shared" si="1"/>
        <v>12</v>
      </c>
    </row>
    <row r="60" spans="1:5" x14ac:dyDescent="0.35">
      <c r="A60" s="71" t="s">
        <v>146</v>
      </c>
      <c r="B60" s="74">
        <v>1</v>
      </c>
      <c r="C60" s="99">
        <v>12.01</v>
      </c>
      <c r="D60" s="108">
        <f t="shared" si="0"/>
        <v>1</v>
      </c>
      <c r="E60" s="110">
        <f t="shared" si="1"/>
        <v>12</v>
      </c>
    </row>
    <row r="61" spans="1:5" x14ac:dyDescent="0.35">
      <c r="A61" s="71" t="s">
        <v>146</v>
      </c>
      <c r="B61" s="74">
        <v>1</v>
      </c>
      <c r="C61" s="99">
        <v>12.01</v>
      </c>
      <c r="D61" s="108">
        <f t="shared" si="0"/>
        <v>1</v>
      </c>
      <c r="E61" s="110">
        <f t="shared" si="1"/>
        <v>12</v>
      </c>
    </row>
    <row r="62" spans="1:5" x14ac:dyDescent="0.35">
      <c r="A62" s="71" t="s">
        <v>146</v>
      </c>
      <c r="B62" s="74">
        <v>1</v>
      </c>
      <c r="C62" s="99">
        <v>12.01</v>
      </c>
      <c r="D62" s="108">
        <f t="shared" si="0"/>
        <v>1</v>
      </c>
      <c r="E62" s="110">
        <f t="shared" si="1"/>
        <v>12</v>
      </c>
    </row>
    <row r="63" spans="1:5" x14ac:dyDescent="0.35">
      <c r="A63" s="71" t="s">
        <v>146</v>
      </c>
      <c r="B63" s="74">
        <v>1</v>
      </c>
      <c r="C63" s="99">
        <v>12.01</v>
      </c>
      <c r="D63" s="108">
        <f t="shared" si="0"/>
        <v>1</v>
      </c>
      <c r="E63" s="110">
        <f t="shared" si="1"/>
        <v>12</v>
      </c>
    </row>
    <row r="64" spans="1:5" x14ac:dyDescent="0.35">
      <c r="A64" s="71" t="s">
        <v>112</v>
      </c>
      <c r="B64" s="74">
        <v>1</v>
      </c>
      <c r="C64" s="99">
        <v>12.01</v>
      </c>
      <c r="D64" s="108">
        <f t="shared" si="0"/>
        <v>1</v>
      </c>
      <c r="E64" s="110">
        <f t="shared" si="1"/>
        <v>12</v>
      </c>
    </row>
    <row r="65" spans="1:23" x14ac:dyDescent="0.35">
      <c r="A65" s="71" t="s">
        <v>145</v>
      </c>
      <c r="B65" s="74">
        <v>1</v>
      </c>
      <c r="C65" s="99">
        <v>12.01</v>
      </c>
      <c r="D65" s="108">
        <f t="shared" si="0"/>
        <v>1</v>
      </c>
      <c r="E65" s="110">
        <f t="shared" si="1"/>
        <v>12</v>
      </c>
    </row>
    <row r="66" spans="1:23" x14ac:dyDescent="0.35">
      <c r="A66" s="71" t="s">
        <v>145</v>
      </c>
      <c r="B66" s="74">
        <v>1</v>
      </c>
      <c r="C66" s="99">
        <v>12.01</v>
      </c>
      <c r="D66" s="108">
        <f t="shared" ref="D66:D129" si="3">_xlfn.FLOOR.MATH(B66)</f>
        <v>1</v>
      </c>
      <c r="E66" s="110">
        <f t="shared" ref="E66:E129" si="4">_xlfn.FLOOR.MATH(C66)</f>
        <v>12</v>
      </c>
    </row>
    <row r="67" spans="1:23" x14ac:dyDescent="0.35">
      <c r="A67" s="71" t="s">
        <v>145</v>
      </c>
      <c r="B67" s="74">
        <v>1</v>
      </c>
      <c r="C67" s="99">
        <v>12.01</v>
      </c>
      <c r="D67" s="108">
        <f t="shared" si="3"/>
        <v>1</v>
      </c>
      <c r="E67" s="110">
        <f t="shared" si="4"/>
        <v>12</v>
      </c>
    </row>
    <row r="68" spans="1:23" x14ac:dyDescent="0.35">
      <c r="A68" s="71" t="s">
        <v>145</v>
      </c>
      <c r="B68" s="74">
        <v>1</v>
      </c>
      <c r="C68" s="99">
        <v>12.01</v>
      </c>
      <c r="D68" s="108">
        <f t="shared" si="3"/>
        <v>1</v>
      </c>
      <c r="E68" s="110">
        <f t="shared" si="4"/>
        <v>12</v>
      </c>
      <c r="F68" s="1">
        <v>1</v>
      </c>
      <c r="G68" s="1">
        <v>2</v>
      </c>
      <c r="H68" s="1">
        <v>3</v>
      </c>
      <c r="I68" s="1">
        <v>4</v>
      </c>
      <c r="J68" s="1">
        <v>5</v>
      </c>
      <c r="K68" s="1">
        <v>6</v>
      </c>
      <c r="L68" s="1">
        <v>7</v>
      </c>
      <c r="M68" s="1">
        <v>8</v>
      </c>
      <c r="N68" s="1">
        <v>9</v>
      </c>
      <c r="O68" s="1">
        <v>10</v>
      </c>
      <c r="P68" s="1">
        <v>11</v>
      </c>
      <c r="Q68" s="1">
        <v>12</v>
      </c>
      <c r="R68" s="1">
        <v>13</v>
      </c>
      <c r="S68" s="1">
        <v>14</v>
      </c>
      <c r="T68" s="1">
        <v>15</v>
      </c>
      <c r="U68" s="1">
        <v>16</v>
      </c>
      <c r="V68" s="1">
        <v>17</v>
      </c>
      <c r="W68" s="1" t="s">
        <v>321</v>
      </c>
    </row>
    <row r="69" spans="1:23" s="1" customFormat="1" x14ac:dyDescent="0.35">
      <c r="A69" s="62" t="s">
        <v>147</v>
      </c>
      <c r="B69" s="77">
        <v>2.1</v>
      </c>
      <c r="C69" s="100">
        <v>6.0519999999999996</v>
      </c>
      <c r="D69" s="108">
        <f t="shared" si="3"/>
        <v>2</v>
      </c>
      <c r="E69" s="110">
        <f t="shared" si="4"/>
        <v>6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f>ROWS(E69:E75)</f>
        <v>7</v>
      </c>
      <c r="L69" s="39">
        <v>0</v>
      </c>
      <c r="M69" s="39">
        <f>ROWS(E76:E83)</f>
        <v>8</v>
      </c>
      <c r="N69" s="39">
        <f>ROWS(E84)</f>
        <v>1</v>
      </c>
      <c r="O69" s="39">
        <v>0</v>
      </c>
      <c r="P69" s="39">
        <v>0</v>
      </c>
      <c r="Q69" s="39">
        <f>ROWS(E85:E91)</f>
        <v>7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1">
        <f>SUM(F69:V69)</f>
        <v>23</v>
      </c>
    </row>
    <row r="70" spans="1:23" x14ac:dyDescent="0.35">
      <c r="A70" s="62" t="s">
        <v>147</v>
      </c>
      <c r="B70" s="77">
        <v>2.1</v>
      </c>
      <c r="C70" s="100">
        <v>6.0519999999999996</v>
      </c>
      <c r="D70" s="108">
        <f t="shared" si="3"/>
        <v>2</v>
      </c>
      <c r="E70" s="110">
        <f t="shared" si="4"/>
        <v>6</v>
      </c>
      <c r="F70" s="39">
        <f>F69/$W$69*100</f>
        <v>0</v>
      </c>
      <c r="G70" s="106">
        <f t="shared" ref="G70:W70" si="5">G69/$W$69*100</f>
        <v>0</v>
      </c>
      <c r="H70" s="106">
        <f t="shared" si="5"/>
        <v>0</v>
      </c>
      <c r="I70" s="106">
        <f t="shared" si="5"/>
        <v>0</v>
      </c>
      <c r="J70" s="106">
        <f t="shared" si="5"/>
        <v>0</v>
      </c>
      <c r="K70" s="106">
        <f t="shared" si="5"/>
        <v>30.434782608695656</v>
      </c>
      <c r="L70" s="106">
        <f t="shared" si="5"/>
        <v>0</v>
      </c>
      <c r="M70" s="106">
        <f t="shared" si="5"/>
        <v>34.782608695652172</v>
      </c>
      <c r="N70" s="106">
        <f t="shared" si="5"/>
        <v>4.3478260869565215</v>
      </c>
      <c r="O70" s="106">
        <f t="shared" si="5"/>
        <v>0</v>
      </c>
      <c r="P70" s="106">
        <f t="shared" si="5"/>
        <v>0</v>
      </c>
      <c r="Q70" s="106">
        <f t="shared" si="5"/>
        <v>30.434782608695656</v>
      </c>
      <c r="R70" s="106">
        <f t="shared" si="5"/>
        <v>0</v>
      </c>
      <c r="S70" s="106">
        <f t="shared" si="5"/>
        <v>0</v>
      </c>
      <c r="T70" s="106">
        <f t="shared" si="5"/>
        <v>0</v>
      </c>
      <c r="U70" s="106">
        <f t="shared" si="5"/>
        <v>0</v>
      </c>
      <c r="V70" s="106">
        <f t="shared" si="5"/>
        <v>0</v>
      </c>
      <c r="W70" s="106">
        <f t="shared" si="5"/>
        <v>100</v>
      </c>
    </row>
    <row r="71" spans="1:23" x14ac:dyDescent="0.35">
      <c r="A71" s="62" t="s">
        <v>148</v>
      </c>
      <c r="B71" s="101">
        <v>2.1</v>
      </c>
      <c r="C71" s="100">
        <v>6.07</v>
      </c>
      <c r="D71" s="108">
        <f t="shared" si="3"/>
        <v>2</v>
      </c>
      <c r="E71" s="110">
        <f t="shared" si="4"/>
        <v>6</v>
      </c>
      <c r="F71" s="39">
        <f>F69/2</f>
        <v>0</v>
      </c>
      <c r="G71" s="39">
        <f t="shared" ref="G71:V71" si="6">G69/2</f>
        <v>0</v>
      </c>
      <c r="H71" s="39">
        <f t="shared" si="6"/>
        <v>0</v>
      </c>
      <c r="I71" s="39">
        <f t="shared" si="6"/>
        <v>0</v>
      </c>
      <c r="J71" s="39">
        <f t="shared" si="6"/>
        <v>0</v>
      </c>
      <c r="K71" s="39">
        <f t="shared" si="6"/>
        <v>3.5</v>
      </c>
      <c r="L71" s="39">
        <f t="shared" si="6"/>
        <v>0</v>
      </c>
      <c r="M71" s="39">
        <f t="shared" si="6"/>
        <v>4</v>
      </c>
      <c r="N71" s="39">
        <f t="shared" si="6"/>
        <v>0.5</v>
      </c>
      <c r="O71" s="39">
        <f t="shared" si="6"/>
        <v>0</v>
      </c>
      <c r="P71" s="39">
        <f t="shared" si="6"/>
        <v>0</v>
      </c>
      <c r="Q71" s="39">
        <f t="shared" si="6"/>
        <v>3.5</v>
      </c>
      <c r="R71" s="39">
        <f t="shared" si="6"/>
        <v>0</v>
      </c>
      <c r="S71" s="39">
        <f t="shared" si="6"/>
        <v>0</v>
      </c>
      <c r="T71" s="39">
        <f t="shared" si="6"/>
        <v>0</v>
      </c>
      <c r="U71" s="39">
        <f t="shared" si="6"/>
        <v>0</v>
      </c>
      <c r="V71" s="39">
        <f t="shared" si="6"/>
        <v>0</v>
      </c>
    </row>
    <row r="72" spans="1:23" x14ac:dyDescent="0.35">
      <c r="A72" s="62" t="s">
        <v>147</v>
      </c>
      <c r="B72" s="77">
        <v>2.1</v>
      </c>
      <c r="C72" s="100">
        <v>6.08</v>
      </c>
      <c r="D72" s="108">
        <f t="shared" si="3"/>
        <v>2</v>
      </c>
      <c r="E72" s="110">
        <f t="shared" si="4"/>
        <v>6</v>
      </c>
    </row>
    <row r="73" spans="1:23" x14ac:dyDescent="0.35">
      <c r="A73" s="62" t="s">
        <v>147</v>
      </c>
      <c r="B73" s="77">
        <v>2.2000000000000002</v>
      </c>
      <c r="C73" s="100">
        <v>6.0519999999999996</v>
      </c>
      <c r="D73" s="108">
        <f t="shared" si="3"/>
        <v>2</v>
      </c>
      <c r="E73" s="110">
        <f t="shared" si="4"/>
        <v>6</v>
      </c>
    </row>
    <row r="74" spans="1:23" x14ac:dyDescent="0.35">
      <c r="A74" s="62" t="s">
        <v>147</v>
      </c>
      <c r="B74" s="77">
        <v>2.2000000000000002</v>
      </c>
      <c r="C74" s="100">
        <v>6.0519999999999996</v>
      </c>
      <c r="D74" s="108">
        <f t="shared" si="3"/>
        <v>2</v>
      </c>
      <c r="E74" s="110">
        <f t="shared" si="4"/>
        <v>6</v>
      </c>
    </row>
    <row r="75" spans="1:23" x14ac:dyDescent="0.35">
      <c r="A75" s="62" t="s">
        <v>147</v>
      </c>
      <c r="B75" s="77">
        <v>2.2000000000000002</v>
      </c>
      <c r="C75" s="100">
        <v>6.08</v>
      </c>
      <c r="D75" s="108">
        <f t="shared" si="3"/>
        <v>2</v>
      </c>
      <c r="E75" s="110">
        <f t="shared" si="4"/>
        <v>6</v>
      </c>
    </row>
    <row r="76" spans="1:23" x14ac:dyDescent="0.35">
      <c r="A76" s="62" t="s">
        <v>147</v>
      </c>
      <c r="B76" s="77">
        <v>2.1</v>
      </c>
      <c r="C76" s="100">
        <v>8.01</v>
      </c>
      <c r="D76" s="108">
        <f t="shared" si="3"/>
        <v>2</v>
      </c>
      <c r="E76" s="110">
        <f t="shared" si="4"/>
        <v>8</v>
      </c>
    </row>
    <row r="77" spans="1:23" x14ac:dyDescent="0.35">
      <c r="A77" s="62" t="s">
        <v>147</v>
      </c>
      <c r="B77" s="77">
        <v>2.1</v>
      </c>
      <c r="C77" s="100">
        <v>8.02</v>
      </c>
      <c r="D77" s="108">
        <f t="shared" si="3"/>
        <v>2</v>
      </c>
      <c r="E77" s="110">
        <f t="shared" si="4"/>
        <v>8</v>
      </c>
    </row>
    <row r="78" spans="1:23" x14ac:dyDescent="0.35">
      <c r="A78" s="62" t="s">
        <v>147</v>
      </c>
      <c r="B78" s="77">
        <v>2.1</v>
      </c>
      <c r="C78" s="100">
        <v>8.0299999999999994</v>
      </c>
      <c r="D78" s="108">
        <f t="shared" si="3"/>
        <v>2</v>
      </c>
      <c r="E78" s="110">
        <f t="shared" si="4"/>
        <v>8</v>
      </c>
    </row>
    <row r="79" spans="1:23" x14ac:dyDescent="0.35">
      <c r="A79" s="62" t="s">
        <v>148</v>
      </c>
      <c r="B79" s="101">
        <v>2.1</v>
      </c>
      <c r="C79" s="100">
        <v>8.0299999999999994</v>
      </c>
      <c r="D79" s="108">
        <f t="shared" si="3"/>
        <v>2</v>
      </c>
      <c r="E79" s="110">
        <f t="shared" si="4"/>
        <v>8</v>
      </c>
    </row>
    <row r="80" spans="1:23" x14ac:dyDescent="0.35">
      <c r="A80" s="62" t="s">
        <v>148</v>
      </c>
      <c r="B80" s="101">
        <v>2.1</v>
      </c>
      <c r="C80" s="100">
        <v>8.0299999999999994</v>
      </c>
      <c r="D80" s="108">
        <f t="shared" si="3"/>
        <v>2</v>
      </c>
      <c r="E80" s="110">
        <f t="shared" si="4"/>
        <v>8</v>
      </c>
    </row>
    <row r="81" spans="1:23" x14ac:dyDescent="0.35">
      <c r="A81" s="62" t="s">
        <v>147</v>
      </c>
      <c r="B81" s="77">
        <v>2.2000000000000002</v>
      </c>
      <c r="C81" s="100">
        <v>8.01</v>
      </c>
      <c r="D81" s="108">
        <f t="shared" si="3"/>
        <v>2</v>
      </c>
      <c r="E81" s="110">
        <f t="shared" si="4"/>
        <v>8</v>
      </c>
    </row>
    <row r="82" spans="1:23" x14ac:dyDescent="0.35">
      <c r="A82" s="62" t="s">
        <v>147</v>
      </c>
      <c r="B82" s="77">
        <v>2.2000000000000002</v>
      </c>
      <c r="C82" s="100">
        <v>8.02</v>
      </c>
      <c r="D82" s="108">
        <f t="shared" si="3"/>
        <v>2</v>
      </c>
      <c r="E82" s="110">
        <f t="shared" si="4"/>
        <v>8</v>
      </c>
    </row>
    <row r="83" spans="1:23" x14ac:dyDescent="0.35">
      <c r="A83" s="62" t="s">
        <v>147</v>
      </c>
      <c r="B83" s="101">
        <v>2.2000000000000002</v>
      </c>
      <c r="C83" s="100">
        <v>8.0299999999999994</v>
      </c>
      <c r="D83" s="108">
        <f t="shared" si="3"/>
        <v>2</v>
      </c>
      <c r="E83" s="110">
        <f t="shared" si="4"/>
        <v>8</v>
      </c>
    </row>
    <row r="84" spans="1:23" x14ac:dyDescent="0.35">
      <c r="A84" s="62" t="s">
        <v>148</v>
      </c>
      <c r="B84" s="101">
        <v>2.1</v>
      </c>
      <c r="C84" s="100">
        <v>9.0299999999999994</v>
      </c>
      <c r="D84" s="108">
        <f t="shared" si="3"/>
        <v>2</v>
      </c>
      <c r="E84" s="110">
        <f t="shared" si="4"/>
        <v>9</v>
      </c>
    </row>
    <row r="85" spans="1:23" x14ac:dyDescent="0.35">
      <c r="A85" s="62" t="s">
        <v>147</v>
      </c>
      <c r="B85" s="77">
        <v>2.1</v>
      </c>
      <c r="C85" s="100">
        <v>12.01</v>
      </c>
      <c r="D85" s="108">
        <f t="shared" si="3"/>
        <v>2</v>
      </c>
      <c r="E85" s="110">
        <f t="shared" si="4"/>
        <v>12</v>
      </c>
    </row>
    <row r="86" spans="1:23" x14ac:dyDescent="0.35">
      <c r="A86" s="62" t="s">
        <v>147</v>
      </c>
      <c r="B86" s="77">
        <v>2.1</v>
      </c>
      <c r="C86" s="100">
        <v>12.01</v>
      </c>
      <c r="D86" s="108">
        <f t="shared" si="3"/>
        <v>2</v>
      </c>
      <c r="E86" s="110">
        <f t="shared" si="4"/>
        <v>12</v>
      </c>
    </row>
    <row r="87" spans="1:23" x14ac:dyDescent="0.35">
      <c r="A87" s="62" t="s">
        <v>148</v>
      </c>
      <c r="B87" s="101">
        <v>2.1</v>
      </c>
      <c r="C87" s="100">
        <v>12.01</v>
      </c>
      <c r="D87" s="108">
        <f t="shared" si="3"/>
        <v>2</v>
      </c>
      <c r="E87" s="110">
        <f t="shared" si="4"/>
        <v>12</v>
      </c>
    </row>
    <row r="88" spans="1:23" x14ac:dyDescent="0.35">
      <c r="A88" s="62" t="s">
        <v>148</v>
      </c>
      <c r="B88" s="101">
        <v>2.1</v>
      </c>
      <c r="C88" s="100">
        <v>12.01</v>
      </c>
      <c r="D88" s="108">
        <f t="shared" si="3"/>
        <v>2</v>
      </c>
      <c r="E88" s="110">
        <f t="shared" si="4"/>
        <v>12</v>
      </c>
    </row>
    <row r="89" spans="1:23" x14ac:dyDescent="0.35">
      <c r="A89" s="62" t="s">
        <v>148</v>
      </c>
      <c r="B89" s="101">
        <v>2.1</v>
      </c>
      <c r="C89" s="100">
        <v>12.01</v>
      </c>
      <c r="D89" s="108">
        <f t="shared" si="3"/>
        <v>2</v>
      </c>
      <c r="E89" s="110">
        <f t="shared" si="4"/>
        <v>12</v>
      </c>
    </row>
    <row r="90" spans="1:23" x14ac:dyDescent="0.35">
      <c r="A90" s="62" t="s">
        <v>147</v>
      </c>
      <c r="B90" s="77">
        <v>2.2000000000000002</v>
      </c>
      <c r="C90" s="100">
        <v>12.01</v>
      </c>
      <c r="D90" s="108">
        <f t="shared" si="3"/>
        <v>2</v>
      </c>
      <c r="E90" s="110">
        <f t="shared" si="4"/>
        <v>12</v>
      </c>
    </row>
    <row r="91" spans="1:23" x14ac:dyDescent="0.35">
      <c r="A91" s="62" t="s">
        <v>147</v>
      </c>
      <c r="B91" s="101">
        <v>2.2000000000000002</v>
      </c>
      <c r="C91" s="100">
        <v>12.01</v>
      </c>
      <c r="D91" s="108">
        <f t="shared" si="3"/>
        <v>2</v>
      </c>
      <c r="E91" s="110">
        <f t="shared" si="4"/>
        <v>12</v>
      </c>
      <c r="F91" s="111">
        <v>1</v>
      </c>
      <c r="G91" s="111">
        <v>2</v>
      </c>
      <c r="H91" s="111">
        <v>3</v>
      </c>
      <c r="I91" s="111">
        <v>4</v>
      </c>
      <c r="J91" s="111">
        <v>5</v>
      </c>
      <c r="K91" s="111">
        <v>6</v>
      </c>
      <c r="L91" s="111">
        <v>7</v>
      </c>
      <c r="M91" s="111">
        <v>8</v>
      </c>
      <c r="N91" s="111">
        <v>9</v>
      </c>
      <c r="O91" s="111">
        <v>10</v>
      </c>
      <c r="P91" s="111">
        <v>11</v>
      </c>
      <c r="Q91" s="111">
        <v>12</v>
      </c>
      <c r="R91" s="111">
        <v>13</v>
      </c>
      <c r="S91" s="111">
        <v>14</v>
      </c>
      <c r="T91" s="111">
        <v>15</v>
      </c>
      <c r="U91" s="111">
        <v>16</v>
      </c>
      <c r="V91" s="111">
        <v>17</v>
      </c>
      <c r="W91" s="1" t="s">
        <v>321</v>
      </c>
    </row>
    <row r="92" spans="1:23" x14ac:dyDescent="0.35">
      <c r="A92" s="67" t="s">
        <v>224</v>
      </c>
      <c r="B92" s="87">
        <v>3</v>
      </c>
      <c r="C92" s="102">
        <v>2.0099999999999998</v>
      </c>
      <c r="D92" s="108">
        <f t="shared" si="3"/>
        <v>3</v>
      </c>
      <c r="E92" s="110">
        <f t="shared" si="4"/>
        <v>2</v>
      </c>
      <c r="F92" s="12">
        <v>0</v>
      </c>
      <c r="G92" s="12">
        <f>ROWS(E92:E116)</f>
        <v>25</v>
      </c>
      <c r="H92" s="12">
        <v>0</v>
      </c>
      <c r="I92" s="12">
        <v>0</v>
      </c>
      <c r="J92" s="12">
        <f>ROWS(E117)</f>
        <v>1</v>
      </c>
      <c r="K92" s="12">
        <f>ROWS(E118:E130)</f>
        <v>13</v>
      </c>
      <c r="L92" s="12">
        <v>0</v>
      </c>
      <c r="M92" s="12">
        <f>ROWS(E131:E152)</f>
        <v>22</v>
      </c>
      <c r="N92" s="12">
        <f>ROWS(E153:E161)</f>
        <v>9</v>
      </c>
      <c r="O92" s="12">
        <f>ROWS(E162:E173)</f>
        <v>12</v>
      </c>
      <c r="P92" s="12">
        <f>ROWS(E174:E180)</f>
        <v>7</v>
      </c>
      <c r="Q92" s="12">
        <f>ROWS(E181:E193)</f>
        <v>13</v>
      </c>
      <c r="R92" s="12">
        <v>0</v>
      </c>
      <c r="S92" s="12">
        <v>0</v>
      </c>
      <c r="T92" s="12">
        <f>ROWS(E194:E201)</f>
        <v>8</v>
      </c>
      <c r="U92" s="12">
        <v>0</v>
      </c>
      <c r="V92" s="12">
        <v>0</v>
      </c>
      <c r="W92" s="39">
        <f>SUM(F92:V92)</f>
        <v>110</v>
      </c>
    </row>
    <row r="93" spans="1:23" x14ac:dyDescent="0.35">
      <c r="A93" s="56" t="s">
        <v>217</v>
      </c>
      <c r="B93" s="103">
        <v>3</v>
      </c>
      <c r="C93" s="104">
        <v>2.0099999999999998</v>
      </c>
      <c r="D93" s="108">
        <f t="shared" si="3"/>
        <v>3</v>
      </c>
      <c r="E93" s="110">
        <f t="shared" si="4"/>
        <v>2</v>
      </c>
      <c r="F93" s="12">
        <f>F92/$W$92*100</f>
        <v>0</v>
      </c>
      <c r="G93" s="112">
        <f t="shared" ref="G93:W93" si="7">G92/$W$92*100</f>
        <v>22.727272727272727</v>
      </c>
      <c r="H93" s="112">
        <f t="shared" si="7"/>
        <v>0</v>
      </c>
      <c r="I93" s="112">
        <f t="shared" si="7"/>
        <v>0</v>
      </c>
      <c r="J93" s="112">
        <f t="shared" si="7"/>
        <v>0.90909090909090906</v>
      </c>
      <c r="K93" s="112">
        <f t="shared" si="7"/>
        <v>11.818181818181818</v>
      </c>
      <c r="L93" s="112">
        <f t="shared" si="7"/>
        <v>0</v>
      </c>
      <c r="M93" s="112">
        <f t="shared" si="7"/>
        <v>20</v>
      </c>
      <c r="N93" s="112">
        <f t="shared" si="7"/>
        <v>8.1818181818181817</v>
      </c>
      <c r="O93" s="112">
        <f t="shared" si="7"/>
        <v>10.909090909090908</v>
      </c>
      <c r="P93" s="112">
        <f t="shared" si="7"/>
        <v>6.3636363636363633</v>
      </c>
      <c r="Q93" s="112">
        <f t="shared" si="7"/>
        <v>11.818181818181818</v>
      </c>
      <c r="R93" s="112">
        <f t="shared" si="7"/>
        <v>0</v>
      </c>
      <c r="S93" s="112">
        <f t="shared" si="7"/>
        <v>0</v>
      </c>
      <c r="T93" s="112">
        <f t="shared" si="7"/>
        <v>7.2727272727272725</v>
      </c>
      <c r="U93" s="112">
        <f t="shared" si="7"/>
        <v>0</v>
      </c>
      <c r="V93" s="112">
        <f t="shared" si="7"/>
        <v>0</v>
      </c>
      <c r="W93" s="106">
        <f t="shared" si="7"/>
        <v>100</v>
      </c>
    </row>
    <row r="94" spans="1:23" x14ac:dyDescent="0.35">
      <c r="A94" s="62" t="s">
        <v>249</v>
      </c>
      <c r="B94" s="77">
        <v>3</v>
      </c>
      <c r="C94" s="100">
        <v>2.0099999999999998</v>
      </c>
      <c r="D94" s="108">
        <f t="shared" si="3"/>
        <v>3</v>
      </c>
      <c r="E94" s="110">
        <f t="shared" si="4"/>
        <v>2</v>
      </c>
      <c r="F94" s="12">
        <f>F92/2</f>
        <v>0</v>
      </c>
      <c r="G94" s="12">
        <f t="shared" ref="G94:V94" si="8">G92/2</f>
        <v>12.5</v>
      </c>
      <c r="H94" s="12">
        <f t="shared" si="8"/>
        <v>0</v>
      </c>
      <c r="I94" s="12">
        <f t="shared" si="8"/>
        <v>0</v>
      </c>
      <c r="J94" s="12">
        <f t="shared" si="8"/>
        <v>0.5</v>
      </c>
      <c r="K94" s="12">
        <f t="shared" si="8"/>
        <v>6.5</v>
      </c>
      <c r="L94" s="12">
        <f t="shared" si="8"/>
        <v>0</v>
      </c>
      <c r="M94" s="12">
        <f t="shared" si="8"/>
        <v>11</v>
      </c>
      <c r="N94" s="12">
        <f t="shared" si="8"/>
        <v>4.5</v>
      </c>
      <c r="O94" s="12">
        <f t="shared" si="8"/>
        <v>6</v>
      </c>
      <c r="P94" s="12">
        <f t="shared" si="8"/>
        <v>3.5</v>
      </c>
      <c r="Q94" s="12">
        <f t="shared" si="8"/>
        <v>6.5</v>
      </c>
      <c r="R94" s="12">
        <f t="shared" si="8"/>
        <v>0</v>
      </c>
      <c r="S94" s="12">
        <f t="shared" si="8"/>
        <v>0</v>
      </c>
      <c r="T94" s="12">
        <f t="shared" si="8"/>
        <v>4</v>
      </c>
      <c r="U94" s="12">
        <f t="shared" si="8"/>
        <v>0</v>
      </c>
      <c r="V94" s="12">
        <f t="shared" si="8"/>
        <v>0</v>
      </c>
    </row>
    <row r="95" spans="1:23" x14ac:dyDescent="0.35">
      <c r="A95" s="62" t="s">
        <v>249</v>
      </c>
      <c r="B95" s="77">
        <v>3</v>
      </c>
      <c r="C95" s="100">
        <v>2.0099999999999998</v>
      </c>
      <c r="D95" s="108">
        <f t="shared" si="3"/>
        <v>3</v>
      </c>
      <c r="E95" s="110">
        <f t="shared" si="4"/>
        <v>2</v>
      </c>
    </row>
    <row r="96" spans="1:23" x14ac:dyDescent="0.35">
      <c r="A96" s="62" t="s">
        <v>249</v>
      </c>
      <c r="B96" s="77">
        <v>3</v>
      </c>
      <c r="C96" s="100">
        <v>2.0099999999999998</v>
      </c>
      <c r="D96" s="108">
        <f t="shared" si="3"/>
        <v>3</v>
      </c>
      <c r="E96" s="110">
        <f t="shared" si="4"/>
        <v>2</v>
      </c>
    </row>
    <row r="97" spans="1:5" x14ac:dyDescent="0.35">
      <c r="A97" s="62" t="s">
        <v>249</v>
      </c>
      <c r="B97" s="77">
        <v>3</v>
      </c>
      <c r="C97" s="100">
        <v>2.0099999999999998</v>
      </c>
      <c r="D97" s="108">
        <f t="shared" si="3"/>
        <v>3</v>
      </c>
      <c r="E97" s="110">
        <f t="shared" si="4"/>
        <v>2</v>
      </c>
    </row>
    <row r="98" spans="1:5" x14ac:dyDescent="0.35">
      <c r="A98" s="71" t="s">
        <v>248</v>
      </c>
      <c r="B98" s="74">
        <v>3</v>
      </c>
      <c r="C98" s="99">
        <v>2.0099999999999998</v>
      </c>
      <c r="D98" s="108">
        <f t="shared" si="3"/>
        <v>3</v>
      </c>
      <c r="E98" s="110">
        <f t="shared" si="4"/>
        <v>2</v>
      </c>
    </row>
    <row r="99" spans="1:5" x14ac:dyDescent="0.35">
      <c r="A99" s="71" t="s">
        <v>226</v>
      </c>
      <c r="B99" s="74">
        <v>3</v>
      </c>
      <c r="C99" s="99">
        <v>2.0099999999999998</v>
      </c>
      <c r="D99" s="108">
        <f t="shared" si="3"/>
        <v>3</v>
      </c>
      <c r="E99" s="110">
        <f t="shared" si="4"/>
        <v>2</v>
      </c>
    </row>
    <row r="100" spans="1:5" x14ac:dyDescent="0.35">
      <c r="A100" s="67" t="s">
        <v>224</v>
      </c>
      <c r="B100" s="87">
        <v>3</v>
      </c>
      <c r="C100" s="102">
        <v>2.02</v>
      </c>
      <c r="D100" s="108">
        <f t="shared" si="3"/>
        <v>3</v>
      </c>
      <c r="E100" s="110">
        <f t="shared" si="4"/>
        <v>2</v>
      </c>
    </row>
    <row r="101" spans="1:5" x14ac:dyDescent="0.35">
      <c r="A101" s="71" t="s">
        <v>300</v>
      </c>
      <c r="B101" s="74">
        <v>3</v>
      </c>
      <c r="C101" s="99">
        <v>2.02</v>
      </c>
      <c r="D101" s="108">
        <f t="shared" si="3"/>
        <v>3</v>
      </c>
      <c r="E101" s="110">
        <f t="shared" si="4"/>
        <v>2</v>
      </c>
    </row>
    <row r="102" spans="1:5" x14ac:dyDescent="0.35">
      <c r="A102" s="71" t="s">
        <v>300</v>
      </c>
      <c r="B102" s="74">
        <v>3</v>
      </c>
      <c r="C102" s="99">
        <v>2.02</v>
      </c>
      <c r="D102" s="108">
        <f t="shared" si="3"/>
        <v>3</v>
      </c>
      <c r="E102" s="110">
        <f t="shared" si="4"/>
        <v>2</v>
      </c>
    </row>
    <row r="103" spans="1:5" x14ac:dyDescent="0.35">
      <c r="A103" s="62" t="s">
        <v>221</v>
      </c>
      <c r="B103" s="77">
        <v>3</v>
      </c>
      <c r="C103" s="100">
        <v>2.02</v>
      </c>
      <c r="D103" s="108">
        <f t="shared" si="3"/>
        <v>3</v>
      </c>
      <c r="E103" s="110">
        <f t="shared" si="4"/>
        <v>2</v>
      </c>
    </row>
    <row r="104" spans="1:5" x14ac:dyDescent="0.35">
      <c r="A104" s="71" t="s">
        <v>229</v>
      </c>
      <c r="B104" s="74">
        <v>3</v>
      </c>
      <c r="C104" s="99">
        <v>2.0299999999999998</v>
      </c>
      <c r="D104" s="108">
        <f t="shared" si="3"/>
        <v>3</v>
      </c>
      <c r="E104" s="110">
        <f t="shared" si="4"/>
        <v>2</v>
      </c>
    </row>
    <row r="105" spans="1:5" x14ac:dyDescent="0.35">
      <c r="A105" s="62" t="s">
        <v>249</v>
      </c>
      <c r="B105" s="77">
        <v>3</v>
      </c>
      <c r="C105" s="100">
        <v>2.0299999999999998</v>
      </c>
      <c r="D105" s="108">
        <f t="shared" si="3"/>
        <v>3</v>
      </c>
      <c r="E105" s="110">
        <f t="shared" si="4"/>
        <v>2</v>
      </c>
    </row>
    <row r="106" spans="1:5" x14ac:dyDescent="0.35">
      <c r="A106" s="62" t="s">
        <v>249</v>
      </c>
      <c r="B106" s="77">
        <v>3</v>
      </c>
      <c r="C106" s="100">
        <v>2.0299999999999998</v>
      </c>
      <c r="D106" s="108">
        <f t="shared" si="3"/>
        <v>3</v>
      </c>
      <c r="E106" s="110">
        <f t="shared" si="4"/>
        <v>2</v>
      </c>
    </row>
    <row r="107" spans="1:5" x14ac:dyDescent="0.35">
      <c r="A107" s="62" t="s">
        <v>249</v>
      </c>
      <c r="B107" s="77">
        <v>3</v>
      </c>
      <c r="C107" s="100">
        <v>2.0299999999999998</v>
      </c>
      <c r="D107" s="108">
        <f t="shared" si="3"/>
        <v>3</v>
      </c>
      <c r="E107" s="110">
        <f t="shared" si="4"/>
        <v>2</v>
      </c>
    </row>
    <row r="108" spans="1:5" x14ac:dyDescent="0.35">
      <c r="A108" s="62" t="s">
        <v>249</v>
      </c>
      <c r="B108" s="77">
        <v>3</v>
      </c>
      <c r="C108" s="100">
        <v>2.0299999999999998</v>
      </c>
      <c r="D108" s="108">
        <f t="shared" si="3"/>
        <v>3</v>
      </c>
      <c r="E108" s="110">
        <f t="shared" si="4"/>
        <v>2</v>
      </c>
    </row>
    <row r="109" spans="1:5" x14ac:dyDescent="0.35">
      <c r="A109" s="62" t="s">
        <v>249</v>
      </c>
      <c r="B109" s="77">
        <v>3</v>
      </c>
      <c r="C109" s="100">
        <v>2.04</v>
      </c>
      <c r="D109" s="108">
        <f t="shared" si="3"/>
        <v>3</v>
      </c>
      <c r="E109" s="110">
        <f t="shared" si="4"/>
        <v>2</v>
      </c>
    </row>
    <row r="110" spans="1:5" x14ac:dyDescent="0.35">
      <c r="A110" s="62" t="s">
        <v>249</v>
      </c>
      <c r="B110" s="77">
        <v>3</v>
      </c>
      <c r="C110" s="100">
        <v>2.04</v>
      </c>
      <c r="D110" s="108">
        <f t="shared" si="3"/>
        <v>3</v>
      </c>
      <c r="E110" s="110">
        <f t="shared" si="4"/>
        <v>2</v>
      </c>
    </row>
    <row r="111" spans="1:5" x14ac:dyDescent="0.35">
      <c r="A111" s="62" t="s">
        <v>249</v>
      </c>
      <c r="B111" s="77">
        <v>3</v>
      </c>
      <c r="C111" s="100">
        <v>2.04</v>
      </c>
      <c r="D111" s="108">
        <f t="shared" si="3"/>
        <v>3</v>
      </c>
      <c r="E111" s="110">
        <f t="shared" si="4"/>
        <v>2</v>
      </c>
    </row>
    <row r="112" spans="1:5" x14ac:dyDescent="0.35">
      <c r="A112" s="62" t="s">
        <v>249</v>
      </c>
      <c r="B112" s="77">
        <v>3</v>
      </c>
      <c r="C112" s="100">
        <v>2.04</v>
      </c>
      <c r="D112" s="108">
        <f t="shared" si="3"/>
        <v>3</v>
      </c>
      <c r="E112" s="110">
        <f t="shared" si="4"/>
        <v>2</v>
      </c>
    </row>
    <row r="113" spans="1:5" x14ac:dyDescent="0.35">
      <c r="A113" s="71" t="s">
        <v>248</v>
      </c>
      <c r="B113" s="74">
        <v>3</v>
      </c>
      <c r="C113" s="99">
        <v>2.04</v>
      </c>
      <c r="D113" s="108">
        <f t="shared" si="3"/>
        <v>3</v>
      </c>
      <c r="E113" s="110">
        <f t="shared" si="4"/>
        <v>2</v>
      </c>
    </row>
    <row r="114" spans="1:5" x14ac:dyDescent="0.35">
      <c r="A114" s="56" t="s">
        <v>217</v>
      </c>
      <c r="B114" s="103">
        <v>3</v>
      </c>
      <c r="C114" s="104">
        <v>2.06</v>
      </c>
      <c r="D114" s="108">
        <f t="shared" si="3"/>
        <v>3</v>
      </c>
      <c r="E114" s="110">
        <f t="shared" si="4"/>
        <v>2</v>
      </c>
    </row>
    <row r="115" spans="1:5" x14ac:dyDescent="0.35">
      <c r="A115" s="71" t="s">
        <v>300</v>
      </c>
      <c r="B115" s="74">
        <v>3</v>
      </c>
      <c r="C115" s="99">
        <v>2.1</v>
      </c>
      <c r="D115" s="108">
        <f t="shared" si="3"/>
        <v>3</v>
      </c>
      <c r="E115" s="110">
        <f t="shared" si="4"/>
        <v>2</v>
      </c>
    </row>
    <row r="116" spans="1:5" x14ac:dyDescent="0.35">
      <c r="A116" s="71" t="s">
        <v>300</v>
      </c>
      <c r="B116" s="74">
        <v>3</v>
      </c>
      <c r="C116" s="99">
        <v>2.1</v>
      </c>
      <c r="D116" s="108">
        <f t="shared" si="3"/>
        <v>3</v>
      </c>
      <c r="E116" s="110">
        <f t="shared" si="4"/>
        <v>2</v>
      </c>
    </row>
    <row r="117" spans="1:5" x14ac:dyDescent="0.35">
      <c r="A117" s="62" t="s">
        <v>149</v>
      </c>
      <c r="B117" s="77">
        <v>3</v>
      </c>
      <c r="C117" s="100">
        <v>5.01</v>
      </c>
      <c r="D117" s="108">
        <f t="shared" si="3"/>
        <v>3</v>
      </c>
      <c r="E117" s="110">
        <f t="shared" si="4"/>
        <v>5</v>
      </c>
    </row>
    <row r="118" spans="1:5" x14ac:dyDescent="0.35">
      <c r="A118" s="71" t="s">
        <v>300</v>
      </c>
      <c r="B118" s="74">
        <v>3</v>
      </c>
      <c r="C118" s="99">
        <v>6.01</v>
      </c>
      <c r="D118" s="108">
        <f t="shared" si="3"/>
        <v>3</v>
      </c>
      <c r="E118" s="110">
        <f t="shared" si="4"/>
        <v>6</v>
      </c>
    </row>
    <row r="119" spans="1:5" x14ac:dyDescent="0.35">
      <c r="A119" s="62" t="s">
        <v>156</v>
      </c>
      <c r="B119" s="77">
        <v>3</v>
      </c>
      <c r="C119" s="100">
        <v>6.01</v>
      </c>
      <c r="D119" s="108">
        <f t="shared" si="3"/>
        <v>3</v>
      </c>
      <c r="E119" s="110">
        <f t="shared" si="4"/>
        <v>6</v>
      </c>
    </row>
    <row r="120" spans="1:5" x14ac:dyDescent="0.35">
      <c r="A120" s="62" t="s">
        <v>156</v>
      </c>
      <c r="B120" s="77">
        <v>3</v>
      </c>
      <c r="C120" s="100">
        <v>6.01</v>
      </c>
      <c r="D120" s="108">
        <f t="shared" si="3"/>
        <v>3</v>
      </c>
      <c r="E120" s="110">
        <f t="shared" si="4"/>
        <v>6</v>
      </c>
    </row>
    <row r="121" spans="1:5" x14ac:dyDescent="0.35">
      <c r="A121" s="97" t="s">
        <v>214</v>
      </c>
      <c r="B121" s="75">
        <v>3</v>
      </c>
      <c r="C121" s="105">
        <v>6.01</v>
      </c>
      <c r="D121" s="108">
        <f t="shared" si="3"/>
        <v>3</v>
      </c>
      <c r="E121" s="110">
        <f t="shared" si="4"/>
        <v>6</v>
      </c>
    </row>
    <row r="122" spans="1:5" x14ac:dyDescent="0.35">
      <c r="A122" s="97" t="s">
        <v>214</v>
      </c>
      <c r="B122" s="75">
        <v>3</v>
      </c>
      <c r="C122" s="105">
        <v>6.03</v>
      </c>
      <c r="D122" s="108">
        <f t="shared" si="3"/>
        <v>3</v>
      </c>
      <c r="E122" s="110">
        <f t="shared" si="4"/>
        <v>6</v>
      </c>
    </row>
    <row r="123" spans="1:5" x14ac:dyDescent="0.35">
      <c r="A123" s="97" t="s">
        <v>214</v>
      </c>
      <c r="B123" s="75">
        <v>3</v>
      </c>
      <c r="C123" s="105">
        <v>6.03</v>
      </c>
      <c r="D123" s="108">
        <f t="shared" si="3"/>
        <v>3</v>
      </c>
      <c r="E123" s="110">
        <f t="shared" si="4"/>
        <v>6</v>
      </c>
    </row>
    <row r="124" spans="1:5" x14ac:dyDescent="0.35">
      <c r="A124" s="97" t="s">
        <v>214</v>
      </c>
      <c r="B124" s="75">
        <v>3</v>
      </c>
      <c r="C124" s="105">
        <v>6.03</v>
      </c>
      <c r="D124" s="108">
        <f t="shared" si="3"/>
        <v>3</v>
      </c>
      <c r="E124" s="110">
        <f t="shared" si="4"/>
        <v>6</v>
      </c>
    </row>
    <row r="125" spans="1:5" x14ac:dyDescent="0.35">
      <c r="A125" s="56" t="s">
        <v>213</v>
      </c>
      <c r="B125" s="103">
        <v>3</v>
      </c>
      <c r="C125" s="104">
        <v>6.03</v>
      </c>
      <c r="D125" s="108">
        <f t="shared" si="3"/>
        <v>3</v>
      </c>
      <c r="E125" s="110">
        <f t="shared" si="4"/>
        <v>6</v>
      </c>
    </row>
    <row r="126" spans="1:5" x14ac:dyDescent="0.35">
      <c r="A126" s="62" t="s">
        <v>156</v>
      </c>
      <c r="B126" s="77">
        <v>3</v>
      </c>
      <c r="C126" s="100">
        <v>6.04</v>
      </c>
      <c r="D126" s="108">
        <f t="shared" si="3"/>
        <v>3</v>
      </c>
      <c r="E126" s="110">
        <f t="shared" si="4"/>
        <v>6</v>
      </c>
    </row>
    <row r="127" spans="1:5" x14ac:dyDescent="0.35">
      <c r="A127" s="62" t="s">
        <v>156</v>
      </c>
      <c r="B127" s="77">
        <v>3</v>
      </c>
      <c r="C127" s="100">
        <v>6.04</v>
      </c>
      <c r="D127" s="108">
        <f t="shared" si="3"/>
        <v>3</v>
      </c>
      <c r="E127" s="110">
        <f t="shared" si="4"/>
        <v>6</v>
      </c>
    </row>
    <row r="128" spans="1:5" x14ac:dyDescent="0.35">
      <c r="A128" s="56" t="s">
        <v>213</v>
      </c>
      <c r="B128" s="103">
        <v>3</v>
      </c>
      <c r="C128" s="104">
        <v>6.04</v>
      </c>
      <c r="D128" s="108">
        <f t="shared" si="3"/>
        <v>3</v>
      </c>
      <c r="E128" s="110">
        <f t="shared" si="4"/>
        <v>6</v>
      </c>
    </row>
    <row r="129" spans="1:5" x14ac:dyDescent="0.35">
      <c r="A129" s="56" t="s">
        <v>213</v>
      </c>
      <c r="B129" s="103">
        <v>3</v>
      </c>
      <c r="C129" s="104">
        <v>6.0510000000000002</v>
      </c>
      <c r="D129" s="108">
        <f t="shared" si="3"/>
        <v>3</v>
      </c>
      <c r="E129" s="110">
        <f t="shared" si="4"/>
        <v>6</v>
      </c>
    </row>
    <row r="130" spans="1:5" x14ac:dyDescent="0.35">
      <c r="A130" s="56" t="s">
        <v>213</v>
      </c>
      <c r="B130" s="103">
        <v>3</v>
      </c>
      <c r="C130" s="104">
        <v>6.08</v>
      </c>
      <c r="D130" s="108">
        <f t="shared" ref="D130:D193" si="9">_xlfn.FLOOR.MATH(B130)</f>
        <v>3</v>
      </c>
      <c r="E130" s="110">
        <f t="shared" ref="E130:E193" si="10">_xlfn.FLOOR.MATH(C130)</f>
        <v>6</v>
      </c>
    </row>
    <row r="131" spans="1:5" x14ac:dyDescent="0.35">
      <c r="A131" s="71" t="s">
        <v>300</v>
      </c>
      <c r="B131" s="74">
        <v>3</v>
      </c>
      <c r="C131" s="99">
        <v>8.01</v>
      </c>
      <c r="D131" s="108">
        <f t="shared" si="9"/>
        <v>3</v>
      </c>
      <c r="E131" s="110">
        <f t="shared" si="10"/>
        <v>8</v>
      </c>
    </row>
    <row r="132" spans="1:5" x14ac:dyDescent="0.35">
      <c r="A132" s="62" t="s">
        <v>156</v>
      </c>
      <c r="B132" s="77">
        <v>3</v>
      </c>
      <c r="C132" s="100">
        <v>8.01</v>
      </c>
      <c r="D132" s="108">
        <f t="shared" si="9"/>
        <v>3</v>
      </c>
      <c r="E132" s="110">
        <f t="shared" si="10"/>
        <v>8</v>
      </c>
    </row>
    <row r="133" spans="1:5" x14ac:dyDescent="0.35">
      <c r="A133" s="62" t="s">
        <v>156</v>
      </c>
      <c r="B133" s="77">
        <v>3</v>
      </c>
      <c r="C133" s="100">
        <v>8.01</v>
      </c>
      <c r="D133" s="108">
        <f t="shared" si="9"/>
        <v>3</v>
      </c>
      <c r="E133" s="110">
        <f t="shared" si="10"/>
        <v>8</v>
      </c>
    </row>
    <row r="134" spans="1:5" x14ac:dyDescent="0.35">
      <c r="A134" s="97" t="s">
        <v>214</v>
      </c>
      <c r="B134" s="75">
        <v>3</v>
      </c>
      <c r="C134" s="105">
        <v>8.01</v>
      </c>
      <c r="D134" s="108">
        <f t="shared" si="9"/>
        <v>3</v>
      </c>
      <c r="E134" s="110">
        <f t="shared" si="10"/>
        <v>8</v>
      </c>
    </row>
    <row r="135" spans="1:5" x14ac:dyDescent="0.35">
      <c r="A135" s="97" t="s">
        <v>214</v>
      </c>
      <c r="B135" s="75">
        <v>3</v>
      </c>
      <c r="C135" s="105">
        <v>8.01</v>
      </c>
      <c r="D135" s="108">
        <f t="shared" si="9"/>
        <v>3</v>
      </c>
      <c r="E135" s="110">
        <f t="shared" si="10"/>
        <v>8</v>
      </c>
    </row>
    <row r="136" spans="1:5" x14ac:dyDescent="0.35">
      <c r="A136" s="97" t="s">
        <v>214</v>
      </c>
      <c r="B136" s="75">
        <v>3</v>
      </c>
      <c r="C136" s="105">
        <v>8.01</v>
      </c>
      <c r="D136" s="108">
        <f t="shared" si="9"/>
        <v>3</v>
      </c>
      <c r="E136" s="110">
        <f t="shared" si="10"/>
        <v>8</v>
      </c>
    </row>
    <row r="137" spans="1:5" x14ac:dyDescent="0.35">
      <c r="A137" s="71" t="s">
        <v>212</v>
      </c>
      <c r="B137" s="74">
        <v>3</v>
      </c>
      <c r="C137" s="99">
        <v>8.01</v>
      </c>
      <c r="D137" s="108">
        <f t="shared" si="9"/>
        <v>3</v>
      </c>
      <c r="E137" s="110">
        <f t="shared" si="10"/>
        <v>8</v>
      </c>
    </row>
    <row r="138" spans="1:5" x14ac:dyDescent="0.35">
      <c r="A138" s="62" t="s">
        <v>228</v>
      </c>
      <c r="B138" s="77">
        <v>3</v>
      </c>
      <c r="C138" s="100">
        <v>8.01</v>
      </c>
      <c r="D138" s="108">
        <f t="shared" si="9"/>
        <v>3</v>
      </c>
      <c r="E138" s="110">
        <f t="shared" si="10"/>
        <v>8</v>
      </c>
    </row>
    <row r="139" spans="1:5" x14ac:dyDescent="0.35">
      <c r="A139" s="62" t="s">
        <v>249</v>
      </c>
      <c r="B139" s="77">
        <v>3</v>
      </c>
      <c r="C139" s="100">
        <v>8.01</v>
      </c>
      <c r="D139" s="108">
        <f t="shared" si="9"/>
        <v>3</v>
      </c>
      <c r="E139" s="110">
        <f t="shared" si="10"/>
        <v>8</v>
      </c>
    </row>
    <row r="140" spans="1:5" x14ac:dyDescent="0.35">
      <c r="A140" s="71" t="s">
        <v>248</v>
      </c>
      <c r="B140" s="74">
        <v>3</v>
      </c>
      <c r="C140" s="99">
        <v>8.01</v>
      </c>
      <c r="D140" s="108">
        <f t="shared" si="9"/>
        <v>3</v>
      </c>
      <c r="E140" s="110">
        <f t="shared" si="10"/>
        <v>8</v>
      </c>
    </row>
    <row r="141" spans="1:5" x14ac:dyDescent="0.35">
      <c r="A141" s="71" t="s">
        <v>226</v>
      </c>
      <c r="B141" s="74">
        <v>3</v>
      </c>
      <c r="C141" s="99">
        <v>8.01</v>
      </c>
      <c r="D141" s="108">
        <f t="shared" si="9"/>
        <v>3</v>
      </c>
      <c r="E141" s="110">
        <f t="shared" si="10"/>
        <v>8</v>
      </c>
    </row>
    <row r="142" spans="1:5" x14ac:dyDescent="0.35">
      <c r="A142" s="62" t="s">
        <v>221</v>
      </c>
      <c r="B142" s="77">
        <v>3</v>
      </c>
      <c r="C142" s="100">
        <v>8.01</v>
      </c>
      <c r="D142" s="108">
        <f t="shared" si="9"/>
        <v>3</v>
      </c>
      <c r="E142" s="110">
        <f t="shared" si="10"/>
        <v>8</v>
      </c>
    </row>
    <row r="143" spans="1:5" x14ac:dyDescent="0.35">
      <c r="A143" s="71" t="s">
        <v>300</v>
      </c>
      <c r="B143" s="74">
        <v>3</v>
      </c>
      <c r="C143" s="99">
        <v>8.02</v>
      </c>
      <c r="D143" s="108">
        <f t="shared" si="9"/>
        <v>3</v>
      </c>
      <c r="E143" s="110">
        <f t="shared" si="10"/>
        <v>8</v>
      </c>
    </row>
    <row r="144" spans="1:5" x14ac:dyDescent="0.35">
      <c r="A144" s="62" t="s">
        <v>228</v>
      </c>
      <c r="B144" s="77">
        <v>3</v>
      </c>
      <c r="C144" s="100">
        <v>8.02</v>
      </c>
      <c r="D144" s="108">
        <f t="shared" si="9"/>
        <v>3</v>
      </c>
      <c r="E144" s="110">
        <f t="shared" si="10"/>
        <v>8</v>
      </c>
    </row>
    <row r="145" spans="1:5" x14ac:dyDescent="0.35">
      <c r="A145" s="62" t="s">
        <v>156</v>
      </c>
      <c r="B145" s="77">
        <v>3</v>
      </c>
      <c r="C145" s="100">
        <v>8.0299999999999994</v>
      </c>
      <c r="D145" s="108">
        <f t="shared" si="9"/>
        <v>3</v>
      </c>
      <c r="E145" s="110">
        <f t="shared" si="10"/>
        <v>8</v>
      </c>
    </row>
    <row r="146" spans="1:5" x14ac:dyDescent="0.35">
      <c r="A146" s="62" t="s">
        <v>156</v>
      </c>
      <c r="B146" s="77">
        <v>3</v>
      </c>
      <c r="C146" s="100">
        <v>8.0299999999999994</v>
      </c>
      <c r="D146" s="108">
        <f t="shared" si="9"/>
        <v>3</v>
      </c>
      <c r="E146" s="110">
        <f t="shared" si="10"/>
        <v>8</v>
      </c>
    </row>
    <row r="147" spans="1:5" x14ac:dyDescent="0.35">
      <c r="A147" s="62" t="s">
        <v>228</v>
      </c>
      <c r="B147" s="77">
        <v>3</v>
      </c>
      <c r="C147" s="100">
        <v>8.0500000000000007</v>
      </c>
      <c r="D147" s="108">
        <f t="shared" si="9"/>
        <v>3</v>
      </c>
      <c r="E147" s="110">
        <f t="shared" si="10"/>
        <v>8</v>
      </c>
    </row>
    <row r="148" spans="1:5" x14ac:dyDescent="0.35">
      <c r="A148" s="62" t="s">
        <v>228</v>
      </c>
      <c r="B148" s="77">
        <v>3</v>
      </c>
      <c r="C148" s="100">
        <v>8.0500000000000007</v>
      </c>
      <c r="D148" s="108">
        <f t="shared" si="9"/>
        <v>3</v>
      </c>
      <c r="E148" s="110">
        <f t="shared" si="10"/>
        <v>8</v>
      </c>
    </row>
    <row r="149" spans="1:5" x14ac:dyDescent="0.35">
      <c r="A149" s="62" t="s">
        <v>228</v>
      </c>
      <c r="B149" s="77">
        <v>3</v>
      </c>
      <c r="C149" s="100">
        <v>8.0500000000000007</v>
      </c>
      <c r="D149" s="108">
        <f t="shared" si="9"/>
        <v>3</v>
      </c>
      <c r="E149" s="110">
        <f t="shared" si="10"/>
        <v>8</v>
      </c>
    </row>
    <row r="150" spans="1:5" x14ac:dyDescent="0.35">
      <c r="A150" s="62" t="s">
        <v>228</v>
      </c>
      <c r="B150" s="77">
        <v>3</v>
      </c>
      <c r="C150" s="100">
        <v>8.06</v>
      </c>
      <c r="D150" s="108">
        <f t="shared" si="9"/>
        <v>3</v>
      </c>
      <c r="E150" s="110">
        <f t="shared" si="10"/>
        <v>8</v>
      </c>
    </row>
    <row r="151" spans="1:5" x14ac:dyDescent="0.35">
      <c r="A151" s="62" t="s">
        <v>228</v>
      </c>
      <c r="B151" s="77">
        <v>3</v>
      </c>
      <c r="C151" s="100">
        <v>8.06</v>
      </c>
      <c r="D151" s="108">
        <f t="shared" si="9"/>
        <v>3</v>
      </c>
      <c r="E151" s="110">
        <f t="shared" si="10"/>
        <v>8</v>
      </c>
    </row>
    <row r="152" spans="1:5" x14ac:dyDescent="0.35">
      <c r="A152" s="62" t="s">
        <v>228</v>
      </c>
      <c r="B152" s="77">
        <v>3</v>
      </c>
      <c r="C152" s="100">
        <v>8.06</v>
      </c>
      <c r="D152" s="108">
        <f t="shared" si="9"/>
        <v>3</v>
      </c>
      <c r="E152" s="110">
        <f t="shared" si="10"/>
        <v>8</v>
      </c>
    </row>
    <row r="153" spans="1:5" x14ac:dyDescent="0.35">
      <c r="A153" s="71" t="s">
        <v>300</v>
      </c>
      <c r="B153" s="74">
        <v>3</v>
      </c>
      <c r="C153" s="99">
        <v>9.01</v>
      </c>
      <c r="D153" s="108">
        <f t="shared" si="9"/>
        <v>3</v>
      </c>
      <c r="E153" s="110">
        <f t="shared" si="10"/>
        <v>9</v>
      </c>
    </row>
    <row r="154" spans="1:5" x14ac:dyDescent="0.35">
      <c r="A154" s="62" t="s">
        <v>149</v>
      </c>
      <c r="B154" s="77">
        <v>3</v>
      </c>
      <c r="C154" s="100">
        <v>9.01</v>
      </c>
      <c r="D154" s="108">
        <f t="shared" si="9"/>
        <v>3</v>
      </c>
      <c r="E154" s="110">
        <f t="shared" si="10"/>
        <v>9</v>
      </c>
    </row>
    <row r="155" spans="1:5" x14ac:dyDescent="0.35">
      <c r="A155" s="62" t="s">
        <v>149</v>
      </c>
      <c r="B155" s="77">
        <v>3</v>
      </c>
      <c r="C155" s="100">
        <v>9.01</v>
      </c>
      <c r="D155" s="108">
        <f t="shared" si="9"/>
        <v>3</v>
      </c>
      <c r="E155" s="110">
        <f t="shared" si="10"/>
        <v>9</v>
      </c>
    </row>
    <row r="156" spans="1:5" x14ac:dyDescent="0.35">
      <c r="A156" s="56" t="s">
        <v>213</v>
      </c>
      <c r="B156" s="103">
        <v>3</v>
      </c>
      <c r="C156" s="104">
        <v>9.02</v>
      </c>
      <c r="D156" s="108">
        <f t="shared" si="9"/>
        <v>3</v>
      </c>
      <c r="E156" s="110">
        <f t="shared" si="10"/>
        <v>9</v>
      </c>
    </row>
    <row r="157" spans="1:5" x14ac:dyDescent="0.35">
      <c r="A157" s="71" t="s">
        <v>300</v>
      </c>
      <c r="B157" s="74">
        <v>3</v>
      </c>
      <c r="C157" s="99">
        <v>9.0399999999999991</v>
      </c>
      <c r="D157" s="108">
        <f t="shared" si="9"/>
        <v>3</v>
      </c>
      <c r="E157" s="110">
        <f t="shared" si="10"/>
        <v>9</v>
      </c>
    </row>
    <row r="158" spans="1:5" x14ac:dyDescent="0.35">
      <c r="A158" s="71" t="s">
        <v>229</v>
      </c>
      <c r="B158" s="74">
        <v>3</v>
      </c>
      <c r="C158" s="99">
        <v>9.0399999999999991</v>
      </c>
      <c r="D158" s="108">
        <f t="shared" si="9"/>
        <v>3</v>
      </c>
      <c r="E158" s="110">
        <f t="shared" si="10"/>
        <v>9</v>
      </c>
    </row>
    <row r="159" spans="1:5" x14ac:dyDescent="0.35">
      <c r="A159" s="67" t="s">
        <v>224</v>
      </c>
      <c r="B159" s="87">
        <v>3</v>
      </c>
      <c r="C159" s="102">
        <v>9.0500000000000007</v>
      </c>
      <c r="D159" s="108">
        <f t="shared" si="9"/>
        <v>3</v>
      </c>
      <c r="E159" s="110">
        <f t="shared" si="10"/>
        <v>9</v>
      </c>
    </row>
    <row r="160" spans="1:5" x14ac:dyDescent="0.35">
      <c r="A160" s="67" t="s">
        <v>224</v>
      </c>
      <c r="B160" s="87">
        <v>3</v>
      </c>
      <c r="C160" s="102">
        <v>9.0500000000000007</v>
      </c>
      <c r="D160" s="108">
        <f t="shared" si="9"/>
        <v>3</v>
      </c>
      <c r="E160" s="110">
        <f t="shared" si="10"/>
        <v>9</v>
      </c>
    </row>
    <row r="161" spans="1:5" x14ac:dyDescent="0.35">
      <c r="A161" s="56" t="s">
        <v>217</v>
      </c>
      <c r="B161" s="103">
        <v>3</v>
      </c>
      <c r="C161" s="104">
        <v>9.09</v>
      </c>
      <c r="D161" s="108">
        <f t="shared" si="9"/>
        <v>3</v>
      </c>
      <c r="E161" s="110">
        <f t="shared" si="10"/>
        <v>9</v>
      </c>
    </row>
    <row r="162" spans="1:5" x14ac:dyDescent="0.35">
      <c r="A162" s="71" t="s">
        <v>229</v>
      </c>
      <c r="B162" s="74">
        <v>3</v>
      </c>
      <c r="C162" s="99">
        <v>10.010999999999999</v>
      </c>
      <c r="D162" s="108">
        <f t="shared" si="9"/>
        <v>3</v>
      </c>
      <c r="E162" s="110">
        <f t="shared" si="10"/>
        <v>10</v>
      </c>
    </row>
    <row r="163" spans="1:5" x14ac:dyDescent="0.35">
      <c r="A163" s="62" t="s">
        <v>228</v>
      </c>
      <c r="B163" s="77">
        <v>3</v>
      </c>
      <c r="C163" s="100">
        <v>10.010999999999999</v>
      </c>
      <c r="D163" s="108">
        <f t="shared" si="9"/>
        <v>3</v>
      </c>
      <c r="E163" s="110">
        <f t="shared" si="10"/>
        <v>10</v>
      </c>
    </row>
    <row r="164" spans="1:5" x14ac:dyDescent="0.35">
      <c r="A164" s="71" t="s">
        <v>248</v>
      </c>
      <c r="B164" s="74">
        <v>3</v>
      </c>
      <c r="C164" s="99">
        <v>10.010999999999999</v>
      </c>
      <c r="D164" s="108">
        <f t="shared" si="9"/>
        <v>3</v>
      </c>
      <c r="E164" s="110">
        <f t="shared" si="10"/>
        <v>10</v>
      </c>
    </row>
    <row r="165" spans="1:5" x14ac:dyDescent="0.35">
      <c r="A165" s="71" t="s">
        <v>226</v>
      </c>
      <c r="B165" s="74">
        <v>3</v>
      </c>
      <c r="C165" s="99">
        <v>10.010999999999999</v>
      </c>
      <c r="D165" s="108">
        <f t="shared" si="9"/>
        <v>3</v>
      </c>
      <c r="E165" s="110">
        <f t="shared" si="10"/>
        <v>10</v>
      </c>
    </row>
    <row r="166" spans="1:5" x14ac:dyDescent="0.35">
      <c r="A166" s="62" t="s">
        <v>249</v>
      </c>
      <c r="B166" s="77">
        <v>3</v>
      </c>
      <c r="C166" s="100">
        <v>10.013</v>
      </c>
      <c r="D166" s="108">
        <f t="shared" si="9"/>
        <v>3</v>
      </c>
      <c r="E166" s="110">
        <f t="shared" si="10"/>
        <v>10</v>
      </c>
    </row>
    <row r="167" spans="1:5" x14ac:dyDescent="0.35">
      <c r="A167" s="67" t="s">
        <v>224</v>
      </c>
      <c r="B167" s="87">
        <v>3</v>
      </c>
      <c r="C167" s="102">
        <v>10.021000000000001</v>
      </c>
      <c r="D167" s="108">
        <f t="shared" si="9"/>
        <v>3</v>
      </c>
      <c r="E167" s="110">
        <f t="shared" si="10"/>
        <v>10</v>
      </c>
    </row>
    <row r="168" spans="1:5" x14ac:dyDescent="0.35">
      <c r="A168" s="67" t="s">
        <v>224</v>
      </c>
      <c r="B168" s="87">
        <v>3</v>
      </c>
      <c r="C168" s="102">
        <v>10.021000000000001</v>
      </c>
      <c r="D168" s="108">
        <f t="shared" si="9"/>
        <v>3</v>
      </c>
      <c r="E168" s="110">
        <f t="shared" si="10"/>
        <v>10</v>
      </c>
    </row>
    <row r="169" spans="1:5" x14ac:dyDescent="0.35">
      <c r="A169" s="71" t="s">
        <v>229</v>
      </c>
      <c r="B169" s="74">
        <v>3</v>
      </c>
      <c r="C169" s="99">
        <v>10.021000000000001</v>
      </c>
      <c r="D169" s="108">
        <f t="shared" si="9"/>
        <v>3</v>
      </c>
      <c r="E169" s="110">
        <f t="shared" si="10"/>
        <v>10</v>
      </c>
    </row>
    <row r="170" spans="1:5" x14ac:dyDescent="0.35">
      <c r="A170" s="56" t="s">
        <v>217</v>
      </c>
      <c r="B170" s="103">
        <v>3</v>
      </c>
      <c r="C170" s="104">
        <v>10.021000000000001</v>
      </c>
      <c r="D170" s="108">
        <f t="shared" si="9"/>
        <v>3</v>
      </c>
      <c r="E170" s="110">
        <f t="shared" si="10"/>
        <v>10</v>
      </c>
    </row>
    <row r="171" spans="1:5" x14ac:dyDescent="0.35">
      <c r="A171" s="62" t="s">
        <v>221</v>
      </c>
      <c r="B171" s="77">
        <v>3</v>
      </c>
      <c r="C171" s="100">
        <v>10.021000000000001</v>
      </c>
      <c r="D171" s="108">
        <f t="shared" si="9"/>
        <v>3</v>
      </c>
      <c r="E171" s="110">
        <f t="shared" si="10"/>
        <v>10</v>
      </c>
    </row>
    <row r="172" spans="1:5" x14ac:dyDescent="0.35">
      <c r="A172" s="56" t="s">
        <v>217</v>
      </c>
      <c r="B172" s="103">
        <v>3</v>
      </c>
      <c r="C172" s="104">
        <v>10.023</v>
      </c>
      <c r="D172" s="108">
        <f t="shared" si="9"/>
        <v>3</v>
      </c>
      <c r="E172" s="110">
        <f t="shared" si="10"/>
        <v>10</v>
      </c>
    </row>
    <row r="173" spans="1:5" x14ac:dyDescent="0.35">
      <c r="A173" s="62" t="s">
        <v>217</v>
      </c>
      <c r="B173" s="77">
        <v>3</v>
      </c>
      <c r="C173" s="100">
        <v>10.025</v>
      </c>
      <c r="D173" s="108">
        <f t="shared" si="9"/>
        <v>3</v>
      </c>
      <c r="E173" s="110">
        <f t="shared" si="10"/>
        <v>10</v>
      </c>
    </row>
    <row r="174" spans="1:5" x14ac:dyDescent="0.35">
      <c r="A174" s="56" t="s">
        <v>213</v>
      </c>
      <c r="B174" s="103">
        <v>3</v>
      </c>
      <c r="C174" s="104">
        <v>11.01</v>
      </c>
      <c r="D174" s="108">
        <f t="shared" si="9"/>
        <v>3</v>
      </c>
      <c r="E174" s="110">
        <f t="shared" si="10"/>
        <v>11</v>
      </c>
    </row>
    <row r="175" spans="1:5" x14ac:dyDescent="0.35">
      <c r="A175" s="97" t="s">
        <v>214</v>
      </c>
      <c r="B175" s="75">
        <v>3</v>
      </c>
      <c r="C175" s="105">
        <v>11.02</v>
      </c>
      <c r="D175" s="108">
        <f t="shared" si="9"/>
        <v>3</v>
      </c>
      <c r="E175" s="110">
        <f t="shared" si="10"/>
        <v>11</v>
      </c>
    </row>
    <row r="176" spans="1:5" x14ac:dyDescent="0.35">
      <c r="A176" s="97" t="s">
        <v>214</v>
      </c>
      <c r="B176" s="75">
        <v>3</v>
      </c>
      <c r="C176" s="105">
        <v>11.02</v>
      </c>
      <c r="D176" s="108">
        <f t="shared" si="9"/>
        <v>3</v>
      </c>
      <c r="E176" s="110">
        <f t="shared" si="10"/>
        <v>11</v>
      </c>
    </row>
    <row r="177" spans="1:5" x14ac:dyDescent="0.35">
      <c r="A177" s="97" t="s">
        <v>214</v>
      </c>
      <c r="B177" s="75">
        <v>3</v>
      </c>
      <c r="C177" s="105">
        <v>11.02</v>
      </c>
      <c r="D177" s="108">
        <f t="shared" si="9"/>
        <v>3</v>
      </c>
      <c r="E177" s="110">
        <f t="shared" si="10"/>
        <v>11</v>
      </c>
    </row>
    <row r="178" spans="1:5" x14ac:dyDescent="0.35">
      <c r="A178" s="71" t="s">
        <v>212</v>
      </c>
      <c r="B178" s="74">
        <v>3</v>
      </c>
      <c r="C178" s="99">
        <v>11.02</v>
      </c>
      <c r="D178" s="108">
        <f t="shared" si="9"/>
        <v>3</v>
      </c>
      <c r="E178" s="110">
        <f t="shared" si="10"/>
        <v>11</v>
      </c>
    </row>
    <row r="179" spans="1:5" x14ac:dyDescent="0.35">
      <c r="A179" s="62" t="s">
        <v>149</v>
      </c>
      <c r="B179" s="77">
        <v>3</v>
      </c>
      <c r="C179" s="100">
        <v>11.04</v>
      </c>
      <c r="D179" s="108">
        <f t="shared" si="9"/>
        <v>3</v>
      </c>
      <c r="E179" s="110">
        <f t="shared" si="10"/>
        <v>11</v>
      </c>
    </row>
    <row r="180" spans="1:5" x14ac:dyDescent="0.35">
      <c r="A180" s="71" t="s">
        <v>248</v>
      </c>
      <c r="B180" s="74">
        <v>3</v>
      </c>
      <c r="C180" s="99">
        <v>11.09</v>
      </c>
      <c r="D180" s="108">
        <f t="shared" si="9"/>
        <v>3</v>
      </c>
      <c r="E180" s="110">
        <f t="shared" si="10"/>
        <v>11</v>
      </c>
    </row>
    <row r="181" spans="1:5" x14ac:dyDescent="0.35">
      <c r="A181" s="67" t="s">
        <v>224</v>
      </c>
      <c r="B181" s="87">
        <v>3</v>
      </c>
      <c r="C181" s="102">
        <v>12.01</v>
      </c>
      <c r="D181" s="108">
        <f t="shared" si="9"/>
        <v>3</v>
      </c>
      <c r="E181" s="110">
        <f t="shared" si="10"/>
        <v>12</v>
      </c>
    </row>
    <row r="182" spans="1:5" x14ac:dyDescent="0.35">
      <c r="A182" s="67" t="s">
        <v>224</v>
      </c>
      <c r="B182" s="87">
        <v>3</v>
      </c>
      <c r="C182" s="102">
        <v>12.01</v>
      </c>
      <c r="D182" s="108">
        <f t="shared" si="9"/>
        <v>3</v>
      </c>
      <c r="E182" s="110">
        <f t="shared" si="10"/>
        <v>12</v>
      </c>
    </row>
    <row r="183" spans="1:5" x14ac:dyDescent="0.35">
      <c r="A183" s="97" t="s">
        <v>214</v>
      </c>
      <c r="B183" s="75">
        <v>3</v>
      </c>
      <c r="C183" s="105">
        <v>12.01</v>
      </c>
      <c r="D183" s="108">
        <f t="shared" si="9"/>
        <v>3</v>
      </c>
      <c r="E183" s="110">
        <f t="shared" si="10"/>
        <v>12</v>
      </c>
    </row>
    <row r="184" spans="1:5" x14ac:dyDescent="0.35">
      <c r="A184" s="97" t="s">
        <v>214</v>
      </c>
      <c r="B184" s="75">
        <v>3</v>
      </c>
      <c r="C184" s="105">
        <v>12.01</v>
      </c>
      <c r="D184" s="108">
        <f t="shared" si="9"/>
        <v>3</v>
      </c>
      <c r="E184" s="110">
        <f t="shared" si="10"/>
        <v>12</v>
      </c>
    </row>
    <row r="185" spans="1:5" x14ac:dyDescent="0.35">
      <c r="A185" s="97" t="s">
        <v>214</v>
      </c>
      <c r="B185" s="75">
        <v>3</v>
      </c>
      <c r="C185" s="105">
        <v>12.01</v>
      </c>
      <c r="D185" s="108">
        <f t="shared" si="9"/>
        <v>3</v>
      </c>
      <c r="E185" s="110">
        <f t="shared" si="10"/>
        <v>12</v>
      </c>
    </row>
    <row r="186" spans="1:5" x14ac:dyDescent="0.35">
      <c r="A186" s="67" t="s">
        <v>212</v>
      </c>
      <c r="B186" s="87">
        <v>3</v>
      </c>
      <c r="C186" s="102">
        <v>12.01</v>
      </c>
      <c r="D186" s="108">
        <f t="shared" si="9"/>
        <v>3</v>
      </c>
      <c r="E186" s="110">
        <f t="shared" si="10"/>
        <v>12</v>
      </c>
    </row>
    <row r="187" spans="1:5" x14ac:dyDescent="0.35">
      <c r="A187" s="56" t="s">
        <v>213</v>
      </c>
      <c r="B187" s="103">
        <v>3</v>
      </c>
      <c r="C187" s="104">
        <v>12.01</v>
      </c>
      <c r="D187" s="108">
        <f t="shared" si="9"/>
        <v>3</v>
      </c>
      <c r="E187" s="110">
        <f t="shared" si="10"/>
        <v>12</v>
      </c>
    </row>
    <row r="188" spans="1:5" x14ac:dyDescent="0.35">
      <c r="A188" s="62" t="s">
        <v>217</v>
      </c>
      <c r="B188" s="77">
        <v>3</v>
      </c>
      <c r="C188" s="100">
        <v>12.01</v>
      </c>
      <c r="D188" s="108">
        <f t="shared" si="9"/>
        <v>3</v>
      </c>
      <c r="E188" s="110">
        <f t="shared" si="10"/>
        <v>12</v>
      </c>
    </row>
    <row r="189" spans="1:5" x14ac:dyDescent="0.35">
      <c r="A189" s="62" t="s">
        <v>249</v>
      </c>
      <c r="B189" s="77">
        <v>3</v>
      </c>
      <c r="C189" s="100">
        <v>12.01</v>
      </c>
      <c r="D189" s="108">
        <f t="shared" si="9"/>
        <v>3</v>
      </c>
      <c r="E189" s="110">
        <f t="shared" si="10"/>
        <v>12</v>
      </c>
    </row>
    <row r="190" spans="1:5" x14ac:dyDescent="0.35">
      <c r="A190" s="71" t="s">
        <v>248</v>
      </c>
      <c r="B190" s="74">
        <v>3</v>
      </c>
      <c r="C190" s="99">
        <v>12.01</v>
      </c>
      <c r="D190" s="108">
        <f t="shared" si="9"/>
        <v>3</v>
      </c>
      <c r="E190" s="110">
        <f t="shared" si="10"/>
        <v>12</v>
      </c>
    </row>
    <row r="191" spans="1:5" x14ac:dyDescent="0.35">
      <c r="A191" s="71" t="s">
        <v>226</v>
      </c>
      <c r="B191" s="74">
        <v>3</v>
      </c>
      <c r="C191" s="99">
        <v>12.01</v>
      </c>
      <c r="D191" s="108">
        <f t="shared" si="9"/>
        <v>3</v>
      </c>
      <c r="E191" s="110">
        <f t="shared" si="10"/>
        <v>12</v>
      </c>
    </row>
    <row r="192" spans="1:5" x14ac:dyDescent="0.35">
      <c r="A192" s="62" t="s">
        <v>221</v>
      </c>
      <c r="B192" s="77">
        <v>3</v>
      </c>
      <c r="C192" s="100">
        <v>12.01</v>
      </c>
      <c r="D192" s="108">
        <f t="shared" si="9"/>
        <v>3</v>
      </c>
      <c r="E192" s="110">
        <f t="shared" si="10"/>
        <v>12</v>
      </c>
    </row>
    <row r="193" spans="1:23" x14ac:dyDescent="0.35">
      <c r="A193" s="71" t="s">
        <v>229</v>
      </c>
      <c r="B193" s="74">
        <v>3</v>
      </c>
      <c r="C193" s="99">
        <v>12.02</v>
      </c>
      <c r="D193" s="108">
        <f t="shared" si="9"/>
        <v>3</v>
      </c>
      <c r="E193" s="110">
        <f t="shared" si="10"/>
        <v>12</v>
      </c>
    </row>
    <row r="194" spans="1:23" x14ac:dyDescent="0.35">
      <c r="A194" s="67" t="s">
        <v>224</v>
      </c>
      <c r="B194" s="87">
        <v>3</v>
      </c>
      <c r="C194" s="102">
        <v>15</v>
      </c>
      <c r="D194" s="108">
        <f t="shared" ref="D194:D257" si="11">_xlfn.FLOOR.MATH(B194)</f>
        <v>3</v>
      </c>
      <c r="E194" s="110">
        <f t="shared" ref="E194:E257" si="12">_xlfn.FLOOR.MATH(C194)</f>
        <v>15</v>
      </c>
    </row>
    <row r="195" spans="1:23" x14ac:dyDescent="0.35">
      <c r="A195" s="67" t="s">
        <v>224</v>
      </c>
      <c r="B195" s="87">
        <v>3</v>
      </c>
      <c r="C195" s="102">
        <v>15</v>
      </c>
      <c r="D195" s="108">
        <f t="shared" si="11"/>
        <v>3</v>
      </c>
      <c r="E195" s="110">
        <f t="shared" si="12"/>
        <v>15</v>
      </c>
    </row>
    <row r="196" spans="1:23" x14ac:dyDescent="0.35">
      <c r="A196" s="71" t="s">
        <v>229</v>
      </c>
      <c r="B196" s="74">
        <v>3</v>
      </c>
      <c r="C196" s="99">
        <v>15</v>
      </c>
      <c r="D196" s="108">
        <f t="shared" si="11"/>
        <v>3</v>
      </c>
      <c r="E196" s="110">
        <f t="shared" si="12"/>
        <v>15</v>
      </c>
    </row>
    <row r="197" spans="1:23" x14ac:dyDescent="0.35">
      <c r="A197" s="62" t="s">
        <v>249</v>
      </c>
      <c r="B197" s="77">
        <v>3</v>
      </c>
      <c r="C197" s="100">
        <v>15</v>
      </c>
      <c r="D197" s="108">
        <f t="shared" si="11"/>
        <v>3</v>
      </c>
      <c r="E197" s="110">
        <f t="shared" si="12"/>
        <v>15</v>
      </c>
    </row>
    <row r="198" spans="1:23" x14ac:dyDescent="0.35">
      <c r="A198" s="62" t="s">
        <v>249</v>
      </c>
      <c r="B198" s="77">
        <v>3</v>
      </c>
      <c r="C198" s="100">
        <v>15</v>
      </c>
      <c r="D198" s="108">
        <f t="shared" si="11"/>
        <v>3</v>
      </c>
      <c r="E198" s="110">
        <f t="shared" si="12"/>
        <v>15</v>
      </c>
    </row>
    <row r="199" spans="1:23" x14ac:dyDescent="0.35">
      <c r="A199" s="62" t="s">
        <v>249</v>
      </c>
      <c r="B199" s="77">
        <v>3</v>
      </c>
      <c r="C199" s="100">
        <v>15</v>
      </c>
      <c r="D199" s="108">
        <f t="shared" si="11"/>
        <v>3</v>
      </c>
      <c r="E199" s="110">
        <f t="shared" si="12"/>
        <v>15</v>
      </c>
    </row>
    <row r="200" spans="1:23" x14ac:dyDescent="0.35">
      <c r="A200" s="62" t="s">
        <v>249</v>
      </c>
      <c r="B200" s="77">
        <v>3</v>
      </c>
      <c r="C200" s="100">
        <v>15</v>
      </c>
      <c r="D200" s="108">
        <f t="shared" si="11"/>
        <v>3</v>
      </c>
      <c r="E200" s="110">
        <f t="shared" si="12"/>
        <v>15</v>
      </c>
    </row>
    <row r="201" spans="1:23" x14ac:dyDescent="0.35">
      <c r="A201" s="71" t="s">
        <v>248</v>
      </c>
      <c r="B201" s="74">
        <v>3</v>
      </c>
      <c r="C201" s="99">
        <v>15</v>
      </c>
      <c r="D201" s="108">
        <f t="shared" si="11"/>
        <v>3</v>
      </c>
      <c r="E201" s="110">
        <f t="shared" si="12"/>
        <v>15</v>
      </c>
      <c r="F201" s="1">
        <v>1</v>
      </c>
      <c r="G201" s="1">
        <v>2</v>
      </c>
      <c r="H201" s="1">
        <v>3</v>
      </c>
      <c r="I201" s="1">
        <v>4</v>
      </c>
      <c r="J201" s="1">
        <v>5</v>
      </c>
      <c r="K201" s="1">
        <v>6</v>
      </c>
      <c r="L201" s="1">
        <v>7</v>
      </c>
      <c r="M201" s="1">
        <v>8</v>
      </c>
      <c r="N201" s="1">
        <v>9</v>
      </c>
      <c r="O201" s="1">
        <v>10</v>
      </c>
      <c r="P201" s="1">
        <v>11</v>
      </c>
      <c r="Q201" s="1">
        <v>12</v>
      </c>
      <c r="R201" s="1">
        <v>13</v>
      </c>
      <c r="S201" s="1">
        <v>14</v>
      </c>
      <c r="T201" s="1">
        <v>15</v>
      </c>
      <c r="U201" s="1">
        <v>16</v>
      </c>
      <c r="V201" s="1">
        <v>17</v>
      </c>
      <c r="W201" s="1" t="s">
        <v>321</v>
      </c>
    </row>
    <row r="202" spans="1:23" x14ac:dyDescent="0.35">
      <c r="A202" s="71" t="s">
        <v>229</v>
      </c>
      <c r="B202" s="74">
        <v>4</v>
      </c>
      <c r="C202" s="99">
        <v>1.0109999999999999</v>
      </c>
      <c r="D202" s="108">
        <f t="shared" si="11"/>
        <v>4</v>
      </c>
      <c r="E202" s="110">
        <f t="shared" si="12"/>
        <v>1</v>
      </c>
      <c r="F202" s="39">
        <f>ROWS(E202:E205)</f>
        <v>4</v>
      </c>
      <c r="G202" s="39">
        <f>ROWS(E206:E213)</f>
        <v>8</v>
      </c>
      <c r="H202" s="39">
        <v>0</v>
      </c>
      <c r="I202" s="39">
        <v>0</v>
      </c>
      <c r="J202" s="39">
        <v>0</v>
      </c>
      <c r="K202" s="39">
        <v>0</v>
      </c>
      <c r="L202" s="39">
        <f>ROWS(E214:E217)</f>
        <v>4</v>
      </c>
      <c r="M202" s="39">
        <f>ROWS(E218:E232)</f>
        <v>15</v>
      </c>
      <c r="N202" s="39">
        <f>ROWS(E233:E240)</f>
        <v>8</v>
      </c>
      <c r="O202" s="39">
        <f>ROWS(E241:E250)</f>
        <v>10</v>
      </c>
      <c r="P202" s="39">
        <f>ROWS(E251:E254)</f>
        <v>4</v>
      </c>
      <c r="Q202" s="39">
        <f>ROWS(E255:E263)</f>
        <v>9</v>
      </c>
      <c r="R202" s="39">
        <v>0</v>
      </c>
      <c r="S202" s="39">
        <v>0</v>
      </c>
      <c r="T202" s="39">
        <f>ROWS(E264:E268)</f>
        <v>5</v>
      </c>
      <c r="U202" s="39">
        <v>0</v>
      </c>
      <c r="V202" s="39">
        <f>ROWS(E269:E276)</f>
        <v>8</v>
      </c>
      <c r="W202" s="39">
        <f>SUM(F202:V202)</f>
        <v>75</v>
      </c>
    </row>
    <row r="203" spans="1:23" x14ac:dyDescent="0.35">
      <c r="A203" s="62" t="s">
        <v>215</v>
      </c>
      <c r="B203" s="77">
        <v>4</v>
      </c>
      <c r="C203" s="100">
        <v>1.0109999999999999</v>
      </c>
      <c r="D203" s="108">
        <f t="shared" si="11"/>
        <v>4</v>
      </c>
      <c r="E203" s="110">
        <f t="shared" si="12"/>
        <v>1</v>
      </c>
      <c r="F203" s="39">
        <f>F202/$W$202*100</f>
        <v>5.3333333333333339</v>
      </c>
      <c r="G203" s="106">
        <f t="shared" ref="G203:W203" si="13">G202/$W$202*100</f>
        <v>10.666666666666668</v>
      </c>
      <c r="H203" s="106">
        <f t="shared" si="13"/>
        <v>0</v>
      </c>
      <c r="I203" s="106">
        <f t="shared" si="13"/>
        <v>0</v>
      </c>
      <c r="J203" s="106">
        <f t="shared" si="13"/>
        <v>0</v>
      </c>
      <c r="K203" s="106">
        <f t="shared" si="13"/>
        <v>0</v>
      </c>
      <c r="L203" s="106">
        <f t="shared" si="13"/>
        <v>5.3333333333333339</v>
      </c>
      <c r="M203" s="106">
        <f t="shared" si="13"/>
        <v>20</v>
      </c>
      <c r="N203" s="106">
        <f t="shared" si="13"/>
        <v>10.666666666666668</v>
      </c>
      <c r="O203" s="106">
        <f t="shared" si="13"/>
        <v>13.333333333333334</v>
      </c>
      <c r="P203" s="106">
        <f t="shared" si="13"/>
        <v>5.3333333333333339</v>
      </c>
      <c r="Q203" s="106">
        <f t="shared" si="13"/>
        <v>12</v>
      </c>
      <c r="R203" s="106">
        <f t="shared" si="13"/>
        <v>0</v>
      </c>
      <c r="S203" s="106">
        <f t="shared" si="13"/>
        <v>0</v>
      </c>
      <c r="T203" s="106">
        <f t="shared" si="13"/>
        <v>6.666666666666667</v>
      </c>
      <c r="U203" s="106">
        <f t="shared" si="13"/>
        <v>0</v>
      </c>
      <c r="V203" s="106">
        <f t="shared" si="13"/>
        <v>10.666666666666668</v>
      </c>
      <c r="W203" s="106">
        <f t="shared" si="13"/>
        <v>100</v>
      </c>
    </row>
    <row r="204" spans="1:23" x14ac:dyDescent="0.35">
      <c r="A204" s="62" t="s">
        <v>215</v>
      </c>
      <c r="B204" s="77">
        <v>4</v>
      </c>
      <c r="C204" s="100">
        <v>1.0109999999999999</v>
      </c>
      <c r="D204" s="108">
        <f t="shared" si="11"/>
        <v>4</v>
      </c>
      <c r="E204" s="110">
        <f t="shared" si="12"/>
        <v>1</v>
      </c>
      <c r="F204" s="39">
        <f>F202/2</f>
        <v>2</v>
      </c>
      <c r="G204" s="39">
        <f t="shared" ref="G204:V204" si="14">G202/2</f>
        <v>4</v>
      </c>
      <c r="H204" s="39">
        <f t="shared" si="14"/>
        <v>0</v>
      </c>
      <c r="I204" s="39">
        <f t="shared" si="14"/>
        <v>0</v>
      </c>
      <c r="J204" s="39">
        <f t="shared" si="14"/>
        <v>0</v>
      </c>
      <c r="K204" s="39">
        <f t="shared" si="14"/>
        <v>0</v>
      </c>
      <c r="L204" s="39">
        <f t="shared" si="14"/>
        <v>2</v>
      </c>
      <c r="M204" s="39">
        <f t="shared" si="14"/>
        <v>7.5</v>
      </c>
      <c r="N204" s="39">
        <f t="shared" si="14"/>
        <v>4</v>
      </c>
      <c r="O204" s="39">
        <f t="shared" si="14"/>
        <v>5</v>
      </c>
      <c r="P204" s="39">
        <f t="shared" si="14"/>
        <v>2</v>
      </c>
      <c r="Q204" s="39">
        <f t="shared" si="14"/>
        <v>4.5</v>
      </c>
      <c r="R204" s="39">
        <f t="shared" si="14"/>
        <v>0</v>
      </c>
      <c r="S204" s="39">
        <f t="shared" si="14"/>
        <v>0</v>
      </c>
      <c r="T204" s="39">
        <f t="shared" si="14"/>
        <v>2.5</v>
      </c>
      <c r="U204" s="39">
        <f t="shared" si="14"/>
        <v>0</v>
      </c>
      <c r="V204" s="39">
        <f t="shared" si="14"/>
        <v>4</v>
      </c>
    </row>
    <row r="205" spans="1:23" x14ac:dyDescent="0.35">
      <c r="A205" s="62" t="s">
        <v>215</v>
      </c>
      <c r="B205" s="77">
        <v>4</v>
      </c>
      <c r="C205" s="100">
        <v>1.0109999999999999</v>
      </c>
      <c r="D205" s="108">
        <f t="shared" si="11"/>
        <v>4</v>
      </c>
      <c r="E205" s="110">
        <f t="shared" si="12"/>
        <v>1</v>
      </c>
    </row>
    <row r="206" spans="1:23" x14ac:dyDescent="0.35">
      <c r="A206" s="71" t="s">
        <v>229</v>
      </c>
      <c r="B206" s="74">
        <v>4</v>
      </c>
      <c r="C206" s="99">
        <v>2.0299999999999998</v>
      </c>
      <c r="D206" s="108">
        <f t="shared" si="11"/>
        <v>4</v>
      </c>
      <c r="E206" s="110">
        <f t="shared" si="12"/>
        <v>2</v>
      </c>
    </row>
    <row r="207" spans="1:23" x14ac:dyDescent="0.35">
      <c r="A207" s="71" t="s">
        <v>229</v>
      </c>
      <c r="B207" s="74">
        <v>4</v>
      </c>
      <c r="C207" s="99">
        <v>2.0299999999999998</v>
      </c>
      <c r="D207" s="108">
        <f t="shared" si="11"/>
        <v>4</v>
      </c>
      <c r="E207" s="110">
        <f t="shared" si="12"/>
        <v>2</v>
      </c>
    </row>
    <row r="208" spans="1:23" x14ac:dyDescent="0.35">
      <c r="A208" s="62" t="s">
        <v>215</v>
      </c>
      <c r="B208" s="77">
        <v>4</v>
      </c>
      <c r="C208" s="100">
        <v>2.06</v>
      </c>
      <c r="D208" s="108">
        <f t="shared" si="11"/>
        <v>4</v>
      </c>
      <c r="E208" s="110">
        <f t="shared" si="12"/>
        <v>2</v>
      </c>
    </row>
    <row r="209" spans="1:5" x14ac:dyDescent="0.35">
      <c r="A209" s="62" t="s">
        <v>215</v>
      </c>
      <c r="B209" s="77">
        <v>4</v>
      </c>
      <c r="C209" s="100">
        <v>2.06</v>
      </c>
      <c r="D209" s="108">
        <f t="shared" si="11"/>
        <v>4</v>
      </c>
      <c r="E209" s="110">
        <f t="shared" si="12"/>
        <v>2</v>
      </c>
    </row>
    <row r="210" spans="1:5" x14ac:dyDescent="0.35">
      <c r="A210" s="62" t="s">
        <v>215</v>
      </c>
      <c r="B210" s="77">
        <v>4</v>
      </c>
      <c r="C210" s="100">
        <v>2.06</v>
      </c>
      <c r="D210" s="108">
        <f t="shared" si="11"/>
        <v>4</v>
      </c>
      <c r="E210" s="110">
        <f t="shared" si="12"/>
        <v>2</v>
      </c>
    </row>
    <row r="211" spans="1:5" x14ac:dyDescent="0.35">
      <c r="A211" s="62" t="s">
        <v>215</v>
      </c>
      <c r="B211" s="77">
        <v>4</v>
      </c>
      <c r="C211" s="100">
        <v>2.14</v>
      </c>
      <c r="D211" s="108">
        <f t="shared" si="11"/>
        <v>4</v>
      </c>
      <c r="E211" s="110">
        <f t="shared" si="12"/>
        <v>2</v>
      </c>
    </row>
    <row r="212" spans="1:5" x14ac:dyDescent="0.35">
      <c r="A212" s="62" t="s">
        <v>215</v>
      </c>
      <c r="B212" s="77">
        <v>4</v>
      </c>
      <c r="C212" s="100">
        <v>2.14</v>
      </c>
      <c r="D212" s="108">
        <f t="shared" si="11"/>
        <v>4</v>
      </c>
      <c r="E212" s="110">
        <f t="shared" si="12"/>
        <v>2</v>
      </c>
    </row>
    <row r="213" spans="1:5" x14ac:dyDescent="0.35">
      <c r="A213" s="62" t="s">
        <v>215</v>
      </c>
      <c r="B213" s="77">
        <v>4</v>
      </c>
      <c r="C213" s="100">
        <v>2.14</v>
      </c>
      <c r="D213" s="108">
        <f t="shared" si="11"/>
        <v>4</v>
      </c>
      <c r="E213" s="110">
        <f t="shared" si="12"/>
        <v>2</v>
      </c>
    </row>
    <row r="214" spans="1:5" x14ac:dyDescent="0.35">
      <c r="A214" s="71" t="s">
        <v>218</v>
      </c>
      <c r="B214" s="74">
        <v>4</v>
      </c>
      <c r="C214" s="99">
        <v>7.03</v>
      </c>
      <c r="D214" s="108">
        <f t="shared" si="11"/>
        <v>4</v>
      </c>
      <c r="E214" s="110">
        <f t="shared" si="12"/>
        <v>7</v>
      </c>
    </row>
    <row r="215" spans="1:5" x14ac:dyDescent="0.35">
      <c r="A215" s="71" t="s">
        <v>218</v>
      </c>
      <c r="B215" s="74">
        <v>4</v>
      </c>
      <c r="C215" s="99">
        <v>7.03</v>
      </c>
      <c r="D215" s="108">
        <f t="shared" si="11"/>
        <v>4</v>
      </c>
      <c r="E215" s="110">
        <f t="shared" si="12"/>
        <v>7</v>
      </c>
    </row>
    <row r="216" spans="1:5" x14ac:dyDescent="0.35">
      <c r="A216" s="71" t="s">
        <v>218</v>
      </c>
      <c r="B216" s="74">
        <v>4</v>
      </c>
      <c r="C216" s="99">
        <v>7.04</v>
      </c>
      <c r="D216" s="108">
        <f t="shared" si="11"/>
        <v>4</v>
      </c>
      <c r="E216" s="110">
        <f t="shared" si="12"/>
        <v>7</v>
      </c>
    </row>
    <row r="217" spans="1:5" x14ac:dyDescent="0.35">
      <c r="A217" s="71" t="s">
        <v>218</v>
      </c>
      <c r="B217" s="74">
        <v>4</v>
      </c>
      <c r="C217" s="99">
        <v>7.04</v>
      </c>
      <c r="D217" s="108">
        <f t="shared" si="11"/>
        <v>4</v>
      </c>
      <c r="E217" s="110">
        <f t="shared" si="12"/>
        <v>7</v>
      </c>
    </row>
    <row r="218" spans="1:5" x14ac:dyDescent="0.35">
      <c r="A218" s="97" t="s">
        <v>214</v>
      </c>
      <c r="B218" s="75">
        <v>4</v>
      </c>
      <c r="C218" s="105">
        <v>8.01</v>
      </c>
      <c r="D218" s="108">
        <f t="shared" si="11"/>
        <v>4</v>
      </c>
      <c r="E218" s="110">
        <f t="shared" si="12"/>
        <v>8</v>
      </c>
    </row>
    <row r="219" spans="1:5" x14ac:dyDescent="0.35">
      <c r="A219" s="71" t="s">
        <v>212</v>
      </c>
      <c r="B219" s="74">
        <v>4</v>
      </c>
      <c r="C219" s="99">
        <v>8.01</v>
      </c>
      <c r="D219" s="108">
        <f t="shared" si="11"/>
        <v>4</v>
      </c>
      <c r="E219" s="110">
        <f t="shared" si="12"/>
        <v>8</v>
      </c>
    </row>
    <row r="220" spans="1:5" x14ac:dyDescent="0.35">
      <c r="A220" s="62" t="s">
        <v>233</v>
      </c>
      <c r="B220" s="77">
        <v>4</v>
      </c>
      <c r="C220" s="100">
        <v>8.01</v>
      </c>
      <c r="D220" s="108">
        <f t="shared" si="11"/>
        <v>4</v>
      </c>
      <c r="E220" s="110">
        <f t="shared" si="12"/>
        <v>8</v>
      </c>
    </row>
    <row r="221" spans="1:5" x14ac:dyDescent="0.35">
      <c r="A221" s="62" t="s">
        <v>228</v>
      </c>
      <c r="B221" s="77">
        <v>4</v>
      </c>
      <c r="C221" s="100">
        <v>8.01</v>
      </c>
      <c r="D221" s="108">
        <f t="shared" si="11"/>
        <v>4</v>
      </c>
      <c r="E221" s="110">
        <f t="shared" si="12"/>
        <v>8</v>
      </c>
    </row>
    <row r="222" spans="1:5" x14ac:dyDescent="0.35">
      <c r="A222" s="62" t="s">
        <v>234</v>
      </c>
      <c r="B222" s="77">
        <v>4</v>
      </c>
      <c r="C222" s="100">
        <v>8.01</v>
      </c>
      <c r="D222" s="108">
        <f t="shared" si="11"/>
        <v>4</v>
      </c>
      <c r="E222" s="110">
        <f t="shared" si="12"/>
        <v>8</v>
      </c>
    </row>
    <row r="223" spans="1:5" x14ac:dyDescent="0.35">
      <c r="A223" s="62" t="s">
        <v>234</v>
      </c>
      <c r="B223" s="77">
        <v>4</v>
      </c>
      <c r="C223" s="100">
        <v>8.01</v>
      </c>
      <c r="D223" s="108">
        <f t="shared" si="11"/>
        <v>4</v>
      </c>
      <c r="E223" s="110">
        <f t="shared" si="12"/>
        <v>8</v>
      </c>
    </row>
    <row r="224" spans="1:5" x14ac:dyDescent="0.35">
      <c r="A224" s="62" t="s">
        <v>234</v>
      </c>
      <c r="B224" s="77">
        <v>4</v>
      </c>
      <c r="C224" s="100">
        <v>8.01</v>
      </c>
      <c r="D224" s="108">
        <f t="shared" si="11"/>
        <v>4</v>
      </c>
      <c r="E224" s="110">
        <f t="shared" si="12"/>
        <v>8</v>
      </c>
    </row>
    <row r="225" spans="1:5" x14ac:dyDescent="0.35">
      <c r="A225" s="62" t="s">
        <v>233</v>
      </c>
      <c r="B225" s="77">
        <v>4</v>
      </c>
      <c r="C225" s="100">
        <v>8.02</v>
      </c>
      <c r="D225" s="108">
        <f t="shared" si="11"/>
        <v>4</v>
      </c>
      <c r="E225" s="110">
        <f t="shared" si="12"/>
        <v>8</v>
      </c>
    </row>
    <row r="226" spans="1:5" x14ac:dyDescent="0.35">
      <c r="A226" s="62" t="s">
        <v>228</v>
      </c>
      <c r="B226" s="77">
        <v>4</v>
      </c>
      <c r="C226" s="100">
        <v>8.02</v>
      </c>
      <c r="D226" s="108">
        <f t="shared" si="11"/>
        <v>4</v>
      </c>
      <c r="E226" s="110">
        <f t="shared" si="12"/>
        <v>8</v>
      </c>
    </row>
    <row r="227" spans="1:5" x14ac:dyDescent="0.35">
      <c r="A227" s="62" t="s">
        <v>148</v>
      </c>
      <c r="B227" s="77">
        <v>4</v>
      </c>
      <c r="C227" s="100">
        <v>8.0299999999999994</v>
      </c>
      <c r="D227" s="108">
        <f t="shared" si="11"/>
        <v>4</v>
      </c>
      <c r="E227" s="110">
        <f t="shared" si="12"/>
        <v>8</v>
      </c>
    </row>
    <row r="228" spans="1:5" x14ac:dyDescent="0.35">
      <c r="A228" s="62" t="s">
        <v>148</v>
      </c>
      <c r="B228" s="77">
        <v>4</v>
      </c>
      <c r="C228" s="100">
        <v>8.0299999999999994</v>
      </c>
      <c r="D228" s="108">
        <f t="shared" si="11"/>
        <v>4</v>
      </c>
      <c r="E228" s="110">
        <f t="shared" si="12"/>
        <v>8</v>
      </c>
    </row>
    <row r="229" spans="1:5" x14ac:dyDescent="0.35">
      <c r="A229" s="62" t="s">
        <v>233</v>
      </c>
      <c r="B229" s="77">
        <v>4</v>
      </c>
      <c r="C229" s="100">
        <v>8.0399999999999991</v>
      </c>
      <c r="D229" s="108">
        <f t="shared" si="11"/>
        <v>4</v>
      </c>
      <c r="E229" s="110">
        <f t="shared" si="12"/>
        <v>8</v>
      </c>
    </row>
    <row r="230" spans="1:5" x14ac:dyDescent="0.35">
      <c r="A230" s="62" t="s">
        <v>228</v>
      </c>
      <c r="B230" s="77">
        <v>4</v>
      </c>
      <c r="C230" s="100">
        <v>8.0500000000000007</v>
      </c>
      <c r="D230" s="108">
        <f t="shared" si="11"/>
        <v>4</v>
      </c>
      <c r="E230" s="110">
        <f t="shared" si="12"/>
        <v>8</v>
      </c>
    </row>
    <row r="231" spans="1:5" x14ac:dyDescent="0.35">
      <c r="A231" s="62" t="s">
        <v>228</v>
      </c>
      <c r="B231" s="77">
        <v>4</v>
      </c>
      <c r="C231" s="100">
        <v>8.06</v>
      </c>
      <c r="D231" s="108">
        <f t="shared" si="11"/>
        <v>4</v>
      </c>
      <c r="E231" s="110">
        <f t="shared" si="12"/>
        <v>8</v>
      </c>
    </row>
    <row r="232" spans="1:5" x14ac:dyDescent="0.35">
      <c r="A232" s="62" t="s">
        <v>234</v>
      </c>
      <c r="B232" s="77">
        <v>4</v>
      </c>
      <c r="C232" s="100">
        <v>8.07</v>
      </c>
      <c r="D232" s="108">
        <f t="shared" si="11"/>
        <v>4</v>
      </c>
      <c r="E232" s="110">
        <f t="shared" si="12"/>
        <v>8</v>
      </c>
    </row>
    <row r="233" spans="1:5" x14ac:dyDescent="0.35">
      <c r="A233" s="56" t="s">
        <v>213</v>
      </c>
      <c r="B233" s="103">
        <v>4</v>
      </c>
      <c r="C233" s="104">
        <v>9.02</v>
      </c>
      <c r="D233" s="108">
        <f t="shared" si="11"/>
        <v>4</v>
      </c>
      <c r="E233" s="110">
        <f t="shared" si="12"/>
        <v>9</v>
      </c>
    </row>
    <row r="234" spans="1:5" x14ac:dyDescent="0.35">
      <c r="A234" s="62" t="s">
        <v>148</v>
      </c>
      <c r="B234" s="77">
        <v>4</v>
      </c>
      <c r="C234" s="100">
        <v>9.0299999999999994</v>
      </c>
      <c r="D234" s="108">
        <f t="shared" si="11"/>
        <v>4</v>
      </c>
      <c r="E234" s="110">
        <f t="shared" si="12"/>
        <v>9</v>
      </c>
    </row>
    <row r="235" spans="1:5" x14ac:dyDescent="0.35">
      <c r="A235" s="62" t="s">
        <v>148</v>
      </c>
      <c r="B235" s="77">
        <v>4</v>
      </c>
      <c r="C235" s="100">
        <v>9.0299999999999994</v>
      </c>
      <c r="D235" s="108">
        <f t="shared" si="11"/>
        <v>4</v>
      </c>
      <c r="E235" s="110">
        <f t="shared" si="12"/>
        <v>9</v>
      </c>
    </row>
    <row r="236" spans="1:5" x14ac:dyDescent="0.35">
      <c r="A236" s="71" t="s">
        <v>229</v>
      </c>
      <c r="B236" s="74">
        <v>4</v>
      </c>
      <c r="C236" s="99">
        <v>9.0399999999999991</v>
      </c>
      <c r="D236" s="108">
        <f t="shared" si="11"/>
        <v>4</v>
      </c>
      <c r="E236" s="110">
        <f t="shared" si="12"/>
        <v>9</v>
      </c>
    </row>
    <row r="237" spans="1:5" x14ac:dyDescent="0.35">
      <c r="A237" s="71" t="s">
        <v>229</v>
      </c>
      <c r="B237" s="74">
        <v>4</v>
      </c>
      <c r="C237" s="99">
        <v>9.0399999999999991</v>
      </c>
      <c r="D237" s="108">
        <f t="shared" si="11"/>
        <v>4</v>
      </c>
      <c r="E237" s="110">
        <f t="shared" si="12"/>
        <v>9</v>
      </c>
    </row>
    <row r="238" spans="1:5" x14ac:dyDescent="0.35">
      <c r="A238" s="62" t="s">
        <v>233</v>
      </c>
      <c r="B238" s="77">
        <v>4</v>
      </c>
      <c r="C238" s="100">
        <v>9.0399999999999991</v>
      </c>
      <c r="D238" s="108">
        <f t="shared" si="11"/>
        <v>4</v>
      </c>
      <c r="E238" s="110">
        <f t="shared" si="12"/>
        <v>9</v>
      </c>
    </row>
    <row r="239" spans="1:5" x14ac:dyDescent="0.35">
      <c r="A239" s="71" t="s">
        <v>230</v>
      </c>
      <c r="B239" s="74">
        <v>4</v>
      </c>
      <c r="C239" s="99">
        <v>9.06</v>
      </c>
      <c r="D239" s="108">
        <f t="shared" si="11"/>
        <v>4</v>
      </c>
      <c r="E239" s="110">
        <f t="shared" si="12"/>
        <v>9</v>
      </c>
    </row>
    <row r="240" spans="1:5" x14ac:dyDescent="0.35">
      <c r="A240" s="71" t="s">
        <v>230</v>
      </c>
      <c r="B240" s="74">
        <v>4</v>
      </c>
      <c r="C240" s="99">
        <v>9.07</v>
      </c>
      <c r="D240" s="108">
        <f t="shared" si="11"/>
        <v>4</v>
      </c>
      <c r="E240" s="110">
        <f t="shared" si="12"/>
        <v>9</v>
      </c>
    </row>
    <row r="241" spans="1:5" x14ac:dyDescent="0.35">
      <c r="A241" s="71" t="s">
        <v>229</v>
      </c>
      <c r="B241" s="74">
        <v>4</v>
      </c>
      <c r="C241" s="99">
        <v>10.010999999999999</v>
      </c>
      <c r="D241" s="108">
        <f t="shared" si="11"/>
        <v>4</v>
      </c>
      <c r="E241" s="110">
        <f t="shared" si="12"/>
        <v>10</v>
      </c>
    </row>
    <row r="242" spans="1:5" x14ac:dyDescent="0.35">
      <c r="A242" s="71" t="s">
        <v>229</v>
      </c>
      <c r="B242" s="74">
        <v>4</v>
      </c>
      <c r="C242" s="99">
        <v>10.010999999999999</v>
      </c>
      <c r="D242" s="108">
        <f t="shared" si="11"/>
        <v>4</v>
      </c>
      <c r="E242" s="110">
        <f t="shared" si="12"/>
        <v>10</v>
      </c>
    </row>
    <row r="243" spans="1:5" x14ac:dyDescent="0.35">
      <c r="A243" s="71" t="s">
        <v>218</v>
      </c>
      <c r="B243" s="74">
        <v>4</v>
      </c>
      <c r="C243" s="99">
        <v>10.010999999999999</v>
      </c>
      <c r="D243" s="108">
        <f t="shared" si="11"/>
        <v>4</v>
      </c>
      <c r="E243" s="110">
        <f t="shared" si="12"/>
        <v>10</v>
      </c>
    </row>
    <row r="244" spans="1:5" x14ac:dyDescent="0.35">
      <c r="A244" s="71" t="s">
        <v>218</v>
      </c>
      <c r="B244" s="74">
        <v>4</v>
      </c>
      <c r="C244" s="99">
        <v>10.010999999999999</v>
      </c>
      <c r="D244" s="108">
        <f t="shared" si="11"/>
        <v>4</v>
      </c>
      <c r="E244" s="110">
        <f t="shared" si="12"/>
        <v>10</v>
      </c>
    </row>
    <row r="245" spans="1:5" x14ac:dyDescent="0.35">
      <c r="A245" s="71" t="s">
        <v>230</v>
      </c>
      <c r="B245" s="74">
        <v>4</v>
      </c>
      <c r="C245" s="99">
        <v>10.010999999999999</v>
      </c>
      <c r="D245" s="108">
        <f t="shared" si="11"/>
        <v>4</v>
      </c>
      <c r="E245" s="110">
        <f t="shared" si="12"/>
        <v>10</v>
      </c>
    </row>
    <row r="246" spans="1:5" x14ac:dyDescent="0.35">
      <c r="A246" s="71" t="s">
        <v>218</v>
      </c>
      <c r="B246" s="74">
        <v>4</v>
      </c>
      <c r="C246" s="99">
        <v>10.012</v>
      </c>
      <c r="D246" s="108">
        <f t="shared" si="11"/>
        <v>4</v>
      </c>
      <c r="E246" s="110">
        <f t="shared" si="12"/>
        <v>10</v>
      </c>
    </row>
    <row r="247" spans="1:5" x14ac:dyDescent="0.35">
      <c r="A247" s="71" t="s">
        <v>218</v>
      </c>
      <c r="B247" s="74">
        <v>4</v>
      </c>
      <c r="C247" s="99">
        <v>10.012</v>
      </c>
      <c r="D247" s="108">
        <f t="shared" si="11"/>
        <v>4</v>
      </c>
      <c r="E247" s="110">
        <f t="shared" si="12"/>
        <v>10</v>
      </c>
    </row>
    <row r="248" spans="1:5" x14ac:dyDescent="0.35">
      <c r="A248" s="71" t="s">
        <v>229</v>
      </c>
      <c r="B248" s="74">
        <v>4</v>
      </c>
      <c r="C248" s="99">
        <v>10.021000000000001</v>
      </c>
      <c r="D248" s="108">
        <f t="shared" si="11"/>
        <v>4</v>
      </c>
      <c r="E248" s="110">
        <f t="shared" si="12"/>
        <v>10</v>
      </c>
    </row>
    <row r="249" spans="1:5" x14ac:dyDescent="0.35">
      <c r="A249" s="71" t="s">
        <v>229</v>
      </c>
      <c r="B249" s="74">
        <v>4</v>
      </c>
      <c r="C249" s="99">
        <v>10.021000000000001</v>
      </c>
      <c r="D249" s="108">
        <f t="shared" si="11"/>
        <v>4</v>
      </c>
      <c r="E249" s="110">
        <f t="shared" si="12"/>
        <v>10</v>
      </c>
    </row>
    <row r="250" spans="1:5" x14ac:dyDescent="0.35">
      <c r="A250" s="71" t="s">
        <v>230</v>
      </c>
      <c r="B250" s="74">
        <v>4</v>
      </c>
      <c r="C250" s="99">
        <v>10.023</v>
      </c>
      <c r="D250" s="108">
        <f t="shared" si="11"/>
        <v>4</v>
      </c>
      <c r="E250" s="110">
        <f t="shared" si="12"/>
        <v>10</v>
      </c>
    </row>
    <row r="251" spans="1:5" x14ac:dyDescent="0.35">
      <c r="A251" s="71" t="s">
        <v>218</v>
      </c>
      <c r="B251" s="74">
        <v>4</v>
      </c>
      <c r="C251" s="99">
        <v>11.07</v>
      </c>
      <c r="D251" s="108">
        <f t="shared" si="11"/>
        <v>4</v>
      </c>
      <c r="E251" s="110">
        <f t="shared" si="12"/>
        <v>11</v>
      </c>
    </row>
    <row r="252" spans="1:5" x14ac:dyDescent="0.35">
      <c r="A252" s="71" t="s">
        <v>218</v>
      </c>
      <c r="B252" s="74">
        <v>4</v>
      </c>
      <c r="C252" s="99">
        <v>11.07</v>
      </c>
      <c r="D252" s="108">
        <f t="shared" si="11"/>
        <v>4</v>
      </c>
      <c r="E252" s="110">
        <f t="shared" si="12"/>
        <v>11</v>
      </c>
    </row>
    <row r="253" spans="1:5" x14ac:dyDescent="0.35">
      <c r="A253" s="71" t="s">
        <v>218</v>
      </c>
      <c r="B253" s="74">
        <v>4</v>
      </c>
      <c r="C253" s="99">
        <v>11.08</v>
      </c>
      <c r="D253" s="108">
        <f t="shared" si="11"/>
        <v>4</v>
      </c>
      <c r="E253" s="110">
        <f t="shared" si="12"/>
        <v>11</v>
      </c>
    </row>
    <row r="254" spans="1:5" x14ac:dyDescent="0.35">
      <c r="A254" s="71" t="s">
        <v>218</v>
      </c>
      <c r="B254" s="74">
        <v>4</v>
      </c>
      <c r="C254" s="99">
        <v>11.08</v>
      </c>
      <c r="D254" s="108">
        <f t="shared" si="11"/>
        <v>4</v>
      </c>
      <c r="E254" s="110">
        <f t="shared" si="12"/>
        <v>11</v>
      </c>
    </row>
    <row r="255" spans="1:5" x14ac:dyDescent="0.35">
      <c r="A255" s="62" t="s">
        <v>148</v>
      </c>
      <c r="B255" s="77">
        <v>4</v>
      </c>
      <c r="C255" s="100">
        <v>12.01</v>
      </c>
      <c r="D255" s="108">
        <f t="shared" si="11"/>
        <v>4</v>
      </c>
      <c r="E255" s="110">
        <f t="shared" si="12"/>
        <v>12</v>
      </c>
    </row>
    <row r="256" spans="1:5" x14ac:dyDescent="0.35">
      <c r="A256" s="62" t="s">
        <v>148</v>
      </c>
      <c r="B256" s="77">
        <v>4</v>
      </c>
      <c r="C256" s="100">
        <v>12.01</v>
      </c>
      <c r="D256" s="108">
        <f t="shared" si="11"/>
        <v>4</v>
      </c>
      <c r="E256" s="110">
        <f t="shared" si="12"/>
        <v>12</v>
      </c>
    </row>
    <row r="257" spans="1:5" x14ac:dyDescent="0.35">
      <c r="A257" s="71" t="s">
        <v>230</v>
      </c>
      <c r="B257" s="74">
        <v>4</v>
      </c>
      <c r="C257" s="99">
        <v>12.01</v>
      </c>
      <c r="D257" s="108">
        <f t="shared" si="11"/>
        <v>4</v>
      </c>
      <c r="E257" s="110">
        <f t="shared" si="12"/>
        <v>12</v>
      </c>
    </row>
    <row r="258" spans="1:5" x14ac:dyDescent="0.35">
      <c r="A258" s="62" t="s">
        <v>234</v>
      </c>
      <c r="B258" s="77">
        <v>4</v>
      </c>
      <c r="C258" s="100">
        <v>12.01</v>
      </c>
      <c r="D258" s="108">
        <f t="shared" ref="D258:D323" si="15">_xlfn.FLOOR.MATH(B258)</f>
        <v>4</v>
      </c>
      <c r="E258" s="110">
        <f t="shared" ref="E258:E323" si="16">_xlfn.FLOOR.MATH(C258)</f>
        <v>12</v>
      </c>
    </row>
    <row r="259" spans="1:5" x14ac:dyDescent="0.35">
      <c r="A259" s="62" t="s">
        <v>234</v>
      </c>
      <c r="B259" s="77">
        <v>4</v>
      </c>
      <c r="C259" s="100">
        <v>12.01</v>
      </c>
      <c r="D259" s="108">
        <f t="shared" si="15"/>
        <v>4</v>
      </c>
      <c r="E259" s="110">
        <f t="shared" si="16"/>
        <v>12</v>
      </c>
    </row>
    <row r="260" spans="1:5" x14ac:dyDescent="0.35">
      <c r="A260" s="62" t="s">
        <v>234</v>
      </c>
      <c r="B260" s="77">
        <v>4</v>
      </c>
      <c r="C260" s="100">
        <v>12.01</v>
      </c>
      <c r="D260" s="108">
        <f t="shared" si="15"/>
        <v>4</v>
      </c>
      <c r="E260" s="110">
        <f t="shared" si="16"/>
        <v>12</v>
      </c>
    </row>
    <row r="261" spans="1:5" x14ac:dyDescent="0.35">
      <c r="A261" s="62" t="s">
        <v>234</v>
      </c>
      <c r="B261" s="77">
        <v>4</v>
      </c>
      <c r="C261" s="100">
        <v>12.01</v>
      </c>
      <c r="D261" s="108">
        <f t="shared" si="15"/>
        <v>4</v>
      </c>
      <c r="E261" s="110">
        <f t="shared" si="16"/>
        <v>12</v>
      </c>
    </row>
    <row r="262" spans="1:5" x14ac:dyDescent="0.35">
      <c r="A262" s="71" t="s">
        <v>229</v>
      </c>
      <c r="B262" s="74">
        <v>4</v>
      </c>
      <c r="C262" s="99">
        <v>12.02</v>
      </c>
      <c r="D262" s="108">
        <f t="shared" si="15"/>
        <v>4</v>
      </c>
      <c r="E262" s="110">
        <f t="shared" si="16"/>
        <v>12</v>
      </c>
    </row>
    <row r="263" spans="1:5" x14ac:dyDescent="0.35">
      <c r="A263" s="71" t="s">
        <v>229</v>
      </c>
      <c r="B263" s="74">
        <v>4</v>
      </c>
      <c r="C263" s="99">
        <v>12.02</v>
      </c>
      <c r="D263" s="108">
        <f t="shared" si="15"/>
        <v>4</v>
      </c>
      <c r="E263" s="110">
        <f t="shared" si="16"/>
        <v>12</v>
      </c>
    </row>
    <row r="264" spans="1:5" x14ac:dyDescent="0.35">
      <c r="A264" s="71" t="s">
        <v>229</v>
      </c>
      <c r="B264" s="74">
        <v>4</v>
      </c>
      <c r="C264" s="99">
        <v>15</v>
      </c>
      <c r="D264" s="108">
        <f t="shared" si="15"/>
        <v>4</v>
      </c>
      <c r="E264" s="110">
        <f t="shared" si="16"/>
        <v>15</v>
      </c>
    </row>
    <row r="265" spans="1:5" x14ac:dyDescent="0.35">
      <c r="A265" s="71" t="s">
        <v>229</v>
      </c>
      <c r="B265" s="74">
        <v>4</v>
      </c>
      <c r="C265" s="99">
        <v>15</v>
      </c>
      <c r="D265" s="108">
        <f t="shared" si="15"/>
        <v>4</v>
      </c>
      <c r="E265" s="110">
        <f t="shared" si="16"/>
        <v>15</v>
      </c>
    </row>
    <row r="266" spans="1:5" x14ac:dyDescent="0.35">
      <c r="A266" s="62" t="s">
        <v>215</v>
      </c>
      <c r="B266" s="77">
        <v>4</v>
      </c>
      <c r="C266" s="100">
        <v>15</v>
      </c>
      <c r="D266" s="108">
        <f t="shared" si="15"/>
        <v>4</v>
      </c>
      <c r="E266" s="110">
        <f t="shared" si="16"/>
        <v>15</v>
      </c>
    </row>
    <row r="267" spans="1:5" x14ac:dyDescent="0.35">
      <c r="A267" s="62" t="s">
        <v>215</v>
      </c>
      <c r="B267" s="77">
        <v>4</v>
      </c>
      <c r="C267" s="100">
        <v>15</v>
      </c>
      <c r="D267" s="108">
        <f t="shared" si="15"/>
        <v>4</v>
      </c>
      <c r="E267" s="110">
        <f t="shared" si="16"/>
        <v>15</v>
      </c>
    </row>
    <row r="268" spans="1:5" x14ac:dyDescent="0.35">
      <c r="A268" s="62" t="s">
        <v>215</v>
      </c>
      <c r="B268" s="77">
        <v>4</v>
      </c>
      <c r="C268" s="100">
        <v>15</v>
      </c>
      <c r="D268" s="108">
        <f t="shared" si="15"/>
        <v>4</v>
      </c>
      <c r="E268" s="110">
        <f t="shared" si="16"/>
        <v>15</v>
      </c>
    </row>
    <row r="269" spans="1:5" x14ac:dyDescent="0.35">
      <c r="A269" s="97" t="s">
        <v>214</v>
      </c>
      <c r="B269" s="75">
        <v>4</v>
      </c>
      <c r="C269" s="105">
        <v>17.010000000000002</v>
      </c>
      <c r="D269" s="108">
        <f t="shared" si="15"/>
        <v>4</v>
      </c>
      <c r="E269" s="110">
        <f t="shared" si="16"/>
        <v>17</v>
      </c>
    </row>
    <row r="270" spans="1:5" x14ac:dyDescent="0.35">
      <c r="A270" s="71" t="s">
        <v>212</v>
      </c>
      <c r="B270" s="74">
        <v>4</v>
      </c>
      <c r="C270" s="99">
        <v>17.010000000000002</v>
      </c>
      <c r="D270" s="108">
        <f t="shared" si="15"/>
        <v>4</v>
      </c>
      <c r="E270" s="110">
        <f t="shared" si="16"/>
        <v>17</v>
      </c>
    </row>
    <row r="271" spans="1:5" x14ac:dyDescent="0.35">
      <c r="A271" s="56" t="s">
        <v>213</v>
      </c>
      <c r="B271" s="103">
        <v>4</v>
      </c>
      <c r="C271" s="104">
        <v>17.010000000000002</v>
      </c>
      <c r="D271" s="108">
        <f t="shared" si="15"/>
        <v>4</v>
      </c>
      <c r="E271" s="110">
        <f t="shared" si="16"/>
        <v>17</v>
      </c>
    </row>
    <row r="272" spans="1:5" x14ac:dyDescent="0.35">
      <c r="A272" s="62" t="s">
        <v>233</v>
      </c>
      <c r="B272" s="77">
        <v>4</v>
      </c>
      <c r="C272" s="100">
        <v>17.010000000000002</v>
      </c>
      <c r="D272" s="108">
        <f t="shared" si="15"/>
        <v>4</v>
      </c>
      <c r="E272" s="110">
        <f t="shared" si="16"/>
        <v>17</v>
      </c>
    </row>
    <row r="273" spans="1:23" x14ac:dyDescent="0.35">
      <c r="A273" s="71" t="s">
        <v>218</v>
      </c>
      <c r="B273" s="74">
        <v>4</v>
      </c>
      <c r="C273" s="99">
        <v>17.010000000000002</v>
      </c>
      <c r="D273" s="108">
        <f t="shared" si="15"/>
        <v>4</v>
      </c>
      <c r="E273" s="110">
        <f t="shared" si="16"/>
        <v>17</v>
      </c>
    </row>
    <row r="274" spans="1:23" x14ac:dyDescent="0.35">
      <c r="A274" s="71" t="s">
        <v>218</v>
      </c>
      <c r="B274" s="74">
        <v>4</v>
      </c>
      <c r="C274" s="99">
        <v>17.010000000000002</v>
      </c>
      <c r="D274" s="108">
        <f t="shared" si="15"/>
        <v>4</v>
      </c>
      <c r="E274" s="110">
        <f t="shared" si="16"/>
        <v>17</v>
      </c>
    </row>
    <row r="275" spans="1:23" x14ac:dyDescent="0.35">
      <c r="A275" s="62" t="s">
        <v>234</v>
      </c>
      <c r="B275" s="77">
        <v>4</v>
      </c>
      <c r="C275" s="100">
        <v>17.010000000000002</v>
      </c>
      <c r="D275" s="108">
        <f t="shared" si="15"/>
        <v>4</v>
      </c>
      <c r="E275" s="110">
        <f t="shared" si="16"/>
        <v>17</v>
      </c>
    </row>
    <row r="276" spans="1:23" x14ac:dyDescent="0.35">
      <c r="A276" s="71" t="s">
        <v>229</v>
      </c>
      <c r="B276" s="74">
        <v>4</v>
      </c>
      <c r="C276" s="99">
        <v>17.041</v>
      </c>
      <c r="D276" s="108">
        <f t="shared" si="15"/>
        <v>4</v>
      </c>
      <c r="E276" s="110">
        <f t="shared" si="16"/>
        <v>17</v>
      </c>
      <c r="F276" s="1">
        <v>1</v>
      </c>
      <c r="G276" s="1">
        <v>2</v>
      </c>
      <c r="H276" s="1">
        <v>3</v>
      </c>
      <c r="I276" s="1">
        <v>4</v>
      </c>
      <c r="J276" s="1">
        <v>5</v>
      </c>
      <c r="K276" s="1">
        <v>6</v>
      </c>
      <c r="L276" s="1">
        <v>7</v>
      </c>
      <c r="M276" s="1">
        <v>8</v>
      </c>
      <c r="N276" s="1">
        <v>9</v>
      </c>
      <c r="O276" s="1">
        <v>10</v>
      </c>
      <c r="P276" s="1">
        <v>11</v>
      </c>
      <c r="Q276" s="1">
        <v>12</v>
      </c>
      <c r="R276" s="1">
        <v>13</v>
      </c>
      <c r="S276" s="1">
        <v>14</v>
      </c>
      <c r="T276" s="1">
        <v>15</v>
      </c>
      <c r="U276" s="1">
        <v>16</v>
      </c>
      <c r="V276" s="1">
        <v>17</v>
      </c>
      <c r="W276" s="1" t="s">
        <v>321</v>
      </c>
    </row>
    <row r="277" spans="1:23" x14ac:dyDescent="0.35">
      <c r="A277" s="71" t="s">
        <v>229</v>
      </c>
      <c r="B277" s="74">
        <v>5</v>
      </c>
      <c r="C277" s="99">
        <v>1.0109999999999999</v>
      </c>
      <c r="D277" s="108">
        <f t="shared" si="15"/>
        <v>5</v>
      </c>
      <c r="E277" s="110">
        <f t="shared" si="16"/>
        <v>1</v>
      </c>
      <c r="F277" s="39">
        <f>ROWS(E277)</f>
        <v>1</v>
      </c>
      <c r="G277" s="39">
        <f>ROWS(E278)</f>
        <v>1</v>
      </c>
      <c r="H277" s="39">
        <v>0</v>
      </c>
      <c r="I277" s="39">
        <v>0</v>
      </c>
      <c r="J277" s="39">
        <v>0</v>
      </c>
      <c r="K277" s="39">
        <f>ROWS(E279:E280)</f>
        <v>2</v>
      </c>
      <c r="L277" s="39">
        <f>ROWS(E281:E284)</f>
        <v>4</v>
      </c>
      <c r="M277" s="39">
        <v>0</v>
      </c>
      <c r="N277" s="39">
        <f>ROWS(E285)</f>
        <v>1</v>
      </c>
      <c r="O277" s="39">
        <f>ROWS(E286:E291)</f>
        <v>6</v>
      </c>
      <c r="P277" s="39">
        <f>ROWS(E292:E295)</f>
        <v>4</v>
      </c>
      <c r="Q277" s="39">
        <f>ROWS(E296:E297)</f>
        <v>2</v>
      </c>
      <c r="R277" s="39">
        <v>0</v>
      </c>
      <c r="S277" s="39">
        <v>0</v>
      </c>
      <c r="T277" s="39">
        <f>ROWS(E296:E297)</f>
        <v>2</v>
      </c>
      <c r="U277" s="39">
        <v>0</v>
      </c>
      <c r="V277" s="39">
        <f>ROWS(E299:E301)</f>
        <v>3</v>
      </c>
      <c r="W277" s="39">
        <f>SUM(F277:V277)</f>
        <v>26</v>
      </c>
    </row>
    <row r="278" spans="1:23" x14ac:dyDescent="0.35">
      <c r="A278" s="71" t="s">
        <v>229</v>
      </c>
      <c r="B278" s="74">
        <v>5</v>
      </c>
      <c r="C278" s="99">
        <v>2.0299999999999998</v>
      </c>
      <c r="D278" s="108">
        <f t="shared" si="15"/>
        <v>5</v>
      </c>
      <c r="E278" s="110">
        <f t="shared" si="16"/>
        <v>2</v>
      </c>
      <c r="F278" s="106">
        <f>F277/$W$277*100</f>
        <v>3.8461538461538463</v>
      </c>
      <c r="G278" s="106">
        <f t="shared" ref="G278:W278" si="17">G277/$W$277*100</f>
        <v>3.8461538461538463</v>
      </c>
      <c r="H278" s="106">
        <f t="shared" si="17"/>
        <v>0</v>
      </c>
      <c r="I278" s="106">
        <f t="shared" si="17"/>
        <v>0</v>
      </c>
      <c r="J278" s="106">
        <f t="shared" si="17"/>
        <v>0</v>
      </c>
      <c r="K278" s="106">
        <f t="shared" si="17"/>
        <v>7.6923076923076925</v>
      </c>
      <c r="L278" s="106">
        <f t="shared" si="17"/>
        <v>15.384615384615385</v>
      </c>
      <c r="M278" s="106">
        <f t="shared" si="17"/>
        <v>0</v>
      </c>
      <c r="N278" s="106">
        <f t="shared" si="17"/>
        <v>3.8461538461538463</v>
      </c>
      <c r="O278" s="106">
        <f t="shared" si="17"/>
        <v>23.076923076923077</v>
      </c>
      <c r="P278" s="106">
        <f t="shared" si="17"/>
        <v>15.384615384615385</v>
      </c>
      <c r="Q278" s="106">
        <f t="shared" si="17"/>
        <v>7.6923076923076925</v>
      </c>
      <c r="R278" s="106">
        <f t="shared" si="17"/>
        <v>0</v>
      </c>
      <c r="S278" s="106">
        <f t="shared" si="17"/>
        <v>0</v>
      </c>
      <c r="T278" s="106">
        <f t="shared" si="17"/>
        <v>7.6923076923076925</v>
      </c>
      <c r="U278" s="106">
        <f t="shared" si="17"/>
        <v>0</v>
      </c>
      <c r="V278" s="106">
        <f t="shared" si="17"/>
        <v>11.538461538461538</v>
      </c>
      <c r="W278" s="106">
        <f t="shared" si="17"/>
        <v>100</v>
      </c>
    </row>
    <row r="279" spans="1:23" x14ac:dyDescent="0.35">
      <c r="A279" s="62" t="s">
        <v>159</v>
      </c>
      <c r="B279" s="77">
        <v>5</v>
      </c>
      <c r="C279" s="100">
        <v>6.0609999999999999</v>
      </c>
      <c r="D279" s="108">
        <f t="shared" si="15"/>
        <v>5</v>
      </c>
      <c r="E279" s="110">
        <f t="shared" si="16"/>
        <v>6</v>
      </c>
    </row>
    <row r="280" spans="1:23" x14ac:dyDescent="0.35">
      <c r="A280" s="62" t="s">
        <v>159</v>
      </c>
      <c r="B280" s="77">
        <v>5</v>
      </c>
      <c r="C280" s="100">
        <v>6.0609999999999999</v>
      </c>
      <c r="D280" s="108">
        <f t="shared" si="15"/>
        <v>5</v>
      </c>
      <c r="E280" s="110">
        <f t="shared" si="16"/>
        <v>6</v>
      </c>
    </row>
    <row r="281" spans="1:23" x14ac:dyDescent="0.35">
      <c r="A281" s="71" t="s">
        <v>218</v>
      </c>
      <c r="B281" s="74">
        <v>5</v>
      </c>
      <c r="C281" s="99">
        <v>7.03</v>
      </c>
      <c r="D281" s="108">
        <f t="shared" si="15"/>
        <v>5</v>
      </c>
      <c r="E281" s="110">
        <f t="shared" si="16"/>
        <v>7</v>
      </c>
    </row>
    <row r="282" spans="1:23" x14ac:dyDescent="0.35">
      <c r="A282" s="71" t="s">
        <v>218</v>
      </c>
      <c r="B282" s="74">
        <v>5</v>
      </c>
      <c r="C282" s="99">
        <v>7.03</v>
      </c>
      <c r="D282" s="108">
        <f t="shared" si="15"/>
        <v>5</v>
      </c>
      <c r="E282" s="110">
        <f t="shared" si="16"/>
        <v>7</v>
      </c>
    </row>
    <row r="283" spans="1:23" x14ac:dyDescent="0.35">
      <c r="A283" s="71" t="s">
        <v>218</v>
      </c>
      <c r="B283" s="74">
        <v>5</v>
      </c>
      <c r="C283" s="99">
        <v>7.04</v>
      </c>
      <c r="D283" s="108">
        <f t="shared" si="15"/>
        <v>5</v>
      </c>
      <c r="E283" s="110">
        <f t="shared" si="16"/>
        <v>7</v>
      </c>
    </row>
    <row r="284" spans="1:23" x14ac:dyDescent="0.35">
      <c r="A284" s="71" t="s">
        <v>218</v>
      </c>
      <c r="B284" s="74">
        <v>5</v>
      </c>
      <c r="C284" s="99">
        <v>7.04</v>
      </c>
      <c r="D284" s="108">
        <f t="shared" si="15"/>
        <v>5</v>
      </c>
      <c r="E284" s="110">
        <f t="shared" si="16"/>
        <v>7</v>
      </c>
    </row>
    <row r="285" spans="1:23" x14ac:dyDescent="0.35">
      <c r="A285" s="71" t="s">
        <v>229</v>
      </c>
      <c r="B285" s="74">
        <v>5</v>
      </c>
      <c r="C285" s="99">
        <v>9.0399999999999991</v>
      </c>
      <c r="D285" s="108">
        <f t="shared" si="15"/>
        <v>5</v>
      </c>
      <c r="E285" s="110">
        <f t="shared" si="16"/>
        <v>9</v>
      </c>
    </row>
    <row r="286" spans="1:23" x14ac:dyDescent="0.35">
      <c r="A286" s="71" t="s">
        <v>229</v>
      </c>
      <c r="B286" s="74">
        <v>5</v>
      </c>
      <c r="C286" s="99">
        <v>10.010999999999999</v>
      </c>
      <c r="D286" s="108">
        <f t="shared" si="15"/>
        <v>5</v>
      </c>
      <c r="E286" s="110">
        <f t="shared" si="16"/>
        <v>10</v>
      </c>
    </row>
    <row r="287" spans="1:23" x14ac:dyDescent="0.35">
      <c r="A287" s="71" t="s">
        <v>218</v>
      </c>
      <c r="B287" s="74">
        <v>5</v>
      </c>
      <c r="C287" s="99">
        <v>10.010999999999999</v>
      </c>
      <c r="D287" s="108">
        <f t="shared" si="15"/>
        <v>5</v>
      </c>
      <c r="E287" s="110">
        <f t="shared" si="16"/>
        <v>10</v>
      </c>
    </row>
    <row r="288" spans="1:23" x14ac:dyDescent="0.35">
      <c r="A288" s="71" t="s">
        <v>218</v>
      </c>
      <c r="B288" s="74">
        <v>5</v>
      </c>
      <c r="C288" s="99">
        <v>10.010999999999999</v>
      </c>
      <c r="D288" s="108">
        <f t="shared" si="15"/>
        <v>5</v>
      </c>
      <c r="E288" s="110">
        <f t="shared" si="16"/>
        <v>10</v>
      </c>
    </row>
    <row r="289" spans="1:22" x14ac:dyDescent="0.35">
      <c r="A289" s="71" t="s">
        <v>218</v>
      </c>
      <c r="B289" s="74">
        <v>5</v>
      </c>
      <c r="C289" s="99">
        <v>10.012</v>
      </c>
      <c r="D289" s="108">
        <f t="shared" si="15"/>
        <v>5</v>
      </c>
      <c r="E289" s="110">
        <f t="shared" si="16"/>
        <v>10</v>
      </c>
    </row>
    <row r="290" spans="1:22" x14ac:dyDescent="0.35">
      <c r="A290" s="71" t="s">
        <v>218</v>
      </c>
      <c r="B290" s="74">
        <v>5</v>
      </c>
      <c r="C290" s="99">
        <v>10.012</v>
      </c>
      <c r="D290" s="108">
        <f t="shared" si="15"/>
        <v>5</v>
      </c>
      <c r="E290" s="110">
        <f t="shared" si="16"/>
        <v>10</v>
      </c>
    </row>
    <row r="291" spans="1:22" x14ac:dyDescent="0.35">
      <c r="A291" s="71" t="s">
        <v>229</v>
      </c>
      <c r="B291" s="74">
        <v>5</v>
      </c>
      <c r="C291" s="99">
        <v>10.021000000000001</v>
      </c>
      <c r="D291" s="108">
        <f t="shared" si="15"/>
        <v>5</v>
      </c>
      <c r="E291" s="110">
        <f t="shared" si="16"/>
        <v>10</v>
      </c>
    </row>
    <row r="292" spans="1:22" x14ac:dyDescent="0.35">
      <c r="A292" s="71" t="s">
        <v>218</v>
      </c>
      <c r="B292" s="74">
        <v>5</v>
      </c>
      <c r="C292" s="99">
        <v>11.07</v>
      </c>
      <c r="D292" s="108">
        <f t="shared" si="15"/>
        <v>5</v>
      </c>
      <c r="E292" s="110">
        <f t="shared" si="16"/>
        <v>11</v>
      </c>
    </row>
    <row r="293" spans="1:22" x14ac:dyDescent="0.35">
      <c r="A293" s="71" t="s">
        <v>218</v>
      </c>
      <c r="B293" s="74">
        <v>5</v>
      </c>
      <c r="C293" s="99">
        <v>11.07</v>
      </c>
      <c r="D293" s="108">
        <f t="shared" si="15"/>
        <v>5</v>
      </c>
      <c r="E293" s="110">
        <f t="shared" si="16"/>
        <v>11</v>
      </c>
    </row>
    <row r="294" spans="1:22" x14ac:dyDescent="0.35">
      <c r="A294" s="71" t="s">
        <v>218</v>
      </c>
      <c r="B294" s="74">
        <v>5</v>
      </c>
      <c r="C294" s="99">
        <v>11.08</v>
      </c>
      <c r="D294" s="108">
        <f t="shared" si="15"/>
        <v>5</v>
      </c>
      <c r="E294" s="110">
        <f t="shared" si="16"/>
        <v>11</v>
      </c>
    </row>
    <row r="295" spans="1:22" x14ac:dyDescent="0.35">
      <c r="A295" s="71" t="s">
        <v>218</v>
      </c>
      <c r="B295" s="74">
        <v>5</v>
      </c>
      <c r="C295" s="99">
        <v>11.08</v>
      </c>
      <c r="D295" s="108">
        <f t="shared" si="15"/>
        <v>5</v>
      </c>
      <c r="E295" s="110">
        <f t="shared" si="16"/>
        <v>11</v>
      </c>
    </row>
    <row r="296" spans="1:22" x14ac:dyDescent="0.35">
      <c r="A296" s="62" t="s">
        <v>159</v>
      </c>
      <c r="B296" s="77">
        <v>5</v>
      </c>
      <c r="C296" s="100">
        <v>12.01</v>
      </c>
      <c r="D296" s="108">
        <f t="shared" si="15"/>
        <v>5</v>
      </c>
      <c r="E296" s="110">
        <f t="shared" si="16"/>
        <v>12</v>
      </c>
    </row>
    <row r="297" spans="1:22" x14ac:dyDescent="0.35">
      <c r="A297" s="71" t="s">
        <v>229</v>
      </c>
      <c r="B297" s="74">
        <v>5</v>
      </c>
      <c r="C297" s="99">
        <v>12.02</v>
      </c>
      <c r="D297" s="108">
        <f t="shared" si="15"/>
        <v>5</v>
      </c>
      <c r="E297" s="110">
        <f t="shared" si="16"/>
        <v>12</v>
      </c>
    </row>
    <row r="298" spans="1:22" x14ac:dyDescent="0.35">
      <c r="A298" s="71" t="s">
        <v>229</v>
      </c>
      <c r="B298" s="74">
        <v>5</v>
      </c>
      <c r="C298" s="99">
        <v>15</v>
      </c>
      <c r="D298" s="108">
        <f t="shared" si="15"/>
        <v>5</v>
      </c>
      <c r="E298" s="110">
        <f t="shared" si="16"/>
        <v>15</v>
      </c>
    </row>
    <row r="299" spans="1:22" x14ac:dyDescent="0.35">
      <c r="A299" s="71" t="s">
        <v>218</v>
      </c>
      <c r="B299" s="74">
        <v>5</v>
      </c>
      <c r="C299" s="99">
        <v>17.010000000000002</v>
      </c>
      <c r="D299" s="108">
        <f t="shared" si="15"/>
        <v>5</v>
      </c>
      <c r="E299" s="110">
        <f t="shared" si="16"/>
        <v>17</v>
      </c>
    </row>
    <row r="300" spans="1:22" x14ac:dyDescent="0.35">
      <c r="A300" s="71" t="s">
        <v>218</v>
      </c>
      <c r="B300" s="74">
        <v>5</v>
      </c>
      <c r="C300" s="99">
        <v>17.010000000000002</v>
      </c>
      <c r="D300" s="108">
        <f t="shared" si="15"/>
        <v>5</v>
      </c>
      <c r="E300" s="110">
        <f t="shared" si="16"/>
        <v>17</v>
      </c>
    </row>
    <row r="301" spans="1:22" x14ac:dyDescent="0.35">
      <c r="A301" s="71" t="s">
        <v>229</v>
      </c>
      <c r="B301" s="74">
        <v>5</v>
      </c>
      <c r="C301" s="99">
        <v>17.041</v>
      </c>
      <c r="D301" s="108">
        <f t="shared" si="15"/>
        <v>5</v>
      </c>
      <c r="E301" s="110">
        <f t="shared" si="16"/>
        <v>17</v>
      </c>
      <c r="F301" s="1">
        <v>1</v>
      </c>
      <c r="G301" s="1">
        <v>2</v>
      </c>
      <c r="H301" s="1">
        <v>3</v>
      </c>
      <c r="I301" s="1">
        <v>4</v>
      </c>
      <c r="J301" s="1">
        <v>5</v>
      </c>
      <c r="K301" s="1">
        <v>6</v>
      </c>
      <c r="L301" s="1">
        <v>7</v>
      </c>
      <c r="M301" s="1">
        <v>8</v>
      </c>
      <c r="N301" s="1">
        <v>9</v>
      </c>
      <c r="O301" s="1">
        <v>10</v>
      </c>
      <c r="P301" s="1">
        <v>11</v>
      </c>
      <c r="Q301" s="1">
        <v>12</v>
      </c>
      <c r="R301" s="1">
        <v>13</v>
      </c>
      <c r="S301" s="1">
        <v>14</v>
      </c>
      <c r="T301" s="1">
        <v>15</v>
      </c>
      <c r="U301" s="1">
        <v>16</v>
      </c>
      <c r="V301" s="1">
        <v>17</v>
      </c>
    </row>
    <row r="302" spans="1:22" x14ac:dyDescent="0.35">
      <c r="A302" s="71" t="s">
        <v>300</v>
      </c>
      <c r="B302" s="74">
        <v>6</v>
      </c>
      <c r="C302" s="99">
        <v>13.01</v>
      </c>
      <c r="D302" s="108">
        <f t="shared" si="15"/>
        <v>6</v>
      </c>
      <c r="E302" s="110">
        <f t="shared" si="16"/>
        <v>13</v>
      </c>
      <c r="F302" s="39">
        <v>0</v>
      </c>
      <c r="G302" s="39">
        <v>0</v>
      </c>
      <c r="H302" s="39">
        <v>0</v>
      </c>
      <c r="I302" s="39">
        <v>0</v>
      </c>
      <c r="J302" s="39">
        <v>0</v>
      </c>
      <c r="K302" s="39">
        <v>0</v>
      </c>
      <c r="L302" s="39">
        <v>0</v>
      </c>
      <c r="M302" s="39">
        <v>0</v>
      </c>
      <c r="N302" s="39">
        <v>0</v>
      </c>
      <c r="O302" s="39">
        <v>0</v>
      </c>
      <c r="P302" s="39">
        <v>0</v>
      </c>
      <c r="Q302" s="39">
        <v>0</v>
      </c>
      <c r="R302" s="39">
        <f>ROWS(E302:E308)</f>
        <v>7</v>
      </c>
      <c r="S302" s="39">
        <v>0</v>
      </c>
      <c r="T302" s="39">
        <v>0</v>
      </c>
      <c r="U302" s="39">
        <v>0</v>
      </c>
      <c r="V302" s="39">
        <v>0</v>
      </c>
    </row>
    <row r="303" spans="1:22" x14ac:dyDescent="0.35">
      <c r="A303" s="71" t="s">
        <v>300</v>
      </c>
      <c r="B303" s="74">
        <v>6</v>
      </c>
      <c r="C303" s="99">
        <v>13.01</v>
      </c>
      <c r="D303" s="108">
        <f t="shared" si="15"/>
        <v>6</v>
      </c>
      <c r="E303" s="110">
        <f t="shared" si="16"/>
        <v>13</v>
      </c>
    </row>
    <row r="304" spans="1:22" x14ac:dyDescent="0.35">
      <c r="A304" s="62" t="s">
        <v>250</v>
      </c>
      <c r="B304" s="77">
        <v>6</v>
      </c>
      <c r="C304" s="100">
        <v>13.01</v>
      </c>
      <c r="D304" s="108">
        <f t="shared" si="15"/>
        <v>6</v>
      </c>
      <c r="E304" s="110">
        <f t="shared" si="16"/>
        <v>13</v>
      </c>
    </row>
    <row r="305" spans="1:23" x14ac:dyDescent="0.35">
      <c r="A305" s="62" t="s">
        <v>250</v>
      </c>
      <c r="B305" s="77">
        <v>6</v>
      </c>
      <c r="C305" s="100">
        <v>13.01</v>
      </c>
      <c r="D305" s="108">
        <f t="shared" si="15"/>
        <v>6</v>
      </c>
      <c r="E305" s="110">
        <f t="shared" si="16"/>
        <v>13</v>
      </c>
    </row>
    <row r="306" spans="1:23" x14ac:dyDescent="0.35">
      <c r="A306" s="71" t="s">
        <v>222</v>
      </c>
      <c r="B306" s="74">
        <v>6</v>
      </c>
      <c r="C306" s="99">
        <v>13.01</v>
      </c>
      <c r="D306" s="108">
        <f t="shared" si="15"/>
        <v>6</v>
      </c>
      <c r="E306" s="110">
        <f t="shared" si="16"/>
        <v>13</v>
      </c>
    </row>
    <row r="307" spans="1:23" x14ac:dyDescent="0.35">
      <c r="A307" s="71" t="s">
        <v>300</v>
      </c>
      <c r="B307" s="74">
        <v>6</v>
      </c>
      <c r="C307" s="99">
        <v>13.02</v>
      </c>
      <c r="D307" s="108">
        <f t="shared" si="15"/>
        <v>6</v>
      </c>
      <c r="E307" s="110">
        <f t="shared" si="16"/>
        <v>13</v>
      </c>
    </row>
    <row r="308" spans="1:23" x14ac:dyDescent="0.35">
      <c r="A308" s="71" t="s">
        <v>300</v>
      </c>
      <c r="B308" s="74">
        <v>6</v>
      </c>
      <c r="C308" s="99">
        <v>13.02</v>
      </c>
      <c r="D308" s="108">
        <f t="shared" si="15"/>
        <v>6</v>
      </c>
      <c r="E308" s="110">
        <f t="shared" si="16"/>
        <v>13</v>
      </c>
      <c r="F308" s="1">
        <v>1</v>
      </c>
      <c r="G308" s="1">
        <v>2</v>
      </c>
      <c r="H308" s="1">
        <v>3</v>
      </c>
      <c r="I308" s="1">
        <v>4</v>
      </c>
      <c r="J308" s="1">
        <v>5</v>
      </c>
      <c r="K308" s="1">
        <v>6</v>
      </c>
      <c r="L308" s="1">
        <v>7</v>
      </c>
      <c r="M308" s="1">
        <v>8</v>
      </c>
      <c r="N308" s="1">
        <v>9</v>
      </c>
      <c r="O308" s="1">
        <v>10</v>
      </c>
      <c r="P308" s="1">
        <v>11</v>
      </c>
      <c r="Q308" s="1">
        <v>12</v>
      </c>
      <c r="R308" s="1">
        <v>13</v>
      </c>
      <c r="S308" s="1">
        <v>14</v>
      </c>
      <c r="T308" s="1">
        <v>15</v>
      </c>
      <c r="U308" s="1">
        <v>16</v>
      </c>
      <c r="V308" s="1">
        <v>17</v>
      </c>
      <c r="W308" s="1" t="s">
        <v>321</v>
      </c>
    </row>
    <row r="309" spans="1:23" x14ac:dyDescent="0.35">
      <c r="A309" s="113" t="s">
        <v>221</v>
      </c>
      <c r="B309" s="114">
        <v>7.1</v>
      </c>
      <c r="C309" s="115">
        <v>2.02</v>
      </c>
      <c r="D309" s="116">
        <f t="shared" si="15"/>
        <v>7</v>
      </c>
      <c r="E309" s="117">
        <f t="shared" si="16"/>
        <v>2</v>
      </c>
      <c r="F309" s="39">
        <v>0</v>
      </c>
      <c r="G309" s="39">
        <v>0</v>
      </c>
      <c r="H309" s="39">
        <v>0</v>
      </c>
      <c r="I309" s="39">
        <v>0</v>
      </c>
      <c r="J309" s="39">
        <v>0</v>
      </c>
      <c r="K309" s="39">
        <f>ROWS(E310:E317)</f>
        <v>8</v>
      </c>
      <c r="L309" s="39">
        <f>ROWS(E318:E321)</f>
        <v>4</v>
      </c>
      <c r="M309" s="39">
        <f>ROWS(E322:E342)</f>
        <v>21</v>
      </c>
      <c r="N309" s="39">
        <f>ROWS(E343:E379)</f>
        <v>37</v>
      </c>
      <c r="O309" s="39">
        <f>ROWS(E380:E439)</f>
        <v>60</v>
      </c>
      <c r="P309" s="39">
        <f>ROWS(E440:E449)</f>
        <v>10</v>
      </c>
      <c r="Q309" s="39">
        <v>0</v>
      </c>
      <c r="R309" s="39">
        <f>ROWS(E450:E451)</f>
        <v>2</v>
      </c>
      <c r="S309" s="39">
        <v>0</v>
      </c>
      <c r="T309" s="39">
        <v>0</v>
      </c>
      <c r="U309" s="39">
        <v>0</v>
      </c>
      <c r="V309" s="39">
        <v>0</v>
      </c>
      <c r="W309" s="39">
        <f>SUM(F309:V309)</f>
        <v>142</v>
      </c>
    </row>
    <row r="310" spans="1:23" x14ac:dyDescent="0.35">
      <c r="A310" s="62" t="s">
        <v>210</v>
      </c>
      <c r="B310" s="77">
        <v>7.1</v>
      </c>
      <c r="C310" s="100">
        <v>6.02</v>
      </c>
      <c r="D310" s="108">
        <f t="shared" si="15"/>
        <v>7</v>
      </c>
      <c r="E310" s="110">
        <f t="shared" si="16"/>
        <v>6</v>
      </c>
      <c r="F310" s="106">
        <f>F309/$W$309*100</f>
        <v>0</v>
      </c>
      <c r="G310" s="106">
        <f t="shared" ref="G310:W310" si="18">G309/$W$309*100</f>
        <v>0</v>
      </c>
      <c r="H310" s="106">
        <f t="shared" si="18"/>
        <v>0</v>
      </c>
      <c r="I310" s="106">
        <f t="shared" si="18"/>
        <v>0</v>
      </c>
      <c r="J310" s="106">
        <f t="shared" si="18"/>
        <v>0</v>
      </c>
      <c r="K310" s="106">
        <f t="shared" si="18"/>
        <v>5.6338028169014089</v>
      </c>
      <c r="L310" s="106">
        <f t="shared" si="18"/>
        <v>2.8169014084507045</v>
      </c>
      <c r="M310" s="106">
        <f t="shared" si="18"/>
        <v>14.788732394366196</v>
      </c>
      <c r="N310" s="106">
        <f t="shared" si="18"/>
        <v>26.056338028169012</v>
      </c>
      <c r="O310" s="106">
        <f t="shared" si="18"/>
        <v>42.25352112676056</v>
      </c>
      <c r="P310" s="106">
        <f t="shared" si="18"/>
        <v>7.042253521126761</v>
      </c>
      <c r="Q310" s="106">
        <f>Q309/$W$309*100</f>
        <v>0</v>
      </c>
      <c r="R310" s="106">
        <f>R309/$W$309*100</f>
        <v>1.4084507042253522</v>
      </c>
      <c r="S310" s="106">
        <f t="shared" si="18"/>
        <v>0</v>
      </c>
      <c r="T310" s="106">
        <f t="shared" si="18"/>
        <v>0</v>
      </c>
      <c r="U310" s="106">
        <f t="shared" si="18"/>
        <v>0</v>
      </c>
      <c r="V310" s="106">
        <f t="shared" si="18"/>
        <v>0</v>
      </c>
      <c r="W310" s="106">
        <f t="shared" si="18"/>
        <v>100</v>
      </c>
    </row>
    <row r="311" spans="1:23" x14ac:dyDescent="0.35">
      <c r="A311" s="62" t="s">
        <v>210</v>
      </c>
      <c r="B311" s="77">
        <v>7.1</v>
      </c>
      <c r="C311" s="100">
        <v>6.056</v>
      </c>
      <c r="D311" s="108">
        <f t="shared" si="15"/>
        <v>7</v>
      </c>
      <c r="E311" s="110">
        <f t="shared" si="16"/>
        <v>6</v>
      </c>
    </row>
    <row r="312" spans="1:23" x14ac:dyDescent="0.35">
      <c r="A312" s="62" t="s">
        <v>210</v>
      </c>
      <c r="B312" s="77">
        <v>7.1</v>
      </c>
      <c r="C312" s="100">
        <v>6.0570000000000004</v>
      </c>
      <c r="D312" s="108">
        <f t="shared" si="15"/>
        <v>7</v>
      </c>
      <c r="E312" s="110">
        <f t="shared" si="16"/>
        <v>6</v>
      </c>
    </row>
    <row r="313" spans="1:23" x14ac:dyDescent="0.35">
      <c r="A313" s="56" t="s">
        <v>213</v>
      </c>
      <c r="B313" s="103">
        <v>7.1</v>
      </c>
      <c r="C313" s="104">
        <v>6.08</v>
      </c>
      <c r="D313" s="108">
        <f t="shared" si="15"/>
        <v>7</v>
      </c>
      <c r="E313" s="110">
        <f t="shared" si="16"/>
        <v>6</v>
      </c>
    </row>
    <row r="314" spans="1:23" x14ac:dyDescent="0.35">
      <c r="A314" s="62" t="s">
        <v>148</v>
      </c>
      <c r="B314" s="77">
        <v>7.1</v>
      </c>
      <c r="C314" s="100">
        <v>6.08</v>
      </c>
      <c r="D314" s="108">
        <f t="shared" si="15"/>
        <v>7</v>
      </c>
      <c r="E314" s="110">
        <f t="shared" si="16"/>
        <v>6</v>
      </c>
    </row>
    <row r="315" spans="1:23" x14ac:dyDescent="0.35">
      <c r="A315" s="62" t="s">
        <v>250</v>
      </c>
      <c r="B315" s="77">
        <v>7.2</v>
      </c>
      <c r="C315" s="100">
        <v>6.01</v>
      </c>
      <c r="D315" s="108">
        <f t="shared" si="15"/>
        <v>7</v>
      </c>
      <c r="E315" s="110">
        <f t="shared" si="16"/>
        <v>6</v>
      </c>
    </row>
    <row r="316" spans="1:23" x14ac:dyDescent="0.35">
      <c r="A316" s="71" t="s">
        <v>222</v>
      </c>
      <c r="B316" s="74">
        <v>7.2</v>
      </c>
      <c r="C316" s="99">
        <v>6.01</v>
      </c>
      <c r="D316" s="108">
        <f t="shared" si="15"/>
        <v>7</v>
      </c>
      <c r="E316" s="110">
        <f t="shared" si="16"/>
        <v>6</v>
      </c>
    </row>
    <row r="317" spans="1:23" x14ac:dyDescent="0.35">
      <c r="A317" s="71" t="s">
        <v>222</v>
      </c>
      <c r="B317" s="74">
        <v>7.2</v>
      </c>
      <c r="C317" s="99">
        <v>6.01</v>
      </c>
      <c r="D317" s="108">
        <f t="shared" si="15"/>
        <v>7</v>
      </c>
      <c r="E317" s="110">
        <f t="shared" si="16"/>
        <v>6</v>
      </c>
    </row>
    <row r="318" spans="1:23" x14ac:dyDescent="0.35">
      <c r="A318" s="62" t="s">
        <v>210</v>
      </c>
      <c r="B318" s="77">
        <v>7.1</v>
      </c>
      <c r="C318" s="100">
        <v>7.02</v>
      </c>
      <c r="D318" s="108">
        <f t="shared" si="15"/>
        <v>7</v>
      </c>
      <c r="E318" s="110">
        <f t="shared" si="16"/>
        <v>7</v>
      </c>
    </row>
    <row r="319" spans="1:23" x14ac:dyDescent="0.35">
      <c r="A319" s="71" t="s">
        <v>117</v>
      </c>
      <c r="B319" s="74">
        <v>7.3</v>
      </c>
      <c r="C319" s="99">
        <v>7.01</v>
      </c>
      <c r="D319" s="108">
        <f>_xlfn.FLOOR.MATH(B319)</f>
        <v>7</v>
      </c>
      <c r="E319" s="110">
        <f>_xlfn.FLOOR.MATH(C319)</f>
        <v>7</v>
      </c>
    </row>
    <row r="320" spans="1:23" x14ac:dyDescent="0.35">
      <c r="A320" s="71" t="s">
        <v>117</v>
      </c>
      <c r="B320" s="74">
        <v>7.3</v>
      </c>
      <c r="C320" s="99">
        <v>7.01</v>
      </c>
      <c r="D320" s="108">
        <f>_xlfn.FLOOR.MATH(B320)</f>
        <v>7</v>
      </c>
      <c r="E320" s="110">
        <f>_xlfn.FLOOR.MATH(C320)</f>
        <v>7</v>
      </c>
    </row>
    <row r="321" spans="1:5" x14ac:dyDescent="0.35">
      <c r="A321" s="71" t="s">
        <v>117</v>
      </c>
      <c r="B321" s="74">
        <v>7.3</v>
      </c>
      <c r="C321" s="99">
        <v>7.01</v>
      </c>
      <c r="D321" s="108">
        <f t="shared" si="15"/>
        <v>7</v>
      </c>
      <c r="E321" s="110">
        <f t="shared" si="16"/>
        <v>7</v>
      </c>
    </row>
    <row r="322" spans="1:5" x14ac:dyDescent="0.35">
      <c r="A322" s="67" t="s">
        <v>212</v>
      </c>
      <c r="B322" s="87">
        <v>7.1</v>
      </c>
      <c r="C322" s="102">
        <v>8.01</v>
      </c>
      <c r="D322" s="108">
        <f t="shared" si="15"/>
        <v>7</v>
      </c>
      <c r="E322" s="110">
        <f t="shared" si="16"/>
        <v>8</v>
      </c>
    </row>
    <row r="323" spans="1:5" x14ac:dyDescent="0.35">
      <c r="A323" s="62" t="s">
        <v>215</v>
      </c>
      <c r="B323" s="77">
        <v>7.1</v>
      </c>
      <c r="C323" s="100">
        <v>8.01</v>
      </c>
      <c r="D323" s="108">
        <f t="shared" si="15"/>
        <v>7</v>
      </c>
      <c r="E323" s="110">
        <f t="shared" si="16"/>
        <v>8</v>
      </c>
    </row>
    <row r="324" spans="1:5" x14ac:dyDescent="0.35">
      <c r="A324" s="62" t="s">
        <v>215</v>
      </c>
      <c r="B324" s="77">
        <v>7.1</v>
      </c>
      <c r="C324" s="100">
        <v>8.01</v>
      </c>
      <c r="D324" s="108">
        <f t="shared" ref="D324:D387" si="19">_xlfn.FLOOR.MATH(B324)</f>
        <v>7</v>
      </c>
      <c r="E324" s="110">
        <f t="shared" ref="E324:E387" si="20">_xlfn.FLOOR.MATH(C324)</f>
        <v>8</v>
      </c>
    </row>
    <row r="325" spans="1:5" x14ac:dyDescent="0.35">
      <c r="A325" s="62" t="s">
        <v>215</v>
      </c>
      <c r="B325" s="77">
        <v>7.1</v>
      </c>
      <c r="C325" s="100">
        <v>8.01</v>
      </c>
      <c r="D325" s="108">
        <f t="shared" si="19"/>
        <v>7</v>
      </c>
      <c r="E325" s="110">
        <f t="shared" si="20"/>
        <v>8</v>
      </c>
    </row>
    <row r="326" spans="1:5" x14ac:dyDescent="0.35">
      <c r="A326" s="71" t="s">
        <v>235</v>
      </c>
      <c r="B326" s="74">
        <v>7.1</v>
      </c>
      <c r="C326" s="99">
        <v>8.01</v>
      </c>
      <c r="D326" s="108">
        <f t="shared" si="19"/>
        <v>7</v>
      </c>
      <c r="E326" s="110">
        <f t="shared" si="20"/>
        <v>8</v>
      </c>
    </row>
    <row r="327" spans="1:5" x14ac:dyDescent="0.35">
      <c r="A327" s="62" t="s">
        <v>227</v>
      </c>
      <c r="B327" s="77">
        <v>7.1</v>
      </c>
      <c r="C327" s="100">
        <v>8.01</v>
      </c>
      <c r="D327" s="108">
        <f t="shared" si="19"/>
        <v>7</v>
      </c>
      <c r="E327" s="110">
        <f t="shared" si="20"/>
        <v>8</v>
      </c>
    </row>
    <row r="328" spans="1:5" x14ac:dyDescent="0.35">
      <c r="A328" s="62" t="s">
        <v>234</v>
      </c>
      <c r="B328" s="77">
        <v>7.1</v>
      </c>
      <c r="C328" s="100">
        <v>8.01</v>
      </c>
      <c r="D328" s="108">
        <f t="shared" si="19"/>
        <v>7</v>
      </c>
      <c r="E328" s="110">
        <f t="shared" si="20"/>
        <v>8</v>
      </c>
    </row>
    <row r="329" spans="1:5" x14ac:dyDescent="0.35">
      <c r="A329" s="62" t="s">
        <v>234</v>
      </c>
      <c r="B329" s="77">
        <v>7.1</v>
      </c>
      <c r="C329" s="100">
        <v>8.01</v>
      </c>
      <c r="D329" s="108">
        <f t="shared" si="19"/>
        <v>7</v>
      </c>
      <c r="E329" s="110">
        <f t="shared" si="20"/>
        <v>8</v>
      </c>
    </row>
    <row r="330" spans="1:5" x14ac:dyDescent="0.35">
      <c r="A330" s="71" t="s">
        <v>226</v>
      </c>
      <c r="B330" s="74">
        <v>7.1</v>
      </c>
      <c r="C330" s="99">
        <v>8.01</v>
      </c>
      <c r="D330" s="108">
        <f t="shared" si="19"/>
        <v>7</v>
      </c>
      <c r="E330" s="110">
        <f t="shared" si="20"/>
        <v>8</v>
      </c>
    </row>
    <row r="331" spans="1:5" x14ac:dyDescent="0.35">
      <c r="A331" s="71" t="s">
        <v>226</v>
      </c>
      <c r="B331" s="74">
        <v>7.1</v>
      </c>
      <c r="C331" s="99">
        <v>8.01</v>
      </c>
      <c r="D331" s="108">
        <f t="shared" si="19"/>
        <v>7</v>
      </c>
      <c r="E331" s="110">
        <f t="shared" si="20"/>
        <v>8</v>
      </c>
    </row>
    <row r="332" spans="1:5" x14ac:dyDescent="0.35">
      <c r="A332" s="62" t="s">
        <v>221</v>
      </c>
      <c r="B332" s="77">
        <v>7.1</v>
      </c>
      <c r="C332" s="100">
        <v>8.01</v>
      </c>
      <c r="D332" s="108">
        <f t="shared" si="19"/>
        <v>7</v>
      </c>
      <c r="E332" s="110">
        <f t="shared" si="20"/>
        <v>8</v>
      </c>
    </row>
    <row r="333" spans="1:5" x14ac:dyDescent="0.35">
      <c r="A333" s="71" t="s">
        <v>235</v>
      </c>
      <c r="B333" s="74">
        <v>7.1</v>
      </c>
      <c r="C333" s="99">
        <v>8.02</v>
      </c>
      <c r="D333" s="108">
        <f t="shared" si="19"/>
        <v>7</v>
      </c>
      <c r="E333" s="110">
        <f t="shared" si="20"/>
        <v>8</v>
      </c>
    </row>
    <row r="334" spans="1:5" x14ac:dyDescent="0.35">
      <c r="A334" s="62" t="s">
        <v>148</v>
      </c>
      <c r="B334" s="77">
        <v>7.1</v>
      </c>
      <c r="C334" s="100">
        <v>8.0299999999999994</v>
      </c>
      <c r="D334" s="108">
        <f t="shared" si="19"/>
        <v>7</v>
      </c>
      <c r="E334" s="110">
        <f t="shared" si="20"/>
        <v>8</v>
      </c>
    </row>
    <row r="335" spans="1:5" x14ac:dyDescent="0.35">
      <c r="A335" s="62" t="s">
        <v>148</v>
      </c>
      <c r="B335" s="77">
        <v>7.1</v>
      </c>
      <c r="C335" s="100">
        <v>8.0299999999999994</v>
      </c>
      <c r="D335" s="108">
        <f t="shared" si="19"/>
        <v>7</v>
      </c>
      <c r="E335" s="110">
        <f t="shared" si="20"/>
        <v>8</v>
      </c>
    </row>
    <row r="336" spans="1:5" x14ac:dyDescent="0.35">
      <c r="A336" s="62" t="s">
        <v>215</v>
      </c>
      <c r="B336" s="77">
        <v>7.1</v>
      </c>
      <c r="C336" s="100">
        <v>8.0399999999999991</v>
      </c>
      <c r="D336" s="108">
        <f t="shared" si="19"/>
        <v>7</v>
      </c>
      <c r="E336" s="110">
        <f t="shared" si="20"/>
        <v>8</v>
      </c>
    </row>
    <row r="337" spans="1:5" x14ac:dyDescent="0.35">
      <c r="A337" s="62" t="s">
        <v>215</v>
      </c>
      <c r="B337" s="77">
        <v>7.1</v>
      </c>
      <c r="C337" s="100">
        <v>8.0399999999999991</v>
      </c>
      <c r="D337" s="108">
        <f t="shared" si="19"/>
        <v>7</v>
      </c>
      <c r="E337" s="110">
        <f t="shared" si="20"/>
        <v>8</v>
      </c>
    </row>
    <row r="338" spans="1:5" x14ac:dyDescent="0.35">
      <c r="A338" s="62" t="s">
        <v>215</v>
      </c>
      <c r="B338" s="77">
        <v>7.1</v>
      </c>
      <c r="C338" s="100">
        <v>8.0399999999999991</v>
      </c>
      <c r="D338" s="108">
        <f t="shared" si="19"/>
        <v>7</v>
      </c>
      <c r="E338" s="110">
        <f t="shared" si="20"/>
        <v>8</v>
      </c>
    </row>
    <row r="339" spans="1:5" x14ac:dyDescent="0.35">
      <c r="A339" s="71" t="s">
        <v>235</v>
      </c>
      <c r="B339" s="74">
        <v>7.1</v>
      </c>
      <c r="C339" s="99">
        <v>8.0399999999999991</v>
      </c>
      <c r="D339" s="108">
        <f t="shared" si="19"/>
        <v>7</v>
      </c>
      <c r="E339" s="110">
        <f t="shared" si="20"/>
        <v>8</v>
      </c>
    </row>
    <row r="340" spans="1:5" x14ac:dyDescent="0.35">
      <c r="A340" s="62" t="s">
        <v>227</v>
      </c>
      <c r="B340" s="77">
        <v>7.1</v>
      </c>
      <c r="C340" s="100">
        <v>8.0399999999999991</v>
      </c>
      <c r="D340" s="108">
        <f t="shared" si="19"/>
        <v>7</v>
      </c>
      <c r="E340" s="110">
        <f t="shared" si="20"/>
        <v>8</v>
      </c>
    </row>
    <row r="341" spans="1:5" x14ac:dyDescent="0.35">
      <c r="A341" s="62" t="s">
        <v>234</v>
      </c>
      <c r="B341" s="77">
        <v>7.1</v>
      </c>
      <c r="C341" s="100">
        <v>8.07</v>
      </c>
      <c r="D341" s="108">
        <f t="shared" si="19"/>
        <v>7</v>
      </c>
      <c r="E341" s="110">
        <f t="shared" si="20"/>
        <v>8</v>
      </c>
    </row>
    <row r="342" spans="1:5" x14ac:dyDescent="0.35">
      <c r="A342" s="62" t="s">
        <v>234</v>
      </c>
      <c r="B342" s="77">
        <v>7.1</v>
      </c>
      <c r="C342" s="100">
        <v>8.07</v>
      </c>
      <c r="D342" s="108">
        <f t="shared" si="19"/>
        <v>7</v>
      </c>
      <c r="E342" s="110">
        <f t="shared" si="20"/>
        <v>8</v>
      </c>
    </row>
    <row r="343" spans="1:5" x14ac:dyDescent="0.35">
      <c r="A343" s="62" t="s">
        <v>149</v>
      </c>
      <c r="B343" s="77">
        <v>7.1</v>
      </c>
      <c r="C343" s="100">
        <v>9.01</v>
      </c>
      <c r="D343" s="108">
        <f t="shared" si="19"/>
        <v>7</v>
      </c>
      <c r="E343" s="110">
        <f t="shared" si="20"/>
        <v>9</v>
      </c>
    </row>
    <row r="344" spans="1:5" x14ac:dyDescent="0.35">
      <c r="A344" s="56" t="s">
        <v>213</v>
      </c>
      <c r="B344" s="103">
        <v>7.1</v>
      </c>
      <c r="C344" s="104">
        <v>9.02</v>
      </c>
      <c r="D344" s="108">
        <f t="shared" si="19"/>
        <v>7</v>
      </c>
      <c r="E344" s="110">
        <f t="shared" si="20"/>
        <v>9</v>
      </c>
    </row>
    <row r="345" spans="1:5" x14ac:dyDescent="0.35">
      <c r="A345" s="71" t="s">
        <v>235</v>
      </c>
      <c r="B345" s="74">
        <v>7.1</v>
      </c>
      <c r="C345" s="99">
        <v>9.02</v>
      </c>
      <c r="D345" s="108">
        <f t="shared" si="19"/>
        <v>7</v>
      </c>
      <c r="E345" s="110">
        <f t="shared" si="20"/>
        <v>9</v>
      </c>
    </row>
    <row r="346" spans="1:5" x14ac:dyDescent="0.35">
      <c r="A346" s="62" t="s">
        <v>148</v>
      </c>
      <c r="B346" s="77">
        <v>7.1</v>
      </c>
      <c r="C346" s="100">
        <v>9.0299999999999994</v>
      </c>
      <c r="D346" s="108">
        <f t="shared" si="19"/>
        <v>7</v>
      </c>
      <c r="E346" s="110">
        <f t="shared" si="20"/>
        <v>9</v>
      </c>
    </row>
    <row r="347" spans="1:5" x14ac:dyDescent="0.35">
      <c r="A347" s="62" t="s">
        <v>148</v>
      </c>
      <c r="B347" s="77">
        <v>7.1</v>
      </c>
      <c r="C347" s="100">
        <v>9.0299999999999994</v>
      </c>
      <c r="D347" s="108">
        <f t="shared" si="19"/>
        <v>7</v>
      </c>
      <c r="E347" s="110">
        <f t="shared" si="20"/>
        <v>9</v>
      </c>
    </row>
    <row r="348" spans="1:5" x14ac:dyDescent="0.35">
      <c r="A348" s="71" t="s">
        <v>229</v>
      </c>
      <c r="B348" s="74">
        <v>7.1</v>
      </c>
      <c r="C348" s="99">
        <v>9.0399999999999991</v>
      </c>
      <c r="D348" s="108">
        <f t="shared" si="19"/>
        <v>7</v>
      </c>
      <c r="E348" s="110">
        <f t="shared" si="20"/>
        <v>9</v>
      </c>
    </row>
    <row r="349" spans="1:5" x14ac:dyDescent="0.35">
      <c r="A349" s="71" t="s">
        <v>235</v>
      </c>
      <c r="B349" s="74">
        <v>7.1</v>
      </c>
      <c r="C349" s="99">
        <v>9.0399999999999991</v>
      </c>
      <c r="D349" s="108">
        <f t="shared" si="19"/>
        <v>7</v>
      </c>
      <c r="E349" s="110">
        <f t="shared" si="20"/>
        <v>9</v>
      </c>
    </row>
    <row r="350" spans="1:5" x14ac:dyDescent="0.35">
      <c r="A350" s="62" t="s">
        <v>228</v>
      </c>
      <c r="B350" s="77">
        <v>7.1</v>
      </c>
      <c r="C350" s="100">
        <v>9.0399999999999991</v>
      </c>
      <c r="D350" s="108">
        <f t="shared" si="19"/>
        <v>7</v>
      </c>
      <c r="E350" s="110">
        <f t="shared" si="20"/>
        <v>9</v>
      </c>
    </row>
    <row r="351" spans="1:5" x14ac:dyDescent="0.35">
      <c r="A351" s="67" t="s">
        <v>224</v>
      </c>
      <c r="B351" s="87">
        <v>7.1</v>
      </c>
      <c r="C351" s="102">
        <v>9.0500000000000007</v>
      </c>
      <c r="D351" s="108">
        <f t="shared" si="19"/>
        <v>7</v>
      </c>
      <c r="E351" s="110">
        <f t="shared" si="20"/>
        <v>9</v>
      </c>
    </row>
    <row r="352" spans="1:5" x14ac:dyDescent="0.35">
      <c r="A352" s="67" t="s">
        <v>224</v>
      </c>
      <c r="B352" s="87">
        <v>7.1</v>
      </c>
      <c r="C352" s="102">
        <v>9.0500000000000007</v>
      </c>
      <c r="D352" s="108">
        <f t="shared" si="19"/>
        <v>7</v>
      </c>
      <c r="E352" s="110">
        <f t="shared" si="20"/>
        <v>9</v>
      </c>
    </row>
    <row r="353" spans="1:5" x14ac:dyDescent="0.35">
      <c r="A353" s="62" t="s">
        <v>159</v>
      </c>
      <c r="B353" s="77">
        <v>7.1</v>
      </c>
      <c r="C353" s="100">
        <v>9.0500000000000007</v>
      </c>
      <c r="D353" s="108">
        <f t="shared" si="19"/>
        <v>7</v>
      </c>
      <c r="E353" s="110">
        <f t="shared" si="20"/>
        <v>9</v>
      </c>
    </row>
    <row r="354" spans="1:5" x14ac:dyDescent="0.35">
      <c r="A354" s="62" t="s">
        <v>159</v>
      </c>
      <c r="B354" s="77">
        <v>7.1</v>
      </c>
      <c r="C354" s="100">
        <v>9.0500000000000007</v>
      </c>
      <c r="D354" s="108">
        <f t="shared" si="19"/>
        <v>7</v>
      </c>
      <c r="E354" s="110">
        <f t="shared" si="20"/>
        <v>9</v>
      </c>
    </row>
    <row r="355" spans="1:5" x14ac:dyDescent="0.35">
      <c r="A355" s="62" t="s">
        <v>159</v>
      </c>
      <c r="B355" s="77">
        <v>7.1</v>
      </c>
      <c r="C355" s="100">
        <v>9.0500000000000007</v>
      </c>
      <c r="D355" s="108">
        <f t="shared" si="19"/>
        <v>7</v>
      </c>
      <c r="E355" s="110">
        <f t="shared" si="20"/>
        <v>9</v>
      </c>
    </row>
    <row r="356" spans="1:5" x14ac:dyDescent="0.35">
      <c r="A356" s="71" t="s">
        <v>235</v>
      </c>
      <c r="B356" s="74">
        <v>7.1</v>
      </c>
      <c r="C356" s="99">
        <v>9.06</v>
      </c>
      <c r="D356" s="108">
        <f t="shared" si="19"/>
        <v>7</v>
      </c>
      <c r="E356" s="110">
        <f t="shared" si="20"/>
        <v>9</v>
      </c>
    </row>
    <row r="357" spans="1:5" x14ac:dyDescent="0.35">
      <c r="A357" s="71" t="s">
        <v>230</v>
      </c>
      <c r="B357" s="74">
        <v>7.1</v>
      </c>
      <c r="C357" s="99">
        <v>9.06</v>
      </c>
      <c r="D357" s="108">
        <f t="shared" si="19"/>
        <v>7</v>
      </c>
      <c r="E357" s="110">
        <f t="shared" si="20"/>
        <v>9</v>
      </c>
    </row>
    <row r="358" spans="1:5" x14ac:dyDescent="0.35">
      <c r="A358" s="71" t="s">
        <v>230</v>
      </c>
      <c r="B358" s="74">
        <v>7.1</v>
      </c>
      <c r="C358" s="99">
        <v>9.06</v>
      </c>
      <c r="D358" s="108">
        <f t="shared" si="19"/>
        <v>7</v>
      </c>
      <c r="E358" s="110">
        <f t="shared" si="20"/>
        <v>9</v>
      </c>
    </row>
    <row r="359" spans="1:5" x14ac:dyDescent="0.35">
      <c r="A359" s="71" t="s">
        <v>235</v>
      </c>
      <c r="B359" s="74">
        <v>7.1</v>
      </c>
      <c r="C359" s="99">
        <v>9.07</v>
      </c>
      <c r="D359" s="108">
        <f t="shared" si="19"/>
        <v>7</v>
      </c>
      <c r="E359" s="110">
        <f t="shared" si="20"/>
        <v>9</v>
      </c>
    </row>
    <row r="360" spans="1:5" x14ac:dyDescent="0.35">
      <c r="A360" s="71" t="s">
        <v>230</v>
      </c>
      <c r="B360" s="74">
        <v>7.1</v>
      </c>
      <c r="C360" s="99">
        <v>9.07</v>
      </c>
      <c r="D360" s="108">
        <f t="shared" si="19"/>
        <v>7</v>
      </c>
      <c r="E360" s="110">
        <f t="shared" si="20"/>
        <v>9</v>
      </c>
    </row>
    <row r="361" spans="1:5" x14ac:dyDescent="0.35">
      <c r="A361" s="71" t="s">
        <v>230</v>
      </c>
      <c r="B361" s="74">
        <v>7.1</v>
      </c>
      <c r="C361" s="99">
        <v>9.07</v>
      </c>
      <c r="D361" s="108">
        <f t="shared" si="19"/>
        <v>7</v>
      </c>
      <c r="E361" s="110">
        <f t="shared" si="20"/>
        <v>9</v>
      </c>
    </row>
    <row r="362" spans="1:5" x14ac:dyDescent="0.35">
      <c r="A362" s="56" t="s">
        <v>217</v>
      </c>
      <c r="B362" s="103">
        <v>7.1</v>
      </c>
      <c r="C362" s="104">
        <v>9.09</v>
      </c>
      <c r="D362" s="108">
        <f t="shared" si="19"/>
        <v>7</v>
      </c>
      <c r="E362" s="110">
        <f t="shared" si="20"/>
        <v>9</v>
      </c>
    </row>
    <row r="363" spans="1:5" x14ac:dyDescent="0.35">
      <c r="A363" s="62" t="s">
        <v>210</v>
      </c>
      <c r="B363" s="77">
        <v>7.1</v>
      </c>
      <c r="C363" s="100">
        <v>9.11</v>
      </c>
      <c r="D363" s="108">
        <f t="shared" si="19"/>
        <v>7</v>
      </c>
      <c r="E363" s="110">
        <f t="shared" si="20"/>
        <v>9</v>
      </c>
    </row>
    <row r="364" spans="1:5" x14ac:dyDescent="0.35">
      <c r="A364" s="71" t="s">
        <v>211</v>
      </c>
      <c r="B364" s="74">
        <v>7.1</v>
      </c>
      <c r="C364" s="99">
        <v>9.11</v>
      </c>
      <c r="D364" s="108">
        <f t="shared" si="19"/>
        <v>7</v>
      </c>
      <c r="E364" s="110">
        <f t="shared" si="20"/>
        <v>9</v>
      </c>
    </row>
    <row r="365" spans="1:5" x14ac:dyDescent="0.35">
      <c r="A365" s="71" t="s">
        <v>211</v>
      </c>
      <c r="B365" s="74">
        <v>7.1</v>
      </c>
      <c r="C365" s="99">
        <v>9.11</v>
      </c>
      <c r="D365" s="108">
        <f t="shared" si="19"/>
        <v>7</v>
      </c>
      <c r="E365" s="110">
        <f t="shared" si="20"/>
        <v>9</v>
      </c>
    </row>
    <row r="366" spans="1:5" x14ac:dyDescent="0.35">
      <c r="A366" s="71" t="s">
        <v>211</v>
      </c>
      <c r="B366" s="74">
        <v>7.1</v>
      </c>
      <c r="C366" s="99">
        <v>9.11</v>
      </c>
      <c r="D366" s="108">
        <f t="shared" si="19"/>
        <v>7</v>
      </c>
      <c r="E366" s="110">
        <f t="shared" si="20"/>
        <v>9</v>
      </c>
    </row>
    <row r="367" spans="1:5" x14ac:dyDescent="0.35">
      <c r="A367" s="62" t="s">
        <v>210</v>
      </c>
      <c r="B367" s="77">
        <v>7.1</v>
      </c>
      <c r="C367" s="100">
        <v>9.1199999999999992</v>
      </c>
      <c r="D367" s="108">
        <f t="shared" si="19"/>
        <v>7</v>
      </c>
      <c r="E367" s="110">
        <f t="shared" si="20"/>
        <v>9</v>
      </c>
    </row>
    <row r="368" spans="1:5" x14ac:dyDescent="0.35">
      <c r="A368" s="62" t="s">
        <v>250</v>
      </c>
      <c r="B368" s="77">
        <v>7.2</v>
      </c>
      <c r="C368" s="100">
        <v>9.08</v>
      </c>
      <c r="D368" s="108">
        <f t="shared" si="19"/>
        <v>7</v>
      </c>
      <c r="E368" s="110">
        <f t="shared" si="20"/>
        <v>9</v>
      </c>
    </row>
    <row r="369" spans="1:5" x14ac:dyDescent="0.35">
      <c r="A369" s="71" t="s">
        <v>222</v>
      </c>
      <c r="B369" s="74">
        <v>7.2</v>
      </c>
      <c r="C369" s="99">
        <v>9.08</v>
      </c>
      <c r="D369" s="108">
        <f t="shared" si="19"/>
        <v>7</v>
      </c>
      <c r="E369" s="110">
        <f t="shared" si="20"/>
        <v>9</v>
      </c>
    </row>
    <row r="370" spans="1:5" x14ac:dyDescent="0.35">
      <c r="A370" s="71" t="s">
        <v>222</v>
      </c>
      <c r="B370" s="74">
        <v>7.2</v>
      </c>
      <c r="C370" s="99">
        <v>9.08</v>
      </c>
      <c r="D370" s="108">
        <f t="shared" si="19"/>
        <v>7</v>
      </c>
      <c r="E370" s="110">
        <f t="shared" si="20"/>
        <v>9</v>
      </c>
    </row>
    <row r="371" spans="1:5" x14ac:dyDescent="0.35">
      <c r="A371" s="71" t="s">
        <v>222</v>
      </c>
      <c r="B371" s="74">
        <v>7.2</v>
      </c>
      <c r="C371" s="99">
        <v>9.09</v>
      </c>
      <c r="D371" s="108">
        <f t="shared" si="19"/>
        <v>7</v>
      </c>
      <c r="E371" s="110">
        <f t="shared" si="20"/>
        <v>9</v>
      </c>
    </row>
    <row r="372" spans="1:5" x14ac:dyDescent="0.35">
      <c r="A372" s="71" t="s">
        <v>222</v>
      </c>
      <c r="B372" s="74">
        <v>7.2</v>
      </c>
      <c r="C372" s="99">
        <v>9.09</v>
      </c>
      <c r="D372" s="108">
        <f t="shared" si="19"/>
        <v>7</v>
      </c>
      <c r="E372" s="110">
        <f t="shared" si="20"/>
        <v>9</v>
      </c>
    </row>
    <row r="373" spans="1:5" x14ac:dyDescent="0.35">
      <c r="A373" s="71" t="s">
        <v>218</v>
      </c>
      <c r="B373" s="74">
        <v>7.2</v>
      </c>
      <c r="C373" s="99">
        <v>9.14</v>
      </c>
      <c r="D373" s="108">
        <f t="shared" si="19"/>
        <v>7</v>
      </c>
      <c r="E373" s="110">
        <f t="shared" si="20"/>
        <v>9</v>
      </c>
    </row>
    <row r="374" spans="1:5" x14ac:dyDescent="0.35">
      <c r="A374" s="71" t="s">
        <v>218</v>
      </c>
      <c r="B374" s="74">
        <v>7.2</v>
      </c>
      <c r="C374" s="99">
        <v>9.14</v>
      </c>
      <c r="D374" s="108">
        <f t="shared" si="19"/>
        <v>7</v>
      </c>
      <c r="E374" s="110">
        <f t="shared" si="20"/>
        <v>9</v>
      </c>
    </row>
    <row r="375" spans="1:5" x14ac:dyDescent="0.35">
      <c r="A375" s="71" t="s">
        <v>218</v>
      </c>
      <c r="B375" s="74">
        <v>7.2</v>
      </c>
      <c r="C375" s="99">
        <v>9.15</v>
      </c>
      <c r="D375" s="108">
        <f t="shared" si="19"/>
        <v>7</v>
      </c>
      <c r="E375" s="110">
        <f t="shared" si="20"/>
        <v>9</v>
      </c>
    </row>
    <row r="376" spans="1:5" x14ac:dyDescent="0.35">
      <c r="A376" s="71" t="s">
        <v>218</v>
      </c>
      <c r="B376" s="74">
        <v>7.2</v>
      </c>
      <c r="C376" s="99">
        <v>9.15</v>
      </c>
      <c r="D376" s="108">
        <f t="shared" si="19"/>
        <v>7</v>
      </c>
      <c r="E376" s="110">
        <f t="shared" si="20"/>
        <v>9</v>
      </c>
    </row>
    <row r="377" spans="1:5" x14ac:dyDescent="0.35">
      <c r="A377" s="71" t="s">
        <v>117</v>
      </c>
      <c r="B377" s="74">
        <v>7.3</v>
      </c>
      <c r="C377" s="99">
        <v>9.1199999999999992</v>
      </c>
      <c r="D377" s="108">
        <f t="shared" si="19"/>
        <v>7</v>
      </c>
      <c r="E377" s="110">
        <f t="shared" si="20"/>
        <v>9</v>
      </c>
    </row>
    <row r="378" spans="1:5" x14ac:dyDescent="0.35">
      <c r="A378" s="71" t="s">
        <v>117</v>
      </c>
      <c r="B378" s="74">
        <v>7.3</v>
      </c>
      <c r="C378" s="99">
        <v>9.1199999999999992</v>
      </c>
      <c r="D378" s="108">
        <f t="shared" si="19"/>
        <v>7</v>
      </c>
      <c r="E378" s="110">
        <f t="shared" si="20"/>
        <v>9</v>
      </c>
    </row>
    <row r="379" spans="1:5" x14ac:dyDescent="0.35">
      <c r="A379" s="71" t="s">
        <v>117</v>
      </c>
      <c r="B379" s="74">
        <v>7.3</v>
      </c>
      <c r="C379" s="99">
        <v>9.1199999999999992</v>
      </c>
      <c r="D379" s="108">
        <f t="shared" si="19"/>
        <v>7</v>
      </c>
      <c r="E379" s="110">
        <f t="shared" si="20"/>
        <v>9</v>
      </c>
    </row>
    <row r="380" spans="1:5" x14ac:dyDescent="0.35">
      <c r="A380" s="62" t="s">
        <v>210</v>
      </c>
      <c r="B380" s="77">
        <v>7.1</v>
      </c>
      <c r="C380" s="100">
        <v>10.010999999999999</v>
      </c>
      <c r="D380" s="108">
        <f t="shared" si="19"/>
        <v>7</v>
      </c>
      <c r="E380" s="110">
        <f t="shared" si="20"/>
        <v>10</v>
      </c>
    </row>
    <row r="381" spans="1:5" x14ac:dyDescent="0.35">
      <c r="A381" s="71" t="s">
        <v>229</v>
      </c>
      <c r="B381" s="74">
        <v>7.1</v>
      </c>
      <c r="C381" s="99">
        <v>10.010999999999999</v>
      </c>
      <c r="D381" s="108">
        <f t="shared" si="19"/>
        <v>7</v>
      </c>
      <c r="E381" s="110">
        <f t="shared" si="20"/>
        <v>10</v>
      </c>
    </row>
    <row r="382" spans="1:5" x14ac:dyDescent="0.35">
      <c r="A382" s="62" t="s">
        <v>215</v>
      </c>
      <c r="B382" s="77">
        <v>7.1</v>
      </c>
      <c r="C382" s="100">
        <v>10.010999999999999</v>
      </c>
      <c r="D382" s="108">
        <f t="shared" si="19"/>
        <v>7</v>
      </c>
      <c r="E382" s="110">
        <f t="shared" si="20"/>
        <v>10</v>
      </c>
    </row>
    <row r="383" spans="1:5" x14ac:dyDescent="0.35">
      <c r="A383" s="62" t="s">
        <v>215</v>
      </c>
      <c r="B383" s="77">
        <v>7.1</v>
      </c>
      <c r="C383" s="100">
        <v>10.010999999999999</v>
      </c>
      <c r="D383" s="108">
        <f t="shared" si="19"/>
        <v>7</v>
      </c>
      <c r="E383" s="110">
        <f t="shared" si="20"/>
        <v>10</v>
      </c>
    </row>
    <row r="384" spans="1:5" x14ac:dyDescent="0.35">
      <c r="A384" s="62" t="s">
        <v>215</v>
      </c>
      <c r="B384" s="77">
        <v>7.1</v>
      </c>
      <c r="C384" s="100">
        <v>10.010999999999999</v>
      </c>
      <c r="D384" s="108">
        <f t="shared" si="19"/>
        <v>7</v>
      </c>
      <c r="E384" s="110">
        <f t="shared" si="20"/>
        <v>10</v>
      </c>
    </row>
    <row r="385" spans="1:5" x14ac:dyDescent="0.35">
      <c r="A385" s="71" t="s">
        <v>235</v>
      </c>
      <c r="B385" s="74">
        <v>7.1</v>
      </c>
      <c r="C385" s="99">
        <v>10.010999999999999</v>
      </c>
      <c r="D385" s="108">
        <f t="shared" si="19"/>
        <v>7</v>
      </c>
      <c r="E385" s="110">
        <f t="shared" si="20"/>
        <v>10</v>
      </c>
    </row>
    <row r="386" spans="1:5" x14ac:dyDescent="0.35">
      <c r="A386" s="62" t="s">
        <v>228</v>
      </c>
      <c r="B386" s="77">
        <v>7.1</v>
      </c>
      <c r="C386" s="100">
        <v>10.010999999999999</v>
      </c>
      <c r="D386" s="108">
        <f t="shared" si="19"/>
        <v>7</v>
      </c>
      <c r="E386" s="110">
        <f t="shared" si="20"/>
        <v>10</v>
      </c>
    </row>
    <row r="387" spans="1:5" x14ac:dyDescent="0.35">
      <c r="A387" s="62" t="s">
        <v>148</v>
      </c>
      <c r="B387" s="77">
        <v>7.1</v>
      </c>
      <c r="C387" s="100">
        <v>10.010999999999999</v>
      </c>
      <c r="D387" s="108">
        <f t="shared" si="19"/>
        <v>7</v>
      </c>
      <c r="E387" s="110">
        <f t="shared" si="20"/>
        <v>10</v>
      </c>
    </row>
    <row r="388" spans="1:5" x14ac:dyDescent="0.35">
      <c r="A388" s="62" t="s">
        <v>148</v>
      </c>
      <c r="B388" s="77">
        <v>7.1</v>
      </c>
      <c r="C388" s="100">
        <v>10.010999999999999</v>
      </c>
      <c r="D388" s="108">
        <f t="shared" ref="D388:D451" si="21">_xlfn.FLOOR.MATH(B388)</f>
        <v>7</v>
      </c>
      <c r="E388" s="110">
        <f t="shared" ref="E388:E451" si="22">_xlfn.FLOOR.MATH(C388)</f>
        <v>10</v>
      </c>
    </row>
    <row r="389" spans="1:5" x14ac:dyDescent="0.35">
      <c r="A389" s="62" t="s">
        <v>227</v>
      </c>
      <c r="B389" s="77">
        <v>7.1</v>
      </c>
      <c r="C389" s="100">
        <v>10.010999999999999</v>
      </c>
      <c r="D389" s="108">
        <f t="shared" si="21"/>
        <v>7</v>
      </c>
      <c r="E389" s="110">
        <f t="shared" si="22"/>
        <v>10</v>
      </c>
    </row>
    <row r="390" spans="1:5" x14ac:dyDescent="0.35">
      <c r="A390" s="71" t="s">
        <v>230</v>
      </c>
      <c r="B390" s="74">
        <v>7.1</v>
      </c>
      <c r="C390" s="99">
        <v>10.010999999999999</v>
      </c>
      <c r="D390" s="108">
        <f t="shared" si="21"/>
        <v>7</v>
      </c>
      <c r="E390" s="110">
        <f t="shared" si="22"/>
        <v>10</v>
      </c>
    </row>
    <row r="391" spans="1:5" x14ac:dyDescent="0.35">
      <c r="A391" s="71" t="s">
        <v>230</v>
      </c>
      <c r="B391" s="74">
        <v>7.1</v>
      </c>
      <c r="C391" s="99">
        <v>10.010999999999999</v>
      </c>
      <c r="D391" s="108">
        <f t="shared" si="21"/>
        <v>7</v>
      </c>
      <c r="E391" s="110">
        <f t="shared" si="22"/>
        <v>10</v>
      </c>
    </row>
    <row r="392" spans="1:5" x14ac:dyDescent="0.35">
      <c r="A392" s="71" t="s">
        <v>226</v>
      </c>
      <c r="B392" s="74">
        <v>7.1</v>
      </c>
      <c r="C392" s="99">
        <v>10.010999999999999</v>
      </c>
      <c r="D392" s="108">
        <f t="shared" si="21"/>
        <v>7</v>
      </c>
      <c r="E392" s="110">
        <f t="shared" si="22"/>
        <v>10</v>
      </c>
    </row>
    <row r="393" spans="1:5" x14ac:dyDescent="0.35">
      <c r="A393" s="71" t="s">
        <v>226</v>
      </c>
      <c r="B393" s="74">
        <v>7.1</v>
      </c>
      <c r="C393" s="99">
        <v>10.010999999999999</v>
      </c>
      <c r="D393" s="108">
        <f t="shared" si="21"/>
        <v>7</v>
      </c>
      <c r="E393" s="110">
        <f t="shared" si="22"/>
        <v>10</v>
      </c>
    </row>
    <row r="394" spans="1:5" x14ac:dyDescent="0.35">
      <c r="A394" s="62" t="s">
        <v>210</v>
      </c>
      <c r="B394" s="77">
        <v>7.1</v>
      </c>
      <c r="C394" s="100">
        <v>10.012</v>
      </c>
      <c r="D394" s="108">
        <f t="shared" si="21"/>
        <v>7</v>
      </c>
      <c r="E394" s="110">
        <f t="shared" si="22"/>
        <v>10</v>
      </c>
    </row>
    <row r="395" spans="1:5" x14ac:dyDescent="0.35">
      <c r="A395" s="71" t="s">
        <v>211</v>
      </c>
      <c r="B395" s="74">
        <v>7.1</v>
      </c>
      <c r="C395" s="99">
        <v>10.012</v>
      </c>
      <c r="D395" s="108">
        <f t="shared" si="21"/>
        <v>7</v>
      </c>
      <c r="E395" s="110">
        <f t="shared" si="22"/>
        <v>10</v>
      </c>
    </row>
    <row r="396" spans="1:5" x14ac:dyDescent="0.35">
      <c r="A396" s="71" t="s">
        <v>211</v>
      </c>
      <c r="B396" s="74">
        <v>7.1</v>
      </c>
      <c r="C396" s="99">
        <v>10.012</v>
      </c>
      <c r="D396" s="108">
        <f t="shared" si="21"/>
        <v>7</v>
      </c>
      <c r="E396" s="110">
        <f t="shared" si="22"/>
        <v>10</v>
      </c>
    </row>
    <row r="397" spans="1:5" x14ac:dyDescent="0.35">
      <c r="A397" s="71" t="s">
        <v>211</v>
      </c>
      <c r="B397" s="74">
        <v>7.1</v>
      </c>
      <c r="C397" s="99">
        <v>10.012</v>
      </c>
      <c r="D397" s="108">
        <f t="shared" si="21"/>
        <v>7</v>
      </c>
      <c r="E397" s="110">
        <f t="shared" si="22"/>
        <v>10</v>
      </c>
    </row>
    <row r="398" spans="1:5" x14ac:dyDescent="0.35">
      <c r="A398" s="62" t="s">
        <v>148</v>
      </c>
      <c r="B398" s="77">
        <v>7.1</v>
      </c>
      <c r="C398" s="100">
        <v>10.012</v>
      </c>
      <c r="D398" s="108">
        <f t="shared" si="21"/>
        <v>7</v>
      </c>
      <c r="E398" s="110">
        <f t="shared" si="22"/>
        <v>10</v>
      </c>
    </row>
    <row r="399" spans="1:5" x14ac:dyDescent="0.35">
      <c r="A399" s="62" t="s">
        <v>148</v>
      </c>
      <c r="B399" s="77">
        <v>7.1</v>
      </c>
      <c r="C399" s="100">
        <v>10.012</v>
      </c>
      <c r="D399" s="108">
        <f t="shared" si="21"/>
        <v>7</v>
      </c>
      <c r="E399" s="110">
        <f t="shared" si="22"/>
        <v>10</v>
      </c>
    </row>
    <row r="400" spans="1:5" x14ac:dyDescent="0.35">
      <c r="A400" s="67" t="s">
        <v>224</v>
      </c>
      <c r="B400" s="87">
        <v>7.1</v>
      </c>
      <c r="C400" s="102">
        <v>10.021000000000001</v>
      </c>
      <c r="D400" s="108">
        <f t="shared" si="21"/>
        <v>7</v>
      </c>
      <c r="E400" s="110">
        <f t="shared" si="22"/>
        <v>10</v>
      </c>
    </row>
    <row r="401" spans="1:5" x14ac:dyDescent="0.35">
      <c r="A401" s="67" t="s">
        <v>224</v>
      </c>
      <c r="B401" s="87">
        <v>7.1</v>
      </c>
      <c r="C401" s="102">
        <v>10.021000000000001</v>
      </c>
      <c r="D401" s="108">
        <f t="shared" si="21"/>
        <v>7</v>
      </c>
      <c r="E401" s="110">
        <f t="shared" si="22"/>
        <v>10</v>
      </c>
    </row>
    <row r="402" spans="1:5" x14ac:dyDescent="0.35">
      <c r="A402" s="62" t="s">
        <v>159</v>
      </c>
      <c r="B402" s="77">
        <v>7.1</v>
      </c>
      <c r="C402" s="100">
        <v>10.021000000000001</v>
      </c>
      <c r="D402" s="108">
        <f t="shared" si="21"/>
        <v>7</v>
      </c>
      <c r="E402" s="110">
        <f t="shared" si="22"/>
        <v>10</v>
      </c>
    </row>
    <row r="403" spans="1:5" x14ac:dyDescent="0.35">
      <c r="A403" s="62" t="s">
        <v>159</v>
      </c>
      <c r="B403" s="77">
        <v>7.1</v>
      </c>
      <c r="C403" s="100">
        <v>10.021000000000001</v>
      </c>
      <c r="D403" s="108">
        <f t="shared" si="21"/>
        <v>7</v>
      </c>
      <c r="E403" s="110">
        <f t="shared" si="22"/>
        <v>10</v>
      </c>
    </row>
    <row r="404" spans="1:5" x14ac:dyDescent="0.35">
      <c r="A404" s="62" t="s">
        <v>159</v>
      </c>
      <c r="B404" s="77">
        <v>7.1</v>
      </c>
      <c r="C404" s="100">
        <v>10.021000000000001</v>
      </c>
      <c r="D404" s="108">
        <f t="shared" si="21"/>
        <v>7</v>
      </c>
      <c r="E404" s="110">
        <f t="shared" si="22"/>
        <v>10</v>
      </c>
    </row>
    <row r="405" spans="1:5" x14ac:dyDescent="0.35">
      <c r="A405" s="71" t="s">
        <v>229</v>
      </c>
      <c r="B405" s="74">
        <v>7.1</v>
      </c>
      <c r="C405" s="99">
        <v>10.021000000000001</v>
      </c>
      <c r="D405" s="108">
        <f t="shared" si="21"/>
        <v>7</v>
      </c>
      <c r="E405" s="110">
        <f t="shared" si="22"/>
        <v>10</v>
      </c>
    </row>
    <row r="406" spans="1:5" x14ac:dyDescent="0.35">
      <c r="A406" s="62" t="s">
        <v>215</v>
      </c>
      <c r="B406" s="77">
        <v>7.1</v>
      </c>
      <c r="C406" s="100">
        <v>10.021000000000001</v>
      </c>
      <c r="D406" s="108">
        <f t="shared" si="21"/>
        <v>7</v>
      </c>
      <c r="E406" s="110">
        <f t="shared" si="22"/>
        <v>10</v>
      </c>
    </row>
    <row r="407" spans="1:5" x14ac:dyDescent="0.35">
      <c r="A407" s="62" t="s">
        <v>215</v>
      </c>
      <c r="B407" s="77">
        <v>7.1</v>
      </c>
      <c r="C407" s="100">
        <v>10.021000000000001</v>
      </c>
      <c r="D407" s="108">
        <f t="shared" si="21"/>
        <v>7</v>
      </c>
      <c r="E407" s="110">
        <f t="shared" si="22"/>
        <v>10</v>
      </c>
    </row>
    <row r="408" spans="1:5" x14ac:dyDescent="0.35">
      <c r="A408" s="62" t="s">
        <v>215</v>
      </c>
      <c r="B408" s="77">
        <v>7.1</v>
      </c>
      <c r="C408" s="100">
        <v>10.021000000000001</v>
      </c>
      <c r="D408" s="108">
        <f t="shared" si="21"/>
        <v>7</v>
      </c>
      <c r="E408" s="110">
        <f t="shared" si="22"/>
        <v>10</v>
      </c>
    </row>
    <row r="409" spans="1:5" x14ac:dyDescent="0.35">
      <c r="A409" s="62" t="s">
        <v>233</v>
      </c>
      <c r="B409" s="77">
        <v>7.1</v>
      </c>
      <c r="C409" s="100">
        <v>10.021000000000001</v>
      </c>
      <c r="D409" s="108">
        <f t="shared" si="21"/>
        <v>7</v>
      </c>
      <c r="E409" s="110">
        <f t="shared" si="22"/>
        <v>10</v>
      </c>
    </row>
    <row r="410" spans="1:5" x14ac:dyDescent="0.35">
      <c r="A410" s="56" t="s">
        <v>217</v>
      </c>
      <c r="B410" s="103">
        <v>7.1</v>
      </c>
      <c r="C410" s="104">
        <v>10.021000000000001</v>
      </c>
      <c r="D410" s="108">
        <f t="shared" si="21"/>
        <v>7</v>
      </c>
      <c r="E410" s="110">
        <f t="shared" si="22"/>
        <v>10</v>
      </c>
    </row>
    <row r="411" spans="1:5" x14ac:dyDescent="0.35">
      <c r="A411" s="62" t="s">
        <v>234</v>
      </c>
      <c r="B411" s="77">
        <v>7.1</v>
      </c>
      <c r="C411" s="100">
        <v>10.021000000000001</v>
      </c>
      <c r="D411" s="108">
        <f t="shared" si="21"/>
        <v>7</v>
      </c>
      <c r="E411" s="110">
        <f t="shared" si="22"/>
        <v>10</v>
      </c>
    </row>
    <row r="412" spans="1:5" x14ac:dyDescent="0.35">
      <c r="A412" s="62" t="s">
        <v>234</v>
      </c>
      <c r="B412" s="77">
        <v>7.1</v>
      </c>
      <c r="C412" s="100">
        <v>10.021000000000001</v>
      </c>
      <c r="D412" s="108">
        <f t="shared" si="21"/>
        <v>7</v>
      </c>
      <c r="E412" s="110">
        <f t="shared" si="22"/>
        <v>10</v>
      </c>
    </row>
    <row r="413" spans="1:5" x14ac:dyDescent="0.35">
      <c r="A413" s="62" t="s">
        <v>221</v>
      </c>
      <c r="B413" s="77">
        <v>7.1</v>
      </c>
      <c r="C413" s="100">
        <v>10.021000000000001</v>
      </c>
      <c r="D413" s="108">
        <f t="shared" si="21"/>
        <v>7</v>
      </c>
      <c r="E413" s="110">
        <f t="shared" si="22"/>
        <v>10</v>
      </c>
    </row>
    <row r="414" spans="1:5" x14ac:dyDescent="0.35">
      <c r="A414" s="71" t="s">
        <v>235</v>
      </c>
      <c r="B414" s="74">
        <v>7.1</v>
      </c>
      <c r="C414" s="99">
        <v>10.023</v>
      </c>
      <c r="D414" s="108">
        <f t="shared" si="21"/>
        <v>7</v>
      </c>
      <c r="E414" s="110">
        <f t="shared" si="22"/>
        <v>10</v>
      </c>
    </row>
    <row r="415" spans="1:5" x14ac:dyDescent="0.35">
      <c r="A415" s="56" t="s">
        <v>217</v>
      </c>
      <c r="B415" s="103">
        <v>7.1</v>
      </c>
      <c r="C415" s="104">
        <v>10.023</v>
      </c>
      <c r="D415" s="108">
        <f t="shared" si="21"/>
        <v>7</v>
      </c>
      <c r="E415" s="110">
        <f t="shared" si="22"/>
        <v>10</v>
      </c>
    </row>
    <row r="416" spans="1:5" x14ac:dyDescent="0.35">
      <c r="A416" s="62" t="s">
        <v>227</v>
      </c>
      <c r="B416" s="77">
        <v>7.1</v>
      </c>
      <c r="C416" s="100">
        <v>10.023</v>
      </c>
      <c r="D416" s="108">
        <f t="shared" si="21"/>
        <v>7</v>
      </c>
      <c r="E416" s="110">
        <f t="shared" si="22"/>
        <v>10</v>
      </c>
    </row>
    <row r="417" spans="1:5" x14ac:dyDescent="0.35">
      <c r="A417" s="71" t="s">
        <v>230</v>
      </c>
      <c r="B417" s="74">
        <v>7.1</v>
      </c>
      <c r="C417" s="99">
        <v>10.023</v>
      </c>
      <c r="D417" s="108">
        <f t="shared" si="21"/>
        <v>7</v>
      </c>
      <c r="E417" s="110">
        <f t="shared" si="22"/>
        <v>10</v>
      </c>
    </row>
    <row r="418" spans="1:5" x14ac:dyDescent="0.35">
      <c r="A418" s="71" t="s">
        <v>230</v>
      </c>
      <c r="B418" s="74">
        <v>7.1</v>
      </c>
      <c r="C418" s="99">
        <v>10.023</v>
      </c>
      <c r="D418" s="108">
        <f t="shared" si="21"/>
        <v>7</v>
      </c>
      <c r="E418" s="110">
        <f t="shared" si="22"/>
        <v>10</v>
      </c>
    </row>
    <row r="419" spans="1:5" x14ac:dyDescent="0.35">
      <c r="A419" s="62" t="s">
        <v>227</v>
      </c>
      <c r="B419" s="77">
        <v>7.1</v>
      </c>
      <c r="C419" s="100">
        <v>10.023999999999999</v>
      </c>
      <c r="D419" s="108">
        <f t="shared" si="21"/>
        <v>7</v>
      </c>
      <c r="E419" s="110">
        <f t="shared" si="22"/>
        <v>10</v>
      </c>
    </row>
    <row r="420" spans="1:5" x14ac:dyDescent="0.35">
      <c r="A420" s="71" t="s">
        <v>235</v>
      </c>
      <c r="B420" s="74">
        <v>7.1</v>
      </c>
      <c r="C420" s="99">
        <v>10.025</v>
      </c>
      <c r="D420" s="108">
        <f t="shared" si="21"/>
        <v>7</v>
      </c>
      <c r="E420" s="110">
        <f t="shared" si="22"/>
        <v>10</v>
      </c>
    </row>
    <row r="421" spans="1:5" x14ac:dyDescent="0.35">
      <c r="A421" s="56" t="s">
        <v>217</v>
      </c>
      <c r="B421" s="103">
        <v>7.1</v>
      </c>
      <c r="C421" s="104">
        <v>10.025</v>
      </c>
      <c r="D421" s="108">
        <f t="shared" si="21"/>
        <v>7</v>
      </c>
      <c r="E421" s="110">
        <f t="shared" si="22"/>
        <v>10</v>
      </c>
    </row>
    <row r="422" spans="1:5" x14ac:dyDescent="0.35">
      <c r="A422" s="62" t="s">
        <v>250</v>
      </c>
      <c r="B422" s="77">
        <v>7.2</v>
      </c>
      <c r="C422" s="100">
        <v>10.010999999999999</v>
      </c>
      <c r="D422" s="108">
        <f t="shared" si="21"/>
        <v>7</v>
      </c>
      <c r="E422" s="110">
        <f t="shared" si="22"/>
        <v>10</v>
      </c>
    </row>
    <row r="423" spans="1:5" x14ac:dyDescent="0.35">
      <c r="A423" s="71" t="s">
        <v>222</v>
      </c>
      <c r="B423" s="74">
        <v>7.2</v>
      </c>
      <c r="C423" s="99">
        <v>10.010999999999999</v>
      </c>
      <c r="D423" s="108">
        <f t="shared" si="21"/>
        <v>7</v>
      </c>
      <c r="E423" s="110">
        <f t="shared" si="22"/>
        <v>10</v>
      </c>
    </row>
    <row r="424" spans="1:5" x14ac:dyDescent="0.35">
      <c r="A424" s="71" t="s">
        <v>222</v>
      </c>
      <c r="B424" s="74">
        <v>7.2</v>
      </c>
      <c r="C424" s="99">
        <v>10.010999999999999</v>
      </c>
      <c r="D424" s="108">
        <f t="shared" si="21"/>
        <v>7</v>
      </c>
      <c r="E424" s="110">
        <f t="shared" si="22"/>
        <v>10</v>
      </c>
    </row>
    <row r="425" spans="1:5" x14ac:dyDescent="0.35">
      <c r="A425" s="71" t="s">
        <v>218</v>
      </c>
      <c r="B425" s="74">
        <v>7.2</v>
      </c>
      <c r="C425" s="99">
        <v>10.010999999999999</v>
      </c>
      <c r="D425" s="108">
        <f t="shared" si="21"/>
        <v>7</v>
      </c>
      <c r="E425" s="110">
        <f t="shared" si="22"/>
        <v>10</v>
      </c>
    </row>
    <row r="426" spans="1:5" x14ac:dyDescent="0.35">
      <c r="A426" s="71" t="s">
        <v>218</v>
      </c>
      <c r="B426" s="74">
        <v>7.2</v>
      </c>
      <c r="C426" s="99">
        <v>10.010999999999999</v>
      </c>
      <c r="D426" s="108">
        <f t="shared" si="21"/>
        <v>7</v>
      </c>
      <c r="E426" s="110">
        <f t="shared" si="22"/>
        <v>10</v>
      </c>
    </row>
    <row r="427" spans="1:5" x14ac:dyDescent="0.35">
      <c r="A427" s="71" t="s">
        <v>222</v>
      </c>
      <c r="B427" s="74">
        <v>7.2</v>
      </c>
      <c r="C427" s="99">
        <v>10.012</v>
      </c>
      <c r="D427" s="108">
        <f t="shared" si="21"/>
        <v>7</v>
      </c>
      <c r="E427" s="110">
        <f t="shared" si="22"/>
        <v>10</v>
      </c>
    </row>
    <row r="428" spans="1:5" x14ac:dyDescent="0.35">
      <c r="A428" s="71" t="s">
        <v>222</v>
      </c>
      <c r="B428" s="74">
        <v>7.2</v>
      </c>
      <c r="C428" s="99">
        <v>10.012</v>
      </c>
      <c r="D428" s="108">
        <f t="shared" si="21"/>
        <v>7</v>
      </c>
      <c r="E428" s="110">
        <f t="shared" si="22"/>
        <v>10</v>
      </c>
    </row>
    <row r="429" spans="1:5" x14ac:dyDescent="0.35">
      <c r="A429" s="71" t="s">
        <v>218</v>
      </c>
      <c r="B429" s="74">
        <v>7.2</v>
      </c>
      <c r="C429" s="99">
        <v>10.012</v>
      </c>
      <c r="D429" s="108">
        <f t="shared" si="21"/>
        <v>7</v>
      </c>
      <c r="E429" s="110">
        <f t="shared" si="22"/>
        <v>10</v>
      </c>
    </row>
    <row r="430" spans="1:5" x14ac:dyDescent="0.35">
      <c r="A430" s="71" t="s">
        <v>218</v>
      </c>
      <c r="B430" s="74">
        <v>7.2</v>
      </c>
      <c r="C430" s="99">
        <v>10.012</v>
      </c>
      <c r="D430" s="108">
        <f t="shared" si="21"/>
        <v>7</v>
      </c>
      <c r="E430" s="110">
        <f t="shared" si="22"/>
        <v>10</v>
      </c>
    </row>
    <row r="431" spans="1:5" x14ac:dyDescent="0.35">
      <c r="A431" s="71" t="s">
        <v>222</v>
      </c>
      <c r="B431" s="74">
        <v>7.2</v>
      </c>
      <c r="C431" s="99">
        <v>10.021000000000001</v>
      </c>
      <c r="D431" s="108">
        <f t="shared" si="21"/>
        <v>7</v>
      </c>
      <c r="E431" s="110">
        <f t="shared" si="22"/>
        <v>10</v>
      </c>
    </row>
    <row r="432" spans="1:5" x14ac:dyDescent="0.35">
      <c r="A432" s="71" t="s">
        <v>222</v>
      </c>
      <c r="B432" s="74">
        <v>7.2</v>
      </c>
      <c r="C432" s="99">
        <v>10.021000000000001</v>
      </c>
      <c r="D432" s="108">
        <f t="shared" si="21"/>
        <v>7</v>
      </c>
      <c r="E432" s="110">
        <f t="shared" si="22"/>
        <v>10</v>
      </c>
    </row>
    <row r="433" spans="1:5" x14ac:dyDescent="0.35">
      <c r="A433" s="71" t="s">
        <v>222</v>
      </c>
      <c r="B433" s="74">
        <v>7.2</v>
      </c>
      <c r="C433" s="99">
        <v>10.022</v>
      </c>
      <c r="D433" s="108">
        <f t="shared" si="21"/>
        <v>7</v>
      </c>
      <c r="E433" s="110">
        <f t="shared" si="22"/>
        <v>10</v>
      </c>
    </row>
    <row r="434" spans="1:5" x14ac:dyDescent="0.35">
      <c r="A434" s="71" t="s">
        <v>117</v>
      </c>
      <c r="B434" s="74">
        <v>7.3</v>
      </c>
      <c r="C434" s="99">
        <v>10.012</v>
      </c>
      <c r="D434" s="108">
        <f t="shared" si="21"/>
        <v>7</v>
      </c>
      <c r="E434" s="110">
        <f t="shared" si="22"/>
        <v>10</v>
      </c>
    </row>
    <row r="435" spans="1:5" x14ac:dyDescent="0.35">
      <c r="A435" s="71" t="s">
        <v>117</v>
      </c>
      <c r="B435" s="74">
        <v>7.3</v>
      </c>
      <c r="C435" s="99">
        <v>10.012</v>
      </c>
      <c r="D435" s="108">
        <f t="shared" si="21"/>
        <v>7</v>
      </c>
      <c r="E435" s="110">
        <f t="shared" si="22"/>
        <v>10</v>
      </c>
    </row>
    <row r="436" spans="1:5" x14ac:dyDescent="0.35">
      <c r="A436" s="71" t="s">
        <v>117</v>
      </c>
      <c r="B436" s="74">
        <v>7.3</v>
      </c>
      <c r="C436" s="99">
        <v>10.012</v>
      </c>
      <c r="D436" s="108">
        <f t="shared" si="21"/>
        <v>7</v>
      </c>
      <c r="E436" s="110">
        <f t="shared" si="22"/>
        <v>10</v>
      </c>
    </row>
    <row r="437" spans="1:5" x14ac:dyDescent="0.35">
      <c r="A437" s="71" t="s">
        <v>117</v>
      </c>
      <c r="B437" s="74">
        <v>7.3</v>
      </c>
      <c r="C437" s="99">
        <v>10.021000000000001</v>
      </c>
      <c r="D437" s="108">
        <f t="shared" si="21"/>
        <v>7</v>
      </c>
      <c r="E437" s="110">
        <f t="shared" si="22"/>
        <v>10</v>
      </c>
    </row>
    <row r="438" spans="1:5" x14ac:dyDescent="0.35">
      <c r="A438" s="71" t="s">
        <v>117</v>
      </c>
      <c r="B438" s="74">
        <v>7.3</v>
      </c>
      <c r="C438" s="99">
        <v>10.021000000000001</v>
      </c>
      <c r="D438" s="108">
        <f t="shared" si="21"/>
        <v>7</v>
      </c>
      <c r="E438" s="110">
        <f t="shared" si="22"/>
        <v>10</v>
      </c>
    </row>
    <row r="439" spans="1:5" x14ac:dyDescent="0.35">
      <c r="A439" s="71" t="s">
        <v>117</v>
      </c>
      <c r="B439" s="74">
        <v>7.3</v>
      </c>
      <c r="C439" s="99">
        <v>10.021000000000001</v>
      </c>
      <c r="D439" s="108">
        <f t="shared" si="21"/>
        <v>7</v>
      </c>
      <c r="E439" s="110">
        <f t="shared" si="22"/>
        <v>10</v>
      </c>
    </row>
    <row r="440" spans="1:5" x14ac:dyDescent="0.35">
      <c r="A440" s="56" t="s">
        <v>213</v>
      </c>
      <c r="B440" s="103">
        <v>7.1</v>
      </c>
      <c r="C440" s="104">
        <v>11.01</v>
      </c>
      <c r="D440" s="108">
        <f t="shared" si="21"/>
        <v>7</v>
      </c>
      <c r="E440" s="110">
        <f t="shared" si="22"/>
        <v>11</v>
      </c>
    </row>
    <row r="441" spans="1:5" x14ac:dyDescent="0.35">
      <c r="A441" s="71" t="s">
        <v>211</v>
      </c>
      <c r="B441" s="74">
        <v>7.1</v>
      </c>
      <c r="C441" s="99">
        <v>11.01</v>
      </c>
      <c r="D441" s="108">
        <f t="shared" si="21"/>
        <v>7</v>
      </c>
      <c r="E441" s="110">
        <f t="shared" si="22"/>
        <v>11</v>
      </c>
    </row>
    <row r="442" spans="1:5" x14ac:dyDescent="0.35">
      <c r="A442" s="71" t="s">
        <v>211</v>
      </c>
      <c r="B442" s="74">
        <v>7.1</v>
      </c>
      <c r="C442" s="99">
        <v>11.01</v>
      </c>
      <c r="D442" s="108">
        <f t="shared" si="21"/>
        <v>7</v>
      </c>
      <c r="E442" s="110">
        <f t="shared" si="22"/>
        <v>11</v>
      </c>
    </row>
    <row r="443" spans="1:5" x14ac:dyDescent="0.35">
      <c r="A443" s="71" t="s">
        <v>211</v>
      </c>
      <c r="B443" s="74">
        <v>7.1</v>
      </c>
      <c r="C443" s="99">
        <v>11.01</v>
      </c>
      <c r="D443" s="108">
        <f t="shared" si="21"/>
        <v>7</v>
      </c>
      <c r="E443" s="110">
        <f t="shared" si="22"/>
        <v>11</v>
      </c>
    </row>
    <row r="444" spans="1:5" x14ac:dyDescent="0.35">
      <c r="A444" s="67" t="s">
        <v>212</v>
      </c>
      <c r="B444" s="87">
        <v>7.1</v>
      </c>
      <c r="C444" s="102">
        <v>11.02</v>
      </c>
      <c r="D444" s="108">
        <f t="shared" si="21"/>
        <v>7</v>
      </c>
      <c r="E444" s="110">
        <f t="shared" si="22"/>
        <v>11</v>
      </c>
    </row>
    <row r="445" spans="1:5" x14ac:dyDescent="0.35">
      <c r="A445" s="62" t="s">
        <v>149</v>
      </c>
      <c r="B445" s="77">
        <v>7.1</v>
      </c>
      <c r="C445" s="100">
        <v>11.04</v>
      </c>
      <c r="D445" s="108">
        <f t="shared" si="21"/>
        <v>7</v>
      </c>
      <c r="E445" s="110">
        <f t="shared" si="22"/>
        <v>11</v>
      </c>
    </row>
    <row r="446" spans="1:5" x14ac:dyDescent="0.35">
      <c r="A446" s="62" t="s">
        <v>210</v>
      </c>
      <c r="B446" s="77">
        <v>7.1</v>
      </c>
      <c r="C446" s="100">
        <v>11.05</v>
      </c>
      <c r="D446" s="108">
        <f t="shared" si="21"/>
        <v>7</v>
      </c>
      <c r="E446" s="110">
        <f t="shared" si="22"/>
        <v>11</v>
      </c>
    </row>
    <row r="447" spans="1:5" x14ac:dyDescent="0.35">
      <c r="A447" s="71" t="s">
        <v>117</v>
      </c>
      <c r="B447" s="74">
        <v>7.3</v>
      </c>
      <c r="C447" s="99">
        <v>11.05</v>
      </c>
      <c r="D447" s="108">
        <f t="shared" si="21"/>
        <v>7</v>
      </c>
      <c r="E447" s="110">
        <f t="shared" si="22"/>
        <v>11</v>
      </c>
    </row>
    <row r="448" spans="1:5" x14ac:dyDescent="0.35">
      <c r="A448" s="71" t="s">
        <v>117</v>
      </c>
      <c r="B448" s="74">
        <v>7.3</v>
      </c>
      <c r="C448" s="99">
        <v>11.05</v>
      </c>
      <c r="D448" s="108">
        <f t="shared" si="21"/>
        <v>7</v>
      </c>
      <c r="E448" s="110">
        <f t="shared" si="22"/>
        <v>11</v>
      </c>
    </row>
    <row r="449" spans="1:23" x14ac:dyDescent="0.35">
      <c r="A449" s="71" t="s">
        <v>117</v>
      </c>
      <c r="B449" s="74">
        <v>7.3</v>
      </c>
      <c r="C449" s="99">
        <v>11.05</v>
      </c>
      <c r="D449" s="108">
        <f t="shared" si="21"/>
        <v>7</v>
      </c>
      <c r="E449" s="110">
        <f t="shared" si="22"/>
        <v>11</v>
      </c>
    </row>
    <row r="450" spans="1:23" x14ac:dyDescent="0.35">
      <c r="A450" s="71" t="s">
        <v>117</v>
      </c>
      <c r="B450" s="74">
        <v>7.3</v>
      </c>
      <c r="C450" s="99">
        <v>13.03</v>
      </c>
      <c r="D450" s="108">
        <f t="shared" si="21"/>
        <v>7</v>
      </c>
      <c r="E450" s="110">
        <f t="shared" si="22"/>
        <v>13</v>
      </c>
    </row>
    <row r="451" spans="1:23" x14ac:dyDescent="0.35">
      <c r="A451" s="71" t="s">
        <v>117</v>
      </c>
      <c r="B451" s="74">
        <v>7.3</v>
      </c>
      <c r="C451" s="99">
        <v>13.03</v>
      </c>
      <c r="D451" s="108">
        <f t="shared" si="21"/>
        <v>7</v>
      </c>
      <c r="E451" s="110">
        <f t="shared" si="22"/>
        <v>13</v>
      </c>
      <c r="F451" s="1">
        <v>1</v>
      </c>
      <c r="G451" s="1">
        <v>2</v>
      </c>
      <c r="H451" s="1">
        <v>3</v>
      </c>
      <c r="I451" s="1">
        <v>4</v>
      </c>
      <c r="J451" s="1">
        <v>5</v>
      </c>
      <c r="K451" s="1">
        <v>6</v>
      </c>
      <c r="L451" s="1">
        <v>7</v>
      </c>
      <c r="M451" s="1">
        <v>8</v>
      </c>
      <c r="N451" s="1">
        <v>9</v>
      </c>
      <c r="O451" s="1">
        <v>10</v>
      </c>
      <c r="P451" s="1">
        <v>11</v>
      </c>
      <c r="Q451" s="1">
        <v>12</v>
      </c>
      <c r="R451" s="1">
        <v>13</v>
      </c>
      <c r="S451" s="1">
        <v>14</v>
      </c>
      <c r="T451" s="1">
        <v>15</v>
      </c>
      <c r="U451" s="1">
        <v>16</v>
      </c>
      <c r="V451" s="1">
        <v>17</v>
      </c>
      <c r="W451" s="1" t="s">
        <v>321</v>
      </c>
    </row>
    <row r="452" spans="1:23" x14ac:dyDescent="0.35">
      <c r="A452" s="71" t="s">
        <v>229</v>
      </c>
      <c r="B452" s="74">
        <v>8</v>
      </c>
      <c r="C452" s="99">
        <v>1.0109999999999999</v>
      </c>
      <c r="D452" s="108">
        <f t="shared" ref="D452:D515" si="23">_xlfn.FLOOR.MATH(B452)</f>
        <v>8</v>
      </c>
      <c r="E452" s="110">
        <f t="shared" ref="E452:E515" si="24">_xlfn.FLOOR.MATH(C452)</f>
        <v>1</v>
      </c>
      <c r="F452" s="39">
        <f>ROWS(E452:E472)</f>
        <v>21</v>
      </c>
      <c r="G452" s="39">
        <f>ROWS(E474:E501)</f>
        <v>28</v>
      </c>
      <c r="H452" s="39">
        <v>0</v>
      </c>
      <c r="I452" s="39">
        <v>0</v>
      </c>
      <c r="J452" s="39">
        <v>0</v>
      </c>
      <c r="K452" s="39">
        <v>0</v>
      </c>
      <c r="L452" s="39">
        <v>0</v>
      </c>
      <c r="M452" s="39">
        <v>0</v>
      </c>
      <c r="N452" s="39">
        <v>0</v>
      </c>
      <c r="O452" s="39">
        <v>0</v>
      </c>
      <c r="P452" s="39">
        <v>0</v>
      </c>
      <c r="Q452" s="39">
        <f>ROWS(E502:E510)</f>
        <v>9</v>
      </c>
      <c r="R452" s="39">
        <v>0</v>
      </c>
      <c r="S452" s="39">
        <v>0</v>
      </c>
      <c r="T452" s="39">
        <f>ROWS(E511:E517)</f>
        <v>7</v>
      </c>
      <c r="U452" s="39">
        <v>0</v>
      </c>
      <c r="V452" s="39">
        <f>ROWS(E518:E537)</f>
        <v>20</v>
      </c>
      <c r="W452" s="39">
        <f>SUM(F452:V452)</f>
        <v>85</v>
      </c>
    </row>
    <row r="453" spans="1:23" x14ac:dyDescent="0.35">
      <c r="A453" s="62" t="s">
        <v>215</v>
      </c>
      <c r="B453" s="77">
        <v>8</v>
      </c>
      <c r="C453" s="100">
        <v>1.0109999999999999</v>
      </c>
      <c r="D453" s="108">
        <f t="shared" si="23"/>
        <v>8</v>
      </c>
      <c r="E453" s="110">
        <f t="shared" si="24"/>
        <v>1</v>
      </c>
      <c r="F453" s="106">
        <f>F452/$W$452*100</f>
        <v>24.705882352941178</v>
      </c>
      <c r="G453" s="106">
        <f t="shared" ref="G453:W453" si="25">G452/$W$452*100</f>
        <v>32.941176470588232</v>
      </c>
      <c r="H453" s="106">
        <f t="shared" si="25"/>
        <v>0</v>
      </c>
      <c r="I453" s="106">
        <f t="shared" si="25"/>
        <v>0</v>
      </c>
      <c r="J453" s="106">
        <f t="shared" si="25"/>
        <v>0</v>
      </c>
      <c r="K453" s="106">
        <f t="shared" si="25"/>
        <v>0</v>
      </c>
      <c r="L453" s="106">
        <f t="shared" si="25"/>
        <v>0</v>
      </c>
      <c r="M453" s="106">
        <f t="shared" si="25"/>
        <v>0</v>
      </c>
      <c r="N453" s="106">
        <f t="shared" si="25"/>
        <v>0</v>
      </c>
      <c r="O453" s="106">
        <f t="shared" si="25"/>
        <v>0</v>
      </c>
      <c r="P453" s="106">
        <f t="shared" si="25"/>
        <v>0</v>
      </c>
      <c r="Q453" s="106">
        <f t="shared" si="25"/>
        <v>10.588235294117647</v>
      </c>
      <c r="R453" s="106">
        <f t="shared" si="25"/>
        <v>0</v>
      </c>
      <c r="S453" s="106">
        <f t="shared" si="25"/>
        <v>0</v>
      </c>
      <c r="T453" s="106">
        <f t="shared" si="25"/>
        <v>8.235294117647058</v>
      </c>
      <c r="U453" s="106">
        <f t="shared" si="25"/>
        <v>0</v>
      </c>
      <c r="V453" s="106">
        <f t="shared" si="25"/>
        <v>23.52941176470588</v>
      </c>
      <c r="W453" s="106">
        <f t="shared" si="25"/>
        <v>100</v>
      </c>
    </row>
    <row r="454" spans="1:23" x14ac:dyDescent="0.35">
      <c r="A454" s="62" t="s">
        <v>215</v>
      </c>
      <c r="B454" s="77">
        <v>8</v>
      </c>
      <c r="C454" s="100">
        <v>1.0109999999999999</v>
      </c>
      <c r="D454" s="108">
        <f t="shared" si="23"/>
        <v>8</v>
      </c>
      <c r="E454" s="110">
        <f t="shared" si="24"/>
        <v>1</v>
      </c>
    </row>
    <row r="455" spans="1:23" x14ac:dyDescent="0.35">
      <c r="A455" s="62" t="s">
        <v>215</v>
      </c>
      <c r="B455" s="77">
        <v>8</v>
      </c>
      <c r="C455" s="100">
        <v>1.0109999999999999</v>
      </c>
      <c r="D455" s="108">
        <f t="shared" si="23"/>
        <v>8</v>
      </c>
      <c r="E455" s="110">
        <f t="shared" si="24"/>
        <v>1</v>
      </c>
    </row>
    <row r="456" spans="1:23" x14ac:dyDescent="0.35">
      <c r="A456" s="71" t="s">
        <v>235</v>
      </c>
      <c r="B456" s="74">
        <v>8</v>
      </c>
      <c r="C456" s="99">
        <v>1.0109999999999999</v>
      </c>
      <c r="D456" s="108">
        <f t="shared" si="23"/>
        <v>8</v>
      </c>
      <c r="E456" s="110">
        <f t="shared" si="24"/>
        <v>1</v>
      </c>
    </row>
    <row r="457" spans="1:23" x14ac:dyDescent="0.35">
      <c r="A457" s="62" t="s">
        <v>233</v>
      </c>
      <c r="B457" s="77">
        <v>8</v>
      </c>
      <c r="C457" s="100">
        <v>1.0109999999999999</v>
      </c>
      <c r="D457" s="108">
        <f t="shared" si="23"/>
        <v>8</v>
      </c>
      <c r="E457" s="110">
        <f t="shared" si="24"/>
        <v>1</v>
      </c>
    </row>
    <row r="458" spans="1:23" x14ac:dyDescent="0.35">
      <c r="A458" s="62" t="s">
        <v>228</v>
      </c>
      <c r="B458" s="77">
        <v>8</v>
      </c>
      <c r="C458" s="100">
        <v>1.0109999999999999</v>
      </c>
      <c r="D458" s="108">
        <f t="shared" si="23"/>
        <v>8</v>
      </c>
      <c r="E458" s="110">
        <f t="shared" si="24"/>
        <v>1</v>
      </c>
    </row>
    <row r="459" spans="1:23" x14ac:dyDescent="0.35">
      <c r="A459" s="56" t="s">
        <v>217</v>
      </c>
      <c r="B459" s="103">
        <v>8</v>
      </c>
      <c r="C459" s="104">
        <v>1.0109999999999999</v>
      </c>
      <c r="D459" s="108">
        <f t="shared" si="23"/>
        <v>8</v>
      </c>
      <c r="E459" s="110">
        <f t="shared" si="24"/>
        <v>1</v>
      </c>
    </row>
    <row r="460" spans="1:23" x14ac:dyDescent="0.35">
      <c r="A460" s="62" t="s">
        <v>250</v>
      </c>
      <c r="B460" s="77">
        <v>8</v>
      </c>
      <c r="C460" s="100">
        <v>1.0109999999999999</v>
      </c>
      <c r="D460" s="108">
        <f t="shared" si="23"/>
        <v>8</v>
      </c>
      <c r="E460" s="110">
        <f t="shared" si="24"/>
        <v>1</v>
      </c>
    </row>
    <row r="461" spans="1:23" x14ac:dyDescent="0.35">
      <c r="A461" s="71" t="s">
        <v>230</v>
      </c>
      <c r="B461" s="74">
        <v>8</v>
      </c>
      <c r="C461" s="99">
        <v>1.0109999999999999</v>
      </c>
      <c r="D461" s="108">
        <f t="shared" si="23"/>
        <v>8</v>
      </c>
      <c r="E461" s="110">
        <f t="shared" si="24"/>
        <v>1</v>
      </c>
    </row>
    <row r="462" spans="1:23" x14ac:dyDescent="0.35">
      <c r="A462" s="71" t="s">
        <v>230</v>
      </c>
      <c r="B462" s="74">
        <v>8</v>
      </c>
      <c r="C462" s="99">
        <v>1.0109999999999999</v>
      </c>
      <c r="D462" s="108">
        <f t="shared" si="23"/>
        <v>8</v>
      </c>
      <c r="E462" s="110">
        <f t="shared" si="24"/>
        <v>1</v>
      </c>
    </row>
    <row r="463" spans="1:23" x14ac:dyDescent="0.35">
      <c r="A463" s="62" t="s">
        <v>234</v>
      </c>
      <c r="B463" s="77">
        <v>8</v>
      </c>
      <c r="C463" s="100">
        <v>1.0109999999999999</v>
      </c>
      <c r="D463" s="108">
        <f t="shared" si="23"/>
        <v>8</v>
      </c>
      <c r="E463" s="110">
        <f t="shared" si="24"/>
        <v>1</v>
      </c>
    </row>
    <row r="464" spans="1:23" x14ac:dyDescent="0.35">
      <c r="A464" s="62" t="s">
        <v>234</v>
      </c>
      <c r="B464" s="77">
        <v>8</v>
      </c>
      <c r="C464" s="100">
        <v>1.0109999999999999</v>
      </c>
      <c r="D464" s="108">
        <f t="shared" si="23"/>
        <v>8</v>
      </c>
      <c r="E464" s="110">
        <f t="shared" si="24"/>
        <v>1</v>
      </c>
    </row>
    <row r="465" spans="1:5" x14ac:dyDescent="0.35">
      <c r="A465" s="71" t="s">
        <v>226</v>
      </c>
      <c r="B465" s="74">
        <v>8</v>
      </c>
      <c r="C465" s="99">
        <v>1.0109999999999999</v>
      </c>
      <c r="D465" s="108">
        <f t="shared" si="23"/>
        <v>8</v>
      </c>
      <c r="E465" s="110">
        <f t="shared" si="24"/>
        <v>1</v>
      </c>
    </row>
    <row r="466" spans="1:5" x14ac:dyDescent="0.35">
      <c r="A466" s="62" t="s">
        <v>221</v>
      </c>
      <c r="B466" s="77">
        <v>8</v>
      </c>
      <c r="C466" s="100">
        <v>1.0109999999999999</v>
      </c>
      <c r="D466" s="108">
        <f t="shared" si="23"/>
        <v>8</v>
      </c>
      <c r="E466" s="110">
        <f t="shared" si="24"/>
        <v>1</v>
      </c>
    </row>
    <row r="467" spans="1:5" x14ac:dyDescent="0.35">
      <c r="A467" s="62" t="s">
        <v>250</v>
      </c>
      <c r="B467" s="77">
        <v>8</v>
      </c>
      <c r="C467" s="100">
        <v>1.0129999999999999</v>
      </c>
      <c r="D467" s="108">
        <f t="shared" si="23"/>
        <v>8</v>
      </c>
      <c r="E467" s="110">
        <f t="shared" si="24"/>
        <v>1</v>
      </c>
    </row>
    <row r="468" spans="1:5" x14ac:dyDescent="0.35">
      <c r="A468" s="62" t="s">
        <v>250</v>
      </c>
      <c r="B468" s="77">
        <v>8</v>
      </c>
      <c r="C468" s="100">
        <v>1.0129999999999999</v>
      </c>
      <c r="D468" s="108">
        <f t="shared" si="23"/>
        <v>8</v>
      </c>
      <c r="E468" s="110">
        <f t="shared" si="24"/>
        <v>1</v>
      </c>
    </row>
    <row r="469" spans="1:5" x14ac:dyDescent="0.35">
      <c r="A469" s="71" t="s">
        <v>222</v>
      </c>
      <c r="B469" s="74">
        <v>8</v>
      </c>
      <c r="C469" s="99">
        <v>1.0129999999999999</v>
      </c>
      <c r="D469" s="108">
        <f t="shared" si="23"/>
        <v>8</v>
      </c>
      <c r="E469" s="110">
        <f t="shared" si="24"/>
        <v>1</v>
      </c>
    </row>
    <row r="470" spans="1:5" x14ac:dyDescent="0.35">
      <c r="A470" s="67" t="s">
        <v>224</v>
      </c>
      <c r="B470" s="87">
        <v>8</v>
      </c>
      <c r="C470" s="102">
        <v>1.02</v>
      </c>
      <c r="D470" s="108">
        <f t="shared" si="23"/>
        <v>8</v>
      </c>
      <c r="E470" s="110">
        <f t="shared" si="24"/>
        <v>1</v>
      </c>
    </row>
    <row r="471" spans="1:5" x14ac:dyDescent="0.35">
      <c r="A471" s="62" t="s">
        <v>159</v>
      </c>
      <c r="B471" s="77">
        <v>8</v>
      </c>
      <c r="C471" s="100">
        <v>1.02</v>
      </c>
      <c r="D471" s="108">
        <f t="shared" si="23"/>
        <v>8</v>
      </c>
      <c r="E471" s="110">
        <f t="shared" si="24"/>
        <v>1</v>
      </c>
    </row>
    <row r="472" spans="1:5" x14ac:dyDescent="0.35">
      <c r="A472" s="62" t="s">
        <v>227</v>
      </c>
      <c r="B472" s="77">
        <v>8</v>
      </c>
      <c r="C472" s="100">
        <v>1.02</v>
      </c>
      <c r="D472" s="108">
        <f t="shared" si="23"/>
        <v>8</v>
      </c>
      <c r="E472" s="110">
        <f t="shared" si="24"/>
        <v>1</v>
      </c>
    </row>
    <row r="473" spans="1:5" x14ac:dyDescent="0.35">
      <c r="A473" s="62" t="s">
        <v>227</v>
      </c>
      <c r="B473" s="77">
        <v>8</v>
      </c>
      <c r="C473" s="100">
        <v>1.03</v>
      </c>
      <c r="D473" s="108">
        <f t="shared" si="23"/>
        <v>8</v>
      </c>
      <c r="E473" s="110">
        <f t="shared" si="24"/>
        <v>1</v>
      </c>
    </row>
    <row r="474" spans="1:5" x14ac:dyDescent="0.35">
      <c r="A474" s="67" t="s">
        <v>224</v>
      </c>
      <c r="B474" s="87">
        <v>8</v>
      </c>
      <c r="C474" s="102">
        <v>2.0099999999999998</v>
      </c>
      <c r="D474" s="108">
        <f t="shared" si="23"/>
        <v>8</v>
      </c>
      <c r="E474" s="110">
        <f t="shared" si="24"/>
        <v>2</v>
      </c>
    </row>
    <row r="475" spans="1:5" x14ac:dyDescent="0.35">
      <c r="A475" s="62" t="s">
        <v>159</v>
      </c>
      <c r="B475" s="77">
        <v>8</v>
      </c>
      <c r="C475" s="100">
        <v>2.0099999999999998</v>
      </c>
      <c r="D475" s="108">
        <f t="shared" si="23"/>
        <v>8</v>
      </c>
      <c r="E475" s="110">
        <f t="shared" si="24"/>
        <v>2</v>
      </c>
    </row>
    <row r="476" spans="1:5" x14ac:dyDescent="0.35">
      <c r="A476" s="71" t="s">
        <v>235</v>
      </c>
      <c r="B476" s="74">
        <v>8</v>
      </c>
      <c r="C476" s="99">
        <v>2.0099999999999998</v>
      </c>
      <c r="D476" s="108">
        <f t="shared" si="23"/>
        <v>8</v>
      </c>
      <c r="E476" s="110">
        <f t="shared" si="24"/>
        <v>2</v>
      </c>
    </row>
    <row r="477" spans="1:5" x14ac:dyDescent="0.35">
      <c r="A477" s="62" t="s">
        <v>233</v>
      </c>
      <c r="B477" s="77">
        <v>8</v>
      </c>
      <c r="C477" s="100">
        <v>2.0099999999999998</v>
      </c>
      <c r="D477" s="108">
        <f t="shared" si="23"/>
        <v>8</v>
      </c>
      <c r="E477" s="110">
        <f t="shared" si="24"/>
        <v>2</v>
      </c>
    </row>
    <row r="478" spans="1:5" x14ac:dyDescent="0.35">
      <c r="A478" s="62" t="s">
        <v>233</v>
      </c>
      <c r="B478" s="77">
        <v>8</v>
      </c>
      <c r="C478" s="100">
        <v>2.0099999999999998</v>
      </c>
      <c r="D478" s="108">
        <f t="shared" si="23"/>
        <v>8</v>
      </c>
      <c r="E478" s="110">
        <f t="shared" si="24"/>
        <v>2</v>
      </c>
    </row>
    <row r="479" spans="1:5" x14ac:dyDescent="0.35">
      <c r="A479" s="56" t="s">
        <v>217</v>
      </c>
      <c r="B479" s="103">
        <v>8</v>
      </c>
      <c r="C479" s="104">
        <v>2.0099999999999998</v>
      </c>
      <c r="D479" s="108">
        <f t="shared" si="23"/>
        <v>8</v>
      </c>
      <c r="E479" s="110">
        <f t="shared" si="24"/>
        <v>2</v>
      </c>
    </row>
    <row r="480" spans="1:5" x14ac:dyDescent="0.35">
      <c r="A480" s="62" t="s">
        <v>250</v>
      </c>
      <c r="B480" s="77">
        <v>8</v>
      </c>
      <c r="C480" s="100">
        <v>2.0099999999999998</v>
      </c>
      <c r="D480" s="108">
        <f t="shared" si="23"/>
        <v>8</v>
      </c>
      <c r="E480" s="110">
        <f t="shared" si="24"/>
        <v>2</v>
      </c>
    </row>
    <row r="481" spans="1:5" x14ac:dyDescent="0.35">
      <c r="A481" s="71" t="s">
        <v>226</v>
      </c>
      <c r="B481" s="74">
        <v>8</v>
      </c>
      <c r="C481" s="99">
        <v>2.0099999999999998</v>
      </c>
      <c r="D481" s="108">
        <f t="shared" si="23"/>
        <v>8</v>
      </c>
      <c r="E481" s="110">
        <f t="shared" si="24"/>
        <v>2</v>
      </c>
    </row>
    <row r="482" spans="1:5" x14ac:dyDescent="0.35">
      <c r="A482" s="62" t="s">
        <v>234</v>
      </c>
      <c r="B482" s="77">
        <v>8</v>
      </c>
      <c r="C482" s="100">
        <v>2.02</v>
      </c>
      <c r="D482" s="108">
        <f t="shared" si="23"/>
        <v>8</v>
      </c>
      <c r="E482" s="110">
        <f t="shared" si="24"/>
        <v>2</v>
      </c>
    </row>
    <row r="483" spans="1:5" x14ac:dyDescent="0.35">
      <c r="A483" s="62" t="s">
        <v>234</v>
      </c>
      <c r="B483" s="77">
        <v>8</v>
      </c>
      <c r="C483" s="100">
        <v>2.02</v>
      </c>
      <c r="D483" s="108">
        <f t="shared" si="23"/>
        <v>8</v>
      </c>
      <c r="E483" s="110">
        <f t="shared" si="24"/>
        <v>2</v>
      </c>
    </row>
    <row r="484" spans="1:5" x14ac:dyDescent="0.35">
      <c r="A484" s="62" t="s">
        <v>234</v>
      </c>
      <c r="B484" s="77">
        <v>8</v>
      </c>
      <c r="C484" s="100">
        <v>2.02</v>
      </c>
      <c r="D484" s="108">
        <f t="shared" si="23"/>
        <v>8</v>
      </c>
      <c r="E484" s="110">
        <f t="shared" si="24"/>
        <v>2</v>
      </c>
    </row>
    <row r="485" spans="1:5" x14ac:dyDescent="0.35">
      <c r="A485" s="62" t="s">
        <v>221</v>
      </c>
      <c r="B485" s="77">
        <v>8</v>
      </c>
      <c r="C485" s="100">
        <v>2.02</v>
      </c>
      <c r="D485" s="108">
        <f t="shared" si="23"/>
        <v>8</v>
      </c>
      <c r="E485" s="110">
        <f t="shared" si="24"/>
        <v>2</v>
      </c>
    </row>
    <row r="486" spans="1:5" x14ac:dyDescent="0.35">
      <c r="A486" s="71" t="s">
        <v>229</v>
      </c>
      <c r="B486" s="74">
        <v>8</v>
      </c>
      <c r="C486" s="99">
        <v>2.0299999999999998</v>
      </c>
      <c r="D486" s="108">
        <f t="shared" si="23"/>
        <v>8</v>
      </c>
      <c r="E486" s="110">
        <f t="shared" si="24"/>
        <v>2</v>
      </c>
    </row>
    <row r="487" spans="1:5" x14ac:dyDescent="0.35">
      <c r="A487" s="71" t="s">
        <v>229</v>
      </c>
      <c r="B487" s="74">
        <v>8</v>
      </c>
      <c r="C487" s="99">
        <v>2.0299999999999998</v>
      </c>
      <c r="D487" s="108">
        <f t="shared" si="23"/>
        <v>8</v>
      </c>
      <c r="E487" s="110">
        <f t="shared" si="24"/>
        <v>2</v>
      </c>
    </row>
    <row r="488" spans="1:5" x14ac:dyDescent="0.35">
      <c r="A488" s="71" t="s">
        <v>229</v>
      </c>
      <c r="B488" s="74">
        <v>8</v>
      </c>
      <c r="C488" s="99">
        <v>2.0299999999999998</v>
      </c>
      <c r="D488" s="108">
        <f t="shared" si="23"/>
        <v>8</v>
      </c>
      <c r="E488" s="110">
        <f t="shared" si="24"/>
        <v>2</v>
      </c>
    </row>
    <row r="489" spans="1:5" x14ac:dyDescent="0.35">
      <c r="A489" s="71" t="s">
        <v>230</v>
      </c>
      <c r="B489" s="74">
        <v>8</v>
      </c>
      <c r="C489" s="99">
        <v>2.04</v>
      </c>
      <c r="D489" s="108">
        <f t="shared" si="23"/>
        <v>8</v>
      </c>
      <c r="E489" s="110">
        <f t="shared" si="24"/>
        <v>2</v>
      </c>
    </row>
    <row r="490" spans="1:5" x14ac:dyDescent="0.35">
      <c r="A490" s="71" t="s">
        <v>230</v>
      </c>
      <c r="B490" s="74">
        <v>8</v>
      </c>
      <c r="C490" s="99">
        <v>2.04</v>
      </c>
      <c r="D490" s="108">
        <f t="shared" si="23"/>
        <v>8</v>
      </c>
      <c r="E490" s="110">
        <f t="shared" si="24"/>
        <v>2</v>
      </c>
    </row>
    <row r="491" spans="1:5" x14ac:dyDescent="0.35">
      <c r="A491" s="71" t="s">
        <v>230</v>
      </c>
      <c r="B491" s="74">
        <v>8</v>
      </c>
      <c r="C491" s="99">
        <v>2.04</v>
      </c>
      <c r="D491" s="108">
        <f t="shared" si="23"/>
        <v>8</v>
      </c>
      <c r="E491" s="110">
        <f t="shared" si="24"/>
        <v>2</v>
      </c>
    </row>
    <row r="492" spans="1:5" x14ac:dyDescent="0.35">
      <c r="A492" s="62" t="s">
        <v>215</v>
      </c>
      <c r="B492" s="77">
        <v>8</v>
      </c>
      <c r="C492" s="100">
        <v>2.06</v>
      </c>
      <c r="D492" s="108">
        <f t="shared" si="23"/>
        <v>8</v>
      </c>
      <c r="E492" s="110">
        <f t="shared" si="24"/>
        <v>2</v>
      </c>
    </row>
    <row r="493" spans="1:5" x14ac:dyDescent="0.35">
      <c r="A493" s="62" t="s">
        <v>215</v>
      </c>
      <c r="B493" s="77">
        <v>8</v>
      </c>
      <c r="C493" s="100">
        <v>2.06</v>
      </c>
      <c r="D493" s="108">
        <f t="shared" si="23"/>
        <v>8</v>
      </c>
      <c r="E493" s="110">
        <f t="shared" si="24"/>
        <v>2</v>
      </c>
    </row>
    <row r="494" spans="1:5" x14ac:dyDescent="0.35">
      <c r="A494" s="62" t="s">
        <v>215</v>
      </c>
      <c r="B494" s="77">
        <v>8</v>
      </c>
      <c r="C494" s="100">
        <v>2.06</v>
      </c>
      <c r="D494" s="108">
        <f t="shared" si="23"/>
        <v>8</v>
      </c>
      <c r="E494" s="110">
        <f t="shared" si="24"/>
        <v>2</v>
      </c>
    </row>
    <row r="495" spans="1:5" x14ac:dyDescent="0.35">
      <c r="A495" s="56" t="s">
        <v>217</v>
      </c>
      <c r="B495" s="103">
        <v>8</v>
      </c>
      <c r="C495" s="104">
        <v>2.06</v>
      </c>
      <c r="D495" s="108">
        <f t="shared" si="23"/>
        <v>8</v>
      </c>
      <c r="E495" s="110">
        <f t="shared" si="24"/>
        <v>2</v>
      </c>
    </row>
    <row r="496" spans="1:5" x14ac:dyDescent="0.35">
      <c r="A496" s="71" t="s">
        <v>235</v>
      </c>
      <c r="B496" s="74">
        <v>8</v>
      </c>
      <c r="C496" s="99">
        <v>2.0699999999999998</v>
      </c>
      <c r="D496" s="108">
        <f t="shared" si="23"/>
        <v>8</v>
      </c>
      <c r="E496" s="110">
        <f t="shared" si="24"/>
        <v>2</v>
      </c>
    </row>
    <row r="497" spans="1:5" x14ac:dyDescent="0.35">
      <c r="A497" s="62" t="s">
        <v>250</v>
      </c>
      <c r="B497" s="77">
        <v>8</v>
      </c>
      <c r="C497" s="100">
        <v>2.08</v>
      </c>
      <c r="D497" s="108">
        <f t="shared" si="23"/>
        <v>8</v>
      </c>
      <c r="E497" s="110">
        <f t="shared" si="24"/>
        <v>2</v>
      </c>
    </row>
    <row r="498" spans="1:5" x14ac:dyDescent="0.35">
      <c r="A498" s="62" t="s">
        <v>250</v>
      </c>
      <c r="B498" s="77">
        <v>8</v>
      </c>
      <c r="C498" s="100">
        <v>2.09</v>
      </c>
      <c r="D498" s="108">
        <f t="shared" si="23"/>
        <v>8</v>
      </c>
      <c r="E498" s="110">
        <f t="shared" si="24"/>
        <v>2</v>
      </c>
    </row>
    <row r="499" spans="1:5" x14ac:dyDescent="0.35">
      <c r="A499" s="62" t="s">
        <v>215</v>
      </c>
      <c r="B499" s="77">
        <v>8</v>
      </c>
      <c r="C499" s="100">
        <v>2.14</v>
      </c>
      <c r="D499" s="108">
        <f t="shared" si="23"/>
        <v>8</v>
      </c>
      <c r="E499" s="110">
        <f t="shared" si="24"/>
        <v>2</v>
      </c>
    </row>
    <row r="500" spans="1:5" x14ac:dyDescent="0.35">
      <c r="A500" s="62" t="s">
        <v>215</v>
      </c>
      <c r="B500" s="77">
        <v>8</v>
      </c>
      <c r="C500" s="100">
        <v>2.14</v>
      </c>
      <c r="D500" s="108">
        <f t="shared" si="23"/>
        <v>8</v>
      </c>
      <c r="E500" s="110">
        <f t="shared" si="24"/>
        <v>2</v>
      </c>
    </row>
    <row r="501" spans="1:5" x14ac:dyDescent="0.35">
      <c r="A501" s="62" t="s">
        <v>215</v>
      </c>
      <c r="B501" s="77">
        <v>8</v>
      </c>
      <c r="C501" s="100">
        <v>2.14</v>
      </c>
      <c r="D501" s="108">
        <f t="shared" si="23"/>
        <v>8</v>
      </c>
      <c r="E501" s="110">
        <f t="shared" si="24"/>
        <v>2</v>
      </c>
    </row>
    <row r="502" spans="1:5" x14ac:dyDescent="0.35">
      <c r="A502" s="67" t="s">
        <v>224</v>
      </c>
      <c r="B502" s="87">
        <v>8</v>
      </c>
      <c r="C502" s="102">
        <v>12.01</v>
      </c>
      <c r="D502" s="108">
        <f t="shared" si="23"/>
        <v>8</v>
      </c>
      <c r="E502" s="110">
        <f t="shared" si="24"/>
        <v>12</v>
      </c>
    </row>
    <row r="503" spans="1:5" x14ac:dyDescent="0.35">
      <c r="A503" s="56" t="s">
        <v>159</v>
      </c>
      <c r="B503" s="103">
        <v>8</v>
      </c>
      <c r="C503" s="104">
        <v>12.01</v>
      </c>
      <c r="D503" s="108">
        <f t="shared" si="23"/>
        <v>8</v>
      </c>
      <c r="E503" s="110">
        <f t="shared" si="24"/>
        <v>12</v>
      </c>
    </row>
    <row r="504" spans="1:5" x14ac:dyDescent="0.35">
      <c r="A504" s="71" t="s">
        <v>235</v>
      </c>
      <c r="B504" s="74">
        <v>8</v>
      </c>
      <c r="C504" s="99">
        <v>12.01</v>
      </c>
      <c r="D504" s="108">
        <f t="shared" si="23"/>
        <v>8</v>
      </c>
      <c r="E504" s="110">
        <f t="shared" si="24"/>
        <v>12</v>
      </c>
    </row>
    <row r="505" spans="1:5" x14ac:dyDescent="0.35">
      <c r="A505" s="56" t="s">
        <v>217</v>
      </c>
      <c r="B505" s="103">
        <v>8</v>
      </c>
      <c r="C505" s="104">
        <v>12.01</v>
      </c>
      <c r="D505" s="108">
        <f t="shared" si="23"/>
        <v>8</v>
      </c>
      <c r="E505" s="110">
        <f t="shared" si="24"/>
        <v>12</v>
      </c>
    </row>
    <row r="506" spans="1:5" x14ac:dyDescent="0.35">
      <c r="A506" s="62" t="s">
        <v>234</v>
      </c>
      <c r="B506" s="77">
        <v>8</v>
      </c>
      <c r="C506" s="100">
        <v>12.01</v>
      </c>
      <c r="D506" s="108">
        <f t="shared" si="23"/>
        <v>8</v>
      </c>
      <c r="E506" s="110">
        <f t="shared" si="24"/>
        <v>12</v>
      </c>
    </row>
    <row r="507" spans="1:5" x14ac:dyDescent="0.35">
      <c r="A507" s="62" t="s">
        <v>234</v>
      </c>
      <c r="B507" s="77">
        <v>8</v>
      </c>
      <c r="C507" s="100">
        <v>12.01</v>
      </c>
      <c r="D507" s="108">
        <f t="shared" si="23"/>
        <v>8</v>
      </c>
      <c r="E507" s="110">
        <f t="shared" si="24"/>
        <v>12</v>
      </c>
    </row>
    <row r="508" spans="1:5" x14ac:dyDescent="0.35">
      <c r="A508" s="62" t="s">
        <v>234</v>
      </c>
      <c r="B508" s="77">
        <v>8</v>
      </c>
      <c r="C508" s="100">
        <v>12.01</v>
      </c>
      <c r="D508" s="108">
        <f t="shared" si="23"/>
        <v>8</v>
      </c>
      <c r="E508" s="110">
        <f t="shared" si="24"/>
        <v>12</v>
      </c>
    </row>
    <row r="509" spans="1:5" x14ac:dyDescent="0.35">
      <c r="A509" s="71" t="s">
        <v>226</v>
      </c>
      <c r="B509" s="74">
        <v>8</v>
      </c>
      <c r="C509" s="99">
        <v>12.01</v>
      </c>
      <c r="D509" s="108">
        <f t="shared" si="23"/>
        <v>8</v>
      </c>
      <c r="E509" s="110">
        <f t="shared" si="24"/>
        <v>12</v>
      </c>
    </row>
    <row r="510" spans="1:5" x14ac:dyDescent="0.35">
      <c r="A510" s="62" t="s">
        <v>221</v>
      </c>
      <c r="B510" s="77">
        <v>8</v>
      </c>
      <c r="C510" s="100">
        <v>12.01</v>
      </c>
      <c r="D510" s="108">
        <f t="shared" si="23"/>
        <v>8</v>
      </c>
      <c r="E510" s="110">
        <f t="shared" si="24"/>
        <v>12</v>
      </c>
    </row>
    <row r="511" spans="1:5" x14ac:dyDescent="0.35">
      <c r="A511" s="67" t="s">
        <v>224</v>
      </c>
      <c r="B511" s="87">
        <v>8</v>
      </c>
      <c r="C511" s="102">
        <v>15</v>
      </c>
      <c r="D511" s="108">
        <f t="shared" si="23"/>
        <v>8</v>
      </c>
      <c r="E511" s="110">
        <f t="shared" si="24"/>
        <v>15</v>
      </c>
    </row>
    <row r="512" spans="1:5" x14ac:dyDescent="0.35">
      <c r="A512" s="71" t="s">
        <v>229</v>
      </c>
      <c r="B512" s="74">
        <v>8</v>
      </c>
      <c r="C512" s="99">
        <v>15</v>
      </c>
      <c r="D512" s="108">
        <f t="shared" si="23"/>
        <v>8</v>
      </c>
      <c r="E512" s="110">
        <f t="shared" si="24"/>
        <v>15</v>
      </c>
    </row>
    <row r="513" spans="1:5" x14ac:dyDescent="0.35">
      <c r="A513" s="71" t="s">
        <v>229</v>
      </c>
      <c r="B513" s="74">
        <v>8</v>
      </c>
      <c r="C513" s="99">
        <v>15</v>
      </c>
      <c r="D513" s="108">
        <f t="shared" si="23"/>
        <v>8</v>
      </c>
      <c r="E513" s="110">
        <f t="shared" si="24"/>
        <v>15</v>
      </c>
    </row>
    <row r="514" spans="1:5" x14ac:dyDescent="0.35">
      <c r="A514" s="71" t="s">
        <v>229</v>
      </c>
      <c r="B514" s="74">
        <v>8</v>
      </c>
      <c r="C514" s="99">
        <v>15</v>
      </c>
      <c r="D514" s="108">
        <f t="shared" si="23"/>
        <v>8</v>
      </c>
      <c r="E514" s="110">
        <f t="shared" si="24"/>
        <v>15</v>
      </c>
    </row>
    <row r="515" spans="1:5" x14ac:dyDescent="0.35">
      <c r="A515" s="62" t="s">
        <v>215</v>
      </c>
      <c r="B515" s="77">
        <v>8</v>
      </c>
      <c r="C515" s="100">
        <v>15</v>
      </c>
      <c r="D515" s="108">
        <f t="shared" si="23"/>
        <v>8</v>
      </c>
      <c r="E515" s="110">
        <f t="shared" si="24"/>
        <v>15</v>
      </c>
    </row>
    <row r="516" spans="1:5" x14ac:dyDescent="0.35">
      <c r="A516" s="62" t="s">
        <v>215</v>
      </c>
      <c r="B516" s="77">
        <v>8</v>
      </c>
      <c r="C516" s="100">
        <v>15</v>
      </c>
      <c r="D516" s="108">
        <f t="shared" ref="D516:D579" si="26">_xlfn.FLOOR.MATH(B516)</f>
        <v>8</v>
      </c>
      <c r="E516" s="110">
        <f t="shared" ref="E516:E579" si="27">_xlfn.FLOOR.MATH(C516)</f>
        <v>15</v>
      </c>
    </row>
    <row r="517" spans="1:5" x14ac:dyDescent="0.35">
      <c r="A517" s="62" t="s">
        <v>215</v>
      </c>
      <c r="B517" s="77">
        <v>8</v>
      </c>
      <c r="C517" s="100">
        <v>15</v>
      </c>
      <c r="D517" s="108">
        <f t="shared" si="26"/>
        <v>8</v>
      </c>
      <c r="E517" s="110">
        <f t="shared" si="27"/>
        <v>15</v>
      </c>
    </row>
    <row r="518" spans="1:5" x14ac:dyDescent="0.35">
      <c r="A518" s="71" t="s">
        <v>235</v>
      </c>
      <c r="B518" s="74">
        <v>8</v>
      </c>
      <c r="C518" s="99">
        <v>17.010000000000002</v>
      </c>
      <c r="D518" s="108">
        <f t="shared" si="26"/>
        <v>8</v>
      </c>
      <c r="E518" s="110">
        <f t="shared" si="27"/>
        <v>17</v>
      </c>
    </row>
    <row r="519" spans="1:5" x14ac:dyDescent="0.35">
      <c r="A519" s="62" t="s">
        <v>233</v>
      </c>
      <c r="B519" s="77">
        <v>8</v>
      </c>
      <c r="C519" s="100">
        <v>17.010000000000002</v>
      </c>
      <c r="D519" s="108">
        <f t="shared" si="26"/>
        <v>8</v>
      </c>
      <c r="E519" s="110">
        <f t="shared" si="27"/>
        <v>17</v>
      </c>
    </row>
    <row r="520" spans="1:5" x14ac:dyDescent="0.35">
      <c r="A520" s="62" t="s">
        <v>234</v>
      </c>
      <c r="B520" s="77">
        <v>8</v>
      </c>
      <c r="C520" s="100">
        <v>17.010000000000002</v>
      </c>
      <c r="D520" s="108">
        <f t="shared" si="26"/>
        <v>8</v>
      </c>
      <c r="E520" s="110">
        <f t="shared" si="27"/>
        <v>17</v>
      </c>
    </row>
    <row r="521" spans="1:5" x14ac:dyDescent="0.35">
      <c r="A521" s="62" t="s">
        <v>234</v>
      </c>
      <c r="B521" s="77">
        <v>8</v>
      </c>
      <c r="C521" s="100">
        <v>17.010000000000002</v>
      </c>
      <c r="D521" s="108">
        <f t="shared" si="26"/>
        <v>8</v>
      </c>
      <c r="E521" s="110">
        <f t="shared" si="27"/>
        <v>17</v>
      </c>
    </row>
    <row r="522" spans="1:5" x14ac:dyDescent="0.35">
      <c r="A522" s="71" t="s">
        <v>222</v>
      </c>
      <c r="B522" s="74">
        <v>8</v>
      </c>
      <c r="C522" s="99">
        <v>17.02</v>
      </c>
      <c r="D522" s="108">
        <f t="shared" si="26"/>
        <v>8</v>
      </c>
      <c r="E522" s="110">
        <f t="shared" si="27"/>
        <v>17</v>
      </c>
    </row>
    <row r="523" spans="1:5" x14ac:dyDescent="0.35">
      <c r="A523" s="71" t="s">
        <v>222</v>
      </c>
      <c r="B523" s="74">
        <v>8</v>
      </c>
      <c r="C523" s="99">
        <v>17.02</v>
      </c>
      <c r="D523" s="108">
        <f t="shared" si="26"/>
        <v>8</v>
      </c>
      <c r="E523" s="110">
        <f t="shared" si="27"/>
        <v>17</v>
      </c>
    </row>
    <row r="524" spans="1:5" x14ac:dyDescent="0.35">
      <c r="A524" s="56" t="s">
        <v>217</v>
      </c>
      <c r="B524" s="103">
        <v>8</v>
      </c>
      <c r="C524" s="104">
        <v>17.03</v>
      </c>
      <c r="D524" s="108">
        <f t="shared" si="26"/>
        <v>8</v>
      </c>
      <c r="E524" s="110">
        <f t="shared" si="27"/>
        <v>17</v>
      </c>
    </row>
    <row r="525" spans="1:5" x14ac:dyDescent="0.35">
      <c r="A525" s="71" t="s">
        <v>229</v>
      </c>
      <c r="B525" s="74">
        <v>8</v>
      </c>
      <c r="C525" s="99">
        <v>17.041</v>
      </c>
      <c r="D525" s="108">
        <f t="shared" si="26"/>
        <v>8</v>
      </c>
      <c r="E525" s="110">
        <f t="shared" si="27"/>
        <v>17</v>
      </c>
    </row>
    <row r="526" spans="1:5" x14ac:dyDescent="0.35">
      <c r="A526" s="71" t="s">
        <v>235</v>
      </c>
      <c r="B526" s="74">
        <v>8</v>
      </c>
      <c r="C526" s="99">
        <v>17.041</v>
      </c>
      <c r="D526" s="108">
        <f t="shared" si="26"/>
        <v>8</v>
      </c>
      <c r="E526" s="110">
        <f t="shared" si="27"/>
        <v>17</v>
      </c>
    </row>
    <row r="527" spans="1:5" x14ac:dyDescent="0.35">
      <c r="A527" s="62" t="s">
        <v>228</v>
      </c>
      <c r="B527" s="77">
        <v>8</v>
      </c>
      <c r="C527" s="100">
        <v>17.041</v>
      </c>
      <c r="D527" s="108">
        <f t="shared" si="26"/>
        <v>8</v>
      </c>
      <c r="E527" s="110">
        <f t="shared" si="27"/>
        <v>17</v>
      </c>
    </row>
    <row r="528" spans="1:5" x14ac:dyDescent="0.35">
      <c r="A528" s="62" t="s">
        <v>227</v>
      </c>
      <c r="B528" s="77">
        <v>8</v>
      </c>
      <c r="C528" s="100">
        <v>17.041</v>
      </c>
      <c r="D528" s="108">
        <f t="shared" si="26"/>
        <v>8</v>
      </c>
      <c r="E528" s="110">
        <f t="shared" si="27"/>
        <v>17</v>
      </c>
    </row>
    <row r="529" spans="1:23" x14ac:dyDescent="0.35">
      <c r="A529" s="71" t="s">
        <v>230</v>
      </c>
      <c r="B529" s="74">
        <v>8</v>
      </c>
      <c r="C529" s="99">
        <v>17.041</v>
      </c>
      <c r="D529" s="108">
        <f t="shared" si="26"/>
        <v>8</v>
      </c>
      <c r="E529" s="110">
        <f t="shared" si="27"/>
        <v>17</v>
      </c>
    </row>
    <row r="530" spans="1:23" x14ac:dyDescent="0.35">
      <c r="A530" s="71" t="s">
        <v>230</v>
      </c>
      <c r="B530" s="74">
        <v>8</v>
      </c>
      <c r="C530" s="99">
        <v>17.041</v>
      </c>
      <c r="D530" s="108">
        <f t="shared" si="26"/>
        <v>8</v>
      </c>
      <c r="E530" s="110">
        <f t="shared" si="27"/>
        <v>17</v>
      </c>
    </row>
    <row r="531" spans="1:23" x14ac:dyDescent="0.35">
      <c r="A531" s="71" t="s">
        <v>226</v>
      </c>
      <c r="B531" s="74">
        <v>8</v>
      </c>
      <c r="C531" s="99">
        <v>17.041</v>
      </c>
      <c r="D531" s="108">
        <f t="shared" si="26"/>
        <v>8</v>
      </c>
      <c r="E531" s="110">
        <f t="shared" si="27"/>
        <v>17</v>
      </c>
    </row>
    <row r="532" spans="1:23" x14ac:dyDescent="0.35">
      <c r="A532" s="62" t="s">
        <v>227</v>
      </c>
      <c r="B532" s="77">
        <v>8</v>
      </c>
      <c r="C532" s="100">
        <v>17.042000000000002</v>
      </c>
      <c r="D532" s="108">
        <f t="shared" si="26"/>
        <v>8</v>
      </c>
      <c r="E532" s="110">
        <f t="shared" si="27"/>
        <v>17</v>
      </c>
    </row>
    <row r="533" spans="1:23" x14ac:dyDescent="0.35">
      <c r="A533" s="62" t="s">
        <v>250</v>
      </c>
      <c r="B533" s="77">
        <v>8</v>
      </c>
      <c r="C533" s="100">
        <v>17.042999999999999</v>
      </c>
      <c r="D533" s="108">
        <f t="shared" si="26"/>
        <v>8</v>
      </c>
      <c r="E533" s="110">
        <f t="shared" si="27"/>
        <v>17</v>
      </c>
    </row>
    <row r="534" spans="1:23" x14ac:dyDescent="0.35">
      <c r="A534" s="67" t="s">
        <v>224</v>
      </c>
      <c r="B534" s="87">
        <v>8</v>
      </c>
      <c r="C534" s="102">
        <v>17.044</v>
      </c>
      <c r="D534" s="108">
        <f t="shared" si="26"/>
        <v>8</v>
      </c>
      <c r="E534" s="110">
        <f t="shared" si="27"/>
        <v>17</v>
      </c>
    </row>
    <row r="535" spans="1:23" x14ac:dyDescent="0.35">
      <c r="A535" s="56" t="s">
        <v>159</v>
      </c>
      <c r="B535" s="103">
        <v>8</v>
      </c>
      <c r="C535" s="104">
        <v>17.044</v>
      </c>
      <c r="D535" s="108">
        <f t="shared" si="26"/>
        <v>8</v>
      </c>
      <c r="E535" s="110">
        <f t="shared" si="27"/>
        <v>17</v>
      </c>
    </row>
    <row r="536" spans="1:23" x14ac:dyDescent="0.35">
      <c r="A536" s="71" t="s">
        <v>222</v>
      </c>
      <c r="B536" s="74">
        <v>8</v>
      </c>
      <c r="C536" s="99">
        <v>17.044</v>
      </c>
      <c r="D536" s="108">
        <f t="shared" si="26"/>
        <v>8</v>
      </c>
      <c r="E536" s="110">
        <f t="shared" si="27"/>
        <v>17</v>
      </c>
    </row>
    <row r="537" spans="1:23" x14ac:dyDescent="0.35">
      <c r="A537" s="62" t="s">
        <v>221</v>
      </c>
      <c r="B537" s="77">
        <v>8</v>
      </c>
      <c r="C537" s="100">
        <v>17.044</v>
      </c>
      <c r="D537" s="108">
        <f t="shared" si="26"/>
        <v>8</v>
      </c>
      <c r="E537" s="110">
        <f t="shared" si="27"/>
        <v>17</v>
      </c>
      <c r="F537" s="1">
        <v>1</v>
      </c>
      <c r="G537" s="1">
        <v>2</v>
      </c>
      <c r="H537" s="1">
        <v>3</v>
      </c>
      <c r="I537" s="1">
        <v>4</v>
      </c>
      <c r="J537" s="1">
        <v>5</v>
      </c>
      <c r="K537" s="1">
        <v>6</v>
      </c>
      <c r="L537" s="1">
        <v>7</v>
      </c>
      <c r="M537" s="1">
        <v>8</v>
      </c>
      <c r="N537" s="1">
        <v>9</v>
      </c>
      <c r="O537" s="1">
        <v>10</v>
      </c>
      <c r="P537" s="1">
        <v>11</v>
      </c>
      <c r="Q537" s="1">
        <v>12</v>
      </c>
      <c r="R537" s="1">
        <v>13</v>
      </c>
      <c r="S537" s="1">
        <v>14</v>
      </c>
      <c r="T537" s="1">
        <v>15</v>
      </c>
      <c r="U537" s="1">
        <v>16</v>
      </c>
      <c r="V537" s="1">
        <v>17</v>
      </c>
      <c r="W537" s="1" t="s">
        <v>321</v>
      </c>
    </row>
    <row r="538" spans="1:23" x14ac:dyDescent="0.35">
      <c r="A538" s="71" t="s">
        <v>113</v>
      </c>
      <c r="B538" s="74">
        <v>9</v>
      </c>
      <c r="C538" s="99">
        <v>1.012</v>
      </c>
      <c r="D538" s="108">
        <f t="shared" si="26"/>
        <v>9</v>
      </c>
      <c r="E538" s="110">
        <f t="shared" si="27"/>
        <v>1</v>
      </c>
      <c r="F538" s="39">
        <f>ROWS(E538:E539)</f>
        <v>2</v>
      </c>
      <c r="G538" s="39">
        <v>0</v>
      </c>
      <c r="H538" s="39">
        <v>0</v>
      </c>
      <c r="I538" s="39">
        <v>0</v>
      </c>
      <c r="J538" s="39">
        <v>0</v>
      </c>
      <c r="K538" s="39">
        <f>ROWS(E540:E548)</f>
        <v>9</v>
      </c>
      <c r="L538" s="39">
        <v>0</v>
      </c>
      <c r="M538" s="39">
        <f>ROWS(E549:E552)</f>
        <v>4</v>
      </c>
      <c r="N538" s="39">
        <v>0</v>
      </c>
      <c r="O538" s="39">
        <v>0</v>
      </c>
      <c r="P538" s="39">
        <f>ROWS(E553:E556)</f>
        <v>4</v>
      </c>
      <c r="Q538" s="39">
        <f>ROWS(E557:E559)</f>
        <v>3</v>
      </c>
      <c r="R538" s="39">
        <v>0</v>
      </c>
      <c r="S538" s="39">
        <v>0</v>
      </c>
      <c r="T538" s="39">
        <v>0</v>
      </c>
      <c r="U538" s="39">
        <v>0</v>
      </c>
      <c r="V538" s="39">
        <v>0</v>
      </c>
      <c r="W538" s="39">
        <f>SUM(F538:V538)</f>
        <v>22</v>
      </c>
    </row>
    <row r="539" spans="1:23" x14ac:dyDescent="0.35">
      <c r="A539" s="71" t="s">
        <v>113</v>
      </c>
      <c r="B539" s="74">
        <v>9</v>
      </c>
      <c r="C539" s="99">
        <v>1.012</v>
      </c>
      <c r="D539" s="108">
        <f t="shared" si="26"/>
        <v>9</v>
      </c>
      <c r="E539" s="110">
        <f t="shared" si="27"/>
        <v>1</v>
      </c>
      <c r="F539" s="106">
        <f>F538/$W$538*100</f>
        <v>9.0909090909090917</v>
      </c>
      <c r="G539" s="106">
        <f t="shared" ref="G539:W539" si="28">G538/$W$538*100</f>
        <v>0</v>
      </c>
      <c r="H539" s="106">
        <f t="shared" si="28"/>
        <v>0</v>
      </c>
      <c r="I539" s="106">
        <f t="shared" si="28"/>
        <v>0</v>
      </c>
      <c r="J539" s="106">
        <f t="shared" si="28"/>
        <v>0</v>
      </c>
      <c r="K539" s="106">
        <f t="shared" si="28"/>
        <v>40.909090909090914</v>
      </c>
      <c r="L539" s="106">
        <f t="shared" si="28"/>
        <v>0</v>
      </c>
      <c r="M539" s="106">
        <f t="shared" si="28"/>
        <v>18.181818181818183</v>
      </c>
      <c r="N539" s="106">
        <f t="shared" si="28"/>
        <v>0</v>
      </c>
      <c r="O539" s="106">
        <f t="shared" si="28"/>
        <v>0</v>
      </c>
      <c r="P539" s="106">
        <f t="shared" si="28"/>
        <v>18.181818181818183</v>
      </c>
      <c r="Q539" s="106">
        <f t="shared" si="28"/>
        <v>13.636363636363635</v>
      </c>
      <c r="R539" s="106">
        <f t="shared" si="28"/>
        <v>0</v>
      </c>
      <c r="S539" s="106">
        <f t="shared" si="28"/>
        <v>0</v>
      </c>
      <c r="T539" s="106">
        <f t="shared" si="28"/>
        <v>0</v>
      </c>
      <c r="U539" s="106">
        <f t="shared" si="28"/>
        <v>0</v>
      </c>
      <c r="V539" s="106">
        <f t="shared" si="28"/>
        <v>0</v>
      </c>
      <c r="W539" s="106">
        <f t="shared" si="28"/>
        <v>100</v>
      </c>
    </row>
    <row r="540" spans="1:23" x14ac:dyDescent="0.35">
      <c r="A540" s="71" t="s">
        <v>116</v>
      </c>
      <c r="B540" s="74">
        <v>9</v>
      </c>
      <c r="C540" s="99">
        <v>6.01</v>
      </c>
      <c r="D540" s="108">
        <f t="shared" si="26"/>
        <v>9</v>
      </c>
      <c r="E540" s="110">
        <f t="shared" si="27"/>
        <v>6</v>
      </c>
    </row>
    <row r="541" spans="1:23" x14ac:dyDescent="0.35">
      <c r="A541" s="71" t="s">
        <v>116</v>
      </c>
      <c r="B541" s="74">
        <v>9</v>
      </c>
      <c r="C541" s="99">
        <v>6.01</v>
      </c>
      <c r="D541" s="108">
        <f t="shared" si="26"/>
        <v>9</v>
      </c>
      <c r="E541" s="110">
        <f t="shared" si="27"/>
        <v>6</v>
      </c>
    </row>
    <row r="542" spans="1:23" x14ac:dyDescent="0.35">
      <c r="A542" s="71" t="s">
        <v>116</v>
      </c>
      <c r="B542" s="74">
        <v>9</v>
      </c>
      <c r="C542" s="99">
        <v>6.0529999999999999</v>
      </c>
      <c r="D542" s="108">
        <f t="shared" si="26"/>
        <v>9</v>
      </c>
      <c r="E542" s="110">
        <f t="shared" si="27"/>
        <v>6</v>
      </c>
    </row>
    <row r="543" spans="1:23" x14ac:dyDescent="0.35">
      <c r="A543" s="71" t="s">
        <v>116</v>
      </c>
      <c r="B543" s="74">
        <v>9</v>
      </c>
      <c r="C543" s="99">
        <v>6.0529999999999999</v>
      </c>
      <c r="D543" s="108">
        <f t="shared" si="26"/>
        <v>9</v>
      </c>
      <c r="E543" s="110">
        <f t="shared" si="27"/>
        <v>6</v>
      </c>
    </row>
    <row r="544" spans="1:23" x14ac:dyDescent="0.35">
      <c r="A544" s="71" t="s">
        <v>116</v>
      </c>
      <c r="B544" s="74">
        <v>9</v>
      </c>
      <c r="C544" s="99">
        <v>6.0529999999999999</v>
      </c>
      <c r="D544" s="108">
        <f t="shared" si="26"/>
        <v>9</v>
      </c>
      <c r="E544" s="110">
        <f t="shared" si="27"/>
        <v>6</v>
      </c>
    </row>
    <row r="545" spans="1:23" x14ac:dyDescent="0.35">
      <c r="A545" s="71" t="s">
        <v>116</v>
      </c>
      <c r="B545" s="74">
        <v>9</v>
      </c>
      <c r="C545" s="99">
        <v>6.0540000000000003</v>
      </c>
      <c r="D545" s="108">
        <f t="shared" si="26"/>
        <v>9</v>
      </c>
      <c r="E545" s="110">
        <f t="shared" si="27"/>
        <v>6</v>
      </c>
    </row>
    <row r="546" spans="1:23" x14ac:dyDescent="0.35">
      <c r="A546" s="71" t="s">
        <v>116</v>
      </c>
      <c r="B546" s="74">
        <v>9</v>
      </c>
      <c r="C546" s="99">
        <v>6.0540000000000003</v>
      </c>
      <c r="D546" s="108">
        <f t="shared" si="26"/>
        <v>9</v>
      </c>
      <c r="E546" s="110">
        <f t="shared" si="27"/>
        <v>6</v>
      </c>
    </row>
    <row r="547" spans="1:23" x14ac:dyDescent="0.35">
      <c r="A547" s="71" t="s">
        <v>116</v>
      </c>
      <c r="B547" s="74">
        <v>9</v>
      </c>
      <c r="C547" s="99">
        <v>6.0540000000000003</v>
      </c>
      <c r="D547" s="108">
        <f t="shared" si="26"/>
        <v>9</v>
      </c>
      <c r="E547" s="110">
        <f t="shared" si="27"/>
        <v>6</v>
      </c>
    </row>
    <row r="548" spans="1:23" x14ac:dyDescent="0.35">
      <c r="A548" s="71" t="s">
        <v>116</v>
      </c>
      <c r="B548" s="74">
        <v>9</v>
      </c>
      <c r="C548" s="99">
        <v>6.0549999999999997</v>
      </c>
      <c r="D548" s="108">
        <f t="shared" si="26"/>
        <v>9</v>
      </c>
      <c r="E548" s="110">
        <f t="shared" si="27"/>
        <v>6</v>
      </c>
    </row>
    <row r="549" spans="1:23" x14ac:dyDescent="0.35">
      <c r="A549" s="71" t="s">
        <v>116</v>
      </c>
      <c r="B549" s="74">
        <v>9</v>
      </c>
      <c r="C549" s="99">
        <v>8.0299999999999994</v>
      </c>
      <c r="D549" s="108">
        <f t="shared" si="26"/>
        <v>9</v>
      </c>
      <c r="E549" s="110">
        <f t="shared" si="27"/>
        <v>8</v>
      </c>
    </row>
    <row r="550" spans="1:23" x14ac:dyDescent="0.35">
      <c r="A550" s="71" t="s">
        <v>116</v>
      </c>
      <c r="B550" s="74">
        <v>9</v>
      </c>
      <c r="C550" s="99">
        <v>8.0299999999999994</v>
      </c>
      <c r="D550" s="108">
        <f t="shared" si="26"/>
        <v>9</v>
      </c>
      <c r="E550" s="110">
        <f t="shared" si="27"/>
        <v>8</v>
      </c>
    </row>
    <row r="551" spans="1:23" x14ac:dyDescent="0.35">
      <c r="A551" s="71" t="s">
        <v>113</v>
      </c>
      <c r="B551" s="74">
        <v>9</v>
      </c>
      <c r="C551" s="99">
        <v>8.0299999999999994</v>
      </c>
      <c r="D551" s="108">
        <f t="shared" si="26"/>
        <v>9</v>
      </c>
      <c r="E551" s="110">
        <f t="shared" si="27"/>
        <v>8</v>
      </c>
    </row>
    <row r="552" spans="1:23" x14ac:dyDescent="0.35">
      <c r="A552" s="71" t="s">
        <v>113</v>
      </c>
      <c r="B552" s="74">
        <v>9</v>
      </c>
      <c r="C552" s="99">
        <v>8.0299999999999994</v>
      </c>
      <c r="D552" s="108">
        <f t="shared" si="26"/>
        <v>9</v>
      </c>
      <c r="E552" s="110">
        <f t="shared" si="27"/>
        <v>8</v>
      </c>
    </row>
    <row r="553" spans="1:23" x14ac:dyDescent="0.35">
      <c r="A553" s="71" t="s">
        <v>113</v>
      </c>
      <c r="B553" s="74">
        <v>9</v>
      </c>
      <c r="C553" s="99">
        <v>11.05</v>
      </c>
      <c r="D553" s="108">
        <f t="shared" si="26"/>
        <v>9</v>
      </c>
      <c r="E553" s="110">
        <f t="shared" si="27"/>
        <v>11</v>
      </c>
    </row>
    <row r="554" spans="1:23" x14ac:dyDescent="0.35">
      <c r="A554" s="71" t="s">
        <v>113</v>
      </c>
      <c r="B554" s="74">
        <v>9</v>
      </c>
      <c r="C554" s="99">
        <v>11.05</v>
      </c>
      <c r="D554" s="108">
        <f t="shared" si="26"/>
        <v>9</v>
      </c>
      <c r="E554" s="110">
        <f t="shared" si="27"/>
        <v>11</v>
      </c>
    </row>
    <row r="555" spans="1:23" x14ac:dyDescent="0.35">
      <c r="A555" s="71" t="s">
        <v>113</v>
      </c>
      <c r="B555" s="74">
        <v>9</v>
      </c>
      <c r="C555" s="99">
        <v>11.06</v>
      </c>
      <c r="D555" s="108">
        <f t="shared" si="26"/>
        <v>9</v>
      </c>
      <c r="E555" s="110">
        <f t="shared" si="27"/>
        <v>11</v>
      </c>
    </row>
    <row r="556" spans="1:23" x14ac:dyDescent="0.35">
      <c r="A556" s="71" t="s">
        <v>113</v>
      </c>
      <c r="B556" s="74">
        <v>9</v>
      </c>
      <c r="C556" s="99">
        <v>11.06</v>
      </c>
      <c r="D556" s="108">
        <f t="shared" si="26"/>
        <v>9</v>
      </c>
      <c r="E556" s="110">
        <f t="shared" si="27"/>
        <v>11</v>
      </c>
    </row>
    <row r="557" spans="1:23" x14ac:dyDescent="0.35">
      <c r="A557" s="71" t="s">
        <v>113</v>
      </c>
      <c r="B557" s="74">
        <v>9</v>
      </c>
      <c r="C557" s="99">
        <v>12.01</v>
      </c>
      <c r="D557" s="108">
        <f t="shared" si="26"/>
        <v>9</v>
      </c>
      <c r="E557" s="110">
        <f t="shared" si="27"/>
        <v>12</v>
      </c>
    </row>
    <row r="558" spans="1:23" x14ac:dyDescent="0.35">
      <c r="A558" s="71" t="s">
        <v>113</v>
      </c>
      <c r="B558" s="74">
        <v>9</v>
      </c>
      <c r="C558" s="99">
        <v>12.01</v>
      </c>
      <c r="D558" s="108">
        <f t="shared" si="26"/>
        <v>9</v>
      </c>
      <c r="E558" s="110">
        <f t="shared" si="27"/>
        <v>12</v>
      </c>
    </row>
    <row r="559" spans="1:23" x14ac:dyDescent="0.35">
      <c r="A559" s="71" t="s">
        <v>113</v>
      </c>
      <c r="B559" s="74">
        <v>9</v>
      </c>
      <c r="C559" s="99">
        <v>12.01</v>
      </c>
      <c r="D559" s="108">
        <f t="shared" si="26"/>
        <v>9</v>
      </c>
      <c r="E559" s="110">
        <f t="shared" si="27"/>
        <v>12</v>
      </c>
      <c r="F559" s="1">
        <v>1</v>
      </c>
      <c r="G559" s="1">
        <v>2</v>
      </c>
      <c r="H559" s="1">
        <v>3</v>
      </c>
      <c r="I559" s="1">
        <v>4</v>
      </c>
      <c r="J559" s="1">
        <v>5</v>
      </c>
      <c r="K559" s="1">
        <v>6</v>
      </c>
      <c r="L559" s="1">
        <v>7</v>
      </c>
      <c r="M559" s="1">
        <v>8</v>
      </c>
      <c r="N559" s="1">
        <v>9</v>
      </c>
      <c r="O559" s="1">
        <v>10</v>
      </c>
      <c r="P559" s="1">
        <v>11</v>
      </c>
      <c r="Q559" s="1">
        <v>12</v>
      </c>
      <c r="R559" s="1">
        <v>13</v>
      </c>
      <c r="S559" s="1">
        <v>14</v>
      </c>
      <c r="T559" s="1">
        <v>15</v>
      </c>
      <c r="U559" s="1">
        <v>16</v>
      </c>
      <c r="V559" s="1">
        <v>17</v>
      </c>
      <c r="W559" s="1" t="s">
        <v>321</v>
      </c>
    </row>
    <row r="560" spans="1:23" x14ac:dyDescent="0.35">
      <c r="A560" s="71" t="s">
        <v>113</v>
      </c>
      <c r="B560" s="74">
        <v>10</v>
      </c>
      <c r="C560" s="99">
        <v>6.0620000000000003</v>
      </c>
      <c r="D560" s="108">
        <f t="shared" si="26"/>
        <v>10</v>
      </c>
      <c r="E560" s="110">
        <f t="shared" si="27"/>
        <v>6</v>
      </c>
      <c r="F560" s="39">
        <v>0</v>
      </c>
      <c r="G560" s="39">
        <v>0</v>
      </c>
      <c r="H560" s="39">
        <v>0</v>
      </c>
      <c r="I560" s="39">
        <v>0</v>
      </c>
      <c r="J560" s="39">
        <v>0</v>
      </c>
      <c r="K560" s="39">
        <f>ROWS(E560:E562)</f>
        <v>3</v>
      </c>
      <c r="L560" s="39">
        <v>0</v>
      </c>
      <c r="M560" s="39">
        <f>ROWS(E563:E565)</f>
        <v>3</v>
      </c>
      <c r="N560" s="39">
        <f>ROWS(E566)</f>
        <v>1</v>
      </c>
      <c r="O560" s="39">
        <v>0</v>
      </c>
      <c r="P560" s="39">
        <f>ROWS(E567:E572)</f>
        <v>6</v>
      </c>
      <c r="Q560" s="39">
        <f>ROWS(E573:E576)</f>
        <v>4</v>
      </c>
      <c r="R560" s="39">
        <v>0</v>
      </c>
      <c r="S560" s="39">
        <v>0</v>
      </c>
      <c r="T560" s="39">
        <v>0</v>
      </c>
      <c r="U560" s="39">
        <v>0</v>
      </c>
      <c r="V560" s="39">
        <v>0</v>
      </c>
      <c r="W560" s="39">
        <f>SUM(F560:V560)</f>
        <v>17</v>
      </c>
    </row>
    <row r="561" spans="1:23" x14ac:dyDescent="0.35">
      <c r="A561" s="71" t="s">
        <v>113</v>
      </c>
      <c r="B561" s="74">
        <v>10</v>
      </c>
      <c r="C561" s="99">
        <v>6.0620000000000003</v>
      </c>
      <c r="D561" s="108">
        <f t="shared" si="26"/>
        <v>10</v>
      </c>
      <c r="E561" s="110">
        <f t="shared" si="27"/>
        <v>6</v>
      </c>
      <c r="F561" s="106">
        <f>F560/$W$560*100</f>
        <v>0</v>
      </c>
      <c r="G561" s="106">
        <f t="shared" ref="G561:W561" si="29">G560/$W$560*100</f>
        <v>0</v>
      </c>
      <c r="H561" s="106">
        <f t="shared" si="29"/>
        <v>0</v>
      </c>
      <c r="I561" s="106">
        <f t="shared" si="29"/>
        <v>0</v>
      </c>
      <c r="J561" s="106">
        <f t="shared" si="29"/>
        <v>0</v>
      </c>
      <c r="K561" s="106">
        <f t="shared" si="29"/>
        <v>17.647058823529413</v>
      </c>
      <c r="L561" s="106">
        <f t="shared" si="29"/>
        <v>0</v>
      </c>
      <c r="M561" s="106">
        <f t="shared" si="29"/>
        <v>17.647058823529413</v>
      </c>
      <c r="N561" s="106">
        <f t="shared" si="29"/>
        <v>5.8823529411764701</v>
      </c>
      <c r="O561" s="106">
        <f t="shared" si="29"/>
        <v>0</v>
      </c>
      <c r="P561" s="106">
        <f t="shared" si="29"/>
        <v>35.294117647058826</v>
      </c>
      <c r="Q561" s="106">
        <f t="shared" si="29"/>
        <v>23.52941176470588</v>
      </c>
      <c r="R561" s="106">
        <f t="shared" si="29"/>
        <v>0</v>
      </c>
      <c r="S561" s="106">
        <f t="shared" si="29"/>
        <v>0</v>
      </c>
      <c r="T561" s="106">
        <f t="shared" si="29"/>
        <v>0</v>
      </c>
      <c r="U561" s="106">
        <f t="shared" si="29"/>
        <v>0</v>
      </c>
      <c r="V561" s="106">
        <f t="shared" si="29"/>
        <v>0</v>
      </c>
      <c r="W561" s="106">
        <f t="shared" si="29"/>
        <v>100</v>
      </c>
    </row>
    <row r="562" spans="1:23" x14ac:dyDescent="0.35">
      <c r="A562" s="71" t="s">
        <v>113</v>
      </c>
      <c r="B562" s="74">
        <v>10</v>
      </c>
      <c r="C562" s="99">
        <v>6.0620000000000003</v>
      </c>
      <c r="D562" s="108">
        <f t="shared" si="26"/>
        <v>10</v>
      </c>
      <c r="E562" s="110">
        <f t="shared" si="27"/>
        <v>6</v>
      </c>
    </row>
    <row r="563" spans="1:23" x14ac:dyDescent="0.35">
      <c r="A563" s="71" t="s">
        <v>113</v>
      </c>
      <c r="B563" s="74">
        <v>10</v>
      </c>
      <c r="C563" s="99">
        <v>8.0299999999999994</v>
      </c>
      <c r="D563" s="108">
        <f t="shared" si="26"/>
        <v>10</v>
      </c>
      <c r="E563" s="110">
        <f t="shared" si="27"/>
        <v>8</v>
      </c>
    </row>
    <row r="564" spans="1:23" x14ac:dyDescent="0.35">
      <c r="A564" s="71" t="s">
        <v>113</v>
      </c>
      <c r="B564" s="74">
        <v>10</v>
      </c>
      <c r="C564" s="99">
        <v>8.0299999999999994</v>
      </c>
      <c r="D564" s="108">
        <f t="shared" si="26"/>
        <v>10</v>
      </c>
      <c r="E564" s="110">
        <f t="shared" si="27"/>
        <v>8</v>
      </c>
    </row>
    <row r="565" spans="1:23" x14ac:dyDescent="0.35">
      <c r="A565" s="71" t="s">
        <v>113</v>
      </c>
      <c r="B565" s="74">
        <v>10</v>
      </c>
      <c r="C565" s="99">
        <v>8.0299999999999994</v>
      </c>
      <c r="D565" s="108">
        <f t="shared" si="26"/>
        <v>10</v>
      </c>
      <c r="E565" s="110">
        <f t="shared" si="27"/>
        <v>8</v>
      </c>
    </row>
    <row r="566" spans="1:23" x14ac:dyDescent="0.35">
      <c r="A566" s="71" t="s">
        <v>112</v>
      </c>
      <c r="B566" s="74">
        <v>10</v>
      </c>
      <c r="C566" s="99">
        <v>9.1</v>
      </c>
      <c r="D566" s="108">
        <f t="shared" si="26"/>
        <v>10</v>
      </c>
      <c r="E566" s="110">
        <f t="shared" si="27"/>
        <v>9</v>
      </c>
    </row>
    <row r="567" spans="1:23" x14ac:dyDescent="0.35">
      <c r="A567" s="71" t="s">
        <v>113</v>
      </c>
      <c r="B567" s="74">
        <v>10</v>
      </c>
      <c r="C567" s="99">
        <v>11.05</v>
      </c>
      <c r="D567" s="108">
        <f t="shared" si="26"/>
        <v>10</v>
      </c>
      <c r="E567" s="110">
        <f t="shared" si="27"/>
        <v>11</v>
      </c>
    </row>
    <row r="568" spans="1:23" x14ac:dyDescent="0.35">
      <c r="A568" s="71" t="s">
        <v>113</v>
      </c>
      <c r="B568" s="74">
        <v>10</v>
      </c>
      <c r="C568" s="99">
        <v>11.05</v>
      </c>
      <c r="D568" s="108">
        <f t="shared" si="26"/>
        <v>10</v>
      </c>
      <c r="E568" s="110">
        <f t="shared" si="27"/>
        <v>11</v>
      </c>
    </row>
    <row r="569" spans="1:23" x14ac:dyDescent="0.35">
      <c r="A569" s="71" t="s">
        <v>113</v>
      </c>
      <c r="B569" s="74">
        <v>10</v>
      </c>
      <c r="C569" s="99">
        <v>11.05</v>
      </c>
      <c r="D569" s="108">
        <f t="shared" si="26"/>
        <v>10</v>
      </c>
      <c r="E569" s="110">
        <f t="shared" si="27"/>
        <v>11</v>
      </c>
    </row>
    <row r="570" spans="1:23" x14ac:dyDescent="0.35">
      <c r="A570" s="71" t="s">
        <v>113</v>
      </c>
      <c r="B570" s="74">
        <v>10</v>
      </c>
      <c r="C570" s="99">
        <v>11.06</v>
      </c>
      <c r="D570" s="108">
        <f t="shared" si="26"/>
        <v>10</v>
      </c>
      <c r="E570" s="110">
        <f t="shared" si="27"/>
        <v>11</v>
      </c>
    </row>
    <row r="571" spans="1:23" x14ac:dyDescent="0.35">
      <c r="A571" s="71" t="s">
        <v>113</v>
      </c>
      <c r="B571" s="74">
        <v>10</v>
      </c>
      <c r="C571" s="99">
        <v>11.06</v>
      </c>
      <c r="D571" s="108">
        <f t="shared" si="26"/>
        <v>10</v>
      </c>
      <c r="E571" s="110">
        <f t="shared" si="27"/>
        <v>11</v>
      </c>
    </row>
    <row r="572" spans="1:23" x14ac:dyDescent="0.35">
      <c r="A572" s="71" t="s">
        <v>113</v>
      </c>
      <c r="B572" s="74">
        <v>10</v>
      </c>
      <c r="C572" s="99">
        <v>11.06</v>
      </c>
      <c r="D572" s="108">
        <f t="shared" si="26"/>
        <v>10</v>
      </c>
      <c r="E572" s="110">
        <f t="shared" si="27"/>
        <v>11</v>
      </c>
    </row>
    <row r="573" spans="1:23" x14ac:dyDescent="0.35">
      <c r="A573" s="71" t="s">
        <v>112</v>
      </c>
      <c r="B573" s="74">
        <v>10</v>
      </c>
      <c r="C573" s="99">
        <v>12.01</v>
      </c>
      <c r="D573" s="108">
        <f t="shared" si="26"/>
        <v>10</v>
      </c>
      <c r="E573" s="110">
        <f t="shared" si="27"/>
        <v>12</v>
      </c>
    </row>
    <row r="574" spans="1:23" x14ac:dyDescent="0.35">
      <c r="A574" s="71" t="s">
        <v>113</v>
      </c>
      <c r="B574" s="74">
        <v>10</v>
      </c>
      <c r="C574" s="99">
        <v>12.01</v>
      </c>
      <c r="D574" s="108">
        <f t="shared" si="26"/>
        <v>10</v>
      </c>
      <c r="E574" s="110">
        <f t="shared" si="27"/>
        <v>12</v>
      </c>
    </row>
    <row r="575" spans="1:23" x14ac:dyDescent="0.35">
      <c r="A575" s="71" t="s">
        <v>113</v>
      </c>
      <c r="B575" s="74">
        <v>10</v>
      </c>
      <c r="C575" s="99">
        <v>12.01</v>
      </c>
      <c r="D575" s="108">
        <f t="shared" si="26"/>
        <v>10</v>
      </c>
      <c r="E575" s="110">
        <f t="shared" si="27"/>
        <v>12</v>
      </c>
    </row>
    <row r="576" spans="1:23" x14ac:dyDescent="0.35">
      <c r="A576" s="71" t="s">
        <v>113</v>
      </c>
      <c r="B576" s="74">
        <v>10</v>
      </c>
      <c r="C576" s="99">
        <v>12.01</v>
      </c>
      <c r="D576" s="108">
        <f t="shared" si="26"/>
        <v>10</v>
      </c>
      <c r="E576" s="110">
        <f t="shared" si="27"/>
        <v>12</v>
      </c>
      <c r="F576" s="1">
        <v>1</v>
      </c>
      <c r="G576" s="1">
        <v>2</v>
      </c>
      <c r="H576" s="1">
        <v>3</v>
      </c>
      <c r="I576" s="1">
        <v>4</v>
      </c>
      <c r="J576" s="1">
        <v>5</v>
      </c>
      <c r="K576" s="1">
        <v>6</v>
      </c>
      <c r="L576" s="1">
        <v>7</v>
      </c>
      <c r="M576" s="1">
        <v>8</v>
      </c>
      <c r="N576" s="1">
        <v>9</v>
      </c>
      <c r="O576" s="1">
        <v>10</v>
      </c>
      <c r="P576" s="1">
        <v>11</v>
      </c>
      <c r="Q576" s="1">
        <v>12</v>
      </c>
      <c r="R576" s="1">
        <v>13</v>
      </c>
      <c r="S576" s="1">
        <v>14</v>
      </c>
      <c r="T576" s="1">
        <v>15</v>
      </c>
      <c r="U576" s="1">
        <v>16</v>
      </c>
      <c r="V576" s="1">
        <v>17</v>
      </c>
      <c r="W576" s="1" t="s">
        <v>321</v>
      </c>
    </row>
    <row r="577" spans="1:23" x14ac:dyDescent="0.35">
      <c r="A577" s="71" t="s">
        <v>112</v>
      </c>
      <c r="B577" s="74">
        <v>11</v>
      </c>
      <c r="C577" s="99">
        <v>1.012</v>
      </c>
      <c r="D577" s="108">
        <f t="shared" si="26"/>
        <v>11</v>
      </c>
      <c r="E577" s="110">
        <f t="shared" si="27"/>
        <v>1</v>
      </c>
      <c r="F577" s="39">
        <f>ROWS(E577)</f>
        <v>1</v>
      </c>
      <c r="G577" s="39">
        <v>0</v>
      </c>
      <c r="H577" s="39">
        <v>0</v>
      </c>
      <c r="I577" s="39">
        <v>0</v>
      </c>
      <c r="J577" s="39">
        <v>0</v>
      </c>
      <c r="K577" s="39">
        <v>0</v>
      </c>
      <c r="L577" s="39">
        <v>0</v>
      </c>
      <c r="M577" s="39">
        <f>ROWS(E578:E584)</f>
        <v>7</v>
      </c>
      <c r="N577" s="39">
        <v>0</v>
      </c>
      <c r="O577" s="39">
        <f>ROWS(E585:E586)</f>
        <v>2</v>
      </c>
      <c r="P577" s="39">
        <f>ROWS(E587:E599)</f>
        <v>13</v>
      </c>
      <c r="Q577" s="39">
        <f>ROWS(E601:E606)</f>
        <v>6</v>
      </c>
      <c r="R577" s="39">
        <v>0</v>
      </c>
      <c r="S577" s="39">
        <v>0</v>
      </c>
      <c r="T577" s="39">
        <v>0</v>
      </c>
      <c r="U577" s="39">
        <v>0</v>
      </c>
      <c r="V577" s="39">
        <v>0</v>
      </c>
      <c r="W577" s="39">
        <f>SUM(F577:V577)</f>
        <v>29</v>
      </c>
    </row>
    <row r="578" spans="1:23" x14ac:dyDescent="0.35">
      <c r="A578" s="71" t="s">
        <v>112</v>
      </c>
      <c r="B578" s="74">
        <v>11</v>
      </c>
      <c r="C578" s="99">
        <v>8.0299999999999994</v>
      </c>
      <c r="D578" s="108">
        <f t="shared" si="26"/>
        <v>11</v>
      </c>
      <c r="E578" s="110">
        <f t="shared" si="27"/>
        <v>8</v>
      </c>
      <c r="F578" s="106">
        <f>F577/$W577*100</f>
        <v>3.4482758620689653</v>
      </c>
      <c r="G578" s="106">
        <f t="shared" ref="G578:W578" si="30">G577/$W577*100</f>
        <v>0</v>
      </c>
      <c r="H578" s="106">
        <f t="shared" si="30"/>
        <v>0</v>
      </c>
      <c r="I578" s="106">
        <f t="shared" si="30"/>
        <v>0</v>
      </c>
      <c r="J578" s="106">
        <f t="shared" si="30"/>
        <v>0</v>
      </c>
      <c r="K578" s="106">
        <f t="shared" si="30"/>
        <v>0</v>
      </c>
      <c r="L578" s="106">
        <f t="shared" si="30"/>
        <v>0</v>
      </c>
      <c r="M578" s="106">
        <f t="shared" si="30"/>
        <v>24.137931034482758</v>
      </c>
      <c r="N578" s="106">
        <f t="shared" si="30"/>
        <v>0</v>
      </c>
      <c r="O578" s="106">
        <f t="shared" si="30"/>
        <v>6.8965517241379306</v>
      </c>
      <c r="P578" s="106">
        <f t="shared" si="30"/>
        <v>44.827586206896555</v>
      </c>
      <c r="Q578" s="106">
        <f t="shared" si="30"/>
        <v>20.689655172413794</v>
      </c>
      <c r="R578" s="106">
        <f t="shared" si="30"/>
        <v>0</v>
      </c>
      <c r="S578" s="106">
        <f t="shared" si="30"/>
        <v>0</v>
      </c>
      <c r="T578" s="106">
        <f t="shared" si="30"/>
        <v>0</v>
      </c>
      <c r="U578" s="106">
        <f t="shared" si="30"/>
        <v>0</v>
      </c>
      <c r="V578" s="106">
        <f t="shared" si="30"/>
        <v>0</v>
      </c>
      <c r="W578" s="106">
        <f t="shared" si="30"/>
        <v>100</v>
      </c>
    </row>
    <row r="579" spans="1:23" x14ac:dyDescent="0.35">
      <c r="A579" s="71" t="s">
        <v>113</v>
      </c>
      <c r="B579" s="74">
        <v>11</v>
      </c>
      <c r="C579" s="99">
        <v>8.0299999999999994</v>
      </c>
      <c r="D579" s="108">
        <f t="shared" si="26"/>
        <v>11</v>
      </c>
      <c r="E579" s="110">
        <f t="shared" si="27"/>
        <v>8</v>
      </c>
    </row>
    <row r="580" spans="1:23" x14ac:dyDescent="0.35">
      <c r="A580" s="71" t="s">
        <v>113</v>
      </c>
      <c r="B580" s="74">
        <v>11</v>
      </c>
      <c r="C580" s="99">
        <v>8.0299999999999994</v>
      </c>
      <c r="D580" s="108">
        <f t="shared" ref="D580:D644" si="31">_xlfn.FLOOR.MATH(B580)</f>
        <v>11</v>
      </c>
      <c r="E580" s="110">
        <f t="shared" ref="E580:E644" si="32">_xlfn.FLOOR.MATH(C580)</f>
        <v>8</v>
      </c>
    </row>
    <row r="581" spans="1:23" x14ac:dyDescent="0.35">
      <c r="A581" s="71" t="s">
        <v>113</v>
      </c>
      <c r="B581" s="74">
        <v>11</v>
      </c>
      <c r="C581" s="99">
        <v>8.0299999999999994</v>
      </c>
      <c r="D581" s="108">
        <f t="shared" si="31"/>
        <v>11</v>
      </c>
      <c r="E581" s="110">
        <f t="shared" si="32"/>
        <v>8</v>
      </c>
    </row>
    <row r="582" spans="1:23" x14ac:dyDescent="0.35">
      <c r="A582" s="71" t="s">
        <v>113</v>
      </c>
      <c r="B582" s="74">
        <v>11</v>
      </c>
      <c r="C582" s="99">
        <v>8.0299999999999994</v>
      </c>
      <c r="D582" s="108">
        <f t="shared" si="31"/>
        <v>11</v>
      </c>
      <c r="E582" s="110">
        <f t="shared" si="32"/>
        <v>8</v>
      </c>
    </row>
    <row r="583" spans="1:23" x14ac:dyDescent="0.35">
      <c r="A583" s="71" t="s">
        <v>113</v>
      </c>
      <c r="B583" s="74">
        <v>11</v>
      </c>
      <c r="C583" s="99">
        <v>8.0299999999999994</v>
      </c>
      <c r="D583" s="108">
        <f t="shared" si="31"/>
        <v>11</v>
      </c>
      <c r="E583" s="110">
        <f t="shared" si="32"/>
        <v>8</v>
      </c>
    </row>
    <row r="584" spans="1:23" x14ac:dyDescent="0.35">
      <c r="A584" s="71" t="s">
        <v>113</v>
      </c>
      <c r="B584" s="74">
        <v>11</v>
      </c>
      <c r="C584" s="99">
        <v>8.0299999999999994</v>
      </c>
      <c r="D584" s="108">
        <f t="shared" si="31"/>
        <v>11</v>
      </c>
      <c r="E584" s="110">
        <f t="shared" si="32"/>
        <v>8</v>
      </c>
    </row>
    <row r="585" spans="1:23" x14ac:dyDescent="0.35">
      <c r="A585" s="71" t="s">
        <v>112</v>
      </c>
      <c r="B585" s="74">
        <v>11</v>
      </c>
      <c r="C585" s="99">
        <v>10.012</v>
      </c>
      <c r="D585" s="108">
        <f t="shared" si="31"/>
        <v>11</v>
      </c>
      <c r="E585" s="110">
        <f t="shared" si="32"/>
        <v>10</v>
      </c>
    </row>
    <row r="586" spans="1:23" x14ac:dyDescent="0.35">
      <c r="A586" s="71" t="s">
        <v>112</v>
      </c>
      <c r="B586" s="74">
        <v>11</v>
      </c>
      <c r="C586" s="99">
        <v>10.026</v>
      </c>
      <c r="D586" s="108">
        <f t="shared" si="31"/>
        <v>11</v>
      </c>
      <c r="E586" s="110">
        <f t="shared" si="32"/>
        <v>10</v>
      </c>
    </row>
    <row r="587" spans="1:23" x14ac:dyDescent="0.35">
      <c r="A587" s="71" t="s">
        <v>113</v>
      </c>
      <c r="B587" s="74">
        <v>11</v>
      </c>
      <c r="C587" s="99">
        <v>11.05</v>
      </c>
      <c r="D587" s="108">
        <f t="shared" si="31"/>
        <v>11</v>
      </c>
      <c r="E587" s="110">
        <f t="shared" si="32"/>
        <v>11</v>
      </c>
    </row>
    <row r="588" spans="1:23" x14ac:dyDescent="0.35">
      <c r="A588" s="71" t="s">
        <v>113</v>
      </c>
      <c r="B588" s="74">
        <v>11</v>
      </c>
      <c r="C588" s="99">
        <v>11.05</v>
      </c>
      <c r="D588" s="108">
        <f t="shared" si="31"/>
        <v>11</v>
      </c>
      <c r="E588" s="110">
        <f t="shared" si="32"/>
        <v>11</v>
      </c>
    </row>
    <row r="589" spans="1:23" x14ac:dyDescent="0.35">
      <c r="A589" s="71" t="s">
        <v>113</v>
      </c>
      <c r="B589" s="74">
        <v>11</v>
      </c>
      <c r="C589" s="99">
        <v>11.05</v>
      </c>
      <c r="D589" s="108">
        <f t="shared" si="31"/>
        <v>11</v>
      </c>
      <c r="E589" s="110">
        <f t="shared" si="32"/>
        <v>11</v>
      </c>
    </row>
    <row r="590" spans="1:23" x14ac:dyDescent="0.35">
      <c r="A590" s="71" t="s">
        <v>113</v>
      </c>
      <c r="B590" s="74">
        <v>11</v>
      </c>
      <c r="C590" s="99">
        <v>11.05</v>
      </c>
      <c r="D590" s="108">
        <f t="shared" si="31"/>
        <v>11</v>
      </c>
      <c r="E590" s="110">
        <f t="shared" si="32"/>
        <v>11</v>
      </c>
    </row>
    <row r="591" spans="1:23" x14ac:dyDescent="0.35">
      <c r="A591" s="71" t="s">
        <v>113</v>
      </c>
      <c r="B591" s="74">
        <v>11</v>
      </c>
      <c r="C591" s="99">
        <v>11.05</v>
      </c>
      <c r="D591" s="108">
        <f t="shared" si="31"/>
        <v>11</v>
      </c>
      <c r="E591" s="110">
        <f t="shared" si="32"/>
        <v>11</v>
      </c>
    </row>
    <row r="592" spans="1:23" x14ac:dyDescent="0.35">
      <c r="A592" s="71" t="s">
        <v>113</v>
      </c>
      <c r="B592" s="74">
        <v>11</v>
      </c>
      <c r="C592" s="99">
        <v>11.05</v>
      </c>
      <c r="D592" s="108">
        <f t="shared" si="31"/>
        <v>11</v>
      </c>
      <c r="E592" s="110">
        <f t="shared" si="32"/>
        <v>11</v>
      </c>
    </row>
    <row r="593" spans="1:23" x14ac:dyDescent="0.35">
      <c r="A593" s="71" t="s">
        <v>112</v>
      </c>
      <c r="B593" s="74">
        <v>11</v>
      </c>
      <c r="C593" s="99">
        <v>11.06</v>
      </c>
      <c r="D593" s="108">
        <f t="shared" si="31"/>
        <v>11</v>
      </c>
      <c r="E593" s="110">
        <f t="shared" si="32"/>
        <v>11</v>
      </c>
    </row>
    <row r="594" spans="1:23" x14ac:dyDescent="0.35">
      <c r="A594" s="71" t="s">
        <v>113</v>
      </c>
      <c r="B594" s="74">
        <v>11</v>
      </c>
      <c r="C594" s="99">
        <v>11.06</v>
      </c>
      <c r="D594" s="108">
        <f t="shared" si="31"/>
        <v>11</v>
      </c>
      <c r="E594" s="110">
        <f t="shared" si="32"/>
        <v>11</v>
      </c>
    </row>
    <row r="595" spans="1:23" x14ac:dyDescent="0.35">
      <c r="A595" s="71" t="s">
        <v>113</v>
      </c>
      <c r="B595" s="74">
        <v>11</v>
      </c>
      <c r="C595" s="99">
        <v>11.06</v>
      </c>
      <c r="D595" s="108">
        <f t="shared" si="31"/>
        <v>11</v>
      </c>
      <c r="E595" s="110">
        <f t="shared" si="32"/>
        <v>11</v>
      </c>
    </row>
    <row r="596" spans="1:23" x14ac:dyDescent="0.35">
      <c r="A596" s="71" t="s">
        <v>113</v>
      </c>
      <c r="B596" s="74">
        <v>11</v>
      </c>
      <c r="C596" s="99">
        <v>11.06</v>
      </c>
      <c r="D596" s="108">
        <f t="shared" si="31"/>
        <v>11</v>
      </c>
      <c r="E596" s="110">
        <f t="shared" si="32"/>
        <v>11</v>
      </c>
    </row>
    <row r="597" spans="1:23" x14ac:dyDescent="0.35">
      <c r="A597" s="71" t="s">
        <v>113</v>
      </c>
      <c r="B597" s="74">
        <v>11</v>
      </c>
      <c r="C597" s="99">
        <v>11.06</v>
      </c>
      <c r="D597" s="108">
        <f t="shared" si="31"/>
        <v>11</v>
      </c>
      <c r="E597" s="110">
        <f t="shared" si="32"/>
        <v>11</v>
      </c>
    </row>
    <row r="598" spans="1:23" x14ac:dyDescent="0.35">
      <c r="A598" s="71" t="s">
        <v>113</v>
      </c>
      <c r="B598" s="74">
        <v>11</v>
      </c>
      <c r="C598" s="99">
        <v>11.06</v>
      </c>
      <c r="D598" s="108">
        <f t="shared" si="31"/>
        <v>11</v>
      </c>
      <c r="E598" s="110">
        <f t="shared" si="32"/>
        <v>11</v>
      </c>
    </row>
    <row r="599" spans="1:23" x14ac:dyDescent="0.35">
      <c r="A599" s="71" t="s">
        <v>113</v>
      </c>
      <c r="B599" s="74">
        <v>11</v>
      </c>
      <c r="C599" s="99">
        <v>11.06</v>
      </c>
      <c r="D599" s="108">
        <f t="shared" si="31"/>
        <v>11</v>
      </c>
      <c r="E599" s="110">
        <f t="shared" si="32"/>
        <v>11</v>
      </c>
    </row>
    <row r="600" spans="1:23" x14ac:dyDescent="0.35">
      <c r="A600" s="71" t="s">
        <v>112</v>
      </c>
      <c r="B600" s="74">
        <v>11</v>
      </c>
      <c r="C600" s="99">
        <v>12.01</v>
      </c>
      <c r="D600" s="108">
        <f t="shared" si="31"/>
        <v>11</v>
      </c>
      <c r="E600" s="110">
        <f t="shared" si="32"/>
        <v>12</v>
      </c>
    </row>
    <row r="601" spans="1:23" x14ac:dyDescent="0.35">
      <c r="A601" s="71" t="s">
        <v>113</v>
      </c>
      <c r="B601" s="74">
        <v>11</v>
      </c>
      <c r="C601" s="99">
        <v>12.01</v>
      </c>
      <c r="D601" s="108">
        <f t="shared" si="31"/>
        <v>11</v>
      </c>
      <c r="E601" s="110">
        <f t="shared" si="32"/>
        <v>12</v>
      </c>
    </row>
    <row r="602" spans="1:23" x14ac:dyDescent="0.35">
      <c r="A602" s="71" t="s">
        <v>113</v>
      </c>
      <c r="B602" s="74">
        <v>11</v>
      </c>
      <c r="C602" s="99">
        <v>12.01</v>
      </c>
      <c r="D602" s="108">
        <f t="shared" si="31"/>
        <v>11</v>
      </c>
      <c r="E602" s="110">
        <f t="shared" si="32"/>
        <v>12</v>
      </c>
    </row>
    <row r="603" spans="1:23" x14ac:dyDescent="0.35">
      <c r="A603" s="71" t="s">
        <v>113</v>
      </c>
      <c r="B603" s="74">
        <v>11</v>
      </c>
      <c r="C603" s="99">
        <v>12.01</v>
      </c>
      <c r="D603" s="108">
        <f t="shared" si="31"/>
        <v>11</v>
      </c>
      <c r="E603" s="110">
        <f t="shared" si="32"/>
        <v>12</v>
      </c>
    </row>
    <row r="604" spans="1:23" x14ac:dyDescent="0.35">
      <c r="A604" s="71" t="s">
        <v>113</v>
      </c>
      <c r="B604" s="74">
        <v>11</v>
      </c>
      <c r="C604" s="99">
        <v>12.01</v>
      </c>
      <c r="D604" s="108">
        <f t="shared" si="31"/>
        <v>11</v>
      </c>
      <c r="E604" s="110">
        <f t="shared" si="32"/>
        <v>12</v>
      </c>
    </row>
    <row r="605" spans="1:23" x14ac:dyDescent="0.35">
      <c r="A605" s="71" t="s">
        <v>113</v>
      </c>
      <c r="B605" s="74">
        <v>11</v>
      </c>
      <c r="C605" s="99">
        <v>12.01</v>
      </c>
      <c r="D605" s="108">
        <f t="shared" si="31"/>
        <v>11</v>
      </c>
      <c r="E605" s="110">
        <f t="shared" si="32"/>
        <v>12</v>
      </c>
    </row>
    <row r="606" spans="1:23" x14ac:dyDescent="0.35">
      <c r="A606" s="71" t="s">
        <v>113</v>
      </c>
      <c r="B606" s="74">
        <v>11</v>
      </c>
      <c r="C606" s="99">
        <v>12.01</v>
      </c>
      <c r="D606" s="108">
        <f t="shared" si="31"/>
        <v>11</v>
      </c>
      <c r="E606" s="110">
        <f t="shared" si="32"/>
        <v>12</v>
      </c>
      <c r="F606" s="1">
        <v>1</v>
      </c>
      <c r="G606" s="1">
        <v>2</v>
      </c>
      <c r="H606" s="1">
        <v>3</v>
      </c>
      <c r="I606" s="1">
        <v>4</v>
      </c>
      <c r="J606" s="1">
        <v>5</v>
      </c>
      <c r="K606" s="1">
        <v>6</v>
      </c>
      <c r="L606" s="1">
        <v>7</v>
      </c>
      <c r="M606" s="1">
        <v>8</v>
      </c>
      <c r="N606" s="1">
        <v>9</v>
      </c>
      <c r="O606" s="1">
        <v>10</v>
      </c>
      <c r="P606" s="1">
        <v>11</v>
      </c>
      <c r="Q606" s="1">
        <v>12</v>
      </c>
      <c r="R606" s="1">
        <v>13</v>
      </c>
      <c r="S606" s="1">
        <v>14</v>
      </c>
      <c r="T606" s="1">
        <v>15</v>
      </c>
      <c r="U606" s="1">
        <v>16</v>
      </c>
      <c r="V606" s="1">
        <v>17</v>
      </c>
      <c r="W606" s="1" t="s">
        <v>321</v>
      </c>
    </row>
    <row r="607" spans="1:23" x14ac:dyDescent="0.35">
      <c r="A607" s="62" t="s">
        <v>210</v>
      </c>
      <c r="B607" s="77">
        <v>12.1</v>
      </c>
      <c r="C607" s="100">
        <v>2.11</v>
      </c>
      <c r="D607" s="108">
        <f t="shared" si="31"/>
        <v>12</v>
      </c>
      <c r="E607" s="110">
        <f t="shared" si="32"/>
        <v>2</v>
      </c>
      <c r="F607" s="39">
        <v>0</v>
      </c>
      <c r="G607" s="39">
        <f>ROWS(E607:E618)</f>
        <v>12</v>
      </c>
      <c r="H607" s="39">
        <f>ROWS(E619:E626)</f>
        <v>8</v>
      </c>
      <c r="I607" s="39">
        <f>ROWS(E627:E628)</f>
        <v>2</v>
      </c>
      <c r="J607" s="39">
        <f>ROWS(E629:E630)</f>
        <v>2</v>
      </c>
      <c r="K607" s="39">
        <f>ROWS(E631:E638)</f>
        <v>8</v>
      </c>
      <c r="L607" s="39">
        <f>ROWS(E639:E641)</f>
        <v>3</v>
      </c>
      <c r="M607" s="39">
        <f>ROWS(E642)</f>
        <v>1</v>
      </c>
      <c r="N607" s="39">
        <v>0</v>
      </c>
      <c r="O607" s="39">
        <v>0</v>
      </c>
      <c r="P607" s="39">
        <v>0</v>
      </c>
      <c r="Q607" s="39">
        <f>ROWS(E643)</f>
        <v>1</v>
      </c>
      <c r="R607" s="39">
        <v>0</v>
      </c>
      <c r="S607" s="39">
        <f>ROWS(E644:E646)</f>
        <v>3</v>
      </c>
      <c r="T607" s="39">
        <f>ROWS(E647:E648)</f>
        <v>2</v>
      </c>
      <c r="U607" s="39">
        <f>ROWS(E649)</f>
        <v>1</v>
      </c>
      <c r="V607" s="39">
        <v>0</v>
      </c>
      <c r="W607" s="39">
        <f>SUM(F607:V607)</f>
        <v>43</v>
      </c>
    </row>
    <row r="608" spans="1:23" x14ac:dyDescent="0.35">
      <c r="A608" s="71" t="s">
        <v>209</v>
      </c>
      <c r="B608" s="74">
        <v>12.1</v>
      </c>
      <c r="C608" s="99">
        <v>2.11</v>
      </c>
      <c r="D608" s="108">
        <f t="shared" si="31"/>
        <v>12</v>
      </c>
      <c r="E608" s="110">
        <f t="shared" si="32"/>
        <v>2</v>
      </c>
      <c r="F608" s="106">
        <f>F607/$W$607*100</f>
        <v>0</v>
      </c>
      <c r="G608" s="106">
        <f t="shared" ref="G608:W608" si="33">G607/$W$607*100</f>
        <v>27.906976744186046</v>
      </c>
      <c r="H608" s="106">
        <f t="shared" si="33"/>
        <v>18.604651162790699</v>
      </c>
      <c r="I608" s="106">
        <f t="shared" si="33"/>
        <v>4.6511627906976747</v>
      </c>
      <c r="J608" s="106">
        <f t="shared" si="33"/>
        <v>4.6511627906976747</v>
      </c>
      <c r="K608" s="106">
        <f t="shared" si="33"/>
        <v>18.604651162790699</v>
      </c>
      <c r="L608" s="106">
        <f t="shared" si="33"/>
        <v>6.9767441860465116</v>
      </c>
      <c r="M608" s="106">
        <f t="shared" si="33"/>
        <v>2.3255813953488373</v>
      </c>
      <c r="N608" s="106">
        <f t="shared" si="33"/>
        <v>0</v>
      </c>
      <c r="O608" s="106">
        <f t="shared" si="33"/>
        <v>0</v>
      </c>
      <c r="P608" s="106">
        <f t="shared" si="33"/>
        <v>0</v>
      </c>
      <c r="Q608" s="106">
        <f t="shared" si="33"/>
        <v>2.3255813953488373</v>
      </c>
      <c r="R608" s="106">
        <f t="shared" si="33"/>
        <v>0</v>
      </c>
      <c r="S608" s="106">
        <f t="shared" si="33"/>
        <v>6.9767441860465116</v>
      </c>
      <c r="T608" s="106">
        <f t="shared" si="33"/>
        <v>4.6511627906976747</v>
      </c>
      <c r="U608" s="106">
        <f t="shared" si="33"/>
        <v>2.3255813953488373</v>
      </c>
      <c r="V608" s="106">
        <f t="shared" si="33"/>
        <v>0</v>
      </c>
      <c r="W608" s="106">
        <f t="shared" si="33"/>
        <v>100</v>
      </c>
    </row>
    <row r="609" spans="1:5" x14ac:dyDescent="0.35">
      <c r="A609" s="71" t="s">
        <v>117</v>
      </c>
      <c r="B609" s="74">
        <v>12.1</v>
      </c>
      <c r="C609" s="99">
        <v>2.11</v>
      </c>
      <c r="D609" s="108">
        <f t="shared" si="31"/>
        <v>12</v>
      </c>
      <c r="E609" s="110">
        <f t="shared" si="32"/>
        <v>2</v>
      </c>
    </row>
    <row r="610" spans="1:5" x14ac:dyDescent="0.35">
      <c r="A610" s="71" t="s">
        <v>117</v>
      </c>
      <c r="B610" s="74">
        <v>12.1</v>
      </c>
      <c r="C610" s="99">
        <v>2.11</v>
      </c>
      <c r="D610" s="108">
        <f t="shared" si="31"/>
        <v>12</v>
      </c>
      <c r="E610" s="110">
        <f t="shared" si="32"/>
        <v>2</v>
      </c>
    </row>
    <row r="611" spans="1:5" x14ac:dyDescent="0.35">
      <c r="A611" s="71" t="s">
        <v>117</v>
      </c>
      <c r="B611" s="74">
        <v>12.1</v>
      </c>
      <c r="C611" s="99">
        <v>2.11</v>
      </c>
      <c r="D611" s="108">
        <f t="shared" si="31"/>
        <v>12</v>
      </c>
      <c r="E611" s="110">
        <f t="shared" si="32"/>
        <v>2</v>
      </c>
    </row>
    <row r="612" spans="1:5" x14ac:dyDescent="0.35">
      <c r="A612" s="62" t="s">
        <v>210</v>
      </c>
      <c r="B612" s="77">
        <v>12.1</v>
      </c>
      <c r="C612" s="100">
        <v>2.12</v>
      </c>
      <c r="D612" s="108">
        <f t="shared" si="31"/>
        <v>12</v>
      </c>
      <c r="E612" s="110">
        <f t="shared" si="32"/>
        <v>2</v>
      </c>
    </row>
    <row r="613" spans="1:5" x14ac:dyDescent="0.35">
      <c r="A613" s="71" t="s">
        <v>209</v>
      </c>
      <c r="B613" s="74">
        <v>12.1</v>
      </c>
      <c r="C613" s="99">
        <v>2.12</v>
      </c>
      <c r="D613" s="108">
        <f t="shared" si="31"/>
        <v>12</v>
      </c>
      <c r="E613" s="110">
        <f t="shared" si="32"/>
        <v>2</v>
      </c>
    </row>
    <row r="614" spans="1:5" x14ac:dyDescent="0.35">
      <c r="A614" s="71" t="s">
        <v>117</v>
      </c>
      <c r="B614" s="74">
        <v>12.1</v>
      </c>
      <c r="C614" s="99">
        <v>2.12</v>
      </c>
      <c r="D614" s="108">
        <f t="shared" si="31"/>
        <v>12</v>
      </c>
      <c r="E614" s="110">
        <f t="shared" si="32"/>
        <v>2</v>
      </c>
    </row>
    <row r="615" spans="1:5" x14ac:dyDescent="0.35">
      <c r="A615" s="71" t="s">
        <v>117</v>
      </c>
      <c r="B615" s="74">
        <v>12.1</v>
      </c>
      <c r="C615" s="99">
        <v>2.12</v>
      </c>
      <c r="D615" s="108">
        <f t="shared" si="31"/>
        <v>12</v>
      </c>
      <c r="E615" s="110">
        <f t="shared" si="32"/>
        <v>2</v>
      </c>
    </row>
    <row r="616" spans="1:5" x14ac:dyDescent="0.35">
      <c r="A616" s="71" t="s">
        <v>117</v>
      </c>
      <c r="B616" s="74">
        <v>12.1</v>
      </c>
      <c r="C616" s="99">
        <v>2.12</v>
      </c>
      <c r="D616" s="108">
        <f t="shared" si="31"/>
        <v>12</v>
      </c>
      <c r="E616" s="110">
        <f t="shared" si="32"/>
        <v>2</v>
      </c>
    </row>
    <row r="617" spans="1:5" x14ac:dyDescent="0.35">
      <c r="A617" s="71" t="s">
        <v>211</v>
      </c>
      <c r="B617" s="74">
        <v>12.2</v>
      </c>
      <c r="C617" s="99">
        <v>2.13</v>
      </c>
      <c r="D617" s="108">
        <f t="shared" si="31"/>
        <v>12</v>
      </c>
      <c r="E617" s="110">
        <f t="shared" si="32"/>
        <v>2</v>
      </c>
    </row>
    <row r="618" spans="1:5" x14ac:dyDescent="0.35">
      <c r="A618" s="71" t="s">
        <v>211</v>
      </c>
      <c r="B618" s="74">
        <v>12.2</v>
      </c>
      <c r="C618" s="99">
        <v>2.13</v>
      </c>
      <c r="D618" s="108">
        <f t="shared" si="31"/>
        <v>12</v>
      </c>
      <c r="E618" s="110">
        <f t="shared" si="32"/>
        <v>2</v>
      </c>
    </row>
    <row r="619" spans="1:5" x14ac:dyDescent="0.35">
      <c r="A619" s="71" t="s">
        <v>209</v>
      </c>
      <c r="B619" s="74">
        <v>12.1</v>
      </c>
      <c r="C619" s="99">
        <v>3.01</v>
      </c>
      <c r="D619" s="108">
        <f t="shared" si="31"/>
        <v>12</v>
      </c>
      <c r="E619" s="110">
        <f t="shared" si="32"/>
        <v>3</v>
      </c>
    </row>
    <row r="620" spans="1:5" x14ac:dyDescent="0.35">
      <c r="A620" s="71" t="s">
        <v>210</v>
      </c>
      <c r="B620" s="74">
        <v>12.1</v>
      </c>
      <c r="C620" s="99">
        <v>3.01</v>
      </c>
      <c r="D620" s="108">
        <f t="shared" si="31"/>
        <v>12</v>
      </c>
      <c r="E620" s="110">
        <f t="shared" si="32"/>
        <v>3</v>
      </c>
    </row>
    <row r="621" spans="1:5" x14ac:dyDescent="0.35">
      <c r="A621" s="71" t="s">
        <v>117</v>
      </c>
      <c r="B621" s="74">
        <v>12.1</v>
      </c>
      <c r="C621" s="99">
        <v>3.02</v>
      </c>
      <c r="D621" s="108">
        <f t="shared" si="31"/>
        <v>12</v>
      </c>
      <c r="E621" s="110">
        <f t="shared" si="32"/>
        <v>3</v>
      </c>
    </row>
    <row r="622" spans="1:5" x14ac:dyDescent="0.35">
      <c r="A622" s="71" t="s">
        <v>117</v>
      </c>
      <c r="B622" s="74">
        <v>12.1</v>
      </c>
      <c r="C622" s="99">
        <v>3.02</v>
      </c>
      <c r="D622" s="108">
        <f t="shared" si="31"/>
        <v>12</v>
      </c>
      <c r="E622" s="110">
        <f t="shared" si="32"/>
        <v>3</v>
      </c>
    </row>
    <row r="623" spans="1:5" x14ac:dyDescent="0.35">
      <c r="A623" s="71" t="s">
        <v>117</v>
      </c>
      <c r="B623" s="74">
        <v>12.1</v>
      </c>
      <c r="C623" s="99">
        <v>3.02</v>
      </c>
      <c r="D623" s="108">
        <f t="shared" si="31"/>
        <v>12</v>
      </c>
      <c r="E623" s="110">
        <f t="shared" si="32"/>
        <v>3</v>
      </c>
    </row>
    <row r="624" spans="1:5" x14ac:dyDescent="0.35">
      <c r="A624" s="71" t="s">
        <v>117</v>
      </c>
      <c r="B624" s="74">
        <v>12.1</v>
      </c>
      <c r="C624" s="99">
        <v>3.03</v>
      </c>
      <c r="D624" s="108">
        <f t="shared" si="31"/>
        <v>12</v>
      </c>
      <c r="E624" s="110">
        <f t="shared" si="32"/>
        <v>3</v>
      </c>
    </row>
    <row r="625" spans="1:5" x14ac:dyDescent="0.35">
      <c r="A625" s="71" t="s">
        <v>117</v>
      </c>
      <c r="B625" s="74">
        <v>12.1</v>
      </c>
      <c r="C625" s="99">
        <v>3.03</v>
      </c>
      <c r="D625" s="108">
        <f t="shared" si="31"/>
        <v>12</v>
      </c>
      <c r="E625" s="110">
        <f t="shared" si="32"/>
        <v>3</v>
      </c>
    </row>
    <row r="626" spans="1:5" x14ac:dyDescent="0.35">
      <c r="A626" s="71" t="s">
        <v>117</v>
      </c>
      <c r="B626" s="74">
        <v>12.1</v>
      </c>
      <c r="C626" s="99">
        <v>3.03</v>
      </c>
      <c r="D626" s="108">
        <f t="shared" si="31"/>
        <v>12</v>
      </c>
      <c r="E626" s="110">
        <f t="shared" si="32"/>
        <v>3</v>
      </c>
    </row>
    <row r="627" spans="1:5" x14ac:dyDescent="0.35">
      <c r="A627" s="71" t="s">
        <v>300</v>
      </c>
      <c r="B627" s="74">
        <v>12.2</v>
      </c>
      <c r="C627" s="99">
        <v>4.0199999999999996</v>
      </c>
      <c r="D627" s="108">
        <f t="shared" si="31"/>
        <v>12</v>
      </c>
      <c r="E627" s="110">
        <f t="shared" si="32"/>
        <v>4</v>
      </c>
    </row>
    <row r="628" spans="1:5" x14ac:dyDescent="0.35">
      <c r="A628" s="71" t="s">
        <v>300</v>
      </c>
      <c r="B628" s="74">
        <v>12.2</v>
      </c>
      <c r="C628" s="99">
        <v>4.0199999999999996</v>
      </c>
      <c r="D628" s="108">
        <f t="shared" si="31"/>
        <v>12</v>
      </c>
      <c r="E628" s="110">
        <f t="shared" si="32"/>
        <v>4</v>
      </c>
    </row>
    <row r="629" spans="1:5" x14ac:dyDescent="0.35">
      <c r="A629" s="71" t="s">
        <v>145</v>
      </c>
      <c r="B629" s="74">
        <v>12.2</v>
      </c>
      <c r="C629" s="99">
        <v>5.0199999999999996</v>
      </c>
      <c r="D629" s="108">
        <f t="shared" si="31"/>
        <v>12</v>
      </c>
      <c r="E629" s="110">
        <f t="shared" si="32"/>
        <v>5</v>
      </c>
    </row>
    <row r="630" spans="1:5" x14ac:dyDescent="0.35">
      <c r="A630" s="71" t="s">
        <v>211</v>
      </c>
      <c r="B630" s="74">
        <v>12.2</v>
      </c>
      <c r="C630" s="99">
        <v>5.04</v>
      </c>
      <c r="D630" s="108">
        <f t="shared" si="31"/>
        <v>12</v>
      </c>
      <c r="E630" s="110">
        <f t="shared" si="32"/>
        <v>5</v>
      </c>
    </row>
    <row r="631" spans="1:5" x14ac:dyDescent="0.35">
      <c r="A631" s="71" t="s">
        <v>300</v>
      </c>
      <c r="B631" s="74">
        <v>12.2</v>
      </c>
      <c r="C631" s="99">
        <v>6.01</v>
      </c>
      <c r="D631" s="108">
        <f t="shared" si="31"/>
        <v>12</v>
      </c>
      <c r="E631" s="110">
        <f t="shared" si="32"/>
        <v>6</v>
      </c>
    </row>
    <row r="632" spans="1:5" x14ac:dyDescent="0.35">
      <c r="A632" s="71" t="s">
        <v>300</v>
      </c>
      <c r="B632" s="74">
        <v>12.2</v>
      </c>
      <c r="C632" s="99">
        <v>6.01</v>
      </c>
      <c r="D632" s="108">
        <f t="shared" si="31"/>
        <v>12</v>
      </c>
      <c r="E632" s="110">
        <f t="shared" si="32"/>
        <v>6</v>
      </c>
    </row>
    <row r="633" spans="1:5" x14ac:dyDescent="0.35">
      <c r="A633" s="97" t="s">
        <v>214</v>
      </c>
      <c r="B633" s="75">
        <v>12.2</v>
      </c>
      <c r="C633" s="105">
        <v>6.01</v>
      </c>
      <c r="D633" s="108">
        <f t="shared" si="31"/>
        <v>12</v>
      </c>
      <c r="E633" s="110">
        <f t="shared" si="32"/>
        <v>6</v>
      </c>
    </row>
    <row r="634" spans="1:5" x14ac:dyDescent="0.35">
      <c r="A634" s="97" t="s">
        <v>214</v>
      </c>
      <c r="B634" s="75">
        <v>12.2</v>
      </c>
      <c r="C634" s="105">
        <v>6.01</v>
      </c>
      <c r="D634" s="108">
        <f t="shared" si="31"/>
        <v>12</v>
      </c>
      <c r="E634" s="110">
        <f t="shared" si="32"/>
        <v>6</v>
      </c>
    </row>
    <row r="635" spans="1:5" x14ac:dyDescent="0.35">
      <c r="A635" s="71" t="s">
        <v>145</v>
      </c>
      <c r="B635" s="74">
        <v>12.2</v>
      </c>
      <c r="C635" s="99">
        <v>6.01</v>
      </c>
      <c r="D635" s="108">
        <f t="shared" si="31"/>
        <v>12</v>
      </c>
      <c r="E635" s="110">
        <f t="shared" si="32"/>
        <v>6</v>
      </c>
    </row>
    <row r="636" spans="1:5" x14ac:dyDescent="0.35">
      <c r="A636" s="62" t="s">
        <v>250</v>
      </c>
      <c r="B636" s="77">
        <v>12.2</v>
      </c>
      <c r="C636" s="100">
        <v>6.01</v>
      </c>
      <c r="D636" s="108">
        <f t="shared" si="31"/>
        <v>12</v>
      </c>
      <c r="E636" s="110">
        <f t="shared" si="32"/>
        <v>6</v>
      </c>
    </row>
    <row r="637" spans="1:5" x14ac:dyDescent="0.35">
      <c r="A637" s="62" t="s">
        <v>250</v>
      </c>
      <c r="B637" s="77">
        <v>12.2</v>
      </c>
      <c r="C637" s="100">
        <v>6.01</v>
      </c>
      <c r="D637" s="108">
        <f t="shared" si="31"/>
        <v>12</v>
      </c>
      <c r="E637" s="110">
        <f t="shared" si="32"/>
        <v>6</v>
      </c>
    </row>
    <row r="638" spans="1:5" x14ac:dyDescent="0.35">
      <c r="A638" s="71" t="s">
        <v>222</v>
      </c>
      <c r="B638" s="74">
        <v>12.2</v>
      </c>
      <c r="C638" s="99">
        <v>6.01</v>
      </c>
      <c r="D638" s="108">
        <f t="shared" si="31"/>
        <v>12</v>
      </c>
      <c r="E638" s="110">
        <f t="shared" si="32"/>
        <v>6</v>
      </c>
    </row>
    <row r="639" spans="1:5" x14ac:dyDescent="0.35">
      <c r="A639" s="71" t="s">
        <v>211</v>
      </c>
      <c r="B639" s="74">
        <v>12.2</v>
      </c>
      <c r="C639" s="99">
        <v>7.03</v>
      </c>
      <c r="D639" s="108">
        <f t="shared" si="31"/>
        <v>12</v>
      </c>
      <c r="E639" s="110">
        <f t="shared" si="32"/>
        <v>7</v>
      </c>
    </row>
    <row r="640" spans="1:5" x14ac:dyDescent="0.35">
      <c r="A640" s="71" t="s">
        <v>211</v>
      </c>
      <c r="B640" s="74">
        <v>12.2</v>
      </c>
      <c r="C640" s="99">
        <v>7.03</v>
      </c>
      <c r="D640" s="108">
        <f t="shared" si="31"/>
        <v>12</v>
      </c>
      <c r="E640" s="110">
        <f t="shared" si="32"/>
        <v>7</v>
      </c>
    </row>
    <row r="641" spans="1:23" x14ac:dyDescent="0.35">
      <c r="A641" s="71" t="s">
        <v>211</v>
      </c>
      <c r="B641" s="74">
        <v>12.2</v>
      </c>
      <c r="C641" s="99">
        <v>7.03</v>
      </c>
      <c r="D641" s="108">
        <f t="shared" si="31"/>
        <v>12</v>
      </c>
      <c r="E641" s="110">
        <f t="shared" si="32"/>
        <v>7</v>
      </c>
    </row>
    <row r="642" spans="1:23" x14ac:dyDescent="0.35">
      <c r="A642" s="71" t="s">
        <v>145</v>
      </c>
      <c r="B642" s="74">
        <v>12.2</v>
      </c>
      <c r="C642" s="99">
        <v>8.01</v>
      </c>
      <c r="D642" s="108">
        <f t="shared" si="31"/>
        <v>12</v>
      </c>
      <c r="E642" s="110">
        <f t="shared" si="32"/>
        <v>8</v>
      </c>
    </row>
    <row r="643" spans="1:23" x14ac:dyDescent="0.35">
      <c r="A643" s="71" t="s">
        <v>145</v>
      </c>
      <c r="B643" s="74">
        <v>12.2</v>
      </c>
      <c r="C643" s="99">
        <v>12.01</v>
      </c>
      <c r="D643" s="108">
        <f t="shared" si="31"/>
        <v>12</v>
      </c>
      <c r="E643" s="110">
        <f t="shared" si="32"/>
        <v>12</v>
      </c>
    </row>
    <row r="644" spans="1:23" x14ac:dyDescent="0.35">
      <c r="A644" s="71" t="s">
        <v>117</v>
      </c>
      <c r="B644" s="74">
        <v>12.1</v>
      </c>
      <c r="C644" s="99">
        <v>14.01</v>
      </c>
      <c r="D644" s="108">
        <f t="shared" si="31"/>
        <v>12</v>
      </c>
      <c r="E644" s="110">
        <f t="shared" si="32"/>
        <v>14</v>
      </c>
    </row>
    <row r="645" spans="1:23" x14ac:dyDescent="0.35">
      <c r="A645" s="71" t="s">
        <v>117</v>
      </c>
      <c r="B645" s="74">
        <v>12.1</v>
      </c>
      <c r="C645" s="99">
        <v>14.01</v>
      </c>
      <c r="D645" s="108">
        <f t="shared" ref="D645:E649" si="34">_xlfn.FLOOR.MATH(B645)</f>
        <v>12</v>
      </c>
      <c r="E645" s="110">
        <f t="shared" si="34"/>
        <v>14</v>
      </c>
    </row>
    <row r="646" spans="1:23" x14ac:dyDescent="0.35">
      <c r="A646" s="71" t="s">
        <v>117</v>
      </c>
      <c r="B646" s="74">
        <v>12.1</v>
      </c>
      <c r="C646" s="99">
        <v>14.01</v>
      </c>
      <c r="D646" s="108">
        <f t="shared" si="34"/>
        <v>12</v>
      </c>
      <c r="E646" s="110">
        <f t="shared" si="34"/>
        <v>14</v>
      </c>
    </row>
    <row r="647" spans="1:23" x14ac:dyDescent="0.35">
      <c r="A647" s="71" t="s">
        <v>211</v>
      </c>
      <c r="B647" s="74">
        <v>12.2</v>
      </c>
      <c r="C647" s="99">
        <v>15</v>
      </c>
      <c r="D647" s="108">
        <f t="shared" si="34"/>
        <v>12</v>
      </c>
      <c r="E647" s="110">
        <f t="shared" si="34"/>
        <v>15</v>
      </c>
    </row>
    <row r="648" spans="1:23" x14ac:dyDescent="0.35">
      <c r="A648" s="71" t="s">
        <v>211</v>
      </c>
      <c r="B648" s="74">
        <v>12.2</v>
      </c>
      <c r="C648" s="99">
        <v>15</v>
      </c>
      <c r="D648" s="108">
        <f t="shared" si="34"/>
        <v>12</v>
      </c>
      <c r="E648" s="110">
        <f t="shared" si="34"/>
        <v>15</v>
      </c>
    </row>
    <row r="649" spans="1:23" x14ac:dyDescent="0.35">
      <c r="A649" s="62" t="s">
        <v>210</v>
      </c>
      <c r="B649" s="77">
        <v>12.1</v>
      </c>
      <c r="C649" s="100">
        <v>16</v>
      </c>
      <c r="D649" s="108">
        <f t="shared" si="34"/>
        <v>12</v>
      </c>
      <c r="E649" s="110">
        <f t="shared" si="34"/>
        <v>16</v>
      </c>
      <c r="F649" s="1">
        <v>1</v>
      </c>
      <c r="G649" s="1">
        <v>2</v>
      </c>
      <c r="H649" s="1">
        <v>3</v>
      </c>
      <c r="I649" s="1">
        <v>4</v>
      </c>
      <c r="J649" s="1">
        <v>5</v>
      </c>
      <c r="K649" s="1">
        <v>6</v>
      </c>
      <c r="L649" s="1">
        <v>7</v>
      </c>
      <c r="M649" s="1">
        <v>8</v>
      </c>
      <c r="N649" s="1">
        <v>9</v>
      </c>
      <c r="O649" s="1">
        <v>10</v>
      </c>
      <c r="P649" s="1">
        <v>11</v>
      </c>
      <c r="Q649" s="1">
        <v>12</v>
      </c>
      <c r="R649" s="1">
        <v>13</v>
      </c>
      <c r="S649" s="1">
        <v>14</v>
      </c>
      <c r="T649" s="1">
        <v>15</v>
      </c>
      <c r="U649" s="1">
        <v>16</v>
      </c>
      <c r="V649" s="1">
        <v>17</v>
      </c>
      <c r="W649" s="1" t="s">
        <v>321</v>
      </c>
    </row>
    <row r="650" spans="1:23" x14ac:dyDescent="0.35">
      <c r="A650" s="71" t="s">
        <v>117</v>
      </c>
      <c r="B650" s="74">
        <v>13</v>
      </c>
      <c r="C650" s="99">
        <v>2.11</v>
      </c>
      <c r="D650" s="108">
        <f t="shared" ref="D650:D670" si="35">_xlfn.FLOOR.MATH(B650)</f>
        <v>13</v>
      </c>
      <c r="E650" s="110">
        <f t="shared" ref="E650:E670" si="36">_xlfn.FLOOR.MATH(C650)</f>
        <v>2</v>
      </c>
      <c r="F650" s="39">
        <v>0</v>
      </c>
      <c r="G650" s="39">
        <f>ROWS(E650:E655)</f>
        <v>6</v>
      </c>
      <c r="H650" s="39">
        <f>ROWS(E656:E658)</f>
        <v>3</v>
      </c>
      <c r="I650" s="39">
        <v>0</v>
      </c>
      <c r="J650" s="39">
        <v>0</v>
      </c>
      <c r="K650" s="39">
        <v>0</v>
      </c>
      <c r="L650" s="39">
        <v>0</v>
      </c>
      <c r="M650" s="39">
        <v>0</v>
      </c>
      <c r="N650" s="39">
        <f>ROWS(E659:E661)</f>
        <v>3</v>
      </c>
      <c r="O650" s="39">
        <f>ROWS(E662:E667)</f>
        <v>6</v>
      </c>
      <c r="P650" s="39">
        <v>0</v>
      </c>
      <c r="Q650" s="39">
        <v>0</v>
      </c>
      <c r="R650" s="39">
        <v>0</v>
      </c>
      <c r="S650" s="39">
        <v>0</v>
      </c>
      <c r="T650" s="39">
        <v>0</v>
      </c>
      <c r="U650" s="39">
        <f>ROWS(E668:E670)</f>
        <v>3</v>
      </c>
      <c r="V650" s="39">
        <v>0</v>
      </c>
      <c r="W650" s="39">
        <f>SUM(F650:V650)</f>
        <v>21</v>
      </c>
    </row>
    <row r="651" spans="1:23" x14ac:dyDescent="0.35">
      <c r="A651" s="71" t="s">
        <v>117</v>
      </c>
      <c r="B651" s="74">
        <v>13</v>
      </c>
      <c r="C651" s="99">
        <v>2.11</v>
      </c>
      <c r="D651" s="108">
        <f t="shared" si="35"/>
        <v>13</v>
      </c>
      <c r="E651" s="110">
        <f t="shared" si="36"/>
        <v>2</v>
      </c>
      <c r="F651" s="106">
        <f>F650/$W$650*100</f>
        <v>0</v>
      </c>
      <c r="G651" s="106">
        <f t="shared" ref="G651:W651" si="37">G650/$W$650*100</f>
        <v>28.571428571428569</v>
      </c>
      <c r="H651" s="106">
        <f t="shared" si="37"/>
        <v>14.285714285714285</v>
      </c>
      <c r="I651" s="106">
        <f t="shared" si="37"/>
        <v>0</v>
      </c>
      <c r="J651" s="106">
        <f t="shared" si="37"/>
        <v>0</v>
      </c>
      <c r="K651" s="106">
        <f t="shared" si="37"/>
        <v>0</v>
      </c>
      <c r="L651" s="106">
        <f t="shared" si="37"/>
        <v>0</v>
      </c>
      <c r="M651" s="106">
        <f t="shared" si="37"/>
        <v>0</v>
      </c>
      <c r="N651" s="106">
        <f t="shared" si="37"/>
        <v>14.285714285714285</v>
      </c>
      <c r="O651" s="106">
        <f t="shared" si="37"/>
        <v>28.571428571428569</v>
      </c>
      <c r="P651" s="106">
        <f t="shared" si="37"/>
        <v>0</v>
      </c>
      <c r="Q651" s="106">
        <f t="shared" si="37"/>
        <v>0</v>
      </c>
      <c r="R651" s="106">
        <f t="shared" si="37"/>
        <v>0</v>
      </c>
      <c r="S651" s="106">
        <f t="shared" si="37"/>
        <v>0</v>
      </c>
      <c r="T651" s="106">
        <f t="shared" si="37"/>
        <v>0</v>
      </c>
      <c r="U651" s="106">
        <f t="shared" si="37"/>
        <v>14.285714285714285</v>
      </c>
      <c r="V651" s="106">
        <f t="shared" si="37"/>
        <v>0</v>
      </c>
      <c r="W651" s="106">
        <f t="shared" si="37"/>
        <v>100</v>
      </c>
    </row>
    <row r="652" spans="1:23" x14ac:dyDescent="0.35">
      <c r="A652" s="71" t="s">
        <v>117</v>
      </c>
      <c r="B652" s="74">
        <v>13</v>
      </c>
      <c r="C652" s="99">
        <v>2.11</v>
      </c>
      <c r="D652" s="108">
        <f t="shared" si="35"/>
        <v>13</v>
      </c>
      <c r="E652" s="110">
        <f t="shared" si="36"/>
        <v>2</v>
      </c>
    </row>
    <row r="653" spans="1:23" x14ac:dyDescent="0.35">
      <c r="A653" s="71" t="s">
        <v>117</v>
      </c>
      <c r="B653" s="74">
        <v>13</v>
      </c>
      <c r="C653" s="99">
        <v>2.12</v>
      </c>
      <c r="D653" s="108">
        <f t="shared" si="35"/>
        <v>13</v>
      </c>
      <c r="E653" s="110">
        <f t="shared" si="36"/>
        <v>2</v>
      </c>
    </row>
    <row r="654" spans="1:23" x14ac:dyDescent="0.35">
      <c r="A654" s="71" t="s">
        <v>117</v>
      </c>
      <c r="B654" s="74">
        <v>13</v>
      </c>
      <c r="C654" s="99">
        <v>2.12</v>
      </c>
      <c r="D654" s="108">
        <f t="shared" si="35"/>
        <v>13</v>
      </c>
      <c r="E654" s="110">
        <f t="shared" si="36"/>
        <v>2</v>
      </c>
    </row>
    <row r="655" spans="1:23" x14ac:dyDescent="0.35">
      <c r="A655" s="71" t="s">
        <v>117</v>
      </c>
      <c r="B655" s="74">
        <v>13</v>
      </c>
      <c r="C655" s="99">
        <v>2.12</v>
      </c>
      <c r="D655" s="108">
        <f t="shared" si="35"/>
        <v>13</v>
      </c>
      <c r="E655" s="110">
        <f t="shared" si="36"/>
        <v>2</v>
      </c>
    </row>
    <row r="656" spans="1:23" x14ac:dyDescent="0.35">
      <c r="A656" s="71" t="s">
        <v>117</v>
      </c>
      <c r="B656" s="74">
        <v>13</v>
      </c>
      <c r="C656" s="99">
        <v>3.04</v>
      </c>
      <c r="D656" s="108">
        <f t="shared" si="35"/>
        <v>13</v>
      </c>
      <c r="E656" s="110">
        <f t="shared" si="36"/>
        <v>3</v>
      </c>
    </row>
    <row r="657" spans="1:5" x14ac:dyDescent="0.35">
      <c r="A657" s="71" t="s">
        <v>117</v>
      </c>
      <c r="B657" s="74">
        <v>13</v>
      </c>
      <c r="C657" s="99">
        <v>3.04</v>
      </c>
      <c r="D657" s="108">
        <f t="shared" si="35"/>
        <v>13</v>
      </c>
      <c r="E657" s="110">
        <f t="shared" si="36"/>
        <v>3</v>
      </c>
    </row>
    <row r="658" spans="1:5" x14ac:dyDescent="0.35">
      <c r="A658" s="71" t="s">
        <v>117</v>
      </c>
      <c r="B658" s="74">
        <v>13</v>
      </c>
      <c r="C658" s="99">
        <v>3.04</v>
      </c>
      <c r="D658" s="108">
        <f t="shared" si="35"/>
        <v>13</v>
      </c>
      <c r="E658" s="110">
        <f t="shared" si="36"/>
        <v>3</v>
      </c>
    </row>
    <row r="659" spans="1:5" x14ac:dyDescent="0.35">
      <c r="A659" s="71" t="s">
        <v>117</v>
      </c>
      <c r="B659" s="74">
        <v>13</v>
      </c>
      <c r="C659" s="99">
        <v>9.1199999999999992</v>
      </c>
      <c r="D659" s="108">
        <f t="shared" si="35"/>
        <v>13</v>
      </c>
      <c r="E659" s="110">
        <f t="shared" si="36"/>
        <v>9</v>
      </c>
    </row>
    <row r="660" spans="1:5" x14ac:dyDescent="0.35">
      <c r="A660" s="71" t="s">
        <v>117</v>
      </c>
      <c r="B660" s="74">
        <v>13</v>
      </c>
      <c r="C660" s="99">
        <v>9.1199999999999992</v>
      </c>
      <c r="D660" s="108">
        <f t="shared" si="35"/>
        <v>13</v>
      </c>
      <c r="E660" s="110">
        <f t="shared" si="36"/>
        <v>9</v>
      </c>
    </row>
    <row r="661" spans="1:5" x14ac:dyDescent="0.35">
      <c r="A661" s="71" t="s">
        <v>117</v>
      </c>
      <c r="B661" s="74">
        <v>13</v>
      </c>
      <c r="C661" s="99">
        <v>9.1199999999999992</v>
      </c>
      <c r="D661" s="108">
        <f t="shared" si="35"/>
        <v>13</v>
      </c>
      <c r="E661" s="110">
        <f t="shared" si="36"/>
        <v>9</v>
      </c>
    </row>
    <row r="662" spans="1:5" x14ac:dyDescent="0.35">
      <c r="A662" s="71" t="s">
        <v>117</v>
      </c>
      <c r="B662" s="74">
        <v>13</v>
      </c>
      <c r="C662" s="99">
        <v>10.012</v>
      </c>
      <c r="D662" s="108">
        <f t="shared" si="35"/>
        <v>13</v>
      </c>
      <c r="E662" s="110">
        <f t="shared" si="36"/>
        <v>10</v>
      </c>
    </row>
    <row r="663" spans="1:5" x14ac:dyDescent="0.35">
      <c r="A663" s="71" t="s">
        <v>117</v>
      </c>
      <c r="B663" s="74">
        <v>13</v>
      </c>
      <c r="C663" s="99">
        <v>10.012</v>
      </c>
      <c r="D663" s="108">
        <f t="shared" si="35"/>
        <v>13</v>
      </c>
      <c r="E663" s="110">
        <f t="shared" si="36"/>
        <v>10</v>
      </c>
    </row>
    <row r="664" spans="1:5" x14ac:dyDescent="0.35">
      <c r="A664" s="71" t="s">
        <v>117</v>
      </c>
      <c r="B664" s="74">
        <v>13</v>
      </c>
      <c r="C664" s="99">
        <v>10.012</v>
      </c>
      <c r="D664" s="108">
        <f t="shared" si="35"/>
        <v>13</v>
      </c>
      <c r="E664" s="110">
        <f t="shared" si="36"/>
        <v>10</v>
      </c>
    </row>
    <row r="665" spans="1:5" x14ac:dyDescent="0.35">
      <c r="A665" s="71" t="s">
        <v>117</v>
      </c>
      <c r="B665" s="74">
        <v>13</v>
      </c>
      <c r="C665" s="99">
        <v>10.021000000000001</v>
      </c>
      <c r="D665" s="108">
        <f t="shared" si="35"/>
        <v>13</v>
      </c>
      <c r="E665" s="110">
        <f t="shared" si="36"/>
        <v>10</v>
      </c>
    </row>
    <row r="666" spans="1:5" x14ac:dyDescent="0.35">
      <c r="A666" s="71" t="s">
        <v>117</v>
      </c>
      <c r="B666" s="74">
        <v>13</v>
      </c>
      <c r="C666" s="99">
        <v>10.021000000000001</v>
      </c>
      <c r="D666" s="108">
        <f t="shared" si="35"/>
        <v>13</v>
      </c>
      <c r="E666" s="110">
        <f t="shared" si="36"/>
        <v>10</v>
      </c>
    </row>
    <row r="667" spans="1:5" x14ac:dyDescent="0.35">
      <c r="A667" s="71" t="s">
        <v>117</v>
      </c>
      <c r="B667" s="74">
        <v>13</v>
      </c>
      <c r="C667" s="99">
        <v>10.021000000000001</v>
      </c>
      <c r="D667" s="108">
        <f t="shared" si="35"/>
        <v>13</v>
      </c>
      <c r="E667" s="110">
        <f t="shared" si="36"/>
        <v>10</v>
      </c>
    </row>
    <row r="668" spans="1:5" x14ac:dyDescent="0.35">
      <c r="A668" s="71" t="s">
        <v>117</v>
      </c>
      <c r="B668" s="74">
        <v>13</v>
      </c>
      <c r="C668" s="99">
        <v>16</v>
      </c>
      <c r="D668" s="108">
        <f t="shared" si="35"/>
        <v>13</v>
      </c>
      <c r="E668" s="110">
        <f t="shared" si="36"/>
        <v>16</v>
      </c>
    </row>
    <row r="669" spans="1:5" x14ac:dyDescent="0.35">
      <c r="A669" s="71" t="s">
        <v>117</v>
      </c>
      <c r="B669" s="74">
        <v>13</v>
      </c>
      <c r="C669" s="99">
        <v>16</v>
      </c>
      <c r="D669" s="108">
        <f t="shared" si="35"/>
        <v>13</v>
      </c>
      <c r="E669" s="110">
        <f t="shared" si="36"/>
        <v>16</v>
      </c>
    </row>
    <row r="670" spans="1:5" x14ac:dyDescent="0.35">
      <c r="A670" s="71" t="s">
        <v>117</v>
      </c>
      <c r="B670" s="74">
        <v>13</v>
      </c>
      <c r="C670" s="99">
        <v>16</v>
      </c>
      <c r="D670" s="108">
        <f t="shared" si="35"/>
        <v>13</v>
      </c>
      <c r="E670" s="110">
        <f t="shared" si="36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2D31-09DD-4BCD-BE18-C02DFDC5FC4C}">
  <dimension ref="A1:G487"/>
  <sheetViews>
    <sheetView workbookViewId="0"/>
  </sheetViews>
  <sheetFormatPr defaultRowHeight="18.75" x14ac:dyDescent="0.3"/>
  <cols>
    <col min="1" max="1" width="16.7109375" style="6" customWidth="1"/>
    <col min="2" max="2" width="24" style="6" bestFit="1" customWidth="1"/>
    <col min="3" max="3" width="30.7109375" style="6" bestFit="1" customWidth="1"/>
    <col min="4" max="4" width="37.7109375" style="6" bestFit="1" customWidth="1"/>
    <col min="5" max="5" width="50.140625" style="6" customWidth="1"/>
    <col min="6" max="7" width="24" style="6" bestFit="1" customWidth="1"/>
    <col min="8" max="23" width="9.140625" style="6"/>
    <col min="24" max="24" width="14.28515625" style="6" bestFit="1" customWidth="1"/>
    <col min="25" max="25" width="20.140625" style="6" bestFit="1" customWidth="1"/>
    <col min="26" max="16384" width="9.140625" style="6"/>
  </cols>
  <sheetData>
    <row r="1" spans="1:7" s="13" customFormat="1" x14ac:dyDescent="0.3">
      <c r="A1" s="13" t="s">
        <v>260</v>
      </c>
      <c r="B1" s="13" t="s">
        <v>261</v>
      </c>
      <c r="C1" s="13" t="s">
        <v>6</v>
      </c>
    </row>
    <row r="2" spans="1:7" s="16" customFormat="1" x14ac:dyDescent="0.3">
      <c r="A2" s="16">
        <v>6.01</v>
      </c>
      <c r="B2" s="16">
        <v>12.01</v>
      </c>
      <c r="C2" s="16">
        <v>59</v>
      </c>
    </row>
    <row r="3" spans="1:7" s="16" customFormat="1" x14ac:dyDescent="0.3">
      <c r="A3" s="16">
        <v>6.01</v>
      </c>
      <c r="B3" s="16">
        <v>12.02</v>
      </c>
      <c r="C3" s="16">
        <v>59</v>
      </c>
    </row>
    <row r="4" spans="1:7" s="16" customFormat="1" x14ac:dyDescent="0.3">
      <c r="A4" s="16">
        <v>6.0540000000000003</v>
      </c>
      <c r="B4" s="16">
        <v>12.05</v>
      </c>
      <c r="C4" s="16">
        <v>59</v>
      </c>
    </row>
    <row r="5" spans="1:7" s="16" customFormat="1" x14ac:dyDescent="0.3">
      <c r="A5" s="16">
        <v>6.03</v>
      </c>
      <c r="B5" s="16">
        <v>12.07</v>
      </c>
      <c r="C5" s="16">
        <v>59</v>
      </c>
    </row>
    <row r="6" spans="1:7" s="16" customFormat="1" x14ac:dyDescent="0.3">
      <c r="A6" s="16">
        <v>8.01</v>
      </c>
      <c r="B6" s="16">
        <v>12.07</v>
      </c>
      <c r="C6" s="16">
        <v>59</v>
      </c>
    </row>
    <row r="7" spans="1:7" s="16" customFormat="1" x14ac:dyDescent="0.3">
      <c r="A7" s="16">
        <v>5.0199999999999996</v>
      </c>
      <c r="B7" s="16">
        <v>12.01</v>
      </c>
      <c r="C7" s="16">
        <v>59</v>
      </c>
    </row>
    <row r="8" spans="1:7" s="16" customFormat="1" x14ac:dyDescent="0.3">
      <c r="A8" s="16">
        <v>5.0199999999999996</v>
      </c>
      <c r="B8" s="16">
        <v>12.02</v>
      </c>
      <c r="C8" s="16">
        <v>59</v>
      </c>
    </row>
    <row r="9" spans="1:7" s="15" customFormat="1" x14ac:dyDescent="0.3">
      <c r="A9" s="15">
        <v>6.0519999999999996</v>
      </c>
      <c r="B9" s="16">
        <v>14.02</v>
      </c>
      <c r="C9" s="15">
        <v>76</v>
      </c>
      <c r="F9" s="16"/>
      <c r="G9" s="16"/>
    </row>
    <row r="10" spans="1:7" s="15" customFormat="1" x14ac:dyDescent="0.3">
      <c r="A10" s="15">
        <v>8.01</v>
      </c>
      <c r="B10" s="16">
        <v>14.02</v>
      </c>
      <c r="C10" s="15">
        <v>76</v>
      </c>
      <c r="F10" s="16"/>
      <c r="G10" s="16"/>
    </row>
    <row r="11" spans="1:7" s="15" customFormat="1" x14ac:dyDescent="0.3">
      <c r="A11" s="15">
        <v>8.02</v>
      </c>
      <c r="B11" s="16">
        <v>14.02</v>
      </c>
      <c r="C11" s="15">
        <v>76</v>
      </c>
      <c r="F11" s="16"/>
      <c r="G11" s="16"/>
    </row>
    <row r="12" spans="1:7" s="15" customFormat="1" x14ac:dyDescent="0.3">
      <c r="A12" s="15">
        <v>6.0519999999999996</v>
      </c>
      <c r="B12" s="16">
        <v>14.03</v>
      </c>
      <c r="C12" s="15">
        <v>76</v>
      </c>
      <c r="F12" s="16"/>
      <c r="G12" s="16"/>
    </row>
    <row r="13" spans="1:7" s="15" customFormat="1" x14ac:dyDescent="0.3">
      <c r="A13" s="15">
        <v>6.08</v>
      </c>
      <c r="B13" s="16">
        <v>14.03</v>
      </c>
      <c r="C13" s="15">
        <v>76</v>
      </c>
      <c r="F13" s="16"/>
      <c r="G13" s="16"/>
    </row>
    <row r="14" spans="1:7" s="15" customFormat="1" x14ac:dyDescent="0.3">
      <c r="A14" s="15">
        <v>8.0299999999999994</v>
      </c>
      <c r="B14" s="16">
        <v>14.03</v>
      </c>
      <c r="C14" s="15">
        <v>76</v>
      </c>
      <c r="F14" s="16"/>
      <c r="G14" s="16"/>
    </row>
    <row r="15" spans="1:7" s="15" customFormat="1" x14ac:dyDescent="0.3">
      <c r="A15" s="15">
        <v>6.0519999999999996</v>
      </c>
      <c r="B15" s="16">
        <v>14.04</v>
      </c>
      <c r="C15" s="15">
        <v>76</v>
      </c>
      <c r="F15" s="16"/>
      <c r="G15" s="16"/>
    </row>
    <row r="16" spans="1:7" s="15" customFormat="1" x14ac:dyDescent="0.3">
      <c r="A16" s="15">
        <v>6.08</v>
      </c>
      <c r="B16" s="16">
        <v>14.04</v>
      </c>
      <c r="C16" s="15">
        <v>76</v>
      </c>
      <c r="F16" s="16"/>
      <c r="G16" s="16"/>
    </row>
    <row r="17" spans="1:7" s="15" customFormat="1" x14ac:dyDescent="0.3">
      <c r="A17" s="15">
        <v>8.0299999999999994</v>
      </c>
      <c r="B17" s="16">
        <v>14.04</v>
      </c>
      <c r="C17" s="15">
        <v>76</v>
      </c>
      <c r="F17" s="16"/>
      <c r="G17" s="16"/>
    </row>
    <row r="18" spans="1:7" s="16" customFormat="1" x14ac:dyDescent="0.3">
      <c r="A18" s="16">
        <v>6.08</v>
      </c>
      <c r="B18" s="16">
        <v>18.02</v>
      </c>
      <c r="C18" s="16">
        <v>90</v>
      </c>
    </row>
    <row r="19" spans="1:7" s="16" customFormat="1" x14ac:dyDescent="0.3">
      <c r="A19" s="16">
        <v>6.07</v>
      </c>
      <c r="B19" s="16">
        <v>14.05</v>
      </c>
      <c r="C19" s="16">
        <v>90</v>
      </c>
    </row>
    <row r="20" spans="1:7" s="16" customFormat="1" x14ac:dyDescent="0.3">
      <c r="A20" s="16">
        <v>8.0299999999999994</v>
      </c>
      <c r="B20" s="16">
        <v>14.04</v>
      </c>
      <c r="C20" s="16">
        <v>90</v>
      </c>
    </row>
    <row r="21" spans="1:7" s="16" customFormat="1" x14ac:dyDescent="0.3">
      <c r="A21" s="16">
        <v>8.0299999999999994</v>
      </c>
      <c r="B21" s="16">
        <v>14.06</v>
      </c>
      <c r="C21" s="16">
        <v>90</v>
      </c>
    </row>
    <row r="22" spans="1:7" s="16" customFormat="1" x14ac:dyDescent="0.3">
      <c r="A22" s="16">
        <v>8.0299999999999994</v>
      </c>
      <c r="B22" s="16">
        <v>18.02</v>
      </c>
      <c r="C22" s="16">
        <v>90</v>
      </c>
    </row>
    <row r="23" spans="1:7" s="16" customFormat="1" x14ac:dyDescent="0.3">
      <c r="A23" s="16">
        <v>6.08</v>
      </c>
      <c r="B23" s="16">
        <v>18.03</v>
      </c>
      <c r="C23" s="16">
        <v>90</v>
      </c>
    </row>
    <row r="24" spans="1:7" s="16" customFormat="1" x14ac:dyDescent="0.3">
      <c r="A24" s="16">
        <v>10.012</v>
      </c>
      <c r="B24" s="16">
        <v>18.03</v>
      </c>
      <c r="C24" s="16">
        <v>90</v>
      </c>
    </row>
    <row r="25" spans="1:7" s="16" customFormat="1" x14ac:dyDescent="0.3">
      <c r="A25" s="16">
        <v>9.0299999999999994</v>
      </c>
      <c r="B25" s="16">
        <v>14.06</v>
      </c>
      <c r="C25" s="16">
        <v>90</v>
      </c>
    </row>
    <row r="26" spans="1:7" s="16" customFormat="1" x14ac:dyDescent="0.3">
      <c r="A26" s="16">
        <v>9.0299999999999994</v>
      </c>
      <c r="B26" s="16">
        <v>18.02</v>
      </c>
      <c r="C26" s="16">
        <v>90</v>
      </c>
    </row>
    <row r="27" spans="1:7" s="16" customFormat="1" x14ac:dyDescent="0.3">
      <c r="A27" s="16">
        <v>9.0299999999999994</v>
      </c>
      <c r="B27" s="16">
        <v>18.03</v>
      </c>
      <c r="C27" s="16">
        <v>90</v>
      </c>
    </row>
    <row r="28" spans="1:7" s="15" customFormat="1" x14ac:dyDescent="0.3">
      <c r="A28" s="15">
        <v>6.0609999999999999</v>
      </c>
      <c r="B28" s="16">
        <v>13.02</v>
      </c>
      <c r="C28" s="15">
        <v>4</v>
      </c>
      <c r="F28" s="16"/>
      <c r="G28" s="16"/>
    </row>
    <row r="29" spans="1:7" s="15" customFormat="1" x14ac:dyDescent="0.3">
      <c r="A29" s="15">
        <v>6.0609999999999999</v>
      </c>
      <c r="B29" s="16">
        <v>5.09</v>
      </c>
      <c r="C29" s="15">
        <v>4</v>
      </c>
      <c r="F29" s="16"/>
      <c r="G29" s="16"/>
    </row>
    <row r="30" spans="1:7" s="15" customFormat="1" x14ac:dyDescent="0.3">
      <c r="A30" s="15">
        <v>10.021000000000001</v>
      </c>
      <c r="B30" s="16">
        <v>13.01</v>
      </c>
      <c r="C30" s="15">
        <v>4</v>
      </c>
      <c r="F30" s="16"/>
      <c r="G30" s="16"/>
    </row>
    <row r="31" spans="1:7" s="15" customFormat="1" x14ac:dyDescent="0.3">
      <c r="A31" s="15">
        <v>10.021000000000001</v>
      </c>
      <c r="B31" s="16">
        <v>13.02</v>
      </c>
      <c r="C31" s="15">
        <v>4</v>
      </c>
      <c r="F31" s="16"/>
      <c r="G31" s="16"/>
    </row>
    <row r="32" spans="1:7" s="15" customFormat="1" x14ac:dyDescent="0.3">
      <c r="A32" s="15">
        <v>10.021000000000001</v>
      </c>
      <c r="B32" s="16">
        <v>5.09</v>
      </c>
      <c r="C32" s="15">
        <v>4</v>
      </c>
      <c r="F32" s="16"/>
      <c r="G32" s="16"/>
    </row>
    <row r="33" spans="1:7" s="15" customFormat="1" x14ac:dyDescent="0.3">
      <c r="A33" s="15">
        <v>9.0500000000000007</v>
      </c>
      <c r="B33" s="16">
        <v>13.01</v>
      </c>
      <c r="C33" s="15">
        <v>4</v>
      </c>
      <c r="F33" s="16"/>
      <c r="G33" s="16"/>
    </row>
    <row r="34" spans="1:7" s="15" customFormat="1" x14ac:dyDescent="0.3">
      <c r="A34" s="15">
        <v>9.0500000000000007</v>
      </c>
      <c r="B34" s="16">
        <v>13.02</v>
      </c>
      <c r="C34" s="15">
        <v>4</v>
      </c>
      <c r="F34" s="16"/>
      <c r="G34" s="16"/>
    </row>
    <row r="35" spans="1:7" s="15" customFormat="1" x14ac:dyDescent="0.3">
      <c r="A35" s="15">
        <v>9.0500000000000007</v>
      </c>
      <c r="B35" s="16">
        <v>5.09</v>
      </c>
      <c r="C35" s="15">
        <v>4</v>
      </c>
      <c r="F35" s="16"/>
      <c r="G35" s="16"/>
    </row>
    <row r="36" spans="1:7" s="15" customFormat="1" x14ac:dyDescent="0.3">
      <c r="A36" s="15">
        <v>1.02</v>
      </c>
      <c r="B36" s="16">
        <v>5.09</v>
      </c>
      <c r="C36" s="15">
        <v>4</v>
      </c>
      <c r="F36" s="16"/>
      <c r="G36" s="16"/>
    </row>
    <row r="37" spans="1:7" s="15" customFormat="1" x14ac:dyDescent="0.3">
      <c r="A37" s="15">
        <v>17.044</v>
      </c>
      <c r="B37" s="16">
        <v>5.09</v>
      </c>
      <c r="C37" s="15">
        <v>4</v>
      </c>
      <c r="F37" s="16"/>
      <c r="G37" s="16"/>
    </row>
    <row r="38" spans="1:7" s="15" customFormat="1" x14ac:dyDescent="0.3">
      <c r="A38" s="15">
        <v>2.0099999999999998</v>
      </c>
      <c r="B38" s="16">
        <v>5.09</v>
      </c>
      <c r="C38" s="15">
        <v>4</v>
      </c>
      <c r="F38" s="16"/>
      <c r="G38" s="16"/>
    </row>
    <row r="39" spans="1:7" s="16" customFormat="1" x14ac:dyDescent="0.3">
      <c r="A39" s="16">
        <v>10.021000000000001</v>
      </c>
      <c r="B39" s="16">
        <v>1.01</v>
      </c>
      <c r="C39" s="16">
        <v>5</v>
      </c>
    </row>
    <row r="40" spans="1:7" s="16" customFormat="1" x14ac:dyDescent="0.3">
      <c r="A40" s="16">
        <v>10.021000000000001</v>
      </c>
      <c r="B40" s="16">
        <v>2.0099999999999998</v>
      </c>
      <c r="C40" s="16">
        <v>5</v>
      </c>
    </row>
    <row r="41" spans="1:7" s="16" customFormat="1" x14ac:dyDescent="0.3">
      <c r="A41" s="16">
        <v>9.0500000000000007</v>
      </c>
      <c r="B41" s="16">
        <v>1.01</v>
      </c>
      <c r="C41" s="16">
        <v>5</v>
      </c>
    </row>
    <row r="42" spans="1:7" s="16" customFormat="1" x14ac:dyDescent="0.3">
      <c r="A42" s="16">
        <v>9.0500000000000007</v>
      </c>
      <c r="B42" s="16">
        <v>2.0099999999999998</v>
      </c>
      <c r="C42" s="16">
        <v>5</v>
      </c>
    </row>
    <row r="43" spans="1:7" s="16" customFormat="1" x14ac:dyDescent="0.3">
      <c r="A43" s="16">
        <v>2.0099999999999998</v>
      </c>
      <c r="B43" s="16">
        <v>1.01</v>
      </c>
      <c r="C43" s="16">
        <v>5</v>
      </c>
    </row>
    <row r="44" spans="1:7" s="16" customFormat="1" x14ac:dyDescent="0.3">
      <c r="A44" s="16">
        <v>2.02</v>
      </c>
      <c r="B44" s="16">
        <v>2.0099999999999998</v>
      </c>
      <c r="C44" s="16">
        <v>5</v>
      </c>
    </row>
    <row r="45" spans="1:7" s="15" customFormat="1" x14ac:dyDescent="0.3">
      <c r="A45" s="15">
        <v>9.01</v>
      </c>
      <c r="B45" s="16">
        <v>18.04</v>
      </c>
      <c r="C45" s="15">
        <v>24</v>
      </c>
      <c r="F45" s="16"/>
      <c r="G45" s="16"/>
    </row>
    <row r="46" spans="1:7" s="15" customFormat="1" x14ac:dyDescent="0.3">
      <c r="A46" s="15">
        <v>9.01</v>
      </c>
      <c r="B46" s="16">
        <v>8.01</v>
      </c>
      <c r="C46" s="15">
        <v>24</v>
      </c>
      <c r="F46" s="16"/>
      <c r="G46" s="16"/>
    </row>
    <row r="47" spans="1:7" s="15" customFormat="1" x14ac:dyDescent="0.3">
      <c r="A47" s="15">
        <v>5.01</v>
      </c>
      <c r="B47" s="16">
        <v>18.04</v>
      </c>
      <c r="C47" s="15">
        <v>24</v>
      </c>
      <c r="F47" s="16"/>
      <c r="G47" s="16"/>
    </row>
    <row r="48" spans="1:7" s="15" customFormat="1" x14ac:dyDescent="0.3">
      <c r="A48" s="15">
        <v>5.01</v>
      </c>
      <c r="B48" s="16">
        <v>8.01</v>
      </c>
      <c r="C48" s="15">
        <v>24</v>
      </c>
      <c r="F48" s="16"/>
      <c r="G48" s="16"/>
    </row>
    <row r="49" spans="1:7" s="15" customFormat="1" x14ac:dyDescent="0.3">
      <c r="A49" s="15">
        <v>11.04</v>
      </c>
      <c r="B49" s="16">
        <v>18.04</v>
      </c>
      <c r="C49" s="15">
        <v>24</v>
      </c>
      <c r="F49" s="16"/>
      <c r="G49" s="16"/>
    </row>
    <row r="50" spans="1:7" s="15" customFormat="1" x14ac:dyDescent="0.3">
      <c r="A50" s="15">
        <v>11.04</v>
      </c>
      <c r="B50" s="16">
        <v>8.01</v>
      </c>
      <c r="C50" s="15">
        <v>24</v>
      </c>
      <c r="F50" s="16"/>
      <c r="G50" s="16"/>
    </row>
    <row r="51" spans="1:7" s="18" customFormat="1" x14ac:dyDescent="0.3">
      <c r="A51" s="18">
        <v>6.01</v>
      </c>
      <c r="B51" s="16">
        <v>6.01</v>
      </c>
      <c r="C51" s="18">
        <v>30</v>
      </c>
      <c r="D51" s="16" t="s">
        <v>156</v>
      </c>
      <c r="E51" s="5" t="s">
        <v>157</v>
      </c>
      <c r="F51" s="16"/>
      <c r="G51" s="16"/>
    </row>
    <row r="52" spans="1:7" s="18" customFormat="1" x14ac:dyDescent="0.3">
      <c r="A52" s="18">
        <v>6.04</v>
      </c>
      <c r="B52" s="16">
        <v>6.04</v>
      </c>
      <c r="C52" s="18">
        <v>30</v>
      </c>
      <c r="D52" s="16" t="s">
        <v>156</v>
      </c>
      <c r="E52" s="5" t="s">
        <v>158</v>
      </c>
      <c r="F52" s="16"/>
      <c r="G52" s="16"/>
    </row>
    <row r="53" spans="1:7" s="18" customFormat="1" x14ac:dyDescent="0.3">
      <c r="A53" s="18">
        <v>8.01</v>
      </c>
      <c r="B53" s="16">
        <v>6.01</v>
      </c>
      <c r="C53" s="18">
        <v>30</v>
      </c>
      <c r="D53" s="16" t="s">
        <v>156</v>
      </c>
      <c r="E53" s="5" t="s">
        <v>157</v>
      </c>
      <c r="F53" s="16"/>
      <c r="G53" s="16"/>
    </row>
    <row r="54" spans="1:7" s="18" customFormat="1" x14ac:dyDescent="0.3">
      <c r="A54" s="18">
        <v>8.0299999999999994</v>
      </c>
      <c r="B54" s="16">
        <v>6.04</v>
      </c>
      <c r="C54" s="18">
        <v>30</v>
      </c>
      <c r="D54" s="16" t="s">
        <v>156</v>
      </c>
      <c r="E54" s="5" t="s">
        <v>158</v>
      </c>
      <c r="F54" s="16"/>
      <c r="G54" s="16"/>
    </row>
    <row r="55" spans="1:7" s="18" customFormat="1" x14ac:dyDescent="0.3">
      <c r="A55" s="18">
        <v>6.01</v>
      </c>
      <c r="B55" s="16">
        <v>8.01</v>
      </c>
      <c r="C55" s="18">
        <v>30</v>
      </c>
      <c r="D55" s="16" t="s">
        <v>156</v>
      </c>
      <c r="F55" s="16"/>
      <c r="G55" s="16"/>
    </row>
    <row r="56" spans="1:7" s="18" customFormat="1" x14ac:dyDescent="0.3">
      <c r="A56" s="18">
        <v>6.04</v>
      </c>
      <c r="B56" s="16">
        <v>8.01</v>
      </c>
      <c r="C56" s="18">
        <v>30</v>
      </c>
      <c r="D56" s="16" t="s">
        <v>156</v>
      </c>
      <c r="F56" s="16"/>
      <c r="G56" s="16"/>
    </row>
    <row r="57" spans="1:7" s="18" customFormat="1" x14ac:dyDescent="0.3">
      <c r="A57" s="18">
        <v>8.01</v>
      </c>
      <c r="B57" s="16">
        <v>8.01</v>
      </c>
      <c r="C57" s="18">
        <v>30</v>
      </c>
      <c r="D57" s="16" t="s">
        <v>156</v>
      </c>
      <c r="F57" s="16"/>
      <c r="G57" s="16"/>
    </row>
    <row r="58" spans="1:7" s="18" customFormat="1" x14ac:dyDescent="0.3">
      <c r="A58" s="18">
        <v>8.0299999999999994</v>
      </c>
      <c r="B58" s="16">
        <v>8.01</v>
      </c>
      <c r="C58" s="18">
        <v>30</v>
      </c>
      <c r="D58" s="16" t="s">
        <v>156</v>
      </c>
      <c r="F58" s="16"/>
      <c r="G58" s="16"/>
    </row>
    <row r="59" spans="1:7" s="15" customFormat="1" x14ac:dyDescent="0.3">
      <c r="A59" s="15">
        <v>8.01</v>
      </c>
      <c r="B59" s="16">
        <v>5.05</v>
      </c>
      <c r="C59" s="15">
        <v>101</v>
      </c>
      <c r="F59" s="16"/>
      <c r="G59" s="16"/>
    </row>
    <row r="60" spans="1:7" s="15" customFormat="1" x14ac:dyDescent="0.3">
      <c r="A60" s="15">
        <v>10.010999999999999</v>
      </c>
      <c r="B60" s="16">
        <v>5.05</v>
      </c>
      <c r="C60" s="15">
        <v>101</v>
      </c>
      <c r="F60" s="16"/>
      <c r="G60" s="16"/>
    </row>
    <row r="61" spans="1:7" s="15" customFormat="1" x14ac:dyDescent="0.3">
      <c r="A61" s="15">
        <v>1.0109999999999999</v>
      </c>
      <c r="B61" s="16">
        <v>5.05</v>
      </c>
      <c r="C61" s="15">
        <v>101</v>
      </c>
      <c r="F61" s="16"/>
      <c r="G61" s="16"/>
    </row>
    <row r="62" spans="1:7" s="15" customFormat="1" x14ac:dyDescent="0.3">
      <c r="A62" s="15">
        <v>17.041</v>
      </c>
      <c r="B62" s="16">
        <v>5.05</v>
      </c>
      <c r="C62" s="15">
        <v>101</v>
      </c>
      <c r="F62" s="16"/>
      <c r="G62" s="16"/>
    </row>
    <row r="63" spans="1:7" s="15" customFormat="1" x14ac:dyDescent="0.3">
      <c r="A63" s="15">
        <v>8.01</v>
      </c>
      <c r="B63" s="16">
        <v>1.03</v>
      </c>
      <c r="C63" s="15">
        <v>101</v>
      </c>
      <c r="F63" s="16"/>
      <c r="G63" s="16"/>
    </row>
    <row r="64" spans="1:7" s="15" customFormat="1" x14ac:dyDescent="0.3">
      <c r="A64" s="15">
        <v>10.010999999999999</v>
      </c>
      <c r="B64" s="16">
        <v>1.03</v>
      </c>
      <c r="C64" s="15">
        <v>101</v>
      </c>
      <c r="F64" s="16"/>
      <c r="G64" s="16"/>
    </row>
    <row r="65" spans="1:7" s="15" customFormat="1" x14ac:dyDescent="0.3">
      <c r="A65" s="15">
        <v>2.0099999999999998</v>
      </c>
      <c r="B65" s="16">
        <v>5.05</v>
      </c>
      <c r="C65" s="15">
        <v>101</v>
      </c>
      <c r="F65" s="16"/>
      <c r="G65" s="16"/>
    </row>
    <row r="66" spans="1:7" s="15" customFormat="1" x14ac:dyDescent="0.3">
      <c r="A66" s="15">
        <v>2.0099999999999998</v>
      </c>
      <c r="B66" s="16">
        <v>1.03</v>
      </c>
      <c r="C66" s="15">
        <v>101</v>
      </c>
      <c r="F66" s="16"/>
      <c r="G66" s="16"/>
    </row>
    <row r="67" spans="1:7" s="16" customFormat="1" x14ac:dyDescent="0.3">
      <c r="A67" s="16">
        <v>8.01</v>
      </c>
      <c r="B67" s="16">
        <v>1.04</v>
      </c>
      <c r="C67" s="16">
        <v>56</v>
      </c>
    </row>
    <row r="68" spans="1:7" s="16" customFormat="1" x14ac:dyDescent="0.3">
      <c r="A68" s="16">
        <v>8.02</v>
      </c>
      <c r="B68" s="16">
        <v>1.04</v>
      </c>
      <c r="C68" s="16">
        <v>56</v>
      </c>
    </row>
    <row r="69" spans="1:7" s="16" customFormat="1" x14ac:dyDescent="0.3">
      <c r="A69" s="16">
        <v>8.0399999999999991</v>
      </c>
      <c r="B69" s="16">
        <v>1.04</v>
      </c>
      <c r="C69" s="16">
        <v>56</v>
      </c>
    </row>
    <row r="70" spans="1:7" s="16" customFormat="1" x14ac:dyDescent="0.3">
      <c r="A70" s="16">
        <v>10.010999999999999</v>
      </c>
      <c r="B70" s="16">
        <v>1.04</v>
      </c>
      <c r="C70" s="16">
        <v>56</v>
      </c>
    </row>
    <row r="71" spans="1:7" s="16" customFormat="1" x14ac:dyDescent="0.3">
      <c r="A71" s="16">
        <v>10.021000000000001</v>
      </c>
      <c r="B71" s="16">
        <v>1.04</v>
      </c>
      <c r="C71" s="16">
        <v>56</v>
      </c>
    </row>
    <row r="72" spans="1:7" s="16" customFormat="1" x14ac:dyDescent="0.3">
      <c r="A72" s="16">
        <v>10.023</v>
      </c>
      <c r="B72" s="16">
        <v>1.04</v>
      </c>
      <c r="C72" s="16">
        <v>56</v>
      </c>
    </row>
    <row r="73" spans="1:7" s="16" customFormat="1" x14ac:dyDescent="0.3">
      <c r="A73" s="16">
        <v>9.0399999999999991</v>
      </c>
      <c r="B73" s="16">
        <v>5.01</v>
      </c>
      <c r="C73" s="16">
        <v>56</v>
      </c>
    </row>
    <row r="74" spans="1:7" s="16" customFormat="1" x14ac:dyDescent="0.3">
      <c r="A74" s="16">
        <v>1.0109999999999999</v>
      </c>
      <c r="B74" s="16">
        <v>5.01</v>
      </c>
      <c r="C74" s="16">
        <v>56</v>
      </c>
    </row>
    <row r="75" spans="1:7" s="16" customFormat="1" x14ac:dyDescent="0.3">
      <c r="A75" s="16">
        <v>17.010000000000002</v>
      </c>
      <c r="B75" s="16">
        <v>5.01</v>
      </c>
      <c r="C75" s="16">
        <v>56</v>
      </c>
    </row>
    <row r="76" spans="1:7" s="16" customFormat="1" x14ac:dyDescent="0.3">
      <c r="A76" s="16">
        <v>2.0099999999999998</v>
      </c>
      <c r="B76" s="16">
        <v>5.01</v>
      </c>
      <c r="C76" s="16">
        <v>56</v>
      </c>
    </row>
    <row r="77" spans="1:7" s="16" customFormat="1" x14ac:dyDescent="0.3">
      <c r="A77" s="16">
        <v>2.0099999999999998</v>
      </c>
      <c r="B77" s="16">
        <v>1.04</v>
      </c>
      <c r="C77" s="16">
        <v>56</v>
      </c>
    </row>
    <row r="78" spans="1:7" s="15" customFormat="1" x14ac:dyDescent="0.3">
      <c r="A78" s="15">
        <v>8.01</v>
      </c>
      <c r="B78" s="16">
        <v>12.06</v>
      </c>
      <c r="C78" s="15">
        <v>100</v>
      </c>
      <c r="F78" s="16"/>
      <c r="G78" s="16"/>
    </row>
    <row r="79" spans="1:7" s="15" customFormat="1" x14ac:dyDescent="0.3">
      <c r="A79" s="15">
        <v>8.01</v>
      </c>
      <c r="B79" s="16">
        <v>6.01</v>
      </c>
      <c r="C79" s="15">
        <v>100</v>
      </c>
      <c r="F79" s="16"/>
      <c r="G79" s="16"/>
    </row>
    <row r="80" spans="1:7" s="15" customFormat="1" x14ac:dyDescent="0.3">
      <c r="A80" s="15">
        <v>8.01</v>
      </c>
      <c r="B80" s="16">
        <v>6.02</v>
      </c>
      <c r="C80" s="15">
        <v>100</v>
      </c>
      <c r="F80" s="16"/>
      <c r="G80" s="16"/>
    </row>
    <row r="81" spans="1:7" s="15" customFormat="1" x14ac:dyDescent="0.3">
      <c r="A81" s="15">
        <v>8.01</v>
      </c>
      <c r="B81" s="16">
        <v>2.0099999999999998</v>
      </c>
      <c r="C81" s="15">
        <v>100</v>
      </c>
      <c r="F81" s="16"/>
      <c r="G81" s="16"/>
    </row>
    <row r="82" spans="1:7" s="15" customFormat="1" x14ac:dyDescent="0.3">
      <c r="A82" s="15">
        <v>8.07</v>
      </c>
      <c r="B82" s="16">
        <v>11.02</v>
      </c>
      <c r="C82" s="15">
        <v>100</v>
      </c>
      <c r="F82" s="16"/>
      <c r="G82" s="16"/>
    </row>
    <row r="83" spans="1:7" s="15" customFormat="1" x14ac:dyDescent="0.3">
      <c r="A83" s="15">
        <v>8.07</v>
      </c>
      <c r="B83" s="16">
        <v>6.01</v>
      </c>
      <c r="C83" s="15">
        <v>100</v>
      </c>
      <c r="F83" s="16"/>
      <c r="G83" s="16"/>
    </row>
    <row r="84" spans="1:7" s="15" customFormat="1" x14ac:dyDescent="0.3">
      <c r="A84" s="15">
        <v>8.07</v>
      </c>
      <c r="B84" s="16">
        <v>6.02</v>
      </c>
      <c r="C84" s="15">
        <v>100</v>
      </c>
      <c r="F84" s="16"/>
      <c r="G84" s="16"/>
    </row>
    <row r="85" spans="1:7" s="15" customFormat="1" x14ac:dyDescent="0.3">
      <c r="A85" s="15">
        <v>10.021000000000001</v>
      </c>
      <c r="B85" s="16">
        <v>2.0099999999999998</v>
      </c>
      <c r="C85" s="15">
        <v>100</v>
      </c>
      <c r="F85" s="16"/>
      <c r="G85" s="16"/>
    </row>
    <row r="86" spans="1:7" s="15" customFormat="1" x14ac:dyDescent="0.3">
      <c r="A86" s="15">
        <v>10.021000000000001</v>
      </c>
      <c r="B86" s="16">
        <v>6.01</v>
      </c>
      <c r="C86" s="15">
        <v>100</v>
      </c>
      <c r="F86" s="16"/>
      <c r="G86" s="16"/>
    </row>
    <row r="87" spans="1:7" s="15" customFormat="1" x14ac:dyDescent="0.3">
      <c r="A87" s="15">
        <v>10.021000000000001</v>
      </c>
      <c r="B87" s="16">
        <v>6.02</v>
      </c>
      <c r="C87" s="15">
        <v>100</v>
      </c>
      <c r="F87" s="16"/>
      <c r="G87" s="16"/>
    </row>
    <row r="88" spans="1:7" s="15" customFormat="1" x14ac:dyDescent="0.3">
      <c r="A88" s="15">
        <v>10.021000000000001</v>
      </c>
      <c r="B88" s="16">
        <v>12.06</v>
      </c>
      <c r="C88" s="15">
        <v>100</v>
      </c>
      <c r="F88" s="16"/>
      <c r="G88" s="16"/>
    </row>
    <row r="89" spans="1:7" s="15" customFormat="1" x14ac:dyDescent="0.3">
      <c r="A89" s="15">
        <v>1.0109999999999999</v>
      </c>
      <c r="B89" s="16">
        <v>6.01</v>
      </c>
      <c r="C89" s="15">
        <v>100</v>
      </c>
      <c r="F89" s="16"/>
      <c r="G89" s="16"/>
    </row>
    <row r="90" spans="1:7" s="15" customFormat="1" x14ac:dyDescent="0.3">
      <c r="A90" s="15">
        <v>1.0109999999999999</v>
      </c>
      <c r="B90" s="16">
        <v>6.02</v>
      </c>
      <c r="C90" s="15">
        <v>100</v>
      </c>
      <c r="F90" s="16"/>
      <c r="G90" s="16"/>
    </row>
    <row r="91" spans="1:7" s="15" customFormat="1" x14ac:dyDescent="0.3">
      <c r="A91" s="15">
        <v>17.010000000000002</v>
      </c>
      <c r="B91" s="16">
        <v>6.01</v>
      </c>
      <c r="C91" s="15">
        <v>100</v>
      </c>
      <c r="F91" s="16"/>
      <c r="G91" s="16"/>
    </row>
    <row r="92" spans="1:7" s="15" customFormat="1" x14ac:dyDescent="0.3">
      <c r="A92" s="15">
        <v>17.010000000000002</v>
      </c>
      <c r="B92" s="16">
        <v>6.02</v>
      </c>
      <c r="C92" s="15">
        <v>100</v>
      </c>
      <c r="F92" s="16"/>
      <c r="G92" s="16"/>
    </row>
    <row r="93" spans="1:7" s="15" customFormat="1" x14ac:dyDescent="0.3">
      <c r="A93" s="15">
        <v>2.02</v>
      </c>
      <c r="B93" s="16">
        <v>6.01</v>
      </c>
      <c r="C93" s="15">
        <v>100</v>
      </c>
      <c r="F93" s="16"/>
      <c r="G93" s="16"/>
    </row>
    <row r="94" spans="1:7" s="15" customFormat="1" x14ac:dyDescent="0.3">
      <c r="A94" s="15">
        <v>2.02</v>
      </c>
      <c r="B94" s="16">
        <v>6.02</v>
      </c>
      <c r="C94" s="15">
        <v>100</v>
      </c>
      <c r="F94" s="16"/>
      <c r="G94" s="16"/>
    </row>
    <row r="95" spans="1:7" s="15" customFormat="1" x14ac:dyDescent="0.3">
      <c r="A95" s="15">
        <v>2.02</v>
      </c>
      <c r="B95" s="16">
        <v>2.0099999999999998</v>
      </c>
      <c r="C95" s="15">
        <v>100</v>
      </c>
      <c r="F95" s="16"/>
      <c r="G95" s="16"/>
    </row>
    <row r="96" spans="1:7" s="16" customFormat="1" x14ac:dyDescent="0.3">
      <c r="A96" s="16">
        <v>8.01</v>
      </c>
      <c r="B96" s="16">
        <v>6.01</v>
      </c>
      <c r="C96" s="16">
        <v>104</v>
      </c>
    </row>
    <row r="97" spans="1:7" s="16" customFormat="1" x14ac:dyDescent="0.3">
      <c r="A97" s="16">
        <v>8.01</v>
      </c>
      <c r="B97" s="16">
        <v>2.0099999999999998</v>
      </c>
      <c r="C97" s="16">
        <v>104</v>
      </c>
    </row>
    <row r="98" spans="1:7" s="16" customFormat="1" x14ac:dyDescent="0.3">
      <c r="A98" s="16">
        <v>10.021000000000001</v>
      </c>
      <c r="B98" s="16">
        <v>6.01</v>
      </c>
      <c r="C98" s="16">
        <v>104</v>
      </c>
    </row>
    <row r="99" spans="1:7" s="16" customFormat="1" x14ac:dyDescent="0.3">
      <c r="A99" s="16">
        <v>10.021000000000001</v>
      </c>
      <c r="B99" s="16">
        <v>2.0099999999999998</v>
      </c>
      <c r="C99" s="16">
        <v>104</v>
      </c>
    </row>
    <row r="100" spans="1:7" s="16" customFormat="1" x14ac:dyDescent="0.3">
      <c r="A100" s="16">
        <v>1.0109999999999999</v>
      </c>
      <c r="B100" s="16">
        <v>6.01</v>
      </c>
      <c r="C100" s="16">
        <v>104</v>
      </c>
    </row>
    <row r="101" spans="1:7" s="16" customFormat="1" x14ac:dyDescent="0.3">
      <c r="A101" s="16">
        <v>17.044</v>
      </c>
      <c r="B101" s="16">
        <v>6.01</v>
      </c>
      <c r="C101" s="16">
        <v>104</v>
      </c>
    </row>
    <row r="102" spans="1:7" s="16" customFormat="1" x14ac:dyDescent="0.3">
      <c r="A102" s="16">
        <v>2.0299999999999998</v>
      </c>
      <c r="B102" s="16">
        <v>6.01</v>
      </c>
      <c r="C102" s="16">
        <v>104</v>
      </c>
    </row>
    <row r="103" spans="1:7" s="16" customFormat="1" x14ac:dyDescent="0.3">
      <c r="A103" s="16">
        <v>2.0299999999999998</v>
      </c>
      <c r="B103" s="16">
        <v>2.0099999999999998</v>
      </c>
      <c r="C103" s="16">
        <v>104</v>
      </c>
    </row>
    <row r="104" spans="1:7" s="16" customFormat="1" x14ac:dyDescent="0.3">
      <c r="A104" s="16">
        <v>12.01</v>
      </c>
      <c r="B104" s="16">
        <v>6.01</v>
      </c>
      <c r="C104" s="16">
        <v>104</v>
      </c>
    </row>
    <row r="105" spans="1:7" s="16" customFormat="1" x14ac:dyDescent="0.3">
      <c r="A105" s="16">
        <v>12.01</v>
      </c>
      <c r="B105" s="16">
        <v>2.0099999999999998</v>
      </c>
      <c r="C105" s="16">
        <v>104</v>
      </c>
    </row>
    <row r="106" spans="1:7" s="15" customFormat="1" x14ac:dyDescent="0.3">
      <c r="A106" s="15">
        <v>8.01</v>
      </c>
      <c r="B106" s="16">
        <v>5.03</v>
      </c>
      <c r="C106" s="15">
        <v>94</v>
      </c>
      <c r="F106" s="16"/>
      <c r="G106" s="16"/>
    </row>
    <row r="107" spans="1:7" s="15" customFormat="1" x14ac:dyDescent="0.3">
      <c r="A107" s="15">
        <v>10.010999999999999</v>
      </c>
      <c r="B107" s="16">
        <v>5.03</v>
      </c>
      <c r="C107" s="15">
        <v>94</v>
      </c>
      <c r="F107" s="16"/>
      <c r="G107" s="16"/>
    </row>
    <row r="108" spans="1:7" s="15" customFormat="1" x14ac:dyDescent="0.3">
      <c r="A108" s="15">
        <v>8.0399999999999991</v>
      </c>
      <c r="B108" s="16">
        <v>4.01</v>
      </c>
      <c r="C108" s="15">
        <v>94</v>
      </c>
      <c r="F108" s="16"/>
      <c r="G108" s="16"/>
    </row>
    <row r="109" spans="1:7" s="15" customFormat="1" x14ac:dyDescent="0.3">
      <c r="A109" s="15">
        <v>10.023</v>
      </c>
      <c r="B109" s="16">
        <v>4.01</v>
      </c>
      <c r="C109" s="15">
        <v>94</v>
      </c>
      <c r="F109" s="16"/>
      <c r="G109" s="16"/>
    </row>
    <row r="110" spans="1:7" s="15" customFormat="1" x14ac:dyDescent="0.3">
      <c r="A110" s="15">
        <v>10.023999999999999</v>
      </c>
      <c r="B110" s="16">
        <v>4.01</v>
      </c>
      <c r="C110" s="15">
        <v>94</v>
      </c>
      <c r="F110" s="16"/>
      <c r="G110" s="16"/>
    </row>
    <row r="111" spans="1:7" s="15" customFormat="1" x14ac:dyDescent="0.3">
      <c r="A111" s="15">
        <v>1.02</v>
      </c>
      <c r="B111" s="16">
        <v>5.03</v>
      </c>
      <c r="C111" s="15">
        <v>94</v>
      </c>
      <c r="F111" s="16"/>
      <c r="G111" s="16"/>
    </row>
    <row r="112" spans="1:7" s="15" customFormat="1" x14ac:dyDescent="0.3">
      <c r="A112" s="15">
        <v>17.041</v>
      </c>
      <c r="B112" s="16">
        <v>5.03</v>
      </c>
      <c r="C112" s="15">
        <v>94</v>
      </c>
      <c r="F112" s="16"/>
      <c r="G112" s="16"/>
    </row>
    <row r="113" spans="1:7" s="15" customFormat="1" x14ac:dyDescent="0.3">
      <c r="A113" s="15">
        <v>17.042000000000002</v>
      </c>
      <c r="B113" s="16">
        <v>5.03</v>
      </c>
      <c r="C113" s="15">
        <v>94</v>
      </c>
      <c r="F113" s="16"/>
      <c r="G113" s="16"/>
    </row>
    <row r="114" spans="1:7" s="15" customFormat="1" x14ac:dyDescent="0.3">
      <c r="A114" s="15">
        <v>1.03</v>
      </c>
      <c r="B114" s="16">
        <v>4.01</v>
      </c>
      <c r="C114" s="15">
        <v>94</v>
      </c>
      <c r="F114" s="16"/>
      <c r="G114" s="16"/>
    </row>
    <row r="115" spans="1:7" s="15" customFormat="1" x14ac:dyDescent="0.3">
      <c r="A115" s="15">
        <v>8.01</v>
      </c>
      <c r="B115" s="16">
        <v>1.02</v>
      </c>
      <c r="C115" s="15">
        <v>62</v>
      </c>
      <c r="F115" s="16"/>
      <c r="G115" s="16"/>
    </row>
    <row r="116" spans="1:7" s="15" customFormat="1" x14ac:dyDescent="0.3">
      <c r="A116" s="15">
        <v>8.02</v>
      </c>
      <c r="B116" s="16">
        <v>1.02</v>
      </c>
      <c r="C116" s="15">
        <v>62</v>
      </c>
      <c r="F116" s="16"/>
      <c r="G116" s="16"/>
    </row>
    <row r="117" spans="1:7" s="15" customFormat="1" x14ac:dyDescent="0.3">
      <c r="A117" s="15">
        <v>8.0500000000000007</v>
      </c>
      <c r="B117" s="16">
        <v>1.02</v>
      </c>
      <c r="C117" s="15">
        <v>62</v>
      </c>
      <c r="F117" s="16"/>
      <c r="G117" s="16"/>
    </row>
    <row r="118" spans="1:7" s="15" customFormat="1" x14ac:dyDescent="0.3">
      <c r="A118" s="15">
        <v>8.0500000000000007</v>
      </c>
      <c r="B118" s="16">
        <v>11.03</v>
      </c>
      <c r="C118" s="15">
        <v>62</v>
      </c>
      <c r="F118" s="16"/>
      <c r="G118" s="16"/>
    </row>
    <row r="119" spans="1:7" s="15" customFormat="1" x14ac:dyDescent="0.3">
      <c r="A119" s="15">
        <v>8.0500000000000007</v>
      </c>
      <c r="B119" s="16">
        <v>11.04</v>
      </c>
      <c r="C119" s="15">
        <v>62</v>
      </c>
      <c r="F119" s="16"/>
      <c r="G119" s="16"/>
    </row>
    <row r="120" spans="1:7" s="15" customFormat="1" x14ac:dyDescent="0.3">
      <c r="A120" s="15">
        <v>8.06</v>
      </c>
      <c r="B120" s="16">
        <v>1.02</v>
      </c>
      <c r="C120" s="15">
        <v>62</v>
      </c>
      <c r="F120" s="16"/>
      <c r="G120" s="16"/>
    </row>
    <row r="121" spans="1:7" s="15" customFormat="1" x14ac:dyDescent="0.3">
      <c r="A121" s="15">
        <v>8.06</v>
      </c>
      <c r="B121" s="16">
        <v>11.03</v>
      </c>
      <c r="C121" s="15">
        <v>62</v>
      </c>
      <c r="F121" s="16"/>
      <c r="G121" s="16"/>
    </row>
    <row r="122" spans="1:7" s="15" customFormat="1" x14ac:dyDescent="0.3">
      <c r="A122" s="15">
        <v>8.06</v>
      </c>
      <c r="B122" s="16">
        <v>11.04</v>
      </c>
      <c r="C122" s="15">
        <v>62</v>
      </c>
      <c r="F122" s="16"/>
      <c r="G122" s="16"/>
    </row>
    <row r="123" spans="1:7" s="15" customFormat="1" x14ac:dyDescent="0.3">
      <c r="A123" s="15">
        <v>10.010999999999999</v>
      </c>
      <c r="B123" s="16">
        <v>1.02</v>
      </c>
      <c r="C123" s="15">
        <v>62</v>
      </c>
      <c r="F123" s="16"/>
      <c r="G123" s="16"/>
    </row>
    <row r="124" spans="1:7" s="15" customFormat="1" x14ac:dyDescent="0.3">
      <c r="A124" s="15">
        <v>10.010999999999999</v>
      </c>
      <c r="B124" s="16">
        <v>5.05</v>
      </c>
      <c r="C124" s="15">
        <v>62</v>
      </c>
      <c r="F124" s="16"/>
      <c r="G124" s="16"/>
    </row>
    <row r="125" spans="1:7" s="15" customFormat="1" x14ac:dyDescent="0.3">
      <c r="A125" s="15">
        <v>9.0399999999999991</v>
      </c>
      <c r="B125" s="16">
        <v>5.05</v>
      </c>
      <c r="C125" s="15">
        <v>62</v>
      </c>
      <c r="F125" s="16"/>
      <c r="G125" s="16"/>
    </row>
    <row r="126" spans="1:7" s="15" customFormat="1" x14ac:dyDescent="0.3">
      <c r="A126" s="15">
        <v>1.0109999999999999</v>
      </c>
      <c r="B126" s="16">
        <v>5.05</v>
      </c>
      <c r="C126" s="15">
        <v>62</v>
      </c>
      <c r="F126" s="16"/>
      <c r="G126" s="16"/>
    </row>
    <row r="127" spans="1:7" s="15" customFormat="1" x14ac:dyDescent="0.3">
      <c r="A127" s="15">
        <v>17.041</v>
      </c>
      <c r="B127" s="16">
        <v>5.05</v>
      </c>
      <c r="C127" s="15">
        <v>62</v>
      </c>
      <c r="F127" s="16"/>
      <c r="G127" s="16"/>
    </row>
    <row r="128" spans="1:7" s="16" customFormat="1" x14ac:dyDescent="0.3">
      <c r="A128" s="16">
        <v>10.010999999999999</v>
      </c>
      <c r="B128" s="16">
        <v>6.03</v>
      </c>
      <c r="C128" s="16">
        <v>36</v>
      </c>
    </row>
    <row r="129" spans="1:7" s="16" customFormat="1" x14ac:dyDescent="0.3">
      <c r="A129" s="16">
        <v>10.021000000000001</v>
      </c>
      <c r="B129" s="16">
        <v>7.01</v>
      </c>
      <c r="C129" s="16">
        <v>36</v>
      </c>
    </row>
    <row r="130" spans="1:7" s="16" customFormat="1" x14ac:dyDescent="0.3">
      <c r="A130" s="16">
        <v>9.0399999999999991</v>
      </c>
      <c r="B130" s="16">
        <v>7.01</v>
      </c>
      <c r="C130" s="16">
        <v>36</v>
      </c>
    </row>
    <row r="131" spans="1:7" s="16" customFormat="1" x14ac:dyDescent="0.3">
      <c r="A131" s="16">
        <v>1.0109999999999999</v>
      </c>
      <c r="B131" s="16">
        <v>7.01</v>
      </c>
      <c r="C131" s="16">
        <v>36</v>
      </c>
    </row>
    <row r="132" spans="1:7" s="16" customFormat="1" x14ac:dyDescent="0.3">
      <c r="A132" s="16">
        <v>17.041</v>
      </c>
      <c r="B132" s="16">
        <v>7.01</v>
      </c>
      <c r="C132" s="16">
        <v>36</v>
      </c>
    </row>
    <row r="133" spans="1:7" s="16" customFormat="1" x14ac:dyDescent="0.3">
      <c r="A133" s="16">
        <v>2.04</v>
      </c>
      <c r="B133" s="16">
        <v>7.01</v>
      </c>
      <c r="C133" s="16">
        <v>36</v>
      </c>
    </row>
    <row r="134" spans="1:7" s="16" customFormat="1" x14ac:dyDescent="0.3">
      <c r="A134" s="16">
        <v>12.02</v>
      </c>
      <c r="B134" s="16">
        <v>7.01</v>
      </c>
      <c r="C134" s="16">
        <v>36</v>
      </c>
    </row>
    <row r="135" spans="1:7" s="16" customFormat="1" x14ac:dyDescent="0.3">
      <c r="A135" s="16">
        <v>10.010999999999999</v>
      </c>
      <c r="B135" s="16">
        <v>3.01</v>
      </c>
      <c r="C135" s="16">
        <v>36</v>
      </c>
    </row>
    <row r="136" spans="1:7" s="16" customFormat="1" x14ac:dyDescent="0.3">
      <c r="A136" s="16">
        <v>10.021000000000001</v>
      </c>
      <c r="B136" s="16">
        <v>3.01</v>
      </c>
      <c r="C136" s="16">
        <v>36</v>
      </c>
    </row>
    <row r="137" spans="1:7" s="16" customFormat="1" x14ac:dyDescent="0.3">
      <c r="A137" s="16">
        <v>9.0399999999999991</v>
      </c>
      <c r="B137" s="16">
        <v>3.01</v>
      </c>
      <c r="C137" s="16">
        <v>36</v>
      </c>
    </row>
    <row r="138" spans="1:7" s="16" customFormat="1" x14ac:dyDescent="0.3">
      <c r="A138" s="16">
        <v>2.04</v>
      </c>
      <c r="B138" s="16">
        <v>3.01</v>
      </c>
      <c r="C138" s="16">
        <v>36</v>
      </c>
    </row>
    <row r="139" spans="1:7" s="16" customFormat="1" x14ac:dyDescent="0.3">
      <c r="A139" s="16">
        <v>12.02</v>
      </c>
      <c r="B139" s="16">
        <v>3.01</v>
      </c>
      <c r="C139" s="16">
        <v>36</v>
      </c>
    </row>
    <row r="140" spans="1:7" s="16" customFormat="1" x14ac:dyDescent="0.3">
      <c r="A140" s="16">
        <v>2.04</v>
      </c>
      <c r="B140" s="16">
        <v>10.010999999999999</v>
      </c>
      <c r="C140" s="16">
        <v>36</v>
      </c>
    </row>
    <row r="141" spans="1:7" s="16" customFormat="1" x14ac:dyDescent="0.3">
      <c r="A141" s="16">
        <v>2.04</v>
      </c>
      <c r="B141" s="16">
        <v>10.02</v>
      </c>
      <c r="C141" s="16">
        <v>36</v>
      </c>
    </row>
    <row r="142" spans="1:7" s="15" customFormat="1" x14ac:dyDescent="0.3">
      <c r="A142" s="15">
        <v>10.010999999999999</v>
      </c>
      <c r="B142" s="16">
        <v>3.02</v>
      </c>
      <c r="C142" s="15">
        <v>98</v>
      </c>
      <c r="F142" s="16"/>
      <c r="G142" s="16"/>
    </row>
    <row r="143" spans="1:7" s="15" customFormat="1" x14ac:dyDescent="0.3">
      <c r="A143" s="15">
        <v>10.010999999999999</v>
      </c>
      <c r="B143" s="16">
        <v>7.02</v>
      </c>
      <c r="C143" s="15">
        <v>98</v>
      </c>
      <c r="F143" s="16"/>
      <c r="G143" s="16"/>
    </row>
    <row r="144" spans="1:7" s="15" customFormat="1" x14ac:dyDescent="0.3">
      <c r="A144" s="15">
        <v>10.023</v>
      </c>
      <c r="B144" s="16">
        <v>3.02</v>
      </c>
      <c r="C144" s="15">
        <v>98</v>
      </c>
      <c r="F144" s="16"/>
      <c r="G144" s="16"/>
    </row>
    <row r="145" spans="1:7" s="15" customFormat="1" x14ac:dyDescent="0.3">
      <c r="A145" s="15">
        <v>10.023</v>
      </c>
      <c r="B145" s="16">
        <v>7.02</v>
      </c>
      <c r="C145" s="15">
        <v>98</v>
      </c>
      <c r="F145" s="16"/>
      <c r="G145" s="16"/>
    </row>
    <row r="146" spans="1:7" s="15" customFormat="1" x14ac:dyDescent="0.3">
      <c r="A146" s="15">
        <v>9.06</v>
      </c>
      <c r="B146" s="16">
        <v>3.02</v>
      </c>
      <c r="C146" s="15">
        <v>98</v>
      </c>
      <c r="F146" s="16"/>
      <c r="G146" s="16"/>
    </row>
    <row r="147" spans="1:7" s="15" customFormat="1" x14ac:dyDescent="0.3">
      <c r="A147" s="15">
        <v>9.06</v>
      </c>
      <c r="B147" s="16">
        <v>7.02</v>
      </c>
      <c r="C147" s="15">
        <v>98</v>
      </c>
      <c r="F147" s="16"/>
      <c r="G147" s="16"/>
    </row>
    <row r="148" spans="1:7" s="15" customFormat="1" x14ac:dyDescent="0.3">
      <c r="A148" s="15">
        <v>9.07</v>
      </c>
      <c r="B148" s="16">
        <v>3.02</v>
      </c>
      <c r="C148" s="15">
        <v>98</v>
      </c>
      <c r="F148" s="16"/>
      <c r="G148" s="16"/>
    </row>
    <row r="149" spans="1:7" s="15" customFormat="1" x14ac:dyDescent="0.3">
      <c r="A149" s="15">
        <v>9.07</v>
      </c>
      <c r="B149" s="16">
        <v>7.02</v>
      </c>
      <c r="C149" s="15">
        <v>98</v>
      </c>
      <c r="F149" s="16"/>
      <c r="G149" s="16"/>
    </row>
    <row r="150" spans="1:7" s="15" customFormat="1" x14ac:dyDescent="0.3">
      <c r="A150" s="15">
        <v>1.0109999999999999</v>
      </c>
      <c r="B150" s="16">
        <v>3.02</v>
      </c>
      <c r="C150" s="15">
        <v>98</v>
      </c>
      <c r="F150" s="16"/>
      <c r="G150" s="16"/>
    </row>
    <row r="151" spans="1:7" s="15" customFormat="1" x14ac:dyDescent="0.3">
      <c r="A151" s="15">
        <v>1.0109999999999999</v>
      </c>
      <c r="B151" s="16">
        <v>7.02</v>
      </c>
      <c r="C151" s="15">
        <v>98</v>
      </c>
      <c r="F151" s="16"/>
      <c r="G151" s="16"/>
    </row>
    <row r="152" spans="1:7" s="15" customFormat="1" x14ac:dyDescent="0.3">
      <c r="A152" s="15">
        <v>17.041</v>
      </c>
      <c r="B152" s="16">
        <v>3.02</v>
      </c>
      <c r="C152" s="15">
        <v>98</v>
      </c>
      <c r="F152" s="16"/>
      <c r="G152" s="16"/>
    </row>
    <row r="153" spans="1:7" s="15" customFormat="1" x14ac:dyDescent="0.3">
      <c r="A153" s="15">
        <v>17.041</v>
      </c>
      <c r="B153" s="16">
        <v>7.02</v>
      </c>
      <c r="C153" s="15">
        <v>98</v>
      </c>
      <c r="F153" s="16"/>
      <c r="G153" s="16"/>
    </row>
    <row r="154" spans="1:7" s="15" customFormat="1" x14ac:dyDescent="0.3">
      <c r="A154" s="15">
        <v>2.0499999999999998</v>
      </c>
      <c r="B154" s="16">
        <v>3.02</v>
      </c>
      <c r="C154" s="15">
        <v>98</v>
      </c>
      <c r="F154" s="16"/>
      <c r="G154" s="16"/>
    </row>
    <row r="155" spans="1:7" s="15" customFormat="1" x14ac:dyDescent="0.3">
      <c r="A155" s="15">
        <v>2.0499999999999998</v>
      </c>
      <c r="B155" s="16">
        <v>7.02</v>
      </c>
      <c r="C155" s="15">
        <v>98</v>
      </c>
      <c r="F155" s="16"/>
      <c r="G155" s="16"/>
    </row>
    <row r="156" spans="1:7" s="15" customFormat="1" x14ac:dyDescent="0.3">
      <c r="A156" s="15">
        <v>12.01</v>
      </c>
      <c r="B156" s="16">
        <v>3.02</v>
      </c>
      <c r="C156" s="15">
        <v>98</v>
      </c>
      <c r="F156" s="16"/>
      <c r="G156" s="16"/>
    </row>
    <row r="157" spans="1:7" s="15" customFormat="1" x14ac:dyDescent="0.3">
      <c r="A157" s="15">
        <v>12.01</v>
      </c>
      <c r="B157" s="16">
        <v>7.02</v>
      </c>
      <c r="C157" s="15">
        <v>98</v>
      </c>
      <c r="F157" s="16"/>
      <c r="G157" s="16"/>
    </row>
    <row r="158" spans="1:7" s="15" customFormat="1" x14ac:dyDescent="0.3">
      <c r="A158" s="15">
        <v>2.0499999999999998</v>
      </c>
      <c r="B158" s="16">
        <v>10.029999999999999</v>
      </c>
      <c r="C158" s="15">
        <v>98</v>
      </c>
      <c r="F158" s="16"/>
      <c r="G158" s="16"/>
    </row>
    <row r="159" spans="1:7" s="16" customFormat="1" x14ac:dyDescent="0.3">
      <c r="A159" s="16">
        <v>6.01</v>
      </c>
      <c r="B159" s="16">
        <v>5.0599999999999996</v>
      </c>
      <c r="C159" s="16">
        <v>82</v>
      </c>
    </row>
    <row r="160" spans="1:7" s="16" customFormat="1" x14ac:dyDescent="0.3">
      <c r="A160" s="16">
        <v>10.010999999999999</v>
      </c>
      <c r="B160" s="16">
        <v>5.0599999999999996</v>
      </c>
      <c r="C160" s="16">
        <v>82</v>
      </c>
    </row>
    <row r="161" spans="1:7" s="16" customFormat="1" x14ac:dyDescent="0.3">
      <c r="A161" s="16">
        <v>9.08</v>
      </c>
      <c r="B161" s="16">
        <v>5.0599999999999996</v>
      </c>
      <c r="C161" s="16">
        <v>82</v>
      </c>
    </row>
    <row r="162" spans="1:7" s="16" customFormat="1" x14ac:dyDescent="0.3">
      <c r="A162" s="16">
        <v>2.0099999999999998</v>
      </c>
      <c r="B162" s="16">
        <v>5.0599999999999996</v>
      </c>
      <c r="C162" s="16">
        <v>82</v>
      </c>
    </row>
    <row r="163" spans="1:7" s="16" customFormat="1" x14ac:dyDescent="0.3">
      <c r="A163" s="16">
        <v>1.0109999999999999</v>
      </c>
      <c r="B163" s="16">
        <v>5.0599999999999996</v>
      </c>
      <c r="C163" s="16">
        <v>82</v>
      </c>
    </row>
    <row r="164" spans="1:7" s="16" customFormat="1" x14ac:dyDescent="0.3">
      <c r="A164" s="16">
        <v>17.042999999999999</v>
      </c>
      <c r="B164" s="16">
        <v>5.0599999999999996</v>
      </c>
      <c r="C164" s="16">
        <v>82</v>
      </c>
    </row>
    <row r="165" spans="1:7" s="16" customFormat="1" x14ac:dyDescent="0.3">
      <c r="A165" s="16">
        <v>1.0129999999999999</v>
      </c>
      <c r="B165" s="16">
        <v>5.0599999999999996</v>
      </c>
      <c r="C165" s="16">
        <v>82</v>
      </c>
    </row>
    <row r="166" spans="1:7" s="16" customFormat="1" x14ac:dyDescent="0.3">
      <c r="A166" s="16">
        <v>8.01</v>
      </c>
      <c r="B166" s="16">
        <v>5.0599999999999996</v>
      </c>
      <c r="C166" s="16">
        <v>82</v>
      </c>
    </row>
    <row r="167" spans="1:7" s="16" customFormat="1" x14ac:dyDescent="0.3">
      <c r="A167" s="16">
        <v>13.01</v>
      </c>
      <c r="B167" s="16">
        <v>5.0599999999999996</v>
      </c>
      <c r="C167" s="16">
        <v>82</v>
      </c>
    </row>
    <row r="168" spans="1:7" s="16" customFormat="1" x14ac:dyDescent="0.3">
      <c r="A168" s="16">
        <v>6.01</v>
      </c>
      <c r="B168" s="16">
        <v>2.02</v>
      </c>
      <c r="C168" s="16">
        <v>82</v>
      </c>
    </row>
    <row r="169" spans="1:7" s="16" customFormat="1" x14ac:dyDescent="0.3">
      <c r="A169" s="16">
        <v>8.01</v>
      </c>
      <c r="B169" s="16">
        <v>2.0299999999999998</v>
      </c>
      <c r="C169" s="16">
        <v>82</v>
      </c>
    </row>
    <row r="170" spans="1:7" s="16" customFormat="1" x14ac:dyDescent="0.3">
      <c r="A170" s="16">
        <v>1.0129999999999999</v>
      </c>
      <c r="B170" s="16">
        <v>2.02</v>
      </c>
      <c r="C170" s="16">
        <v>82</v>
      </c>
    </row>
    <row r="171" spans="1:7" s="16" customFormat="1" x14ac:dyDescent="0.3">
      <c r="A171" s="16">
        <v>2.08</v>
      </c>
      <c r="B171" s="16">
        <v>2.02</v>
      </c>
      <c r="C171" s="16">
        <v>82</v>
      </c>
    </row>
    <row r="172" spans="1:7" s="16" customFormat="1" x14ac:dyDescent="0.3">
      <c r="A172" s="16">
        <v>2.09</v>
      </c>
      <c r="B172" s="16">
        <v>2.0299999999999998</v>
      </c>
      <c r="C172" s="16">
        <v>82</v>
      </c>
    </row>
    <row r="173" spans="1:7" s="16" customFormat="1" x14ac:dyDescent="0.3">
      <c r="A173" s="16">
        <v>13.01</v>
      </c>
      <c r="B173" s="16">
        <v>2.0299999999999998</v>
      </c>
      <c r="C173" s="16">
        <v>82</v>
      </c>
    </row>
    <row r="174" spans="1:7" s="15" customFormat="1" x14ac:dyDescent="0.3">
      <c r="A174" s="15">
        <v>6.01</v>
      </c>
      <c r="B174" s="16">
        <v>5.0599999999999996</v>
      </c>
      <c r="C174" s="15">
        <v>81</v>
      </c>
      <c r="F174" s="16"/>
      <c r="G174" s="16"/>
    </row>
    <row r="175" spans="1:7" s="15" customFormat="1" x14ac:dyDescent="0.3">
      <c r="A175" s="15">
        <v>6.01</v>
      </c>
      <c r="B175" s="16">
        <v>5.07</v>
      </c>
      <c r="C175" s="15">
        <v>81</v>
      </c>
      <c r="F175" s="16"/>
      <c r="G175" s="16"/>
    </row>
    <row r="176" spans="1:7" s="15" customFormat="1" x14ac:dyDescent="0.3">
      <c r="A176" s="15">
        <v>10.010999999999999</v>
      </c>
      <c r="B176" s="16">
        <v>5.0599999999999996</v>
      </c>
      <c r="C176" s="15">
        <v>81</v>
      </c>
      <c r="F176" s="16"/>
      <c r="G176" s="16"/>
    </row>
    <row r="177" spans="1:7" s="15" customFormat="1" x14ac:dyDescent="0.3">
      <c r="A177" s="15">
        <v>10.010999999999999</v>
      </c>
      <c r="B177" s="16">
        <v>5.07</v>
      </c>
      <c r="C177" s="15">
        <v>81</v>
      </c>
      <c r="F177" s="16"/>
      <c r="G177" s="16"/>
    </row>
    <row r="178" spans="1:7" s="15" customFormat="1" x14ac:dyDescent="0.3">
      <c r="A178" s="15">
        <v>10.012</v>
      </c>
      <c r="B178" s="16">
        <v>5.0599999999999996</v>
      </c>
      <c r="C178" s="15">
        <v>81</v>
      </c>
      <c r="F178" s="16"/>
      <c r="G178" s="16"/>
    </row>
    <row r="179" spans="1:7" s="15" customFormat="1" x14ac:dyDescent="0.3">
      <c r="A179" s="15">
        <v>10.012</v>
      </c>
      <c r="B179" s="16">
        <v>5.07</v>
      </c>
      <c r="C179" s="15">
        <v>81</v>
      </c>
      <c r="F179" s="16"/>
      <c r="G179" s="16"/>
    </row>
    <row r="180" spans="1:7" s="15" customFormat="1" x14ac:dyDescent="0.3">
      <c r="A180" s="15">
        <v>10.021000000000001</v>
      </c>
      <c r="B180" s="16">
        <v>5.0599999999999996</v>
      </c>
      <c r="C180" s="15">
        <v>81</v>
      </c>
      <c r="F180" s="16"/>
      <c r="G180" s="16"/>
    </row>
    <row r="181" spans="1:7" s="15" customFormat="1" x14ac:dyDescent="0.3">
      <c r="A181" s="15">
        <v>10.021000000000001</v>
      </c>
      <c r="B181" s="16">
        <v>5.07</v>
      </c>
      <c r="C181" s="15">
        <v>81</v>
      </c>
      <c r="F181" s="16"/>
      <c r="G181" s="16"/>
    </row>
    <row r="182" spans="1:7" s="15" customFormat="1" x14ac:dyDescent="0.3">
      <c r="A182" s="15">
        <v>10.022</v>
      </c>
      <c r="B182" s="16">
        <v>5.0599999999999996</v>
      </c>
      <c r="C182" s="15">
        <v>81</v>
      </c>
      <c r="F182" s="16"/>
      <c r="G182" s="16"/>
    </row>
    <row r="183" spans="1:7" s="15" customFormat="1" x14ac:dyDescent="0.3">
      <c r="A183" s="15">
        <v>9.08</v>
      </c>
      <c r="B183" s="16">
        <v>5.0599999999999996</v>
      </c>
      <c r="C183" s="15">
        <v>81</v>
      </c>
      <c r="F183" s="16"/>
      <c r="G183" s="16"/>
    </row>
    <row r="184" spans="1:7" s="15" customFormat="1" x14ac:dyDescent="0.3">
      <c r="A184" s="15">
        <v>9.08</v>
      </c>
      <c r="B184" s="16">
        <v>5.07</v>
      </c>
      <c r="C184" s="15">
        <v>81</v>
      </c>
      <c r="F184" s="16"/>
      <c r="G184" s="16"/>
    </row>
    <row r="185" spans="1:7" s="15" customFormat="1" x14ac:dyDescent="0.3">
      <c r="A185" s="15">
        <v>9.09</v>
      </c>
      <c r="B185" s="16">
        <v>5.0599999999999996</v>
      </c>
      <c r="C185" s="15">
        <v>81</v>
      </c>
      <c r="F185" s="16"/>
      <c r="G185" s="16"/>
    </row>
    <row r="186" spans="1:7" s="15" customFormat="1" x14ac:dyDescent="0.3">
      <c r="A186" s="15">
        <v>9.09</v>
      </c>
      <c r="B186" s="16">
        <v>5.07</v>
      </c>
      <c r="C186" s="15">
        <v>81</v>
      </c>
      <c r="F186" s="16"/>
      <c r="G186" s="16"/>
    </row>
    <row r="187" spans="1:7" s="15" customFormat="1" x14ac:dyDescent="0.3">
      <c r="A187" s="15">
        <v>1.0129999999999999</v>
      </c>
      <c r="B187" s="16">
        <v>5.07</v>
      </c>
      <c r="C187" s="15">
        <v>81</v>
      </c>
      <c r="F187" s="16"/>
      <c r="G187" s="16"/>
    </row>
    <row r="188" spans="1:7" s="15" customFormat="1" x14ac:dyDescent="0.3">
      <c r="A188" s="15">
        <v>17.044</v>
      </c>
      <c r="B188" s="16">
        <v>5.07</v>
      </c>
      <c r="C188" s="15">
        <v>81</v>
      </c>
      <c r="F188" s="16"/>
      <c r="G188" s="16"/>
    </row>
    <row r="189" spans="1:7" s="15" customFormat="1" x14ac:dyDescent="0.3">
      <c r="A189" s="15">
        <v>17.02</v>
      </c>
      <c r="B189" s="16">
        <v>5.0599999999999996</v>
      </c>
      <c r="C189" s="15">
        <v>81</v>
      </c>
      <c r="F189" s="16"/>
      <c r="G189" s="16"/>
    </row>
    <row r="190" spans="1:7" s="15" customFormat="1" x14ac:dyDescent="0.3">
      <c r="A190" s="15">
        <v>17.02</v>
      </c>
      <c r="B190" s="16">
        <v>5.07</v>
      </c>
      <c r="C190" s="15">
        <v>81</v>
      </c>
      <c r="F190" s="16"/>
      <c r="G190" s="16"/>
    </row>
    <row r="191" spans="1:7" s="15" customFormat="1" x14ac:dyDescent="0.3">
      <c r="A191" s="15">
        <v>13.01</v>
      </c>
      <c r="B191" s="16">
        <v>5.07</v>
      </c>
      <c r="C191" s="15">
        <v>81</v>
      </c>
      <c r="F191" s="16"/>
      <c r="G191" s="16"/>
    </row>
    <row r="192" spans="1:7" s="16" customFormat="1" x14ac:dyDescent="0.3">
      <c r="A192" s="16">
        <v>8.01</v>
      </c>
      <c r="B192" s="16">
        <v>8.01</v>
      </c>
      <c r="C192" s="16">
        <v>37</v>
      </c>
    </row>
    <row r="193" spans="1:3" s="16" customFormat="1" x14ac:dyDescent="0.3">
      <c r="A193" s="16">
        <v>11.02</v>
      </c>
      <c r="B193" s="16">
        <v>8.01</v>
      </c>
      <c r="C193" s="16">
        <v>37</v>
      </c>
    </row>
    <row r="194" spans="1:3" s="16" customFormat="1" x14ac:dyDescent="0.3">
      <c r="A194" s="16">
        <v>12.01</v>
      </c>
      <c r="B194" s="16">
        <v>8.01</v>
      </c>
      <c r="C194" s="16">
        <v>37</v>
      </c>
    </row>
    <row r="195" spans="1:3" s="16" customFormat="1" x14ac:dyDescent="0.3">
      <c r="A195" s="16">
        <v>17.010000000000002</v>
      </c>
      <c r="B195" s="16">
        <v>8.01</v>
      </c>
      <c r="C195" s="16">
        <v>37</v>
      </c>
    </row>
    <row r="196" spans="1:3" s="15" customFormat="1" x14ac:dyDescent="0.3">
      <c r="A196" s="15">
        <v>6.03</v>
      </c>
      <c r="B196" s="15">
        <v>12.04</v>
      </c>
      <c r="C196" s="15">
        <v>38</v>
      </c>
    </row>
    <row r="197" spans="1:3" s="15" customFormat="1" x14ac:dyDescent="0.3">
      <c r="A197" s="15">
        <v>6.04</v>
      </c>
      <c r="B197" s="15">
        <v>8.01</v>
      </c>
      <c r="C197" s="15">
        <v>38</v>
      </c>
    </row>
    <row r="198" spans="1:3" s="15" customFormat="1" x14ac:dyDescent="0.3">
      <c r="A198" s="15">
        <v>6.0510000000000002</v>
      </c>
      <c r="B198" s="15">
        <v>8.01</v>
      </c>
      <c r="C198" s="15">
        <v>38</v>
      </c>
    </row>
    <row r="199" spans="1:3" s="15" customFormat="1" x14ac:dyDescent="0.3">
      <c r="A199" s="15">
        <v>6.08</v>
      </c>
      <c r="B199" s="15">
        <v>8.01</v>
      </c>
      <c r="C199" s="15">
        <v>38</v>
      </c>
    </row>
    <row r="200" spans="1:3" s="15" customFormat="1" x14ac:dyDescent="0.3">
      <c r="A200" s="15">
        <v>9.02</v>
      </c>
      <c r="B200" s="15">
        <v>8.01</v>
      </c>
      <c r="C200" s="15">
        <v>38</v>
      </c>
    </row>
    <row r="201" spans="1:3" s="15" customFormat="1" x14ac:dyDescent="0.3">
      <c r="A201" s="15">
        <v>11.01</v>
      </c>
      <c r="B201" s="15">
        <v>8.01</v>
      </c>
      <c r="C201" s="15">
        <v>38</v>
      </c>
    </row>
    <row r="202" spans="1:3" s="16" customFormat="1" x14ac:dyDescent="0.3">
      <c r="A202" s="16">
        <v>6.01</v>
      </c>
      <c r="B202" s="16">
        <v>12.08</v>
      </c>
      <c r="C202" s="16">
        <v>39</v>
      </c>
    </row>
    <row r="203" spans="1:3" s="16" customFormat="1" x14ac:dyDescent="0.3">
      <c r="A203" s="16">
        <v>6.01</v>
      </c>
      <c r="B203" s="16">
        <v>8.01</v>
      </c>
      <c r="C203" s="16">
        <v>39</v>
      </c>
    </row>
    <row r="204" spans="1:3" s="16" customFormat="1" x14ac:dyDescent="0.3">
      <c r="A204" s="16">
        <v>6.03</v>
      </c>
      <c r="B204" s="16">
        <v>12.09</v>
      </c>
      <c r="C204" s="16">
        <v>39</v>
      </c>
    </row>
    <row r="205" spans="1:3" s="16" customFormat="1" x14ac:dyDescent="0.3">
      <c r="A205" s="16">
        <v>6.03</v>
      </c>
      <c r="B205" s="16">
        <v>12.1</v>
      </c>
      <c r="C205" s="16">
        <v>39</v>
      </c>
    </row>
    <row r="206" spans="1:3" s="16" customFormat="1" x14ac:dyDescent="0.3">
      <c r="A206" s="16">
        <v>6.03</v>
      </c>
      <c r="B206" s="16">
        <v>8.01</v>
      </c>
      <c r="C206" s="16">
        <v>39</v>
      </c>
    </row>
    <row r="207" spans="1:3" s="16" customFormat="1" x14ac:dyDescent="0.3">
      <c r="A207" s="16">
        <v>8.01</v>
      </c>
      <c r="B207" s="16">
        <v>12.09</v>
      </c>
      <c r="C207" s="16">
        <v>39</v>
      </c>
    </row>
    <row r="208" spans="1:3" s="16" customFormat="1" x14ac:dyDescent="0.3">
      <c r="A208" s="16">
        <v>8.01</v>
      </c>
      <c r="B208" s="16">
        <v>12.1</v>
      </c>
      <c r="C208" s="16">
        <v>39</v>
      </c>
    </row>
    <row r="209" spans="1:7" s="16" customFormat="1" x14ac:dyDescent="0.3">
      <c r="A209" s="16">
        <v>8.01</v>
      </c>
      <c r="B209" s="16">
        <v>8.01</v>
      </c>
      <c r="C209" s="16">
        <v>39</v>
      </c>
    </row>
    <row r="210" spans="1:7" s="16" customFormat="1" x14ac:dyDescent="0.3">
      <c r="A210" s="16">
        <v>11.02</v>
      </c>
      <c r="B210" s="16">
        <v>12.09</v>
      </c>
      <c r="C210" s="16">
        <v>39</v>
      </c>
    </row>
    <row r="211" spans="1:7" s="16" customFormat="1" x14ac:dyDescent="0.3">
      <c r="A211" s="16">
        <v>11.02</v>
      </c>
      <c r="B211" s="16">
        <v>12.1</v>
      </c>
      <c r="C211" s="16">
        <v>39</v>
      </c>
    </row>
    <row r="212" spans="1:7" s="16" customFormat="1" x14ac:dyDescent="0.3">
      <c r="A212" s="16">
        <v>11.02</v>
      </c>
      <c r="B212" s="16">
        <v>8.01</v>
      </c>
      <c r="C212" s="16">
        <v>39</v>
      </c>
    </row>
    <row r="213" spans="1:7" x14ac:dyDescent="0.3">
      <c r="A213" s="6">
        <v>10.010999999999999</v>
      </c>
      <c r="B213" s="16">
        <v>5.04</v>
      </c>
      <c r="C213" s="6">
        <v>48</v>
      </c>
      <c r="F213" s="16"/>
      <c r="G213" s="16"/>
    </row>
    <row r="214" spans="1:7" x14ac:dyDescent="0.3">
      <c r="A214" s="6">
        <v>10.023</v>
      </c>
      <c r="B214" s="16">
        <v>5.04</v>
      </c>
      <c r="C214" s="6">
        <v>48</v>
      </c>
      <c r="F214" s="16"/>
      <c r="G214" s="16"/>
    </row>
    <row r="215" spans="1:7" x14ac:dyDescent="0.3">
      <c r="A215" s="6">
        <v>10.025</v>
      </c>
      <c r="B215" s="16">
        <v>5.04</v>
      </c>
      <c r="C215" s="6">
        <v>48</v>
      </c>
      <c r="F215" s="16"/>
      <c r="G215" s="16"/>
    </row>
    <row r="216" spans="1:7" x14ac:dyDescent="0.3">
      <c r="A216" s="6">
        <v>8.01</v>
      </c>
      <c r="B216" s="16">
        <v>5.04</v>
      </c>
      <c r="C216" s="6">
        <v>48</v>
      </c>
      <c r="F216" s="16"/>
      <c r="G216" s="16"/>
    </row>
    <row r="217" spans="1:7" x14ac:dyDescent="0.3">
      <c r="A217" s="6">
        <v>8.02</v>
      </c>
      <c r="B217" s="16">
        <v>5.04</v>
      </c>
      <c r="C217" s="6">
        <v>48</v>
      </c>
      <c r="F217" s="16"/>
      <c r="G217" s="16"/>
    </row>
    <row r="218" spans="1:7" x14ac:dyDescent="0.3">
      <c r="A218" s="6">
        <v>8.0399999999999991</v>
      </c>
      <c r="B218" s="16">
        <v>5.04</v>
      </c>
      <c r="C218" s="6">
        <v>48</v>
      </c>
      <c r="F218" s="16"/>
      <c r="G218" s="16"/>
    </row>
    <row r="219" spans="1:7" x14ac:dyDescent="0.3">
      <c r="A219" s="6">
        <v>9.06</v>
      </c>
      <c r="B219" s="16">
        <v>5.04</v>
      </c>
      <c r="C219" s="6">
        <v>48</v>
      </c>
      <c r="F219" s="16"/>
      <c r="G219" s="16"/>
    </row>
    <row r="220" spans="1:7" x14ac:dyDescent="0.3">
      <c r="A220" s="6">
        <v>9.07</v>
      </c>
      <c r="B220" s="16">
        <v>5.04</v>
      </c>
      <c r="C220" s="6">
        <v>48</v>
      </c>
      <c r="F220" s="16"/>
      <c r="G220" s="16"/>
    </row>
    <row r="221" spans="1:7" x14ac:dyDescent="0.3">
      <c r="A221" s="6">
        <v>9.02</v>
      </c>
      <c r="B221" s="16">
        <v>5.04</v>
      </c>
      <c r="C221" s="6">
        <v>48</v>
      </c>
      <c r="F221" s="16"/>
      <c r="G221" s="16"/>
    </row>
    <row r="222" spans="1:7" x14ac:dyDescent="0.3">
      <c r="A222" s="6">
        <v>9.0399999999999991</v>
      </c>
      <c r="B222" s="16">
        <v>5.04</v>
      </c>
      <c r="C222" s="6">
        <v>48</v>
      </c>
      <c r="F222" s="16"/>
      <c r="G222" s="16"/>
    </row>
    <row r="223" spans="1:7" x14ac:dyDescent="0.3">
      <c r="A223" s="6">
        <v>1.0109999999999999</v>
      </c>
      <c r="B223" s="16">
        <v>5.04</v>
      </c>
      <c r="C223" s="6">
        <v>48</v>
      </c>
      <c r="F223" s="16"/>
      <c r="G223" s="16"/>
    </row>
    <row r="224" spans="1:7" x14ac:dyDescent="0.3">
      <c r="A224" s="6">
        <v>17.010000000000002</v>
      </c>
      <c r="B224" s="16">
        <v>5.04</v>
      </c>
      <c r="C224" s="6">
        <v>48</v>
      </c>
      <c r="F224" s="16"/>
      <c r="G224" s="16"/>
    </row>
    <row r="225" spans="1:7" x14ac:dyDescent="0.3">
      <c r="A225" s="6">
        <v>17.041</v>
      </c>
      <c r="B225" s="16">
        <v>5.04</v>
      </c>
      <c r="C225" s="6">
        <v>48</v>
      </c>
      <c r="F225" s="16"/>
      <c r="G225" s="16"/>
    </row>
    <row r="226" spans="1:7" x14ac:dyDescent="0.3">
      <c r="A226" s="6">
        <v>2.0099999999999998</v>
      </c>
      <c r="B226" s="16">
        <v>5.04</v>
      </c>
      <c r="C226" s="6">
        <v>48</v>
      </c>
      <c r="F226" s="16"/>
      <c r="G226" s="16"/>
    </row>
    <row r="227" spans="1:7" x14ac:dyDescent="0.3">
      <c r="A227" s="6">
        <v>2.0699999999999998</v>
      </c>
      <c r="B227" s="16">
        <v>5.04</v>
      </c>
      <c r="C227" s="6">
        <v>48</v>
      </c>
      <c r="F227" s="16"/>
      <c r="G227" s="16"/>
    </row>
    <row r="228" spans="1:7" x14ac:dyDescent="0.3">
      <c r="A228" s="6">
        <v>6.03</v>
      </c>
      <c r="B228" s="16">
        <v>12.03</v>
      </c>
      <c r="C228" s="6">
        <v>29</v>
      </c>
      <c r="F228" s="16"/>
      <c r="G228" s="16"/>
    </row>
    <row r="229" spans="1:7" x14ac:dyDescent="0.3">
      <c r="A229" s="6">
        <v>8.01</v>
      </c>
      <c r="B229" s="16">
        <v>12.03</v>
      </c>
      <c r="C229" s="6">
        <v>29</v>
      </c>
      <c r="F229" s="16"/>
      <c r="G229" s="16"/>
    </row>
    <row r="230" spans="1:7" x14ac:dyDescent="0.3">
      <c r="A230" s="6">
        <v>5.03</v>
      </c>
      <c r="B230" s="16">
        <v>12.03</v>
      </c>
      <c r="C230" s="6">
        <v>29</v>
      </c>
      <c r="F230" s="16"/>
      <c r="G230" s="16"/>
    </row>
    <row r="231" spans="1:7" x14ac:dyDescent="0.3">
      <c r="A231" s="6">
        <v>11.03</v>
      </c>
      <c r="B231" s="16">
        <v>12.03</v>
      </c>
      <c r="C231" s="6">
        <v>29</v>
      </c>
      <c r="F231" s="16"/>
      <c r="G231" s="16"/>
    </row>
    <row r="232" spans="1:7" x14ac:dyDescent="0.3">
      <c r="A232" s="6">
        <v>6.01</v>
      </c>
      <c r="B232" s="16">
        <v>12.06</v>
      </c>
      <c r="C232" s="6">
        <v>29</v>
      </c>
      <c r="F232" s="16"/>
      <c r="G232" s="16"/>
    </row>
    <row r="233" spans="1:7" x14ac:dyDescent="0.3">
      <c r="A233" s="6">
        <v>8.01</v>
      </c>
      <c r="B233" s="16">
        <v>12.06</v>
      </c>
      <c r="C233" s="6">
        <v>29</v>
      </c>
      <c r="F233" s="16"/>
      <c r="G233" s="16"/>
    </row>
    <row r="234" spans="1:7" x14ac:dyDescent="0.3">
      <c r="A234" s="6">
        <v>10.021000000000001</v>
      </c>
      <c r="B234" s="16">
        <v>12.06</v>
      </c>
      <c r="C234" s="6">
        <v>29</v>
      </c>
      <c r="F234" s="16"/>
      <c r="G234" s="16"/>
    </row>
    <row r="235" spans="1:7" x14ac:dyDescent="0.3">
      <c r="A235" s="6">
        <v>6.01</v>
      </c>
      <c r="B235" s="16">
        <v>12.08</v>
      </c>
      <c r="C235" s="6">
        <v>29</v>
      </c>
      <c r="F235" s="16"/>
      <c r="G235" s="16"/>
    </row>
    <row r="236" spans="1:7" x14ac:dyDescent="0.3">
      <c r="A236" s="6">
        <v>8.01</v>
      </c>
      <c r="B236" s="16">
        <v>12.08</v>
      </c>
      <c r="C236" s="6">
        <v>29</v>
      </c>
      <c r="F236" s="16"/>
      <c r="G236" s="16"/>
    </row>
    <row r="237" spans="1:7" x14ac:dyDescent="0.3">
      <c r="A237" s="6">
        <v>10.021000000000001</v>
      </c>
      <c r="B237" s="16">
        <v>12.08</v>
      </c>
      <c r="C237" s="6">
        <v>29</v>
      </c>
      <c r="F237" s="16"/>
      <c r="G237" s="16"/>
    </row>
    <row r="238" spans="1:7" x14ac:dyDescent="0.3">
      <c r="A238" s="6">
        <v>8.01</v>
      </c>
      <c r="B238" s="16">
        <v>12.09</v>
      </c>
      <c r="C238" s="6">
        <v>29</v>
      </c>
      <c r="F238" s="16"/>
      <c r="G238" s="16"/>
    </row>
    <row r="239" spans="1:7" x14ac:dyDescent="0.3">
      <c r="A239" s="6">
        <v>10.021000000000001</v>
      </c>
      <c r="B239" s="16">
        <v>12.09</v>
      </c>
      <c r="C239" s="6">
        <v>29</v>
      </c>
      <c r="F239" s="16"/>
      <c r="G239" s="16"/>
    </row>
    <row r="240" spans="1:7" x14ac:dyDescent="0.3">
      <c r="A240" s="6">
        <v>11.03</v>
      </c>
      <c r="B240" s="16">
        <v>12.09</v>
      </c>
      <c r="C240" s="6">
        <v>29</v>
      </c>
      <c r="F240" s="16"/>
      <c r="G240" s="16"/>
    </row>
    <row r="241" spans="1:7" x14ac:dyDescent="0.3">
      <c r="A241" s="6">
        <v>8.02</v>
      </c>
      <c r="B241" s="16">
        <v>12.11</v>
      </c>
      <c r="C241" s="6">
        <v>29</v>
      </c>
      <c r="F241" s="16"/>
      <c r="G241" s="16"/>
    </row>
    <row r="242" spans="1:7" x14ac:dyDescent="0.3">
      <c r="A242" s="6">
        <v>10.025</v>
      </c>
      <c r="B242" s="16">
        <v>12.11</v>
      </c>
      <c r="C242" s="6">
        <v>29</v>
      </c>
      <c r="F242" s="16"/>
      <c r="G242" s="16"/>
    </row>
    <row r="243" spans="1:7" x14ac:dyDescent="0.3">
      <c r="A243" s="6">
        <v>5.03</v>
      </c>
      <c r="B243" s="16">
        <v>12.11</v>
      </c>
      <c r="C243" s="6">
        <v>29</v>
      </c>
      <c r="F243" s="16"/>
      <c r="G243" s="16"/>
    </row>
    <row r="244" spans="1:7" x14ac:dyDescent="0.3">
      <c r="A244" s="6">
        <v>11.03</v>
      </c>
      <c r="B244" s="16">
        <v>12.11</v>
      </c>
      <c r="C244" s="6">
        <v>29</v>
      </c>
      <c r="F244" s="16"/>
      <c r="G244" s="16"/>
    </row>
    <row r="245" spans="1:7" x14ac:dyDescent="0.3">
      <c r="A245" s="6">
        <v>8.01</v>
      </c>
      <c r="B245" s="16">
        <v>12.12</v>
      </c>
      <c r="C245" s="6">
        <v>29</v>
      </c>
      <c r="F245" s="16"/>
      <c r="G245" s="16"/>
    </row>
    <row r="246" spans="1:7" x14ac:dyDescent="0.3">
      <c r="A246" s="6">
        <v>11.03</v>
      </c>
      <c r="B246" s="16">
        <v>12.12</v>
      </c>
      <c r="C246" s="6">
        <v>29</v>
      </c>
      <c r="F246" s="16"/>
      <c r="G246" s="16"/>
    </row>
    <row r="247" spans="1:7" x14ac:dyDescent="0.3">
      <c r="A247" s="6">
        <v>8.01</v>
      </c>
      <c r="B247" s="16">
        <v>12.13</v>
      </c>
      <c r="C247" s="6">
        <v>29</v>
      </c>
      <c r="F247" s="16"/>
      <c r="G247" s="16"/>
    </row>
    <row r="248" spans="1:7" x14ac:dyDescent="0.3">
      <c r="A248" s="6">
        <v>10.021000000000001</v>
      </c>
      <c r="B248" s="16">
        <v>12.13</v>
      </c>
      <c r="C248" s="6">
        <v>29</v>
      </c>
      <c r="F248" s="16"/>
      <c r="G248" s="16"/>
    </row>
    <row r="249" spans="1:7" x14ac:dyDescent="0.3">
      <c r="A249" s="6">
        <v>11.03</v>
      </c>
      <c r="B249" s="16">
        <v>12.13</v>
      </c>
      <c r="C249" s="6">
        <v>29</v>
      </c>
      <c r="F249" s="16"/>
      <c r="G249" s="16"/>
    </row>
    <row r="250" spans="1:7" x14ac:dyDescent="0.3">
      <c r="A250" s="6">
        <v>6.01</v>
      </c>
      <c r="B250" s="16">
        <v>11.01</v>
      </c>
      <c r="C250" s="6">
        <v>29</v>
      </c>
      <c r="F250" s="16"/>
      <c r="G250" s="16"/>
    </row>
    <row r="251" spans="1:7" x14ac:dyDescent="0.3">
      <c r="A251" s="6">
        <v>8.01</v>
      </c>
      <c r="B251" s="16">
        <v>11.01</v>
      </c>
      <c r="C251" s="6">
        <v>29</v>
      </c>
      <c r="F251" s="16"/>
      <c r="G251" s="16"/>
    </row>
    <row r="252" spans="1:7" x14ac:dyDescent="0.3">
      <c r="A252" s="6">
        <v>10.021000000000001</v>
      </c>
      <c r="B252" s="16">
        <v>11.01</v>
      </c>
      <c r="C252" s="6">
        <v>29</v>
      </c>
      <c r="F252" s="16"/>
      <c r="G252" s="16"/>
    </row>
    <row r="253" spans="1:7" s="15" customFormat="1" x14ac:dyDescent="0.3">
      <c r="A253" s="15">
        <v>10.021000000000001</v>
      </c>
      <c r="B253" s="16">
        <v>5.08</v>
      </c>
      <c r="C253" s="15">
        <v>69</v>
      </c>
      <c r="F253" s="16"/>
      <c r="G253" s="16"/>
    </row>
    <row r="254" spans="1:7" s="15" customFormat="1" x14ac:dyDescent="0.3">
      <c r="A254" s="15">
        <v>10.021000000000001</v>
      </c>
      <c r="B254" s="16">
        <v>1.05</v>
      </c>
      <c r="C254" s="15">
        <v>69</v>
      </c>
      <c r="F254" s="16"/>
      <c r="G254" s="16"/>
    </row>
    <row r="255" spans="1:7" s="15" customFormat="1" x14ac:dyDescent="0.3">
      <c r="A255" s="15">
        <v>10.023</v>
      </c>
      <c r="B255" s="16">
        <v>5.08</v>
      </c>
      <c r="C255" s="15">
        <v>69</v>
      </c>
      <c r="F255" s="16"/>
      <c r="G255" s="16"/>
    </row>
    <row r="256" spans="1:7" s="15" customFormat="1" x14ac:dyDescent="0.3">
      <c r="A256" s="15">
        <v>10.023</v>
      </c>
      <c r="B256" s="16">
        <v>1.05</v>
      </c>
      <c r="C256" s="15">
        <v>69</v>
      </c>
      <c r="F256" s="16"/>
      <c r="G256" s="16"/>
    </row>
    <row r="257" spans="1:7" s="15" customFormat="1" x14ac:dyDescent="0.3">
      <c r="A257" s="15">
        <v>10.025</v>
      </c>
      <c r="B257" s="16">
        <v>5.08</v>
      </c>
      <c r="C257" s="15">
        <v>69</v>
      </c>
      <c r="F257" s="16"/>
      <c r="G257" s="16"/>
    </row>
    <row r="258" spans="1:7" s="15" customFormat="1" x14ac:dyDescent="0.3">
      <c r="A258" s="15">
        <v>10.025</v>
      </c>
      <c r="B258" s="16">
        <v>1.05</v>
      </c>
      <c r="C258" s="15">
        <v>69</v>
      </c>
      <c r="F258" s="16"/>
      <c r="G258" s="16"/>
    </row>
    <row r="259" spans="1:7" s="15" customFormat="1" x14ac:dyDescent="0.3">
      <c r="A259" s="15">
        <v>9.09</v>
      </c>
      <c r="B259" s="16">
        <v>5.08</v>
      </c>
      <c r="C259" s="15">
        <v>69</v>
      </c>
      <c r="F259" s="16"/>
      <c r="G259" s="16"/>
    </row>
    <row r="260" spans="1:7" s="15" customFormat="1" x14ac:dyDescent="0.3">
      <c r="A260" s="15">
        <v>9.09</v>
      </c>
      <c r="B260" s="16">
        <v>1.05</v>
      </c>
      <c r="C260" s="15">
        <v>69</v>
      </c>
      <c r="F260" s="16"/>
      <c r="G260" s="16"/>
    </row>
    <row r="261" spans="1:7" s="15" customFormat="1" x14ac:dyDescent="0.3">
      <c r="A261" s="15">
        <v>1.0109999999999999</v>
      </c>
      <c r="B261" s="16">
        <v>5.08</v>
      </c>
      <c r="C261" s="15">
        <v>69</v>
      </c>
      <c r="F261" s="16"/>
      <c r="G261" s="16"/>
    </row>
    <row r="262" spans="1:7" s="15" customFormat="1" x14ac:dyDescent="0.3">
      <c r="A262" s="15">
        <v>17.03</v>
      </c>
      <c r="B262" s="16">
        <v>5.08</v>
      </c>
      <c r="C262" s="15">
        <v>69</v>
      </c>
      <c r="F262" s="16"/>
      <c r="G262" s="16"/>
    </row>
    <row r="263" spans="1:7" s="15" customFormat="1" x14ac:dyDescent="0.3">
      <c r="A263" s="15">
        <v>2.0099999999999998</v>
      </c>
      <c r="B263" s="16">
        <v>5.08</v>
      </c>
      <c r="C263" s="15">
        <v>69</v>
      </c>
      <c r="F263" s="16"/>
      <c r="G263" s="16"/>
    </row>
    <row r="264" spans="1:7" s="15" customFormat="1" x14ac:dyDescent="0.3">
      <c r="A264" s="15">
        <v>2.0099999999999998</v>
      </c>
      <c r="B264" s="16">
        <v>1.05</v>
      </c>
      <c r="C264" s="15">
        <v>69</v>
      </c>
      <c r="F264" s="16"/>
      <c r="G264" s="16"/>
    </row>
    <row r="265" spans="1:7" s="15" customFormat="1" x14ac:dyDescent="0.3">
      <c r="A265" s="15">
        <v>2.06</v>
      </c>
      <c r="B265" s="16">
        <v>5.08</v>
      </c>
      <c r="C265" s="15">
        <v>69</v>
      </c>
      <c r="F265" s="16"/>
      <c r="G265" s="16"/>
    </row>
    <row r="266" spans="1:7" s="15" customFormat="1" x14ac:dyDescent="0.3">
      <c r="A266" s="15">
        <v>2.06</v>
      </c>
      <c r="B266" s="16">
        <v>1.05</v>
      </c>
      <c r="C266" s="15">
        <v>69</v>
      </c>
      <c r="F266" s="16"/>
      <c r="G266" s="16"/>
    </row>
    <row r="267" spans="1:7" s="16" customFormat="1" x14ac:dyDescent="0.3">
      <c r="A267" s="37">
        <v>8.01</v>
      </c>
      <c r="B267" s="16">
        <v>8.01</v>
      </c>
      <c r="C267" s="47">
        <v>85</v>
      </c>
      <c r="D267" s="43" t="s">
        <v>248</v>
      </c>
    </row>
    <row r="268" spans="1:7" s="16" customFormat="1" x14ac:dyDescent="0.3">
      <c r="A268" s="37">
        <v>10.010999999999999</v>
      </c>
      <c r="B268" s="16">
        <v>8.01</v>
      </c>
      <c r="C268" s="47">
        <v>85</v>
      </c>
      <c r="D268" s="43" t="s">
        <v>248</v>
      </c>
    </row>
    <row r="269" spans="1:7" s="16" customFormat="1" x14ac:dyDescent="0.3">
      <c r="A269" s="37">
        <v>11.09</v>
      </c>
      <c r="B269" s="16">
        <v>8.01</v>
      </c>
      <c r="C269" s="47">
        <v>85</v>
      </c>
      <c r="D269" s="43" t="s">
        <v>248</v>
      </c>
    </row>
    <row r="270" spans="1:7" s="16" customFormat="1" x14ac:dyDescent="0.3">
      <c r="A270" s="37">
        <v>2.0099999999999998</v>
      </c>
      <c r="B270" s="16">
        <v>8.01</v>
      </c>
      <c r="C270" s="47">
        <v>85</v>
      </c>
      <c r="D270" s="43" t="s">
        <v>248</v>
      </c>
    </row>
    <row r="271" spans="1:7" s="16" customFormat="1" x14ac:dyDescent="0.3">
      <c r="A271" s="37">
        <v>2.0499999999999998</v>
      </c>
      <c r="B271" s="16">
        <v>8.01</v>
      </c>
      <c r="C271" s="47">
        <v>85</v>
      </c>
      <c r="D271" s="43" t="s">
        <v>248</v>
      </c>
    </row>
    <row r="272" spans="1:7" s="15" customFormat="1" x14ac:dyDescent="0.3">
      <c r="A272" s="36">
        <v>8.01</v>
      </c>
      <c r="B272" s="16">
        <v>8.01</v>
      </c>
      <c r="C272" s="48">
        <v>86</v>
      </c>
      <c r="D272" s="44" t="s">
        <v>249</v>
      </c>
      <c r="F272" s="16"/>
      <c r="G272" s="16"/>
    </row>
    <row r="273" spans="1:7" s="15" customFormat="1" x14ac:dyDescent="0.3">
      <c r="A273" s="36">
        <v>10.013</v>
      </c>
      <c r="B273" s="16">
        <v>8.01</v>
      </c>
      <c r="C273" s="48">
        <v>86</v>
      </c>
      <c r="D273" s="44" t="s">
        <v>249</v>
      </c>
      <c r="F273" s="16"/>
      <c r="G273" s="16"/>
    </row>
    <row r="274" spans="1:7" s="15" customFormat="1" x14ac:dyDescent="0.3">
      <c r="A274" s="36">
        <v>2.0099999999999998</v>
      </c>
      <c r="B274" s="16">
        <v>8.01</v>
      </c>
      <c r="C274" s="48">
        <v>86</v>
      </c>
      <c r="D274" s="44" t="s">
        <v>249</v>
      </c>
      <c r="F274" s="16"/>
      <c r="G274" s="16"/>
    </row>
    <row r="275" spans="1:7" s="15" customFormat="1" x14ac:dyDescent="0.3">
      <c r="A275" s="36">
        <v>2.04</v>
      </c>
      <c r="B275" s="16">
        <v>8.01</v>
      </c>
      <c r="C275" s="48">
        <v>86</v>
      </c>
      <c r="D275" s="44" t="s">
        <v>249</v>
      </c>
      <c r="F275" s="16"/>
      <c r="G275" s="16"/>
    </row>
    <row r="276" spans="1:7" s="15" customFormat="1" x14ac:dyDescent="0.3">
      <c r="A276" s="36">
        <v>2.0499999999999998</v>
      </c>
      <c r="B276" s="16">
        <v>8.01</v>
      </c>
      <c r="C276" s="48">
        <v>86</v>
      </c>
      <c r="D276" s="44" t="s">
        <v>249</v>
      </c>
      <c r="F276" s="16"/>
      <c r="G276" s="16"/>
    </row>
    <row r="277" spans="1:7" s="15" customFormat="1" x14ac:dyDescent="0.3">
      <c r="A277" s="36">
        <v>2.0099999999999998</v>
      </c>
      <c r="B277" s="16">
        <v>10.06</v>
      </c>
      <c r="C277" s="48">
        <v>86</v>
      </c>
      <c r="D277" s="44" t="s">
        <v>249</v>
      </c>
      <c r="F277" s="16"/>
      <c r="G277" s="16"/>
    </row>
    <row r="278" spans="1:7" s="15" customFormat="1" x14ac:dyDescent="0.3">
      <c r="A278" s="36">
        <v>2.04</v>
      </c>
      <c r="B278" s="16">
        <v>10.06</v>
      </c>
      <c r="C278" s="48">
        <v>86</v>
      </c>
      <c r="D278" s="44" t="s">
        <v>249</v>
      </c>
      <c r="F278" s="16"/>
      <c r="G278" s="16"/>
    </row>
    <row r="279" spans="1:7" s="15" customFormat="1" x14ac:dyDescent="0.3">
      <c r="A279" s="36">
        <v>2.0499999999999998</v>
      </c>
      <c r="B279" s="16">
        <v>10.06</v>
      </c>
      <c r="C279" s="48">
        <v>86</v>
      </c>
      <c r="D279" s="44" t="s">
        <v>249</v>
      </c>
      <c r="F279" s="16"/>
      <c r="G279" s="16"/>
    </row>
    <row r="280" spans="1:7" s="15" customFormat="1" x14ac:dyDescent="0.3">
      <c r="A280" s="36">
        <v>2.0099999999999998</v>
      </c>
      <c r="B280" s="16">
        <v>10.07</v>
      </c>
      <c r="C280" s="48">
        <v>86</v>
      </c>
      <c r="D280" s="44" t="s">
        <v>249</v>
      </c>
      <c r="F280" s="16"/>
      <c r="G280" s="16"/>
    </row>
    <row r="281" spans="1:7" s="15" customFormat="1" x14ac:dyDescent="0.3">
      <c r="A281" s="36">
        <v>2.04</v>
      </c>
      <c r="B281" s="16">
        <v>10.07</v>
      </c>
      <c r="C281" s="48">
        <v>86</v>
      </c>
      <c r="D281" s="44" t="s">
        <v>249</v>
      </c>
      <c r="F281" s="16"/>
      <c r="G281" s="16"/>
    </row>
    <row r="282" spans="1:7" s="15" customFormat="1" x14ac:dyDescent="0.3">
      <c r="A282" s="36">
        <v>2.0499999999999998</v>
      </c>
      <c r="B282" s="16">
        <v>10.07</v>
      </c>
      <c r="C282" s="48">
        <v>86</v>
      </c>
      <c r="D282" s="44" t="s">
        <v>249</v>
      </c>
      <c r="F282" s="16"/>
      <c r="G282" s="16"/>
    </row>
    <row r="283" spans="1:7" s="15" customFormat="1" x14ac:dyDescent="0.3">
      <c r="A283" s="36">
        <v>2.0099999999999998</v>
      </c>
      <c r="B283" s="16">
        <v>10.08</v>
      </c>
      <c r="C283" s="48">
        <v>86</v>
      </c>
      <c r="D283" s="44" t="s">
        <v>249</v>
      </c>
      <c r="F283" s="16"/>
      <c r="G283" s="16"/>
    </row>
    <row r="284" spans="1:7" s="15" customFormat="1" x14ac:dyDescent="0.3">
      <c r="A284" s="36">
        <v>2.04</v>
      </c>
      <c r="B284" s="16">
        <v>10.08</v>
      </c>
      <c r="C284" s="48">
        <v>86</v>
      </c>
      <c r="D284" s="44" t="s">
        <v>249</v>
      </c>
      <c r="F284" s="16"/>
      <c r="G284" s="16"/>
    </row>
    <row r="285" spans="1:7" s="15" customFormat="1" x14ac:dyDescent="0.3">
      <c r="A285" s="36">
        <v>2.0499999999999998</v>
      </c>
      <c r="B285" s="16">
        <v>10.08</v>
      </c>
      <c r="C285" s="48">
        <v>86</v>
      </c>
      <c r="D285" s="44" t="s">
        <v>249</v>
      </c>
      <c r="F285" s="16"/>
      <c r="G285" s="16"/>
    </row>
    <row r="286" spans="1:7" s="16" customFormat="1" ht="21" x14ac:dyDescent="0.35">
      <c r="A286" s="37">
        <v>6.01</v>
      </c>
      <c r="B286" s="16">
        <v>2.04</v>
      </c>
      <c r="C286" s="16">
        <v>9</v>
      </c>
      <c r="D286" s="71" t="s">
        <v>300</v>
      </c>
    </row>
    <row r="287" spans="1:7" s="16" customFormat="1" ht="21" x14ac:dyDescent="0.35">
      <c r="A287" s="37">
        <v>6.01</v>
      </c>
      <c r="B287" s="16">
        <v>10.039999999999999</v>
      </c>
      <c r="C287" s="16">
        <v>9</v>
      </c>
      <c r="D287" s="71" t="s">
        <v>300</v>
      </c>
    </row>
    <row r="288" spans="1:7" s="16" customFormat="1" ht="21" x14ac:dyDescent="0.35">
      <c r="A288" s="37">
        <v>8.01</v>
      </c>
      <c r="B288" s="16">
        <v>2.04</v>
      </c>
      <c r="C288" s="16">
        <v>9</v>
      </c>
      <c r="D288" s="71" t="s">
        <v>300</v>
      </c>
    </row>
    <row r="289" spans="1:4" s="16" customFormat="1" ht="21" x14ac:dyDescent="0.35">
      <c r="A289" s="37">
        <v>8.02</v>
      </c>
      <c r="B289" s="16">
        <v>2.04</v>
      </c>
      <c r="C289" s="16">
        <v>9</v>
      </c>
      <c r="D289" s="71" t="s">
        <v>300</v>
      </c>
    </row>
    <row r="290" spans="1:4" s="16" customFormat="1" ht="21" x14ac:dyDescent="0.35">
      <c r="A290" s="37">
        <v>9.01</v>
      </c>
      <c r="B290" s="16">
        <v>2.04</v>
      </c>
      <c r="C290" s="16">
        <v>9</v>
      </c>
      <c r="D290" s="71" t="s">
        <v>300</v>
      </c>
    </row>
    <row r="291" spans="1:4" s="16" customFormat="1" ht="21" x14ac:dyDescent="0.35">
      <c r="A291" s="37">
        <v>9.0399999999999991</v>
      </c>
      <c r="B291" s="16">
        <v>2.04</v>
      </c>
      <c r="C291" s="16">
        <v>9</v>
      </c>
      <c r="D291" s="71" t="s">
        <v>300</v>
      </c>
    </row>
    <row r="292" spans="1:4" s="16" customFormat="1" ht="21" x14ac:dyDescent="0.35">
      <c r="A292" s="37">
        <v>2.02</v>
      </c>
      <c r="B292" s="16">
        <v>2.04</v>
      </c>
      <c r="C292" s="16">
        <v>9</v>
      </c>
      <c r="D292" s="71" t="s">
        <v>300</v>
      </c>
    </row>
    <row r="293" spans="1:4" s="16" customFormat="1" ht="21" x14ac:dyDescent="0.35">
      <c r="A293" s="37">
        <v>2.02</v>
      </c>
      <c r="B293" s="16">
        <v>10.050000000000001</v>
      </c>
      <c r="C293" s="16">
        <v>9</v>
      </c>
      <c r="D293" s="71" t="s">
        <v>300</v>
      </c>
    </row>
    <row r="294" spans="1:4" s="16" customFormat="1" ht="21" x14ac:dyDescent="0.35">
      <c r="A294" s="37">
        <v>2.1</v>
      </c>
      <c r="B294" s="16">
        <v>2.04</v>
      </c>
      <c r="C294" s="16">
        <v>9</v>
      </c>
      <c r="D294" s="71" t="s">
        <v>300</v>
      </c>
    </row>
    <row r="295" spans="1:4" s="16" customFormat="1" ht="21" x14ac:dyDescent="0.35">
      <c r="A295" s="37">
        <v>2.1</v>
      </c>
      <c r="B295" s="16">
        <v>10.050000000000001</v>
      </c>
      <c r="C295" s="16">
        <v>9</v>
      </c>
      <c r="D295" s="71" t="s">
        <v>300</v>
      </c>
    </row>
    <row r="296" spans="1:4" s="16" customFormat="1" ht="21" x14ac:dyDescent="0.35">
      <c r="A296" s="37">
        <v>13.01</v>
      </c>
      <c r="B296" s="16">
        <v>2.04</v>
      </c>
      <c r="C296" s="16">
        <v>9</v>
      </c>
      <c r="D296" s="71" t="s">
        <v>300</v>
      </c>
    </row>
    <row r="297" spans="1:4" s="16" customFormat="1" ht="21" x14ac:dyDescent="0.35">
      <c r="A297" s="37">
        <v>13.01</v>
      </c>
      <c r="B297" s="16">
        <v>10.039999999999999</v>
      </c>
      <c r="C297" s="16">
        <v>9</v>
      </c>
      <c r="D297" s="71" t="s">
        <v>300</v>
      </c>
    </row>
    <row r="298" spans="1:4" s="16" customFormat="1" ht="21" x14ac:dyDescent="0.35">
      <c r="A298" s="37">
        <v>13.02</v>
      </c>
      <c r="B298" s="16">
        <v>2.04</v>
      </c>
      <c r="C298" s="16">
        <v>9</v>
      </c>
      <c r="D298" s="71" t="s">
        <v>300</v>
      </c>
    </row>
    <row r="299" spans="1:4" s="16" customFormat="1" ht="21" x14ac:dyDescent="0.35">
      <c r="A299" s="37">
        <v>13.02</v>
      </c>
      <c r="B299" s="16">
        <v>10.039999999999999</v>
      </c>
      <c r="C299" s="16">
        <v>9</v>
      </c>
      <c r="D299" s="71" t="s">
        <v>300</v>
      </c>
    </row>
    <row r="300" spans="1:4" s="16" customFormat="1" ht="21" x14ac:dyDescent="0.35">
      <c r="A300" s="37">
        <v>4.0199999999999996</v>
      </c>
      <c r="B300" s="16">
        <v>2.04</v>
      </c>
      <c r="C300" s="16">
        <v>9</v>
      </c>
      <c r="D300" s="71" t="s">
        <v>300</v>
      </c>
    </row>
    <row r="301" spans="1:4" s="16" customFormat="1" ht="21" x14ac:dyDescent="0.35">
      <c r="A301" s="37">
        <v>4.0199999999999996</v>
      </c>
      <c r="B301" s="16">
        <v>10.039999999999999</v>
      </c>
      <c r="C301" s="16">
        <v>9</v>
      </c>
      <c r="D301" s="71" t="s">
        <v>300</v>
      </c>
    </row>
    <row r="302" spans="1:4" s="16" customFormat="1" x14ac:dyDescent="0.3">
      <c r="A302" s="16">
        <v>11.05</v>
      </c>
      <c r="B302" s="16">
        <v>17.010999999999999</v>
      </c>
      <c r="D302" s="16" t="s">
        <v>113</v>
      </c>
    </row>
    <row r="303" spans="1:4" s="16" customFormat="1" x14ac:dyDescent="0.3">
      <c r="A303" s="16">
        <v>11.05</v>
      </c>
      <c r="B303" s="16">
        <v>17.021000000000001</v>
      </c>
      <c r="D303" s="16" t="s">
        <v>113</v>
      </c>
    </row>
    <row r="304" spans="1:4" s="16" customFormat="1" x14ac:dyDescent="0.3">
      <c r="A304" s="16">
        <v>11.05</v>
      </c>
      <c r="B304" s="16">
        <v>17.021999999999998</v>
      </c>
      <c r="D304" s="16" t="s">
        <v>113</v>
      </c>
    </row>
    <row r="305" spans="1:4" s="16" customFormat="1" x14ac:dyDescent="0.3">
      <c r="A305" s="16">
        <v>11.06</v>
      </c>
      <c r="B305" s="16">
        <v>17.010999999999999</v>
      </c>
      <c r="D305" s="16" t="s">
        <v>113</v>
      </c>
    </row>
    <row r="306" spans="1:4" s="16" customFormat="1" x14ac:dyDescent="0.3">
      <c r="A306" s="16">
        <v>11.06</v>
      </c>
      <c r="B306" s="16">
        <v>17.021000000000001</v>
      </c>
      <c r="D306" s="16" t="s">
        <v>113</v>
      </c>
    </row>
    <row r="307" spans="1:4" s="16" customFormat="1" x14ac:dyDescent="0.3">
      <c r="A307" s="16">
        <v>11.06</v>
      </c>
      <c r="B307" s="16">
        <v>17.021999999999998</v>
      </c>
      <c r="D307" s="16" t="s">
        <v>113</v>
      </c>
    </row>
    <row r="308" spans="1:4" s="16" customFormat="1" x14ac:dyDescent="0.3">
      <c r="A308" s="16">
        <v>6.0620000000000003</v>
      </c>
      <c r="B308" s="16">
        <v>17.010999999999999</v>
      </c>
      <c r="D308" s="16" t="s">
        <v>113</v>
      </c>
    </row>
    <row r="309" spans="1:4" s="16" customFormat="1" x14ac:dyDescent="0.3">
      <c r="A309" s="16">
        <v>6.0620000000000003</v>
      </c>
      <c r="B309" s="16">
        <v>17.021000000000001</v>
      </c>
      <c r="D309" s="16" t="s">
        <v>113</v>
      </c>
    </row>
    <row r="310" spans="1:4" s="16" customFormat="1" x14ac:dyDescent="0.3">
      <c r="A310" s="16">
        <v>6.0620000000000003</v>
      </c>
      <c r="B310" s="16">
        <v>17.021999999999998</v>
      </c>
      <c r="D310" s="16" t="s">
        <v>113</v>
      </c>
    </row>
    <row r="311" spans="1:4" s="16" customFormat="1" x14ac:dyDescent="0.3">
      <c r="A311" s="16">
        <v>12.01</v>
      </c>
      <c r="B311" s="16">
        <v>17.010999999999999</v>
      </c>
      <c r="D311" s="16" t="s">
        <v>113</v>
      </c>
    </row>
    <row r="312" spans="1:4" s="16" customFormat="1" x14ac:dyDescent="0.3">
      <c r="A312" s="16">
        <v>12.01</v>
      </c>
      <c r="B312" s="16">
        <v>17.021000000000001</v>
      </c>
      <c r="D312" s="16" t="s">
        <v>113</v>
      </c>
    </row>
    <row r="313" spans="1:4" s="16" customFormat="1" x14ac:dyDescent="0.3">
      <c r="A313" s="16">
        <v>12.01</v>
      </c>
      <c r="B313" s="16">
        <v>17.021999999999998</v>
      </c>
      <c r="D313" s="16" t="s">
        <v>113</v>
      </c>
    </row>
    <row r="314" spans="1:4" s="16" customFormat="1" x14ac:dyDescent="0.3">
      <c r="A314" s="16">
        <v>8.0299999999999994</v>
      </c>
      <c r="B314" s="16">
        <v>17.010999999999999</v>
      </c>
      <c r="D314" s="16" t="s">
        <v>113</v>
      </c>
    </row>
    <row r="315" spans="1:4" s="16" customFormat="1" x14ac:dyDescent="0.3">
      <c r="A315" s="16">
        <v>8.0299999999999994</v>
      </c>
      <c r="B315" s="16">
        <v>17.021000000000001</v>
      </c>
      <c r="D315" s="16" t="s">
        <v>113</v>
      </c>
    </row>
    <row r="316" spans="1:4" s="16" customFormat="1" x14ac:dyDescent="0.3">
      <c r="A316" s="16">
        <v>8.0299999999999994</v>
      </c>
      <c r="B316" s="16">
        <v>17.021999999999998</v>
      </c>
      <c r="D316" s="16" t="s">
        <v>113</v>
      </c>
    </row>
    <row r="317" spans="1:4" s="16" customFormat="1" x14ac:dyDescent="0.3">
      <c r="A317" s="16">
        <v>8.0299999999999994</v>
      </c>
      <c r="B317" s="16">
        <v>16.010999999999999</v>
      </c>
      <c r="D317" s="16" t="s">
        <v>113</v>
      </c>
    </row>
    <row r="318" spans="1:4" s="16" customFormat="1" x14ac:dyDescent="0.3">
      <c r="A318" s="16">
        <v>8.0299999999999994</v>
      </c>
      <c r="B318" s="16">
        <v>16.012</v>
      </c>
      <c r="D318" s="16" t="s">
        <v>113</v>
      </c>
    </row>
    <row r="319" spans="1:4" s="16" customFormat="1" x14ac:dyDescent="0.3">
      <c r="A319" s="16">
        <v>11.05</v>
      </c>
      <c r="B319" s="16">
        <v>16.010999999999999</v>
      </c>
      <c r="D319" s="16" t="s">
        <v>113</v>
      </c>
    </row>
    <row r="320" spans="1:4" s="16" customFormat="1" x14ac:dyDescent="0.3">
      <c r="A320" s="16">
        <v>11.05</v>
      </c>
      <c r="B320" s="16">
        <v>16.012</v>
      </c>
      <c r="D320" s="16" t="s">
        <v>113</v>
      </c>
    </row>
    <row r="321" spans="1:4" s="16" customFormat="1" x14ac:dyDescent="0.3">
      <c r="A321" s="16">
        <v>11.06</v>
      </c>
      <c r="B321" s="16">
        <v>16.010999999999999</v>
      </c>
      <c r="D321" s="16" t="s">
        <v>113</v>
      </c>
    </row>
    <row r="322" spans="1:4" s="16" customFormat="1" x14ac:dyDescent="0.3">
      <c r="A322" s="16">
        <v>11.06</v>
      </c>
      <c r="B322" s="16">
        <v>16.012</v>
      </c>
      <c r="D322" s="16" t="s">
        <v>113</v>
      </c>
    </row>
    <row r="323" spans="1:4" s="16" customFormat="1" x14ac:dyDescent="0.3">
      <c r="A323" s="16">
        <v>1.012</v>
      </c>
      <c r="B323" s="16">
        <v>16.010999999999999</v>
      </c>
      <c r="D323" s="16" t="s">
        <v>113</v>
      </c>
    </row>
    <row r="324" spans="1:4" s="16" customFormat="1" x14ac:dyDescent="0.3">
      <c r="A324" s="16">
        <v>1.012</v>
      </c>
      <c r="B324" s="16">
        <v>16.012</v>
      </c>
      <c r="D324" s="16" t="s">
        <v>113</v>
      </c>
    </row>
    <row r="325" spans="1:4" s="16" customFormat="1" x14ac:dyDescent="0.3">
      <c r="A325" s="16">
        <v>12.01</v>
      </c>
      <c r="B325" s="16">
        <v>16.010999999999999</v>
      </c>
      <c r="D325" s="16" t="s">
        <v>113</v>
      </c>
    </row>
    <row r="326" spans="1:4" s="16" customFormat="1" x14ac:dyDescent="0.3">
      <c r="A326" s="16">
        <v>12.01</v>
      </c>
      <c r="B326" s="16">
        <v>16.012</v>
      </c>
      <c r="D326" s="16" t="s">
        <v>113</v>
      </c>
    </row>
    <row r="327" spans="1:4" s="16" customFormat="1" x14ac:dyDescent="0.3">
      <c r="A327" s="16">
        <v>8.0299999999999994</v>
      </c>
      <c r="B327" s="16">
        <v>15.021000000000001</v>
      </c>
      <c r="D327" s="16" t="s">
        <v>113</v>
      </c>
    </row>
    <row r="328" spans="1:4" s="16" customFormat="1" x14ac:dyDescent="0.3">
      <c r="A328" s="16">
        <v>8.0299999999999994</v>
      </c>
      <c r="B328" s="16">
        <v>15.022</v>
      </c>
      <c r="D328" s="16" t="s">
        <v>113</v>
      </c>
    </row>
    <row r="329" spans="1:4" s="16" customFormat="1" x14ac:dyDescent="0.3">
      <c r="A329" s="16">
        <v>8.0299999999999994</v>
      </c>
      <c r="B329" s="16">
        <v>15.023</v>
      </c>
      <c r="D329" s="16" t="s">
        <v>113</v>
      </c>
    </row>
    <row r="330" spans="1:4" s="16" customFormat="1" x14ac:dyDescent="0.3">
      <c r="A330" s="16">
        <v>8.0299999999999994</v>
      </c>
      <c r="B330" s="16">
        <v>15.031000000000001</v>
      </c>
      <c r="D330" s="16" t="s">
        <v>113</v>
      </c>
    </row>
    <row r="331" spans="1:4" s="16" customFormat="1" x14ac:dyDescent="0.3">
      <c r="A331" s="16">
        <v>8.0299999999999994</v>
      </c>
      <c r="B331" s="16">
        <v>15.032</v>
      </c>
      <c r="D331" s="16" t="s">
        <v>113</v>
      </c>
    </row>
    <row r="332" spans="1:4" s="16" customFormat="1" x14ac:dyDescent="0.3">
      <c r="A332" s="16">
        <v>8.0299999999999994</v>
      </c>
      <c r="B332" s="16">
        <v>15.032999999999999</v>
      </c>
      <c r="D332" s="16" t="s">
        <v>113</v>
      </c>
    </row>
    <row r="333" spans="1:4" s="16" customFormat="1" x14ac:dyDescent="0.3">
      <c r="A333" s="16">
        <v>11.05</v>
      </c>
      <c r="B333" s="16">
        <v>15.021000000000001</v>
      </c>
      <c r="D333" s="16" t="s">
        <v>113</v>
      </c>
    </row>
    <row r="334" spans="1:4" s="16" customFormat="1" x14ac:dyDescent="0.3">
      <c r="A334" s="16">
        <v>11.05</v>
      </c>
      <c r="B334" s="16">
        <v>15.022</v>
      </c>
      <c r="D334" s="16" t="s">
        <v>113</v>
      </c>
    </row>
    <row r="335" spans="1:4" s="16" customFormat="1" x14ac:dyDescent="0.3">
      <c r="A335" s="16">
        <v>11.05</v>
      </c>
      <c r="B335" s="16">
        <v>15.023</v>
      </c>
      <c r="D335" s="16" t="s">
        <v>113</v>
      </c>
    </row>
    <row r="336" spans="1:4" s="16" customFormat="1" x14ac:dyDescent="0.3">
      <c r="A336" s="16">
        <v>11.05</v>
      </c>
      <c r="B336" s="16">
        <v>15.031000000000001</v>
      </c>
      <c r="D336" s="16" t="s">
        <v>113</v>
      </c>
    </row>
    <row r="337" spans="1:7" s="16" customFormat="1" x14ac:dyDescent="0.3">
      <c r="A337" s="16">
        <v>11.05</v>
      </c>
      <c r="B337" s="16">
        <v>15.032</v>
      </c>
      <c r="D337" s="16" t="s">
        <v>113</v>
      </c>
    </row>
    <row r="338" spans="1:7" s="16" customFormat="1" x14ac:dyDescent="0.3">
      <c r="A338" s="16">
        <v>11.05</v>
      </c>
      <c r="B338" s="16">
        <v>15.032999999999999</v>
      </c>
      <c r="D338" s="16" t="s">
        <v>113</v>
      </c>
    </row>
    <row r="339" spans="1:7" s="16" customFormat="1" x14ac:dyDescent="0.3">
      <c r="A339" s="16">
        <v>11.06</v>
      </c>
      <c r="B339" s="16">
        <v>15.021000000000001</v>
      </c>
      <c r="D339" s="16" t="s">
        <v>113</v>
      </c>
    </row>
    <row r="340" spans="1:7" s="16" customFormat="1" x14ac:dyDescent="0.3">
      <c r="A340" s="16">
        <v>11.06</v>
      </c>
      <c r="B340" s="16">
        <v>15.022</v>
      </c>
      <c r="D340" s="16" t="s">
        <v>113</v>
      </c>
    </row>
    <row r="341" spans="1:7" s="16" customFormat="1" x14ac:dyDescent="0.3">
      <c r="A341" s="16">
        <v>11.06</v>
      </c>
      <c r="B341" s="16">
        <v>15.023</v>
      </c>
      <c r="D341" s="16" t="s">
        <v>113</v>
      </c>
    </row>
    <row r="342" spans="1:7" s="16" customFormat="1" x14ac:dyDescent="0.3">
      <c r="A342" s="16">
        <v>11.06</v>
      </c>
      <c r="B342" s="16">
        <v>15.031000000000001</v>
      </c>
      <c r="D342" s="16" t="s">
        <v>113</v>
      </c>
    </row>
    <row r="343" spans="1:7" s="16" customFormat="1" x14ac:dyDescent="0.3">
      <c r="A343" s="16">
        <v>11.06</v>
      </c>
      <c r="B343" s="16">
        <v>15.032</v>
      </c>
      <c r="D343" s="16" t="s">
        <v>113</v>
      </c>
    </row>
    <row r="344" spans="1:7" s="16" customFormat="1" x14ac:dyDescent="0.3">
      <c r="A344" s="16">
        <v>11.06</v>
      </c>
      <c r="B344" s="16">
        <v>15.032999999999999</v>
      </c>
      <c r="D344" s="16" t="s">
        <v>113</v>
      </c>
    </row>
    <row r="345" spans="1:7" s="16" customFormat="1" x14ac:dyDescent="0.3">
      <c r="A345" s="16">
        <v>12.01</v>
      </c>
      <c r="B345" s="16">
        <v>15.021000000000001</v>
      </c>
      <c r="D345" s="16" t="s">
        <v>113</v>
      </c>
    </row>
    <row r="346" spans="1:7" s="16" customFormat="1" x14ac:dyDescent="0.3">
      <c r="A346" s="16">
        <v>12.01</v>
      </c>
      <c r="B346" s="16">
        <v>15.022</v>
      </c>
      <c r="D346" s="16" t="s">
        <v>113</v>
      </c>
    </row>
    <row r="347" spans="1:7" s="16" customFormat="1" x14ac:dyDescent="0.3">
      <c r="A347" s="16">
        <v>12.01</v>
      </c>
      <c r="B347" s="16">
        <v>15.023</v>
      </c>
      <c r="D347" s="16" t="s">
        <v>113</v>
      </c>
    </row>
    <row r="348" spans="1:7" s="16" customFormat="1" x14ac:dyDescent="0.3">
      <c r="A348" s="16">
        <v>12.01</v>
      </c>
      <c r="B348" s="16">
        <v>15.031000000000001</v>
      </c>
      <c r="D348" s="16" t="s">
        <v>113</v>
      </c>
    </row>
    <row r="349" spans="1:7" s="16" customFormat="1" x14ac:dyDescent="0.3">
      <c r="A349" s="16">
        <v>12.01</v>
      </c>
      <c r="B349" s="16">
        <v>15.032</v>
      </c>
      <c r="D349" s="16" t="s">
        <v>113</v>
      </c>
    </row>
    <row r="350" spans="1:7" s="16" customFormat="1" x14ac:dyDescent="0.3">
      <c r="A350" s="16">
        <v>12.01</v>
      </c>
      <c r="B350" s="16">
        <v>15.032999999999999</v>
      </c>
      <c r="D350" s="16" t="s">
        <v>113</v>
      </c>
    </row>
    <row r="351" spans="1:7" s="15" customFormat="1" x14ac:dyDescent="0.3">
      <c r="A351" s="15">
        <v>8.0299999999999994</v>
      </c>
      <c r="B351" s="16">
        <v>15.010999999999999</v>
      </c>
      <c r="D351" s="15" t="s">
        <v>112</v>
      </c>
      <c r="F351" s="16"/>
      <c r="G351" s="16"/>
    </row>
    <row r="352" spans="1:7" s="15" customFormat="1" x14ac:dyDescent="0.3">
      <c r="A352" s="15">
        <v>10.012</v>
      </c>
      <c r="B352" s="16">
        <v>15.010999999999999</v>
      </c>
      <c r="D352" s="15" t="s">
        <v>112</v>
      </c>
      <c r="F352" s="16"/>
      <c r="G352" s="16"/>
    </row>
    <row r="353" spans="1:7" s="15" customFormat="1" x14ac:dyDescent="0.3">
      <c r="A353" s="15">
        <v>10.026</v>
      </c>
      <c r="B353" s="16">
        <v>15.010999999999999</v>
      </c>
      <c r="D353" s="15" t="s">
        <v>112</v>
      </c>
      <c r="F353" s="16"/>
      <c r="G353" s="16"/>
    </row>
    <row r="354" spans="1:7" s="15" customFormat="1" x14ac:dyDescent="0.3">
      <c r="A354" s="15">
        <v>11.06</v>
      </c>
      <c r="B354" s="16">
        <v>15.010999999999999</v>
      </c>
      <c r="D354" s="15" t="s">
        <v>112</v>
      </c>
      <c r="F354" s="16"/>
      <c r="G354" s="16"/>
    </row>
    <row r="355" spans="1:7" s="15" customFormat="1" x14ac:dyDescent="0.3">
      <c r="A355" s="15">
        <v>1.012</v>
      </c>
      <c r="B355" s="16">
        <v>15.010999999999999</v>
      </c>
      <c r="D355" s="15" t="s">
        <v>112</v>
      </c>
      <c r="F355" s="16"/>
      <c r="G355" s="16"/>
    </row>
    <row r="356" spans="1:7" s="15" customFormat="1" x14ac:dyDescent="0.3">
      <c r="A356" s="15">
        <v>9.1</v>
      </c>
      <c r="B356" s="16">
        <v>17.03</v>
      </c>
      <c r="D356" s="15" t="s">
        <v>112</v>
      </c>
      <c r="F356" s="16"/>
      <c r="G356" s="16"/>
    </row>
    <row r="357" spans="1:7" s="15" customFormat="1" x14ac:dyDescent="0.3">
      <c r="A357" s="15">
        <v>12.01</v>
      </c>
      <c r="B357" s="16">
        <v>17.03</v>
      </c>
      <c r="D357" s="15" t="s">
        <v>112</v>
      </c>
      <c r="F357" s="16"/>
      <c r="G357" s="16"/>
    </row>
    <row r="358" spans="1:7" s="15" customFormat="1" x14ac:dyDescent="0.3">
      <c r="A358" s="15">
        <v>6.01</v>
      </c>
      <c r="B358" s="16">
        <v>15.04</v>
      </c>
      <c r="D358" s="15" t="s">
        <v>112</v>
      </c>
      <c r="F358" s="16"/>
      <c r="G358" s="16"/>
    </row>
    <row r="359" spans="1:7" s="15" customFormat="1" x14ac:dyDescent="0.3">
      <c r="A359" s="15">
        <v>8.0299999999999994</v>
      </c>
      <c r="B359" s="16">
        <v>15.04</v>
      </c>
      <c r="D359" s="15" t="s">
        <v>112</v>
      </c>
      <c r="F359" s="16"/>
      <c r="G359" s="16"/>
    </row>
    <row r="360" spans="1:7" s="15" customFormat="1" x14ac:dyDescent="0.3">
      <c r="A360" s="15">
        <v>10.012</v>
      </c>
      <c r="B360" s="16">
        <v>15.04</v>
      </c>
      <c r="D360" s="15" t="s">
        <v>112</v>
      </c>
      <c r="F360" s="16"/>
      <c r="G360" s="16"/>
    </row>
    <row r="361" spans="1:7" s="15" customFormat="1" x14ac:dyDescent="0.3">
      <c r="A361" s="15">
        <v>10.026</v>
      </c>
      <c r="B361" s="16">
        <v>15.04</v>
      </c>
      <c r="D361" s="15" t="s">
        <v>112</v>
      </c>
      <c r="F361" s="16"/>
      <c r="G361" s="16"/>
    </row>
    <row r="362" spans="1:7" s="15" customFormat="1" x14ac:dyDescent="0.3">
      <c r="A362" s="15">
        <v>11.06</v>
      </c>
      <c r="B362" s="16">
        <v>15.04</v>
      </c>
      <c r="D362" s="15" t="s">
        <v>112</v>
      </c>
      <c r="F362" s="16"/>
      <c r="G362" s="16"/>
    </row>
    <row r="363" spans="1:7" s="15" customFormat="1" x14ac:dyDescent="0.3">
      <c r="A363" s="15">
        <v>1.012</v>
      </c>
      <c r="B363" s="16">
        <v>15.04</v>
      </c>
      <c r="D363" s="15" t="s">
        <v>112</v>
      </c>
      <c r="F363" s="16"/>
      <c r="G363" s="16"/>
    </row>
    <row r="364" spans="1:7" s="16" customFormat="1" x14ac:dyDescent="0.3">
      <c r="A364" s="16">
        <v>6.01</v>
      </c>
      <c r="B364" s="16">
        <v>16.024000000000001</v>
      </c>
      <c r="D364" s="16" t="s">
        <v>116</v>
      </c>
    </row>
    <row r="365" spans="1:7" s="16" customFormat="1" x14ac:dyDescent="0.3">
      <c r="A365" s="16">
        <v>6.01</v>
      </c>
      <c r="B365" s="16">
        <v>16.024999999999999</v>
      </c>
      <c r="D365" s="16" t="s">
        <v>116</v>
      </c>
    </row>
    <row r="366" spans="1:7" s="16" customFormat="1" x14ac:dyDescent="0.3">
      <c r="A366" s="16">
        <v>6.0529999999999999</v>
      </c>
      <c r="B366" s="16">
        <v>16.023</v>
      </c>
      <c r="D366" s="16" t="s">
        <v>116</v>
      </c>
    </row>
    <row r="367" spans="1:7" s="16" customFormat="1" x14ac:dyDescent="0.3">
      <c r="A367" s="16">
        <v>6.0529999999999999</v>
      </c>
      <c r="B367" s="16">
        <v>16.024000000000001</v>
      </c>
      <c r="D367" s="16" t="s">
        <v>116</v>
      </c>
    </row>
    <row r="368" spans="1:7" s="16" customFormat="1" x14ac:dyDescent="0.3">
      <c r="A368" s="16">
        <v>6.0529999999999999</v>
      </c>
      <c r="B368" s="16">
        <v>16.024999999999999</v>
      </c>
      <c r="D368" s="16" t="s">
        <v>116</v>
      </c>
    </row>
    <row r="369" spans="1:7" s="16" customFormat="1" x14ac:dyDescent="0.3">
      <c r="A369" s="16">
        <v>6.0540000000000003</v>
      </c>
      <c r="B369" s="16">
        <v>16.023</v>
      </c>
      <c r="D369" s="16" t="s">
        <v>116</v>
      </c>
    </row>
    <row r="370" spans="1:7" s="16" customFormat="1" x14ac:dyDescent="0.3">
      <c r="A370" s="16">
        <v>6.0540000000000003</v>
      </c>
      <c r="B370" s="16">
        <v>16.024000000000001</v>
      </c>
      <c r="D370" s="16" t="s">
        <v>116</v>
      </c>
    </row>
    <row r="371" spans="1:7" s="16" customFormat="1" x14ac:dyDescent="0.3">
      <c r="A371" s="16">
        <v>6.0540000000000003</v>
      </c>
      <c r="B371" s="16">
        <v>16.024999999999999</v>
      </c>
      <c r="D371" s="16" t="s">
        <v>116</v>
      </c>
    </row>
    <row r="372" spans="1:7" s="16" customFormat="1" x14ac:dyDescent="0.3">
      <c r="A372" s="16">
        <v>6.0549999999999997</v>
      </c>
      <c r="B372" s="16">
        <v>16.024999999999999</v>
      </c>
      <c r="D372" s="16" t="s">
        <v>116</v>
      </c>
    </row>
    <row r="373" spans="1:7" s="16" customFormat="1" x14ac:dyDescent="0.3">
      <c r="A373" s="16">
        <v>8.0299999999999994</v>
      </c>
      <c r="B373" s="16">
        <v>16.021000000000001</v>
      </c>
      <c r="D373" s="16" t="s">
        <v>116</v>
      </c>
    </row>
    <row r="374" spans="1:7" s="16" customFormat="1" x14ac:dyDescent="0.3">
      <c r="A374" s="16">
        <v>8.0299999999999994</v>
      </c>
      <c r="B374" s="16">
        <v>16.021999999999998</v>
      </c>
      <c r="D374" s="16" t="s">
        <v>116</v>
      </c>
    </row>
    <row r="375" spans="1:7" s="15" customFormat="1" x14ac:dyDescent="0.3">
      <c r="A375" s="15">
        <v>10.012</v>
      </c>
      <c r="B375" s="16">
        <v>9.0299999999999994</v>
      </c>
      <c r="D375" s="15" t="s">
        <v>117</v>
      </c>
      <c r="F375" s="16"/>
      <c r="G375" s="16"/>
    </row>
    <row r="376" spans="1:7" s="15" customFormat="1" x14ac:dyDescent="0.3">
      <c r="A376" s="15">
        <v>10.012</v>
      </c>
      <c r="B376" s="16">
        <v>9.0399999999999991</v>
      </c>
      <c r="D376" s="15" t="s">
        <v>117</v>
      </c>
      <c r="F376" s="16"/>
      <c r="G376" s="16"/>
    </row>
    <row r="377" spans="1:7" s="15" customFormat="1" x14ac:dyDescent="0.3">
      <c r="A377" s="15">
        <v>10.012</v>
      </c>
      <c r="B377" s="16">
        <v>9.0500000000000007</v>
      </c>
      <c r="D377" s="15" t="s">
        <v>117</v>
      </c>
      <c r="F377" s="16"/>
      <c r="G377" s="16"/>
    </row>
    <row r="378" spans="1:7" s="15" customFormat="1" x14ac:dyDescent="0.3">
      <c r="A378" s="15">
        <v>10.021000000000001</v>
      </c>
      <c r="B378" s="16">
        <v>9.0299999999999994</v>
      </c>
      <c r="D378" s="15" t="s">
        <v>117</v>
      </c>
      <c r="F378" s="16"/>
      <c r="G378" s="16"/>
    </row>
    <row r="379" spans="1:7" s="15" customFormat="1" x14ac:dyDescent="0.3">
      <c r="A379" s="15">
        <v>10.021000000000001</v>
      </c>
      <c r="B379" s="16">
        <v>9.0399999999999991</v>
      </c>
      <c r="D379" s="15" t="s">
        <v>117</v>
      </c>
      <c r="F379" s="16"/>
      <c r="G379" s="16"/>
    </row>
    <row r="380" spans="1:7" s="15" customFormat="1" x14ac:dyDescent="0.3">
      <c r="A380" s="15">
        <v>10.021000000000001</v>
      </c>
      <c r="B380" s="16">
        <v>9.0500000000000007</v>
      </c>
      <c r="D380" s="15" t="s">
        <v>117</v>
      </c>
      <c r="F380" s="16"/>
      <c r="G380" s="16"/>
    </row>
    <row r="381" spans="1:7" s="15" customFormat="1" x14ac:dyDescent="0.3">
      <c r="A381" s="15">
        <v>9.1199999999999992</v>
      </c>
      <c r="B381" s="16">
        <v>8.0500000000000007</v>
      </c>
      <c r="D381" s="15" t="s">
        <v>117</v>
      </c>
      <c r="F381" s="16"/>
      <c r="G381" s="16"/>
    </row>
    <row r="382" spans="1:7" s="15" customFormat="1" x14ac:dyDescent="0.3">
      <c r="A382" s="15">
        <v>9.1199999999999992</v>
      </c>
      <c r="B382" s="16">
        <v>9.01</v>
      </c>
      <c r="D382" s="15" t="s">
        <v>117</v>
      </c>
      <c r="F382" s="16"/>
      <c r="G382" s="16"/>
    </row>
    <row r="383" spans="1:7" s="15" customFormat="1" x14ac:dyDescent="0.3">
      <c r="A383" s="15">
        <v>9.1199999999999992</v>
      </c>
      <c r="B383" s="16">
        <v>9.02</v>
      </c>
      <c r="D383" s="15" t="s">
        <v>117</v>
      </c>
      <c r="F383" s="16"/>
      <c r="G383" s="16"/>
    </row>
    <row r="384" spans="1:7" s="15" customFormat="1" x14ac:dyDescent="0.3">
      <c r="A384" s="15">
        <v>9.1199999999999992</v>
      </c>
      <c r="B384" s="16">
        <v>9.0299999999999994</v>
      </c>
      <c r="D384" s="15" t="s">
        <v>117</v>
      </c>
      <c r="F384" s="16"/>
      <c r="G384" s="16"/>
    </row>
    <row r="385" spans="1:7" s="15" customFormat="1" x14ac:dyDescent="0.3">
      <c r="A385" s="15">
        <v>9.1199999999999992</v>
      </c>
      <c r="B385" s="16">
        <v>9.0399999999999991</v>
      </c>
      <c r="D385" s="15" t="s">
        <v>117</v>
      </c>
      <c r="F385" s="16"/>
      <c r="G385" s="16"/>
    </row>
    <row r="386" spans="1:7" s="15" customFormat="1" x14ac:dyDescent="0.3">
      <c r="A386" s="15">
        <v>9.1199999999999992</v>
      </c>
      <c r="B386" s="16">
        <v>9.0500000000000007</v>
      </c>
      <c r="D386" s="15" t="s">
        <v>117</v>
      </c>
      <c r="F386" s="16"/>
      <c r="G386" s="16"/>
    </row>
    <row r="387" spans="1:7" s="15" customFormat="1" x14ac:dyDescent="0.3">
      <c r="A387" s="15">
        <v>11.05</v>
      </c>
      <c r="B387" s="16">
        <v>9.0299999999999994</v>
      </c>
      <c r="D387" s="15" t="s">
        <v>117</v>
      </c>
      <c r="F387" s="16"/>
      <c r="G387" s="16"/>
    </row>
    <row r="388" spans="1:7" s="15" customFormat="1" x14ac:dyDescent="0.3">
      <c r="A388" s="15">
        <v>11.05</v>
      </c>
      <c r="B388" s="16">
        <v>9.0399999999999991</v>
      </c>
      <c r="D388" s="15" t="s">
        <v>117</v>
      </c>
      <c r="F388" s="16"/>
      <c r="G388" s="16"/>
    </row>
    <row r="389" spans="1:7" s="15" customFormat="1" x14ac:dyDescent="0.3">
      <c r="A389" s="15">
        <v>11.05</v>
      </c>
      <c r="B389" s="16">
        <v>9.0500000000000007</v>
      </c>
      <c r="D389" s="15" t="s">
        <v>117</v>
      </c>
      <c r="F389" s="16"/>
      <c r="G389" s="16"/>
    </row>
    <row r="390" spans="1:7" s="15" customFormat="1" x14ac:dyDescent="0.3">
      <c r="A390" s="15">
        <v>2.11</v>
      </c>
      <c r="B390" s="16">
        <v>8.0500000000000007</v>
      </c>
      <c r="D390" s="15" t="s">
        <v>117</v>
      </c>
      <c r="F390" s="16"/>
      <c r="G390" s="16"/>
    </row>
    <row r="391" spans="1:7" s="15" customFormat="1" x14ac:dyDescent="0.3">
      <c r="A391" s="15">
        <v>2.11</v>
      </c>
      <c r="B391" s="16">
        <v>9.01</v>
      </c>
      <c r="D391" s="15" t="s">
        <v>117</v>
      </c>
      <c r="F391" s="16"/>
      <c r="G391" s="16"/>
    </row>
    <row r="392" spans="1:7" s="15" customFormat="1" x14ac:dyDescent="0.3">
      <c r="A392" s="15">
        <v>2.11</v>
      </c>
      <c r="B392" s="16">
        <v>9.02</v>
      </c>
      <c r="D392" s="15" t="s">
        <v>117</v>
      </c>
      <c r="F392" s="16"/>
      <c r="G392" s="16"/>
    </row>
    <row r="393" spans="1:7" s="15" customFormat="1" x14ac:dyDescent="0.3">
      <c r="A393" s="15">
        <v>2.12</v>
      </c>
      <c r="B393" s="16">
        <v>8.0500000000000007</v>
      </c>
      <c r="D393" s="15" t="s">
        <v>117</v>
      </c>
      <c r="F393" s="16"/>
      <c r="G393" s="16"/>
    </row>
    <row r="394" spans="1:7" s="15" customFormat="1" x14ac:dyDescent="0.3">
      <c r="A394" s="15">
        <v>2.12</v>
      </c>
      <c r="B394" s="16">
        <v>9.01</v>
      </c>
      <c r="D394" s="15" t="s">
        <v>117</v>
      </c>
      <c r="F394" s="16"/>
      <c r="G394" s="16"/>
    </row>
    <row r="395" spans="1:7" s="15" customFormat="1" x14ac:dyDescent="0.3">
      <c r="A395" s="15">
        <v>2.12</v>
      </c>
      <c r="B395" s="16">
        <v>9.02</v>
      </c>
      <c r="D395" s="15" t="s">
        <v>117</v>
      </c>
      <c r="F395" s="16"/>
      <c r="G395" s="16"/>
    </row>
    <row r="396" spans="1:7" s="15" customFormat="1" x14ac:dyDescent="0.3">
      <c r="A396" s="15">
        <v>13.03</v>
      </c>
      <c r="B396" s="16">
        <v>9.0299999999999994</v>
      </c>
      <c r="D396" s="15" t="s">
        <v>117</v>
      </c>
      <c r="F396" s="16"/>
      <c r="G396" s="16"/>
    </row>
    <row r="397" spans="1:7" s="15" customFormat="1" x14ac:dyDescent="0.3">
      <c r="A397" s="15">
        <v>13.03</v>
      </c>
      <c r="B397" s="16">
        <v>9.0500000000000007</v>
      </c>
      <c r="D397" s="15" t="s">
        <v>117</v>
      </c>
      <c r="F397" s="16"/>
      <c r="G397" s="16"/>
    </row>
    <row r="398" spans="1:7" s="15" customFormat="1" x14ac:dyDescent="0.3">
      <c r="A398" s="15">
        <v>14.01</v>
      </c>
      <c r="B398" s="16">
        <v>8.0500000000000007</v>
      </c>
      <c r="D398" s="15" t="s">
        <v>117</v>
      </c>
      <c r="F398" s="16"/>
      <c r="G398" s="16"/>
    </row>
    <row r="399" spans="1:7" s="15" customFormat="1" x14ac:dyDescent="0.3">
      <c r="A399" s="15">
        <v>14.01</v>
      </c>
      <c r="B399" s="16">
        <v>9.01</v>
      </c>
      <c r="D399" s="15" t="s">
        <v>117</v>
      </c>
      <c r="F399" s="16"/>
      <c r="G399" s="16"/>
    </row>
    <row r="400" spans="1:7" s="15" customFormat="1" x14ac:dyDescent="0.3">
      <c r="A400" s="15">
        <v>14.01</v>
      </c>
      <c r="B400" s="16">
        <v>9.02</v>
      </c>
      <c r="D400" s="15" t="s">
        <v>117</v>
      </c>
      <c r="F400" s="16"/>
      <c r="G400" s="16"/>
    </row>
    <row r="401" spans="1:7" s="15" customFormat="1" x14ac:dyDescent="0.3">
      <c r="A401" s="15">
        <v>3.02</v>
      </c>
      <c r="B401" s="16">
        <v>8.0500000000000007</v>
      </c>
      <c r="D401" s="15" t="s">
        <v>117</v>
      </c>
      <c r="F401" s="16"/>
      <c r="G401" s="16"/>
    </row>
    <row r="402" spans="1:7" s="15" customFormat="1" x14ac:dyDescent="0.3">
      <c r="A402" s="15">
        <v>3.02</v>
      </c>
      <c r="B402" s="16">
        <v>9.01</v>
      </c>
      <c r="D402" s="15" t="s">
        <v>117</v>
      </c>
      <c r="F402" s="16"/>
      <c r="G402" s="16"/>
    </row>
    <row r="403" spans="1:7" s="15" customFormat="1" x14ac:dyDescent="0.3">
      <c r="A403" s="15">
        <v>3.02</v>
      </c>
      <c r="B403" s="16">
        <v>9.02</v>
      </c>
      <c r="D403" s="15" t="s">
        <v>117</v>
      </c>
      <c r="F403" s="16"/>
      <c r="G403" s="16"/>
    </row>
    <row r="404" spans="1:7" s="15" customFormat="1" x14ac:dyDescent="0.3">
      <c r="A404" s="15">
        <v>3.03</v>
      </c>
      <c r="B404" s="16">
        <v>8.0500000000000007</v>
      </c>
      <c r="D404" s="15" t="s">
        <v>117</v>
      </c>
      <c r="F404" s="16"/>
      <c r="G404" s="16"/>
    </row>
    <row r="405" spans="1:7" s="15" customFormat="1" x14ac:dyDescent="0.3">
      <c r="A405" s="15">
        <v>3.03</v>
      </c>
      <c r="B405" s="16">
        <v>9.01</v>
      </c>
      <c r="D405" s="15" t="s">
        <v>117</v>
      </c>
      <c r="F405" s="16"/>
      <c r="G405" s="16"/>
    </row>
    <row r="406" spans="1:7" s="15" customFormat="1" x14ac:dyDescent="0.3">
      <c r="A406" s="15">
        <v>3.03</v>
      </c>
      <c r="B406" s="16">
        <v>9.02</v>
      </c>
      <c r="D406" s="15" t="s">
        <v>117</v>
      </c>
      <c r="F406" s="16"/>
      <c r="G406" s="16"/>
    </row>
    <row r="407" spans="1:7" s="15" customFormat="1" x14ac:dyDescent="0.3">
      <c r="A407" s="15">
        <v>3.04</v>
      </c>
      <c r="B407" s="16">
        <v>9.0299999999999994</v>
      </c>
      <c r="D407" s="15" t="s">
        <v>117</v>
      </c>
      <c r="F407" s="16"/>
      <c r="G407" s="16"/>
    </row>
    <row r="408" spans="1:7" s="15" customFormat="1" x14ac:dyDescent="0.3">
      <c r="A408" s="15">
        <v>3.04</v>
      </c>
      <c r="B408" s="16">
        <v>9.0399999999999991</v>
      </c>
      <c r="D408" s="15" t="s">
        <v>117</v>
      </c>
      <c r="F408" s="16"/>
      <c r="G408" s="16"/>
    </row>
    <row r="409" spans="1:7" s="15" customFormat="1" x14ac:dyDescent="0.3">
      <c r="A409" s="15">
        <v>3.04</v>
      </c>
      <c r="B409" s="16">
        <v>9.0500000000000007</v>
      </c>
      <c r="D409" s="15" t="s">
        <v>117</v>
      </c>
      <c r="F409" s="16"/>
      <c r="G409" s="16"/>
    </row>
    <row r="410" spans="1:7" s="15" customFormat="1" x14ac:dyDescent="0.3">
      <c r="A410" s="15">
        <v>7.01</v>
      </c>
      <c r="B410" s="16">
        <v>200</v>
      </c>
      <c r="D410" s="15" t="s">
        <v>117</v>
      </c>
      <c r="F410" s="16"/>
      <c r="G410" s="16"/>
    </row>
    <row r="411" spans="1:7" s="18" customFormat="1" x14ac:dyDescent="0.3">
      <c r="A411" s="18">
        <v>2.11</v>
      </c>
      <c r="B411" s="16">
        <v>8.06</v>
      </c>
      <c r="D411" s="18" t="s">
        <v>209</v>
      </c>
      <c r="F411" s="16"/>
      <c r="G411" s="16"/>
    </row>
    <row r="412" spans="1:7" s="18" customFormat="1" x14ac:dyDescent="0.3">
      <c r="A412" s="18">
        <v>2.12</v>
      </c>
      <c r="B412" s="16">
        <v>8.06</v>
      </c>
      <c r="D412" s="18" t="s">
        <v>209</v>
      </c>
      <c r="F412" s="16"/>
      <c r="G412" s="16"/>
    </row>
    <row r="413" spans="1:7" s="18" customFormat="1" x14ac:dyDescent="0.3">
      <c r="A413" s="18">
        <v>3.01</v>
      </c>
      <c r="B413" s="16">
        <v>8.06</v>
      </c>
      <c r="D413" s="18" t="s">
        <v>209</v>
      </c>
      <c r="F413" s="16"/>
      <c r="G413" s="16"/>
    </row>
    <row r="414" spans="1:7" s="15" customFormat="1" x14ac:dyDescent="0.3">
      <c r="A414" s="15">
        <v>6.056</v>
      </c>
      <c r="B414" s="16">
        <v>8.07</v>
      </c>
      <c r="D414" s="15" t="s">
        <v>210</v>
      </c>
      <c r="F414" s="16"/>
      <c r="G414" s="16"/>
    </row>
    <row r="415" spans="1:7" s="15" customFormat="1" x14ac:dyDescent="0.3">
      <c r="A415" s="15">
        <v>6.0570000000000004</v>
      </c>
      <c r="B415" s="16">
        <v>8.07</v>
      </c>
      <c r="D415" s="15" t="s">
        <v>210</v>
      </c>
      <c r="F415" s="16"/>
      <c r="G415" s="16"/>
    </row>
    <row r="416" spans="1:7" s="15" customFormat="1" x14ac:dyDescent="0.3">
      <c r="A416" s="15">
        <v>6.02</v>
      </c>
      <c r="B416" s="16">
        <v>8.07</v>
      </c>
      <c r="D416" s="15" t="s">
        <v>210</v>
      </c>
      <c r="F416" s="16"/>
      <c r="G416" s="16"/>
    </row>
    <row r="417" spans="1:7" s="15" customFormat="1" x14ac:dyDescent="0.3">
      <c r="A417" s="15">
        <v>10.010999999999999</v>
      </c>
      <c r="B417" s="16">
        <v>8.07</v>
      </c>
      <c r="D417" s="15" t="s">
        <v>210</v>
      </c>
      <c r="F417" s="16"/>
      <c r="G417" s="16"/>
    </row>
    <row r="418" spans="1:7" s="15" customFormat="1" x14ac:dyDescent="0.3">
      <c r="A418" s="15">
        <v>10.012</v>
      </c>
      <c r="B418" s="16">
        <v>8.07</v>
      </c>
      <c r="D418" s="15" t="s">
        <v>210</v>
      </c>
      <c r="F418" s="16"/>
      <c r="G418" s="16"/>
    </row>
    <row r="419" spans="1:7" s="15" customFormat="1" x14ac:dyDescent="0.3">
      <c r="A419" s="15">
        <v>9.11</v>
      </c>
      <c r="B419" s="16">
        <v>8.07</v>
      </c>
      <c r="D419" s="15" t="s">
        <v>210</v>
      </c>
      <c r="F419" s="16"/>
      <c r="G419" s="16"/>
    </row>
    <row r="420" spans="1:7" s="15" customFormat="1" x14ac:dyDescent="0.3">
      <c r="A420" s="15">
        <v>9.1199999999999992</v>
      </c>
      <c r="B420" s="16">
        <v>8.07</v>
      </c>
      <c r="D420" s="15" t="s">
        <v>210</v>
      </c>
      <c r="F420" s="16"/>
      <c r="G420" s="16"/>
    </row>
    <row r="421" spans="1:7" s="15" customFormat="1" x14ac:dyDescent="0.3">
      <c r="A421" s="15">
        <v>11.05</v>
      </c>
      <c r="B421" s="16">
        <v>8.07</v>
      </c>
      <c r="D421" s="15" t="s">
        <v>210</v>
      </c>
      <c r="F421" s="16"/>
      <c r="G421" s="16"/>
    </row>
    <row r="422" spans="1:7" s="15" customFormat="1" x14ac:dyDescent="0.3">
      <c r="A422" s="15">
        <v>2.11</v>
      </c>
      <c r="B422" s="16">
        <v>8.07</v>
      </c>
      <c r="D422" s="15" t="s">
        <v>210</v>
      </c>
      <c r="F422" s="16"/>
      <c r="G422" s="16"/>
    </row>
    <row r="423" spans="1:7" s="15" customFormat="1" x14ac:dyDescent="0.3">
      <c r="A423" s="15">
        <v>2.12</v>
      </c>
      <c r="B423" s="16">
        <v>8.07</v>
      </c>
      <c r="D423" s="15" t="s">
        <v>210</v>
      </c>
      <c r="F423" s="16"/>
      <c r="G423" s="16"/>
    </row>
    <row r="424" spans="1:7" s="15" customFormat="1" x14ac:dyDescent="0.3">
      <c r="A424" s="15">
        <v>16</v>
      </c>
      <c r="B424" s="16">
        <v>8.07</v>
      </c>
      <c r="D424" s="15" t="s">
        <v>210</v>
      </c>
      <c r="F424" s="16"/>
      <c r="G424" s="16"/>
    </row>
    <row r="425" spans="1:7" s="15" customFormat="1" x14ac:dyDescent="0.3">
      <c r="A425" s="15">
        <v>7.02</v>
      </c>
      <c r="B425" s="16">
        <v>8.07</v>
      </c>
      <c r="D425" s="15" t="s">
        <v>210</v>
      </c>
      <c r="F425" s="16"/>
      <c r="G425" s="16"/>
    </row>
    <row r="426" spans="1:7" s="16" customFormat="1" x14ac:dyDescent="0.3">
      <c r="A426" s="16">
        <v>10.012</v>
      </c>
      <c r="B426" s="16">
        <v>8.02</v>
      </c>
      <c r="D426" s="16" t="s">
        <v>211</v>
      </c>
    </row>
    <row r="427" spans="1:7" s="16" customFormat="1" x14ac:dyDescent="0.3">
      <c r="A427" s="16">
        <v>10.012</v>
      </c>
      <c r="B427" s="16">
        <v>8.08</v>
      </c>
      <c r="D427" s="16" t="s">
        <v>211</v>
      </c>
    </row>
    <row r="428" spans="1:7" s="16" customFormat="1" x14ac:dyDescent="0.3">
      <c r="A428" s="16">
        <v>10.012</v>
      </c>
      <c r="B428" s="16">
        <v>17.04</v>
      </c>
      <c r="D428" s="16" t="s">
        <v>211</v>
      </c>
    </row>
    <row r="429" spans="1:7" s="16" customFormat="1" x14ac:dyDescent="0.3">
      <c r="A429" s="16">
        <v>9.11</v>
      </c>
      <c r="B429" s="16">
        <v>8.02</v>
      </c>
      <c r="D429" s="16" t="s">
        <v>211</v>
      </c>
    </row>
    <row r="430" spans="1:7" s="16" customFormat="1" x14ac:dyDescent="0.3">
      <c r="A430" s="16">
        <v>9.11</v>
      </c>
      <c r="B430" s="16">
        <v>8.08</v>
      </c>
      <c r="D430" s="16" t="s">
        <v>211</v>
      </c>
    </row>
    <row r="431" spans="1:7" s="16" customFormat="1" x14ac:dyDescent="0.3">
      <c r="A431" s="16">
        <v>9.11</v>
      </c>
      <c r="B431" s="16">
        <v>17.04</v>
      </c>
      <c r="D431" s="16" t="s">
        <v>211</v>
      </c>
    </row>
    <row r="432" spans="1:7" s="16" customFormat="1" x14ac:dyDescent="0.3">
      <c r="A432" s="16">
        <v>5.04</v>
      </c>
      <c r="B432" s="16">
        <v>8.02</v>
      </c>
      <c r="D432" s="16" t="s">
        <v>211</v>
      </c>
    </row>
    <row r="433" spans="1:7" s="16" customFormat="1" x14ac:dyDescent="0.3">
      <c r="A433" s="16">
        <v>11.01</v>
      </c>
      <c r="B433" s="16">
        <v>8.02</v>
      </c>
      <c r="D433" s="16" t="s">
        <v>211</v>
      </c>
    </row>
    <row r="434" spans="1:7" s="16" customFormat="1" x14ac:dyDescent="0.3">
      <c r="A434" s="16">
        <v>11.01</v>
      </c>
      <c r="B434" s="16">
        <v>8.08</v>
      </c>
      <c r="D434" s="16" t="s">
        <v>211</v>
      </c>
    </row>
    <row r="435" spans="1:7" s="16" customFormat="1" x14ac:dyDescent="0.3">
      <c r="A435" s="16">
        <v>11.01</v>
      </c>
      <c r="B435" s="16">
        <v>17.04</v>
      </c>
      <c r="D435" s="16" t="s">
        <v>211</v>
      </c>
    </row>
    <row r="436" spans="1:7" s="16" customFormat="1" x14ac:dyDescent="0.3">
      <c r="A436" s="16">
        <v>2.13</v>
      </c>
      <c r="B436" s="16">
        <v>8.02</v>
      </c>
      <c r="D436" s="16" t="s">
        <v>211</v>
      </c>
    </row>
    <row r="437" spans="1:7" s="16" customFormat="1" x14ac:dyDescent="0.3">
      <c r="A437" s="16">
        <v>2.13</v>
      </c>
      <c r="B437" s="16">
        <v>8.08</v>
      </c>
      <c r="D437" s="16" t="s">
        <v>211</v>
      </c>
    </row>
    <row r="438" spans="1:7" s="16" customFormat="1" x14ac:dyDescent="0.3">
      <c r="A438" s="16">
        <v>15</v>
      </c>
      <c r="B438" s="16">
        <v>8.02</v>
      </c>
      <c r="D438" s="16" t="s">
        <v>211</v>
      </c>
    </row>
    <row r="439" spans="1:7" s="16" customFormat="1" x14ac:dyDescent="0.3">
      <c r="A439" s="16">
        <v>15</v>
      </c>
      <c r="B439" s="16">
        <v>8.08</v>
      </c>
      <c r="D439" s="16" t="s">
        <v>211</v>
      </c>
    </row>
    <row r="440" spans="1:7" s="15" customFormat="1" x14ac:dyDescent="0.3">
      <c r="A440" s="15">
        <v>8.01</v>
      </c>
      <c r="B440" s="16">
        <v>3.03</v>
      </c>
      <c r="D440" s="15" t="s">
        <v>215</v>
      </c>
      <c r="F440" s="16"/>
      <c r="G440" s="16"/>
    </row>
    <row r="441" spans="1:7" s="15" customFormat="1" x14ac:dyDescent="0.3">
      <c r="A441" s="15">
        <v>8.01</v>
      </c>
      <c r="B441" s="16">
        <v>3.04</v>
      </c>
      <c r="D441" s="15" t="s">
        <v>215</v>
      </c>
      <c r="F441" s="16"/>
      <c r="G441" s="16"/>
    </row>
    <row r="442" spans="1:7" s="15" customFormat="1" x14ac:dyDescent="0.3">
      <c r="A442" s="15">
        <v>8.01</v>
      </c>
      <c r="B442" s="16">
        <v>10.09</v>
      </c>
      <c r="D442" s="15" t="s">
        <v>215</v>
      </c>
      <c r="F442" s="16"/>
      <c r="G442" s="16"/>
    </row>
    <row r="443" spans="1:7" s="15" customFormat="1" x14ac:dyDescent="0.3">
      <c r="A443" s="15">
        <v>8.0399999999999991</v>
      </c>
      <c r="B443" s="16">
        <v>3.03</v>
      </c>
      <c r="D443" s="15" t="s">
        <v>215</v>
      </c>
      <c r="F443" s="16"/>
      <c r="G443" s="16"/>
    </row>
    <row r="444" spans="1:7" s="15" customFormat="1" x14ac:dyDescent="0.3">
      <c r="A444" s="15">
        <v>8.0399999999999991</v>
      </c>
      <c r="B444" s="16">
        <v>3.04</v>
      </c>
      <c r="D444" s="15" t="s">
        <v>215</v>
      </c>
      <c r="F444" s="16"/>
      <c r="G444" s="16"/>
    </row>
    <row r="445" spans="1:7" s="15" customFormat="1" x14ac:dyDescent="0.3">
      <c r="A445" s="15">
        <v>8.0399999999999991</v>
      </c>
      <c r="B445" s="16">
        <v>10.09</v>
      </c>
      <c r="D445" s="15" t="s">
        <v>215</v>
      </c>
      <c r="F445" s="16"/>
      <c r="G445" s="16"/>
    </row>
    <row r="446" spans="1:7" s="15" customFormat="1" x14ac:dyDescent="0.3">
      <c r="A446" s="15">
        <v>10.010999999999999</v>
      </c>
      <c r="B446" s="16">
        <v>3.03</v>
      </c>
      <c r="D446" s="15" t="s">
        <v>215</v>
      </c>
      <c r="F446" s="16"/>
      <c r="G446" s="16"/>
    </row>
    <row r="447" spans="1:7" s="15" customFormat="1" x14ac:dyDescent="0.3">
      <c r="A447" s="15">
        <v>10.010999999999999</v>
      </c>
      <c r="B447" s="16">
        <v>3.04</v>
      </c>
      <c r="D447" s="15" t="s">
        <v>215</v>
      </c>
      <c r="F447" s="16"/>
      <c r="G447" s="16"/>
    </row>
    <row r="448" spans="1:7" s="15" customFormat="1" x14ac:dyDescent="0.3">
      <c r="A448" s="15">
        <v>10.010999999999999</v>
      </c>
      <c r="B448" s="16">
        <v>10.09</v>
      </c>
      <c r="D448" s="15" t="s">
        <v>215</v>
      </c>
      <c r="F448" s="16"/>
      <c r="G448" s="16"/>
    </row>
    <row r="449" spans="1:7" s="15" customFormat="1" x14ac:dyDescent="0.3">
      <c r="A449" s="15">
        <v>10.021000000000001</v>
      </c>
      <c r="B449" s="16">
        <v>3.03</v>
      </c>
      <c r="D449" s="15" t="s">
        <v>215</v>
      </c>
      <c r="F449" s="16"/>
      <c r="G449" s="16"/>
    </row>
    <row r="450" spans="1:7" s="15" customFormat="1" x14ac:dyDescent="0.3">
      <c r="A450" s="15">
        <v>10.021000000000001</v>
      </c>
      <c r="B450" s="16">
        <v>3.04</v>
      </c>
      <c r="D450" s="15" t="s">
        <v>215</v>
      </c>
      <c r="F450" s="16"/>
      <c r="G450" s="16"/>
    </row>
    <row r="451" spans="1:7" s="15" customFormat="1" x14ac:dyDescent="0.3">
      <c r="A451" s="15">
        <v>10.021000000000001</v>
      </c>
      <c r="B451" s="16">
        <v>10.09</v>
      </c>
      <c r="D451" s="15" t="s">
        <v>215</v>
      </c>
      <c r="F451" s="16"/>
      <c r="G451" s="16"/>
    </row>
    <row r="452" spans="1:7" s="15" customFormat="1" x14ac:dyDescent="0.3">
      <c r="A452" s="15">
        <v>1.0109999999999999</v>
      </c>
      <c r="B452" s="16">
        <v>3.03</v>
      </c>
      <c r="D452" s="15" t="s">
        <v>215</v>
      </c>
      <c r="F452" s="16"/>
      <c r="G452" s="16"/>
    </row>
    <row r="453" spans="1:7" s="15" customFormat="1" x14ac:dyDescent="0.3">
      <c r="A453" s="15">
        <v>1.0109999999999999</v>
      </c>
      <c r="B453" s="16">
        <v>3.04</v>
      </c>
      <c r="D453" s="15" t="s">
        <v>215</v>
      </c>
      <c r="F453" s="16"/>
      <c r="G453" s="16"/>
    </row>
    <row r="454" spans="1:7" s="15" customFormat="1" x14ac:dyDescent="0.3">
      <c r="A454" s="15">
        <v>1.0109999999999999</v>
      </c>
      <c r="B454" s="16">
        <v>10.09</v>
      </c>
      <c r="D454" s="15" t="s">
        <v>215</v>
      </c>
      <c r="F454" s="16"/>
      <c r="G454" s="16"/>
    </row>
    <row r="455" spans="1:7" s="15" customFormat="1" x14ac:dyDescent="0.3">
      <c r="A455" s="15">
        <v>2.06</v>
      </c>
      <c r="B455" s="16">
        <v>3.03</v>
      </c>
      <c r="D455" s="15" t="s">
        <v>215</v>
      </c>
      <c r="F455" s="16"/>
      <c r="G455" s="16"/>
    </row>
    <row r="456" spans="1:7" s="15" customFormat="1" x14ac:dyDescent="0.3">
      <c r="A456" s="15">
        <v>2.06</v>
      </c>
      <c r="B456" s="16">
        <v>3.04</v>
      </c>
      <c r="D456" s="15" t="s">
        <v>215</v>
      </c>
      <c r="F456" s="16"/>
      <c r="G456" s="16"/>
    </row>
    <row r="457" spans="1:7" s="15" customFormat="1" x14ac:dyDescent="0.3">
      <c r="A457" s="15">
        <v>2.06</v>
      </c>
      <c r="B457" s="16">
        <v>10.09</v>
      </c>
      <c r="D457" s="15" t="s">
        <v>215</v>
      </c>
      <c r="F457" s="16"/>
      <c r="G457" s="16"/>
    </row>
    <row r="458" spans="1:7" s="15" customFormat="1" x14ac:dyDescent="0.3">
      <c r="A458" s="15">
        <v>2.14</v>
      </c>
      <c r="B458" s="16">
        <v>3.03</v>
      </c>
      <c r="D458" s="15" t="s">
        <v>215</v>
      </c>
      <c r="F458" s="16"/>
      <c r="G458" s="16"/>
    </row>
    <row r="459" spans="1:7" s="15" customFormat="1" x14ac:dyDescent="0.3">
      <c r="A459" s="15">
        <v>2.14</v>
      </c>
      <c r="B459" s="16">
        <v>3.04</v>
      </c>
      <c r="D459" s="15" t="s">
        <v>215</v>
      </c>
      <c r="F459" s="16"/>
      <c r="G459" s="16"/>
    </row>
    <row r="460" spans="1:7" s="15" customFormat="1" x14ac:dyDescent="0.3">
      <c r="A460" s="15">
        <v>2.14</v>
      </c>
      <c r="B460" s="16">
        <v>10.09</v>
      </c>
      <c r="D460" s="15" t="s">
        <v>215</v>
      </c>
      <c r="F460" s="16"/>
      <c r="G460" s="16"/>
    </row>
    <row r="461" spans="1:7" s="15" customFormat="1" x14ac:dyDescent="0.3">
      <c r="A461" s="15">
        <v>15</v>
      </c>
      <c r="B461" s="16">
        <v>3.03</v>
      </c>
      <c r="D461" s="15" t="s">
        <v>215</v>
      </c>
      <c r="F461" s="16"/>
      <c r="G461" s="16"/>
    </row>
    <row r="462" spans="1:7" s="15" customFormat="1" x14ac:dyDescent="0.3">
      <c r="A462" s="15">
        <v>15</v>
      </c>
      <c r="B462" s="16">
        <v>3.04</v>
      </c>
      <c r="D462" s="15" t="s">
        <v>215</v>
      </c>
      <c r="F462" s="16"/>
      <c r="G462" s="16"/>
    </row>
    <row r="463" spans="1:7" s="15" customFormat="1" x14ac:dyDescent="0.3">
      <c r="A463" s="15">
        <v>15</v>
      </c>
      <c r="B463" s="16">
        <v>10.09</v>
      </c>
      <c r="D463" s="15" t="s">
        <v>215</v>
      </c>
      <c r="F463" s="16"/>
      <c r="G463" s="16"/>
    </row>
    <row r="464" spans="1:7" s="16" customFormat="1" x14ac:dyDescent="0.3">
      <c r="A464" s="16">
        <v>10.010999999999999</v>
      </c>
      <c r="B464" s="16">
        <v>8.0299999999999994</v>
      </c>
      <c r="D464" s="16" t="s">
        <v>218</v>
      </c>
    </row>
    <row r="465" spans="1:4" s="16" customFormat="1" x14ac:dyDescent="0.3">
      <c r="A465" s="16">
        <v>10.010999999999999</v>
      </c>
      <c r="B465" s="16">
        <v>8.0399999999999991</v>
      </c>
      <c r="D465" s="16" t="s">
        <v>218</v>
      </c>
    </row>
    <row r="466" spans="1:4" s="16" customFormat="1" x14ac:dyDescent="0.3">
      <c r="A466" s="16">
        <v>10.012</v>
      </c>
      <c r="B466" s="16">
        <v>8.0299999999999994</v>
      </c>
      <c r="D466" s="16" t="s">
        <v>218</v>
      </c>
    </row>
    <row r="467" spans="1:4" s="16" customFormat="1" x14ac:dyDescent="0.3">
      <c r="A467" s="16">
        <v>10.012</v>
      </c>
      <c r="B467" s="16">
        <v>8.0399999999999991</v>
      </c>
      <c r="D467" s="16" t="s">
        <v>218</v>
      </c>
    </row>
    <row r="468" spans="1:4" s="16" customFormat="1" x14ac:dyDescent="0.3">
      <c r="A468" s="16">
        <v>105.14</v>
      </c>
      <c r="B468" s="16">
        <v>8.0299999999999994</v>
      </c>
      <c r="D468" s="16" t="s">
        <v>218</v>
      </c>
    </row>
    <row r="469" spans="1:4" s="16" customFormat="1" x14ac:dyDescent="0.3">
      <c r="A469" s="16">
        <v>105.14</v>
      </c>
      <c r="B469" s="16">
        <v>8.0399999999999991</v>
      </c>
      <c r="D469" s="16" t="s">
        <v>218</v>
      </c>
    </row>
    <row r="470" spans="1:4" s="16" customFormat="1" x14ac:dyDescent="0.3">
      <c r="A470" s="16">
        <v>105.15</v>
      </c>
      <c r="B470" s="16">
        <v>8.0299999999999994</v>
      </c>
      <c r="D470" s="16" t="s">
        <v>218</v>
      </c>
    </row>
    <row r="471" spans="1:4" s="16" customFormat="1" x14ac:dyDescent="0.3">
      <c r="A471" s="16">
        <v>105.15</v>
      </c>
      <c r="B471" s="16">
        <v>8.0399999999999991</v>
      </c>
      <c r="D471" s="16" t="s">
        <v>218</v>
      </c>
    </row>
    <row r="472" spans="1:4" s="16" customFormat="1" x14ac:dyDescent="0.3">
      <c r="A472" s="16">
        <v>11.07</v>
      </c>
      <c r="B472" s="16">
        <v>8.0299999999999994</v>
      </c>
      <c r="D472" s="16" t="s">
        <v>218</v>
      </c>
    </row>
    <row r="473" spans="1:4" s="16" customFormat="1" x14ac:dyDescent="0.3">
      <c r="A473" s="16">
        <v>11.07</v>
      </c>
      <c r="B473" s="16">
        <v>8.0399999999999991</v>
      </c>
      <c r="D473" s="16" t="s">
        <v>218</v>
      </c>
    </row>
    <row r="474" spans="1:4" s="16" customFormat="1" x14ac:dyDescent="0.3">
      <c r="A474" s="16">
        <v>11.08</v>
      </c>
      <c r="B474" s="16">
        <v>8.0299999999999994</v>
      </c>
      <c r="D474" s="16" t="s">
        <v>218</v>
      </c>
    </row>
    <row r="475" spans="1:4" s="16" customFormat="1" x14ac:dyDescent="0.3">
      <c r="A475" s="16">
        <v>11.08</v>
      </c>
      <c r="B475" s="16">
        <v>8.0399999999999991</v>
      </c>
      <c r="D475" s="16" t="s">
        <v>218</v>
      </c>
    </row>
    <row r="476" spans="1:4" s="16" customFormat="1" x14ac:dyDescent="0.3">
      <c r="A476" s="16">
        <v>17.010000000000002</v>
      </c>
      <c r="B476" s="16">
        <v>8.0299999999999994</v>
      </c>
      <c r="D476" s="16" t="s">
        <v>218</v>
      </c>
    </row>
    <row r="477" spans="1:4" s="16" customFormat="1" x14ac:dyDescent="0.3">
      <c r="A477" s="16">
        <v>17.010000000000002</v>
      </c>
      <c r="B477" s="16">
        <v>8.0399999999999991</v>
      </c>
      <c r="D477" s="16" t="s">
        <v>218</v>
      </c>
    </row>
    <row r="478" spans="1:4" s="16" customFormat="1" x14ac:dyDescent="0.3">
      <c r="A478" s="16">
        <v>7.03</v>
      </c>
      <c r="B478" s="16">
        <v>8.0299999999999994</v>
      </c>
      <c r="D478" s="16" t="s">
        <v>218</v>
      </c>
    </row>
    <row r="479" spans="1:4" s="16" customFormat="1" x14ac:dyDescent="0.3">
      <c r="A479" s="16">
        <v>7.03</v>
      </c>
      <c r="B479" s="16">
        <v>8.0399999999999991</v>
      </c>
      <c r="D479" s="16" t="s">
        <v>218</v>
      </c>
    </row>
    <row r="480" spans="1:4" s="16" customFormat="1" x14ac:dyDescent="0.3">
      <c r="A480" s="16">
        <v>7.04</v>
      </c>
      <c r="B480" s="16">
        <v>8.0299999999999994</v>
      </c>
      <c r="D480" s="16" t="s">
        <v>218</v>
      </c>
    </row>
    <row r="481" spans="1:4" s="16" customFormat="1" x14ac:dyDescent="0.3">
      <c r="A481" s="16">
        <v>7.04</v>
      </c>
      <c r="B481" s="16">
        <v>8.0399999999999991</v>
      </c>
      <c r="D481" s="16" t="s">
        <v>218</v>
      </c>
    </row>
    <row r="482" spans="1:4" s="19" customFormat="1" x14ac:dyDescent="0.3"/>
    <row r="483" spans="1:4" s="19" customFormat="1" x14ac:dyDescent="0.3"/>
    <row r="484" spans="1:4" s="19" customFormat="1" x14ac:dyDescent="0.3"/>
    <row r="485" spans="1:4" s="19" customFormat="1" x14ac:dyDescent="0.3"/>
    <row r="486" spans="1:4" s="19" customFormat="1" x14ac:dyDescent="0.3"/>
    <row r="487" spans="1:4" s="19" customFormat="1" x14ac:dyDescent="0.3"/>
  </sheetData>
  <sortState ref="A375:X406">
    <sortCondition ref="A375:A406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7DED-F10E-418D-B504-AF707A9E8C8D}">
  <dimension ref="A1:K674"/>
  <sheetViews>
    <sheetView workbookViewId="0"/>
  </sheetViews>
  <sheetFormatPr defaultRowHeight="21" x14ac:dyDescent="0.35"/>
  <cols>
    <col min="1" max="1" width="9.5703125" style="90" customWidth="1"/>
    <col min="2" max="2" width="16.42578125" style="91" customWidth="1"/>
    <col min="3" max="3" width="20.7109375" style="90" bestFit="1" customWidth="1"/>
    <col min="4" max="4" width="45.42578125" style="92" bestFit="1" customWidth="1"/>
    <col min="5" max="5" width="45.42578125" style="92" customWidth="1"/>
    <col min="6" max="6" width="22.7109375" style="93" bestFit="1" customWidth="1"/>
    <col min="7" max="7" width="18.5703125" style="120" bestFit="1" customWidth="1"/>
    <col min="8" max="8" width="18.28515625" style="120" bestFit="1" customWidth="1"/>
    <col min="9" max="9" width="20.7109375" style="78" bestFit="1" customWidth="1"/>
    <col min="10" max="10" width="18.140625" style="78" bestFit="1" customWidth="1"/>
    <col min="11" max="16384" width="9.140625" style="95"/>
  </cols>
  <sheetData>
    <row r="1" spans="1:10" s="81" customFormat="1" x14ac:dyDescent="0.35">
      <c r="A1" s="78" t="s">
        <v>0</v>
      </c>
      <c r="B1" s="79" t="s">
        <v>1</v>
      </c>
      <c r="C1" s="78" t="s">
        <v>2</v>
      </c>
      <c r="D1" s="80" t="s">
        <v>118</v>
      </c>
      <c r="E1" s="78" t="s">
        <v>527</v>
      </c>
      <c r="F1" s="80" t="s">
        <v>6</v>
      </c>
      <c r="G1" s="78" t="s">
        <v>320</v>
      </c>
      <c r="H1" s="78" t="s">
        <v>319</v>
      </c>
      <c r="I1" s="78" t="s">
        <v>324</v>
      </c>
      <c r="J1" s="78" t="s">
        <v>325</v>
      </c>
    </row>
    <row r="2" spans="1:10" s="72" customFormat="1" x14ac:dyDescent="0.35">
      <c r="A2" s="69">
        <v>1</v>
      </c>
      <c r="B2" s="70">
        <v>1.012</v>
      </c>
      <c r="C2" s="69">
        <v>15.04</v>
      </c>
      <c r="D2" s="71" t="s">
        <v>112</v>
      </c>
      <c r="E2" s="71">
        <v>61</v>
      </c>
      <c r="F2" s="69"/>
      <c r="G2" s="119">
        <f t="shared" ref="G2:G65" si="0">_xlfn.FLOOR.MATH(B2)</f>
        <v>1</v>
      </c>
      <c r="H2" s="119">
        <f t="shared" ref="H2:H65" si="1">_xlfn.FLOOR.MATH(A2)</f>
        <v>1</v>
      </c>
      <c r="I2" s="121" t="s">
        <v>326</v>
      </c>
      <c r="J2" s="122">
        <f>ROWS(I2)</f>
        <v>1</v>
      </c>
    </row>
    <row r="3" spans="1:10" s="64" customFormat="1" x14ac:dyDescent="0.35">
      <c r="A3" s="60">
        <v>1</v>
      </c>
      <c r="B3" s="61">
        <v>5.03</v>
      </c>
      <c r="C3" s="60">
        <v>12.03</v>
      </c>
      <c r="D3" s="62" t="s">
        <v>146</v>
      </c>
      <c r="E3" s="62">
        <v>56</v>
      </c>
      <c r="F3" s="60">
        <v>29</v>
      </c>
      <c r="G3" s="119">
        <f t="shared" si="0"/>
        <v>5</v>
      </c>
      <c r="H3" s="97">
        <f t="shared" si="1"/>
        <v>1</v>
      </c>
      <c r="I3" s="123" t="s">
        <v>327</v>
      </c>
      <c r="J3" s="123">
        <f>ROWS(I3:I8)</f>
        <v>6</v>
      </c>
    </row>
    <row r="4" spans="1:10" s="64" customFormat="1" x14ac:dyDescent="0.35">
      <c r="A4" s="60">
        <v>1</v>
      </c>
      <c r="B4" s="61">
        <v>5.03</v>
      </c>
      <c r="C4" s="60">
        <v>12.11</v>
      </c>
      <c r="D4" s="62" t="s">
        <v>146</v>
      </c>
      <c r="E4" s="62"/>
      <c r="F4" s="60">
        <v>29</v>
      </c>
      <c r="G4" s="119">
        <f t="shared" si="0"/>
        <v>5</v>
      </c>
      <c r="H4" s="97">
        <f t="shared" si="1"/>
        <v>1</v>
      </c>
      <c r="I4" s="123"/>
      <c r="J4" s="123"/>
    </row>
    <row r="5" spans="1:10" s="64" customFormat="1" x14ac:dyDescent="0.35">
      <c r="A5" s="60">
        <v>1</v>
      </c>
      <c r="B5" s="61">
        <v>5.0199999999999996</v>
      </c>
      <c r="C5" s="60">
        <v>12.01</v>
      </c>
      <c r="D5" s="62" t="s">
        <v>145</v>
      </c>
      <c r="E5" s="62">
        <v>55</v>
      </c>
      <c r="F5" s="60">
        <v>59</v>
      </c>
      <c r="G5" s="119">
        <f t="shared" si="0"/>
        <v>5</v>
      </c>
      <c r="H5" s="97">
        <f t="shared" si="1"/>
        <v>1</v>
      </c>
      <c r="I5" s="123"/>
      <c r="J5" s="123"/>
    </row>
    <row r="6" spans="1:10" s="64" customFormat="1" x14ac:dyDescent="0.35">
      <c r="A6" s="60">
        <v>1</v>
      </c>
      <c r="B6" s="61">
        <v>5.0199999999999996</v>
      </c>
      <c r="C6" s="60">
        <v>12.03</v>
      </c>
      <c r="D6" s="62" t="s">
        <v>145</v>
      </c>
      <c r="E6" s="62"/>
      <c r="F6" s="60">
        <v>59</v>
      </c>
      <c r="G6" s="119">
        <f t="shared" si="0"/>
        <v>5</v>
      </c>
      <c r="H6" s="97">
        <f t="shared" si="1"/>
        <v>1</v>
      </c>
      <c r="I6" s="123"/>
      <c r="J6" s="123"/>
    </row>
    <row r="7" spans="1:10" s="64" customFormat="1" x14ac:dyDescent="0.35">
      <c r="A7" s="60">
        <v>1</v>
      </c>
      <c r="B7" s="61">
        <v>5.0199999999999996</v>
      </c>
      <c r="C7" s="60">
        <v>12.05</v>
      </c>
      <c r="D7" s="62" t="s">
        <v>145</v>
      </c>
      <c r="E7" s="62"/>
      <c r="F7" s="60">
        <v>59</v>
      </c>
      <c r="G7" s="119">
        <f t="shared" si="0"/>
        <v>5</v>
      </c>
      <c r="H7" s="97">
        <f t="shared" si="1"/>
        <v>1</v>
      </c>
      <c r="I7" s="123"/>
      <c r="J7" s="123"/>
    </row>
    <row r="8" spans="1:10" s="64" customFormat="1" x14ac:dyDescent="0.35">
      <c r="A8" s="60">
        <v>1</v>
      </c>
      <c r="B8" s="61">
        <v>5.0199999999999996</v>
      </c>
      <c r="C8" s="60">
        <v>12.07</v>
      </c>
      <c r="D8" s="62" t="s">
        <v>145</v>
      </c>
      <c r="E8" s="62"/>
      <c r="F8" s="60">
        <v>59</v>
      </c>
      <c r="G8" s="119">
        <f t="shared" si="0"/>
        <v>5</v>
      </c>
      <c r="H8" s="97">
        <f t="shared" si="1"/>
        <v>1</v>
      </c>
      <c r="I8" s="123"/>
      <c r="J8" s="123"/>
    </row>
    <row r="9" spans="1:10" s="72" customFormat="1" x14ac:dyDescent="0.35">
      <c r="A9" s="69">
        <v>1</v>
      </c>
      <c r="B9" s="70">
        <v>6.01</v>
      </c>
      <c r="C9" s="69">
        <v>11.01</v>
      </c>
      <c r="D9" s="71" t="s">
        <v>146</v>
      </c>
      <c r="E9" s="71">
        <v>56</v>
      </c>
      <c r="F9" s="69">
        <v>29</v>
      </c>
      <c r="G9" s="119">
        <f t="shared" si="0"/>
        <v>6</v>
      </c>
      <c r="H9" s="119">
        <f t="shared" si="1"/>
        <v>1</v>
      </c>
      <c r="I9" s="122" t="s">
        <v>328</v>
      </c>
      <c r="J9" s="122">
        <f>ROWS(I9:I26)</f>
        <v>18</v>
      </c>
    </row>
    <row r="10" spans="1:10" s="72" customFormat="1" x14ac:dyDescent="0.35">
      <c r="A10" s="69">
        <v>1</v>
      </c>
      <c r="B10" s="70">
        <v>6.03</v>
      </c>
      <c r="C10" s="69">
        <v>12.03</v>
      </c>
      <c r="D10" s="71" t="s">
        <v>146</v>
      </c>
      <c r="E10" s="71"/>
      <c r="F10" s="69">
        <v>29</v>
      </c>
      <c r="G10" s="119">
        <f t="shared" si="0"/>
        <v>6</v>
      </c>
      <c r="H10" s="119">
        <f t="shared" si="1"/>
        <v>1</v>
      </c>
      <c r="I10" s="122"/>
      <c r="J10" s="122"/>
    </row>
    <row r="11" spans="1:10" s="72" customFormat="1" x14ac:dyDescent="0.35">
      <c r="A11" s="69">
        <v>1</v>
      </c>
      <c r="B11" s="70">
        <v>6.01</v>
      </c>
      <c r="C11" s="69">
        <v>12.06</v>
      </c>
      <c r="D11" s="71" t="s">
        <v>146</v>
      </c>
      <c r="E11" s="71"/>
      <c r="F11" s="69">
        <v>29</v>
      </c>
      <c r="G11" s="119">
        <f t="shared" si="0"/>
        <v>6</v>
      </c>
      <c r="H11" s="119">
        <f t="shared" si="1"/>
        <v>1</v>
      </c>
      <c r="I11" s="122"/>
      <c r="J11" s="122"/>
    </row>
    <row r="12" spans="1:10" s="72" customFormat="1" x14ac:dyDescent="0.35">
      <c r="A12" s="69">
        <v>1</v>
      </c>
      <c r="B12" s="70">
        <v>6.01</v>
      </c>
      <c r="C12" s="69">
        <v>12.08</v>
      </c>
      <c r="D12" s="71" t="s">
        <v>146</v>
      </c>
      <c r="E12" s="71"/>
      <c r="F12" s="69">
        <v>29</v>
      </c>
      <c r="G12" s="119">
        <f t="shared" si="0"/>
        <v>6</v>
      </c>
      <c r="H12" s="119">
        <f t="shared" si="1"/>
        <v>1</v>
      </c>
      <c r="I12" s="122"/>
      <c r="J12" s="122"/>
    </row>
    <row r="13" spans="1:10" s="72" customFormat="1" x14ac:dyDescent="0.35">
      <c r="A13" s="69">
        <v>1</v>
      </c>
      <c r="B13" s="70">
        <v>6.01</v>
      </c>
      <c r="C13" s="69">
        <v>15.04</v>
      </c>
      <c r="D13" s="71" t="s">
        <v>112</v>
      </c>
      <c r="E13" s="71">
        <v>61</v>
      </c>
      <c r="F13" s="69"/>
      <c r="G13" s="119">
        <f t="shared" si="0"/>
        <v>6</v>
      </c>
      <c r="H13" s="119">
        <f t="shared" si="1"/>
        <v>1</v>
      </c>
      <c r="I13" s="122"/>
      <c r="J13" s="122"/>
    </row>
    <row r="14" spans="1:10" s="72" customFormat="1" x14ac:dyDescent="0.35">
      <c r="A14" s="69">
        <v>1</v>
      </c>
      <c r="B14" s="70">
        <v>6.01</v>
      </c>
      <c r="C14" s="69">
        <v>12.01</v>
      </c>
      <c r="D14" s="71" t="s">
        <v>145</v>
      </c>
      <c r="E14" s="71">
        <v>55</v>
      </c>
      <c r="F14" s="69">
        <v>59</v>
      </c>
      <c r="G14" s="119">
        <f t="shared" si="0"/>
        <v>6</v>
      </c>
      <c r="H14" s="119">
        <f t="shared" si="1"/>
        <v>1</v>
      </c>
      <c r="I14" s="122"/>
      <c r="J14" s="122"/>
    </row>
    <row r="15" spans="1:10" s="72" customFormat="1" x14ac:dyDescent="0.35">
      <c r="A15" s="69">
        <v>1</v>
      </c>
      <c r="B15" s="70">
        <v>6.03</v>
      </c>
      <c r="C15" s="69">
        <v>12.03</v>
      </c>
      <c r="D15" s="71" t="s">
        <v>145</v>
      </c>
      <c r="E15" s="71"/>
      <c r="F15" s="69">
        <v>59</v>
      </c>
      <c r="G15" s="119">
        <f t="shared" si="0"/>
        <v>6</v>
      </c>
      <c r="H15" s="119">
        <f t="shared" si="1"/>
        <v>1</v>
      </c>
      <c r="I15" s="122"/>
      <c r="J15" s="122"/>
    </row>
    <row r="16" spans="1:10" s="72" customFormat="1" x14ac:dyDescent="0.35">
      <c r="A16" s="69">
        <v>1</v>
      </c>
      <c r="B16" s="70">
        <v>6.0540000000000003</v>
      </c>
      <c r="C16" s="69">
        <v>12.05</v>
      </c>
      <c r="D16" s="71" t="s">
        <v>145</v>
      </c>
      <c r="E16" s="71"/>
      <c r="F16" s="69">
        <v>59</v>
      </c>
      <c r="G16" s="119">
        <f t="shared" si="0"/>
        <v>6</v>
      </c>
      <c r="H16" s="119">
        <f t="shared" si="1"/>
        <v>1</v>
      </c>
      <c r="I16" s="122"/>
      <c r="J16" s="122"/>
    </row>
    <row r="17" spans="1:11" s="72" customFormat="1" x14ac:dyDescent="0.35">
      <c r="A17" s="69">
        <v>1</v>
      </c>
      <c r="B17" s="70">
        <v>6.03</v>
      </c>
      <c r="C17" s="69">
        <v>12.07</v>
      </c>
      <c r="D17" s="71" t="s">
        <v>145</v>
      </c>
      <c r="E17" s="71"/>
      <c r="F17" s="69">
        <v>59</v>
      </c>
      <c r="G17" s="119">
        <f t="shared" si="0"/>
        <v>6</v>
      </c>
      <c r="H17" s="119">
        <f t="shared" si="1"/>
        <v>1</v>
      </c>
      <c r="I17" s="122"/>
      <c r="J17" s="122"/>
    </row>
    <row r="18" spans="1:11" s="72" customFormat="1" x14ac:dyDescent="0.35">
      <c r="A18" s="69">
        <v>1</v>
      </c>
      <c r="B18" s="70">
        <v>6.0529999999999999</v>
      </c>
      <c r="C18" s="69">
        <v>16.023</v>
      </c>
      <c r="D18" s="71" t="s">
        <v>116</v>
      </c>
      <c r="E18" s="71">
        <v>93</v>
      </c>
      <c r="F18" s="69"/>
      <c r="G18" s="119">
        <f t="shared" si="0"/>
        <v>6</v>
      </c>
      <c r="H18" s="119">
        <f t="shared" si="1"/>
        <v>1</v>
      </c>
      <c r="I18" s="122"/>
      <c r="J18" s="122"/>
      <c r="K18" s="85"/>
    </row>
    <row r="19" spans="1:11" s="72" customFormat="1" x14ac:dyDescent="0.35">
      <c r="A19" s="69">
        <v>1</v>
      </c>
      <c r="B19" s="70">
        <v>6.0540000000000003</v>
      </c>
      <c r="C19" s="69">
        <v>16.023</v>
      </c>
      <c r="D19" s="71" t="s">
        <v>116</v>
      </c>
      <c r="E19" s="71"/>
      <c r="F19" s="69"/>
      <c r="G19" s="119">
        <f t="shared" si="0"/>
        <v>6</v>
      </c>
      <c r="H19" s="119">
        <f t="shared" si="1"/>
        <v>1</v>
      </c>
      <c r="I19" s="122"/>
      <c r="J19" s="122"/>
      <c r="K19" s="85"/>
    </row>
    <row r="20" spans="1:11" s="72" customFormat="1" x14ac:dyDescent="0.35">
      <c r="A20" s="69">
        <v>1</v>
      </c>
      <c r="B20" s="70">
        <v>6.01</v>
      </c>
      <c r="C20" s="69">
        <v>16.024000000000001</v>
      </c>
      <c r="D20" s="71" t="s">
        <v>116</v>
      </c>
      <c r="E20" s="71"/>
      <c r="F20" s="69"/>
      <c r="G20" s="119">
        <f t="shared" si="0"/>
        <v>6</v>
      </c>
      <c r="H20" s="119">
        <f t="shared" si="1"/>
        <v>1</v>
      </c>
      <c r="I20" s="122"/>
      <c r="J20" s="122"/>
      <c r="K20" s="85"/>
    </row>
    <row r="21" spans="1:11" s="72" customFormat="1" x14ac:dyDescent="0.35">
      <c r="A21" s="69">
        <v>1</v>
      </c>
      <c r="B21" s="70">
        <v>6.0529999999999999</v>
      </c>
      <c r="C21" s="69">
        <v>16.024000000000001</v>
      </c>
      <c r="D21" s="71" t="s">
        <v>116</v>
      </c>
      <c r="E21" s="71"/>
      <c r="F21" s="69"/>
      <c r="G21" s="119">
        <f t="shared" si="0"/>
        <v>6</v>
      </c>
      <c r="H21" s="119">
        <f t="shared" si="1"/>
        <v>1</v>
      </c>
      <c r="I21" s="122"/>
      <c r="J21" s="122"/>
      <c r="K21" s="85"/>
    </row>
    <row r="22" spans="1:11" s="72" customFormat="1" x14ac:dyDescent="0.35">
      <c r="A22" s="69">
        <v>1</v>
      </c>
      <c r="B22" s="70">
        <v>6.0540000000000003</v>
      </c>
      <c r="C22" s="69">
        <v>16.024000000000001</v>
      </c>
      <c r="D22" s="71" t="s">
        <v>116</v>
      </c>
      <c r="E22" s="71"/>
      <c r="F22" s="69"/>
      <c r="G22" s="119">
        <f t="shared" si="0"/>
        <v>6</v>
      </c>
      <c r="H22" s="119">
        <f t="shared" si="1"/>
        <v>1</v>
      </c>
      <c r="I22" s="122"/>
      <c r="J22" s="122"/>
      <c r="K22" s="85"/>
    </row>
    <row r="23" spans="1:11" s="72" customFormat="1" x14ac:dyDescent="0.35">
      <c r="A23" s="69">
        <v>1</v>
      </c>
      <c r="B23" s="70">
        <v>6.01</v>
      </c>
      <c r="C23" s="69">
        <v>16.024999999999999</v>
      </c>
      <c r="D23" s="71" t="s">
        <v>116</v>
      </c>
      <c r="E23" s="71"/>
      <c r="F23" s="69"/>
      <c r="G23" s="119">
        <f t="shared" si="0"/>
        <v>6</v>
      </c>
      <c r="H23" s="119">
        <f t="shared" si="1"/>
        <v>1</v>
      </c>
      <c r="I23" s="122"/>
      <c r="J23" s="122"/>
      <c r="K23" s="85"/>
    </row>
    <row r="24" spans="1:11" s="72" customFormat="1" x14ac:dyDescent="0.35">
      <c r="A24" s="69">
        <v>1</v>
      </c>
      <c r="B24" s="70">
        <v>6.0529999999999999</v>
      </c>
      <c r="C24" s="69">
        <v>16.024999999999999</v>
      </c>
      <c r="D24" s="71" t="s">
        <v>116</v>
      </c>
      <c r="E24" s="71"/>
      <c r="F24" s="69"/>
      <c r="G24" s="119">
        <f t="shared" si="0"/>
        <v>6</v>
      </c>
      <c r="H24" s="119">
        <f t="shared" si="1"/>
        <v>1</v>
      </c>
      <c r="I24" s="122"/>
      <c r="J24" s="122"/>
      <c r="K24" s="85"/>
    </row>
    <row r="25" spans="1:11" s="72" customFormat="1" x14ac:dyDescent="0.35">
      <c r="A25" s="69">
        <v>1</v>
      </c>
      <c r="B25" s="70">
        <v>6.0540000000000003</v>
      </c>
      <c r="C25" s="69">
        <v>16.024999999999999</v>
      </c>
      <c r="D25" s="71" t="s">
        <v>116</v>
      </c>
      <c r="E25" s="71"/>
      <c r="F25" s="69"/>
      <c r="G25" s="119">
        <f t="shared" si="0"/>
        <v>6</v>
      </c>
      <c r="H25" s="119">
        <f t="shared" si="1"/>
        <v>1</v>
      </c>
      <c r="I25" s="122"/>
      <c r="J25" s="122"/>
      <c r="K25" s="85"/>
    </row>
    <row r="26" spans="1:11" s="72" customFormat="1" x14ac:dyDescent="0.35">
      <c r="A26" s="69">
        <v>1</v>
      </c>
      <c r="B26" s="70">
        <v>6.0549999999999997</v>
      </c>
      <c r="C26" s="69">
        <v>16.024999999999999</v>
      </c>
      <c r="D26" s="71" t="s">
        <v>116</v>
      </c>
      <c r="E26" s="71"/>
      <c r="F26" s="69"/>
      <c r="G26" s="119">
        <f t="shared" si="0"/>
        <v>6</v>
      </c>
      <c r="H26" s="119">
        <f t="shared" si="1"/>
        <v>1</v>
      </c>
      <c r="I26" s="122"/>
      <c r="J26" s="122"/>
      <c r="K26" s="85"/>
    </row>
    <row r="27" spans="1:11" s="64" customFormat="1" x14ac:dyDescent="0.35">
      <c r="A27" s="60">
        <v>1</v>
      </c>
      <c r="B27" s="61">
        <v>8.01</v>
      </c>
      <c r="C27" s="60">
        <v>11.01</v>
      </c>
      <c r="D27" s="62" t="s">
        <v>146</v>
      </c>
      <c r="E27" s="62">
        <v>56</v>
      </c>
      <c r="F27" s="60">
        <v>29</v>
      </c>
      <c r="G27" s="119">
        <f t="shared" si="0"/>
        <v>8</v>
      </c>
      <c r="H27" s="97">
        <f t="shared" si="1"/>
        <v>1</v>
      </c>
      <c r="I27" s="123" t="s">
        <v>329</v>
      </c>
      <c r="J27" s="123">
        <f>ROWS(I27:I41)</f>
        <v>15</v>
      </c>
    </row>
    <row r="28" spans="1:11" s="64" customFormat="1" x14ac:dyDescent="0.35">
      <c r="A28" s="60">
        <v>1</v>
      </c>
      <c r="B28" s="61">
        <v>8.01</v>
      </c>
      <c r="C28" s="60">
        <v>12.03</v>
      </c>
      <c r="D28" s="62" t="s">
        <v>146</v>
      </c>
      <c r="E28" s="62"/>
      <c r="F28" s="60">
        <v>29</v>
      </c>
      <c r="G28" s="119">
        <f t="shared" si="0"/>
        <v>8</v>
      </c>
      <c r="H28" s="97">
        <f t="shared" si="1"/>
        <v>1</v>
      </c>
      <c r="I28" s="123"/>
      <c r="J28" s="123"/>
    </row>
    <row r="29" spans="1:11" s="64" customFormat="1" x14ac:dyDescent="0.35">
      <c r="A29" s="60">
        <v>1</v>
      </c>
      <c r="B29" s="61">
        <v>8.01</v>
      </c>
      <c r="C29" s="60">
        <v>12.06</v>
      </c>
      <c r="D29" s="62" t="s">
        <v>146</v>
      </c>
      <c r="E29" s="62"/>
      <c r="F29" s="60">
        <v>29</v>
      </c>
      <c r="G29" s="119">
        <f t="shared" si="0"/>
        <v>8</v>
      </c>
      <c r="H29" s="97">
        <f t="shared" si="1"/>
        <v>1</v>
      </c>
      <c r="I29" s="123"/>
      <c r="J29" s="123"/>
    </row>
    <row r="30" spans="1:11" s="64" customFormat="1" x14ac:dyDescent="0.35">
      <c r="A30" s="60">
        <v>1</v>
      </c>
      <c r="B30" s="61">
        <v>8.01</v>
      </c>
      <c r="C30" s="60">
        <v>12.08</v>
      </c>
      <c r="D30" s="62" t="s">
        <v>146</v>
      </c>
      <c r="E30" s="62"/>
      <c r="F30" s="60">
        <v>29</v>
      </c>
      <c r="G30" s="119">
        <f t="shared" si="0"/>
        <v>8</v>
      </c>
      <c r="H30" s="97">
        <f t="shared" si="1"/>
        <v>1</v>
      </c>
      <c r="I30" s="123"/>
      <c r="J30" s="123"/>
    </row>
    <row r="31" spans="1:11" s="64" customFormat="1" x14ac:dyDescent="0.35">
      <c r="A31" s="60">
        <v>1</v>
      </c>
      <c r="B31" s="61">
        <v>8.01</v>
      </c>
      <c r="C31" s="60">
        <v>12.09</v>
      </c>
      <c r="D31" s="62" t="s">
        <v>146</v>
      </c>
      <c r="E31" s="62"/>
      <c r="F31" s="60">
        <v>29</v>
      </c>
      <c r="G31" s="119">
        <f t="shared" si="0"/>
        <v>8</v>
      </c>
      <c r="H31" s="97">
        <f t="shared" si="1"/>
        <v>1</v>
      </c>
      <c r="I31" s="123"/>
      <c r="J31" s="123"/>
    </row>
    <row r="32" spans="1:11" s="64" customFormat="1" x14ac:dyDescent="0.35">
      <c r="A32" s="60">
        <v>1</v>
      </c>
      <c r="B32" s="61">
        <v>8.02</v>
      </c>
      <c r="C32" s="60">
        <v>12.11</v>
      </c>
      <c r="D32" s="62" t="s">
        <v>146</v>
      </c>
      <c r="E32" s="62"/>
      <c r="F32" s="60">
        <v>29</v>
      </c>
      <c r="G32" s="119">
        <f t="shared" si="0"/>
        <v>8</v>
      </c>
      <c r="H32" s="97">
        <f t="shared" si="1"/>
        <v>1</v>
      </c>
      <c r="I32" s="123"/>
      <c r="J32" s="123"/>
    </row>
    <row r="33" spans="1:11" s="64" customFormat="1" x14ac:dyDescent="0.35">
      <c r="A33" s="60">
        <v>1</v>
      </c>
      <c r="B33" s="61">
        <v>8.01</v>
      </c>
      <c r="C33" s="60">
        <v>12.12</v>
      </c>
      <c r="D33" s="62" t="s">
        <v>146</v>
      </c>
      <c r="E33" s="62"/>
      <c r="F33" s="60">
        <v>29</v>
      </c>
      <c r="G33" s="119">
        <f t="shared" si="0"/>
        <v>8</v>
      </c>
      <c r="H33" s="97">
        <f t="shared" si="1"/>
        <v>1</v>
      </c>
      <c r="I33" s="123"/>
      <c r="J33" s="123"/>
    </row>
    <row r="34" spans="1:11" s="64" customFormat="1" x14ac:dyDescent="0.35">
      <c r="A34" s="60">
        <v>1</v>
      </c>
      <c r="B34" s="61">
        <v>8.01</v>
      </c>
      <c r="C34" s="60">
        <v>12.13</v>
      </c>
      <c r="D34" s="62" t="s">
        <v>146</v>
      </c>
      <c r="E34" s="62"/>
      <c r="F34" s="60">
        <v>29</v>
      </c>
      <c r="G34" s="119">
        <f t="shared" si="0"/>
        <v>8</v>
      </c>
      <c r="H34" s="97">
        <f t="shared" si="1"/>
        <v>1</v>
      </c>
      <c r="I34" s="123"/>
      <c r="J34" s="123"/>
    </row>
    <row r="35" spans="1:11" s="64" customFormat="1" x14ac:dyDescent="0.35">
      <c r="A35" s="60">
        <v>1</v>
      </c>
      <c r="B35" s="61">
        <v>8.0299999999999994</v>
      </c>
      <c r="C35" s="60">
        <v>15.04</v>
      </c>
      <c r="D35" s="62" t="s">
        <v>112</v>
      </c>
      <c r="E35" s="62">
        <v>61</v>
      </c>
      <c r="F35" s="60"/>
      <c r="G35" s="119">
        <f t="shared" si="0"/>
        <v>8</v>
      </c>
      <c r="H35" s="97">
        <f t="shared" si="1"/>
        <v>1</v>
      </c>
      <c r="I35" s="123"/>
      <c r="J35" s="123"/>
    </row>
    <row r="36" spans="1:11" s="64" customFormat="1" x14ac:dyDescent="0.35">
      <c r="A36" s="60">
        <v>1</v>
      </c>
      <c r="B36" s="61">
        <v>8.01</v>
      </c>
      <c r="C36" s="60">
        <v>12.01</v>
      </c>
      <c r="D36" s="62" t="s">
        <v>145</v>
      </c>
      <c r="E36" s="62">
        <v>55</v>
      </c>
      <c r="F36" s="60">
        <v>59</v>
      </c>
      <c r="G36" s="119">
        <f t="shared" si="0"/>
        <v>8</v>
      </c>
      <c r="H36" s="97">
        <f t="shared" si="1"/>
        <v>1</v>
      </c>
      <c r="I36" s="123"/>
      <c r="J36" s="123"/>
    </row>
    <row r="37" spans="1:11" s="64" customFormat="1" x14ac:dyDescent="0.35">
      <c r="A37" s="60">
        <v>1</v>
      </c>
      <c r="B37" s="61">
        <v>8.01</v>
      </c>
      <c r="C37" s="60">
        <v>12.03</v>
      </c>
      <c r="D37" s="62" t="s">
        <v>145</v>
      </c>
      <c r="E37" s="62"/>
      <c r="F37" s="60">
        <v>59</v>
      </c>
      <c r="G37" s="119">
        <f t="shared" si="0"/>
        <v>8</v>
      </c>
      <c r="H37" s="97">
        <f t="shared" si="1"/>
        <v>1</v>
      </c>
      <c r="I37" s="123"/>
      <c r="J37" s="123"/>
    </row>
    <row r="38" spans="1:11" s="64" customFormat="1" x14ac:dyDescent="0.35">
      <c r="A38" s="60">
        <v>1</v>
      </c>
      <c r="B38" s="61">
        <v>8.01</v>
      </c>
      <c r="C38" s="60">
        <v>12.05</v>
      </c>
      <c r="D38" s="62" t="s">
        <v>145</v>
      </c>
      <c r="E38" s="62"/>
      <c r="F38" s="60">
        <v>59</v>
      </c>
      <c r="G38" s="119">
        <f t="shared" si="0"/>
        <v>8</v>
      </c>
      <c r="H38" s="97">
        <f t="shared" si="1"/>
        <v>1</v>
      </c>
      <c r="I38" s="123"/>
      <c r="J38" s="123"/>
    </row>
    <row r="39" spans="1:11" s="64" customFormat="1" x14ac:dyDescent="0.35">
      <c r="A39" s="60">
        <v>1</v>
      </c>
      <c r="B39" s="61">
        <v>8.01</v>
      </c>
      <c r="C39" s="60">
        <v>12.07</v>
      </c>
      <c r="D39" s="62" t="s">
        <v>145</v>
      </c>
      <c r="E39" s="62"/>
      <c r="F39" s="60">
        <v>59</v>
      </c>
      <c r="G39" s="119">
        <f t="shared" si="0"/>
        <v>8</v>
      </c>
      <c r="H39" s="97">
        <f t="shared" si="1"/>
        <v>1</v>
      </c>
      <c r="I39" s="123"/>
      <c r="J39" s="123"/>
    </row>
    <row r="40" spans="1:11" s="64" customFormat="1" x14ac:dyDescent="0.35">
      <c r="A40" s="60">
        <v>1</v>
      </c>
      <c r="B40" s="61">
        <v>8.0299999999999994</v>
      </c>
      <c r="C40" s="60">
        <v>16.021000000000001</v>
      </c>
      <c r="D40" s="62" t="s">
        <v>116</v>
      </c>
      <c r="E40" s="62">
        <v>93</v>
      </c>
      <c r="F40" s="60"/>
      <c r="G40" s="119">
        <f t="shared" si="0"/>
        <v>8</v>
      </c>
      <c r="H40" s="97">
        <f t="shared" si="1"/>
        <v>1</v>
      </c>
      <c r="I40" s="123"/>
      <c r="J40" s="123"/>
      <c r="K40" s="88"/>
    </row>
    <row r="41" spans="1:11" s="64" customFormat="1" x14ac:dyDescent="0.35">
      <c r="A41" s="60">
        <v>1</v>
      </c>
      <c r="B41" s="61">
        <v>8.0299999999999994</v>
      </c>
      <c r="C41" s="60">
        <v>16.021999999999998</v>
      </c>
      <c r="D41" s="62" t="s">
        <v>116</v>
      </c>
      <c r="E41" s="62"/>
      <c r="F41" s="60"/>
      <c r="G41" s="119">
        <f t="shared" si="0"/>
        <v>8</v>
      </c>
      <c r="H41" s="97">
        <f t="shared" si="1"/>
        <v>1</v>
      </c>
      <c r="I41" s="123"/>
      <c r="J41" s="123"/>
      <c r="K41" s="88"/>
    </row>
    <row r="42" spans="1:11" s="72" customFormat="1" x14ac:dyDescent="0.35">
      <c r="A42" s="69">
        <v>1</v>
      </c>
      <c r="B42" s="70">
        <v>10.021000000000001</v>
      </c>
      <c r="C42" s="69">
        <v>11.01</v>
      </c>
      <c r="D42" s="71" t="s">
        <v>146</v>
      </c>
      <c r="E42" s="71">
        <v>56</v>
      </c>
      <c r="F42" s="69">
        <v>29</v>
      </c>
      <c r="G42" s="119">
        <f t="shared" si="0"/>
        <v>10</v>
      </c>
      <c r="H42" s="119">
        <f t="shared" si="1"/>
        <v>1</v>
      </c>
      <c r="I42" s="122" t="s">
        <v>330</v>
      </c>
      <c r="J42" s="122">
        <f>ROWS(I42:I49)</f>
        <v>8</v>
      </c>
    </row>
    <row r="43" spans="1:11" s="72" customFormat="1" x14ac:dyDescent="0.35">
      <c r="A43" s="69">
        <v>1</v>
      </c>
      <c r="B43" s="70">
        <v>10.021000000000001</v>
      </c>
      <c r="C43" s="69">
        <v>12.06</v>
      </c>
      <c r="D43" s="71" t="s">
        <v>146</v>
      </c>
      <c r="E43" s="71"/>
      <c r="F43" s="69">
        <v>29</v>
      </c>
      <c r="G43" s="119">
        <f t="shared" si="0"/>
        <v>10</v>
      </c>
      <c r="H43" s="119">
        <f t="shared" si="1"/>
        <v>1</v>
      </c>
      <c r="I43" s="122"/>
      <c r="J43" s="122"/>
    </row>
    <row r="44" spans="1:11" s="72" customFormat="1" x14ac:dyDescent="0.35">
      <c r="A44" s="69">
        <v>1</v>
      </c>
      <c r="B44" s="70">
        <v>10.021000000000001</v>
      </c>
      <c r="C44" s="69">
        <v>12.08</v>
      </c>
      <c r="D44" s="71" t="s">
        <v>146</v>
      </c>
      <c r="E44" s="71"/>
      <c r="F44" s="69">
        <v>29</v>
      </c>
      <c r="G44" s="119">
        <f t="shared" si="0"/>
        <v>10</v>
      </c>
      <c r="H44" s="119">
        <f t="shared" si="1"/>
        <v>1</v>
      </c>
      <c r="I44" s="122"/>
      <c r="J44" s="122"/>
    </row>
    <row r="45" spans="1:11" s="72" customFormat="1" x14ac:dyDescent="0.35">
      <c r="A45" s="69">
        <v>1</v>
      </c>
      <c r="B45" s="70">
        <v>10.021000000000001</v>
      </c>
      <c r="C45" s="69">
        <v>12.09</v>
      </c>
      <c r="D45" s="71" t="s">
        <v>146</v>
      </c>
      <c r="E45" s="71"/>
      <c r="F45" s="69">
        <v>29</v>
      </c>
      <c r="G45" s="119">
        <f t="shared" si="0"/>
        <v>10</v>
      </c>
      <c r="H45" s="119">
        <f t="shared" si="1"/>
        <v>1</v>
      </c>
      <c r="I45" s="122"/>
      <c r="J45" s="122"/>
    </row>
    <row r="46" spans="1:11" s="72" customFormat="1" x14ac:dyDescent="0.35">
      <c r="A46" s="69">
        <v>1</v>
      </c>
      <c r="B46" s="70">
        <v>10.025</v>
      </c>
      <c r="C46" s="69">
        <v>12.11</v>
      </c>
      <c r="D46" s="71" t="s">
        <v>146</v>
      </c>
      <c r="E46" s="71"/>
      <c r="F46" s="69">
        <v>29</v>
      </c>
      <c r="G46" s="119">
        <f t="shared" si="0"/>
        <v>10</v>
      </c>
      <c r="H46" s="119">
        <f t="shared" si="1"/>
        <v>1</v>
      </c>
      <c r="I46" s="122"/>
      <c r="J46" s="122"/>
    </row>
    <row r="47" spans="1:11" s="72" customFormat="1" x14ac:dyDescent="0.35">
      <c r="A47" s="69">
        <v>1</v>
      </c>
      <c r="B47" s="70">
        <v>10.021000000000001</v>
      </c>
      <c r="C47" s="69">
        <v>12.13</v>
      </c>
      <c r="D47" s="71" t="s">
        <v>146</v>
      </c>
      <c r="E47" s="71"/>
      <c r="F47" s="69">
        <v>29</v>
      </c>
      <c r="G47" s="119">
        <f t="shared" si="0"/>
        <v>10</v>
      </c>
      <c r="H47" s="119">
        <f t="shared" si="1"/>
        <v>1</v>
      </c>
      <c r="I47" s="122"/>
      <c r="J47" s="122"/>
    </row>
    <row r="48" spans="1:11" s="72" customFormat="1" x14ac:dyDescent="0.35">
      <c r="A48" s="69">
        <v>1</v>
      </c>
      <c r="B48" s="70">
        <v>10.012</v>
      </c>
      <c r="C48" s="69">
        <v>15.04</v>
      </c>
      <c r="D48" s="71" t="s">
        <v>112</v>
      </c>
      <c r="E48" s="71">
        <v>61</v>
      </c>
      <c r="F48" s="69"/>
      <c r="G48" s="119">
        <f t="shared" si="0"/>
        <v>10</v>
      </c>
      <c r="H48" s="119">
        <f t="shared" si="1"/>
        <v>1</v>
      </c>
      <c r="I48" s="122"/>
      <c r="J48" s="122"/>
    </row>
    <row r="49" spans="1:11" s="72" customFormat="1" x14ac:dyDescent="0.35">
      <c r="A49" s="69">
        <v>1</v>
      </c>
      <c r="B49" s="70">
        <v>10.026</v>
      </c>
      <c r="C49" s="69">
        <v>15.04</v>
      </c>
      <c r="D49" s="71" t="s">
        <v>112</v>
      </c>
      <c r="E49" s="71"/>
      <c r="F49" s="69"/>
      <c r="G49" s="119">
        <f t="shared" si="0"/>
        <v>10</v>
      </c>
      <c r="H49" s="119">
        <f t="shared" si="1"/>
        <v>1</v>
      </c>
      <c r="I49" s="122"/>
      <c r="J49" s="122"/>
    </row>
    <row r="50" spans="1:11" s="64" customFormat="1" x14ac:dyDescent="0.35">
      <c r="A50" s="60">
        <v>1</v>
      </c>
      <c r="B50" s="61">
        <v>11.03</v>
      </c>
      <c r="C50" s="60">
        <v>12.03</v>
      </c>
      <c r="D50" s="62" t="s">
        <v>146</v>
      </c>
      <c r="E50" s="62">
        <v>56</v>
      </c>
      <c r="F50" s="60">
        <v>29</v>
      </c>
      <c r="G50" s="119">
        <f t="shared" si="0"/>
        <v>11</v>
      </c>
      <c r="H50" s="97">
        <f t="shared" si="1"/>
        <v>1</v>
      </c>
      <c r="I50" s="123" t="s">
        <v>331</v>
      </c>
      <c r="J50" s="123">
        <f>ROWS(I50:I56)</f>
        <v>7</v>
      </c>
    </row>
    <row r="51" spans="1:11" s="64" customFormat="1" x14ac:dyDescent="0.35">
      <c r="A51" s="60">
        <v>1</v>
      </c>
      <c r="B51" s="61">
        <v>11.03</v>
      </c>
      <c r="C51" s="60">
        <v>12.09</v>
      </c>
      <c r="D51" s="62" t="s">
        <v>146</v>
      </c>
      <c r="E51" s="62"/>
      <c r="F51" s="60">
        <v>29</v>
      </c>
      <c r="G51" s="119">
        <f t="shared" si="0"/>
        <v>11</v>
      </c>
      <c r="H51" s="97">
        <f t="shared" si="1"/>
        <v>1</v>
      </c>
      <c r="I51" s="123"/>
      <c r="J51" s="123"/>
    </row>
    <row r="52" spans="1:11" s="64" customFormat="1" x14ac:dyDescent="0.35">
      <c r="A52" s="60">
        <v>1</v>
      </c>
      <c r="B52" s="61">
        <v>11.03</v>
      </c>
      <c r="C52" s="60">
        <v>12.11</v>
      </c>
      <c r="D52" s="62" t="s">
        <v>146</v>
      </c>
      <c r="E52" s="62"/>
      <c r="F52" s="60">
        <v>29</v>
      </c>
      <c r="G52" s="119">
        <f t="shared" si="0"/>
        <v>11</v>
      </c>
      <c r="H52" s="97">
        <f t="shared" si="1"/>
        <v>1</v>
      </c>
      <c r="I52" s="123"/>
      <c r="J52" s="123"/>
    </row>
    <row r="53" spans="1:11" s="64" customFormat="1" x14ac:dyDescent="0.35">
      <c r="A53" s="60">
        <v>1</v>
      </c>
      <c r="B53" s="61">
        <v>11.03</v>
      </c>
      <c r="C53" s="60">
        <v>12.12</v>
      </c>
      <c r="D53" s="62" t="s">
        <v>146</v>
      </c>
      <c r="E53" s="62"/>
      <c r="F53" s="60">
        <v>29</v>
      </c>
      <c r="G53" s="119">
        <f t="shared" si="0"/>
        <v>11</v>
      </c>
      <c r="H53" s="97">
        <f t="shared" si="1"/>
        <v>1</v>
      </c>
      <c r="I53" s="123"/>
      <c r="J53" s="123"/>
    </row>
    <row r="54" spans="1:11" s="64" customFormat="1" x14ac:dyDescent="0.35">
      <c r="A54" s="60">
        <v>1</v>
      </c>
      <c r="B54" s="61">
        <v>11.03</v>
      </c>
      <c r="C54" s="60">
        <v>12.13</v>
      </c>
      <c r="D54" s="62" t="s">
        <v>146</v>
      </c>
      <c r="E54" s="62"/>
      <c r="F54" s="60">
        <v>29</v>
      </c>
      <c r="G54" s="119">
        <f t="shared" si="0"/>
        <v>11</v>
      </c>
      <c r="H54" s="97">
        <f t="shared" si="1"/>
        <v>1</v>
      </c>
      <c r="I54" s="123"/>
      <c r="J54" s="123"/>
    </row>
    <row r="55" spans="1:11" s="64" customFormat="1" x14ac:dyDescent="0.35">
      <c r="A55" s="60">
        <v>1</v>
      </c>
      <c r="B55" s="61">
        <v>11.03</v>
      </c>
      <c r="C55" s="60">
        <v>12.13</v>
      </c>
      <c r="D55" s="62" t="s">
        <v>146</v>
      </c>
      <c r="E55" s="62"/>
      <c r="F55" s="60">
        <v>29</v>
      </c>
      <c r="G55" s="119">
        <f t="shared" si="0"/>
        <v>11</v>
      </c>
      <c r="H55" s="97">
        <f t="shared" si="1"/>
        <v>1</v>
      </c>
      <c r="I55" s="123"/>
      <c r="J55" s="123"/>
    </row>
    <row r="56" spans="1:11" s="64" customFormat="1" x14ac:dyDescent="0.35">
      <c r="A56" s="60">
        <v>1</v>
      </c>
      <c r="B56" s="61">
        <v>11.06</v>
      </c>
      <c r="C56" s="60">
        <v>15.04</v>
      </c>
      <c r="D56" s="62" t="s">
        <v>112</v>
      </c>
      <c r="E56" s="62">
        <v>61</v>
      </c>
      <c r="F56" s="60"/>
      <c r="G56" s="119">
        <f t="shared" si="0"/>
        <v>11</v>
      </c>
      <c r="H56" s="97">
        <f t="shared" si="1"/>
        <v>1</v>
      </c>
      <c r="I56" s="123"/>
      <c r="J56" s="123"/>
      <c r="K56" s="88"/>
    </row>
    <row r="57" spans="1:11" s="72" customFormat="1" x14ac:dyDescent="0.35">
      <c r="A57" s="69">
        <v>1</v>
      </c>
      <c r="B57" s="70">
        <v>12.01</v>
      </c>
      <c r="C57" s="69">
        <v>11.01</v>
      </c>
      <c r="D57" s="71" t="s">
        <v>146</v>
      </c>
      <c r="E57" s="71">
        <v>56</v>
      </c>
      <c r="F57" s="69">
        <v>29</v>
      </c>
      <c r="G57" s="119">
        <f t="shared" si="0"/>
        <v>12</v>
      </c>
      <c r="H57" s="119">
        <f t="shared" si="1"/>
        <v>1</v>
      </c>
      <c r="I57" s="125" t="s">
        <v>332</v>
      </c>
      <c r="J57" s="128">
        <f>ROWS(I57:I68)</f>
        <v>12</v>
      </c>
      <c r="K57" s="68"/>
    </row>
    <row r="58" spans="1:11" s="72" customFormat="1" x14ac:dyDescent="0.35">
      <c r="A58" s="69">
        <v>1</v>
      </c>
      <c r="B58" s="70">
        <v>12.01</v>
      </c>
      <c r="C58" s="69">
        <v>12.03</v>
      </c>
      <c r="D58" s="71" t="s">
        <v>146</v>
      </c>
      <c r="E58" s="71"/>
      <c r="F58" s="69">
        <v>29</v>
      </c>
      <c r="G58" s="119">
        <f t="shared" si="0"/>
        <v>12</v>
      </c>
      <c r="H58" s="119">
        <f t="shared" si="1"/>
        <v>1</v>
      </c>
      <c r="I58" s="122"/>
      <c r="J58" s="122"/>
    </row>
    <row r="59" spans="1:11" s="72" customFormat="1" x14ac:dyDescent="0.35">
      <c r="A59" s="69">
        <v>1</v>
      </c>
      <c r="B59" s="70">
        <v>12.01</v>
      </c>
      <c r="C59" s="69">
        <v>12.06</v>
      </c>
      <c r="D59" s="71" t="s">
        <v>146</v>
      </c>
      <c r="E59" s="71"/>
      <c r="F59" s="69">
        <v>29</v>
      </c>
      <c r="G59" s="119">
        <f t="shared" si="0"/>
        <v>12</v>
      </c>
      <c r="H59" s="119">
        <f t="shared" si="1"/>
        <v>1</v>
      </c>
      <c r="I59" s="122"/>
      <c r="J59" s="122"/>
    </row>
    <row r="60" spans="1:11" s="72" customFormat="1" x14ac:dyDescent="0.35">
      <c r="A60" s="69">
        <v>1</v>
      </c>
      <c r="B60" s="70">
        <v>12.01</v>
      </c>
      <c r="C60" s="69">
        <v>12.08</v>
      </c>
      <c r="D60" s="71" t="s">
        <v>146</v>
      </c>
      <c r="E60" s="71"/>
      <c r="F60" s="69">
        <v>29</v>
      </c>
      <c r="G60" s="119">
        <f t="shared" si="0"/>
        <v>12</v>
      </c>
      <c r="H60" s="119">
        <f t="shared" si="1"/>
        <v>1</v>
      </c>
      <c r="I60" s="122"/>
      <c r="J60" s="122"/>
    </row>
    <row r="61" spans="1:11" s="72" customFormat="1" x14ac:dyDescent="0.35">
      <c r="A61" s="69">
        <v>1</v>
      </c>
      <c r="B61" s="70">
        <v>12.01</v>
      </c>
      <c r="C61" s="69">
        <v>12.09</v>
      </c>
      <c r="D61" s="71" t="s">
        <v>146</v>
      </c>
      <c r="E61" s="71"/>
      <c r="F61" s="69">
        <v>29</v>
      </c>
      <c r="G61" s="119">
        <f t="shared" si="0"/>
        <v>12</v>
      </c>
      <c r="H61" s="119">
        <f t="shared" si="1"/>
        <v>1</v>
      </c>
      <c r="I61" s="122"/>
      <c r="J61" s="122"/>
    </row>
    <row r="62" spans="1:11" s="72" customFormat="1" x14ac:dyDescent="0.35">
      <c r="A62" s="69">
        <v>1</v>
      </c>
      <c r="B62" s="70">
        <v>12.01</v>
      </c>
      <c r="C62" s="69">
        <v>12.11</v>
      </c>
      <c r="D62" s="71" t="s">
        <v>146</v>
      </c>
      <c r="E62" s="71"/>
      <c r="F62" s="69">
        <v>29</v>
      </c>
      <c r="G62" s="119">
        <f t="shared" si="0"/>
        <v>12</v>
      </c>
      <c r="H62" s="119">
        <f t="shared" si="1"/>
        <v>1</v>
      </c>
      <c r="I62" s="122"/>
      <c r="J62" s="122"/>
    </row>
    <row r="63" spans="1:11" s="72" customFormat="1" x14ac:dyDescent="0.35">
      <c r="A63" s="69">
        <v>1</v>
      </c>
      <c r="B63" s="70">
        <v>12.01</v>
      </c>
      <c r="C63" s="69">
        <v>12.12</v>
      </c>
      <c r="D63" s="71" t="s">
        <v>146</v>
      </c>
      <c r="E63" s="71"/>
      <c r="F63" s="69">
        <v>29</v>
      </c>
      <c r="G63" s="119">
        <f t="shared" si="0"/>
        <v>12</v>
      </c>
      <c r="H63" s="119">
        <f t="shared" si="1"/>
        <v>1</v>
      </c>
      <c r="I63" s="122"/>
      <c r="J63" s="122"/>
    </row>
    <row r="64" spans="1:11" s="72" customFormat="1" x14ac:dyDescent="0.35">
      <c r="A64" s="69">
        <v>1</v>
      </c>
      <c r="B64" s="70">
        <v>12.01</v>
      </c>
      <c r="C64" s="69">
        <v>15.04</v>
      </c>
      <c r="D64" s="71" t="s">
        <v>112</v>
      </c>
      <c r="E64" s="71">
        <v>61</v>
      </c>
      <c r="F64" s="69"/>
      <c r="G64" s="119">
        <f t="shared" si="0"/>
        <v>12</v>
      </c>
      <c r="H64" s="119">
        <f t="shared" si="1"/>
        <v>1</v>
      </c>
      <c r="I64" s="122"/>
      <c r="J64" s="122"/>
      <c r="K64" s="85"/>
    </row>
    <row r="65" spans="1:11" s="72" customFormat="1" x14ac:dyDescent="0.35">
      <c r="A65" s="69">
        <v>1</v>
      </c>
      <c r="B65" s="70">
        <v>12.01</v>
      </c>
      <c r="C65" s="69">
        <v>12.01</v>
      </c>
      <c r="D65" s="71" t="s">
        <v>145</v>
      </c>
      <c r="E65" s="71">
        <v>55</v>
      </c>
      <c r="F65" s="69">
        <v>59</v>
      </c>
      <c r="G65" s="119">
        <f t="shared" si="0"/>
        <v>12</v>
      </c>
      <c r="H65" s="119">
        <f t="shared" si="1"/>
        <v>1</v>
      </c>
      <c r="I65" s="122"/>
      <c r="J65" s="122"/>
    </row>
    <row r="66" spans="1:11" s="72" customFormat="1" x14ac:dyDescent="0.35">
      <c r="A66" s="69">
        <v>1</v>
      </c>
      <c r="B66" s="70">
        <v>12.01</v>
      </c>
      <c r="C66" s="69">
        <v>12.03</v>
      </c>
      <c r="D66" s="71" t="s">
        <v>145</v>
      </c>
      <c r="E66" s="71"/>
      <c r="F66" s="69">
        <v>59</v>
      </c>
      <c r="G66" s="119">
        <f t="shared" ref="G66:G129" si="2">_xlfn.FLOOR.MATH(B66)</f>
        <v>12</v>
      </c>
      <c r="H66" s="119">
        <f t="shared" ref="H66:H129" si="3">_xlfn.FLOOR.MATH(A66)</f>
        <v>1</v>
      </c>
      <c r="I66" s="122"/>
      <c r="J66" s="122"/>
    </row>
    <row r="67" spans="1:11" s="72" customFormat="1" x14ac:dyDescent="0.35">
      <c r="A67" s="69">
        <v>1</v>
      </c>
      <c r="B67" s="70">
        <v>12.01</v>
      </c>
      <c r="C67" s="69">
        <v>12.05</v>
      </c>
      <c r="D67" s="71" t="s">
        <v>145</v>
      </c>
      <c r="E67" s="71"/>
      <c r="F67" s="69">
        <v>59</v>
      </c>
      <c r="G67" s="119">
        <f t="shared" si="2"/>
        <v>12</v>
      </c>
      <c r="H67" s="119">
        <f t="shared" si="3"/>
        <v>1</v>
      </c>
      <c r="I67" s="122"/>
      <c r="J67" s="122"/>
    </row>
    <row r="68" spans="1:11" s="72" customFormat="1" x14ac:dyDescent="0.35">
      <c r="A68" s="69">
        <v>1</v>
      </c>
      <c r="B68" s="70">
        <v>12.01</v>
      </c>
      <c r="C68" s="69">
        <v>12.07</v>
      </c>
      <c r="D68" s="71" t="s">
        <v>145</v>
      </c>
      <c r="E68" s="71"/>
      <c r="F68" s="69">
        <v>59</v>
      </c>
      <c r="G68" s="119">
        <f t="shared" si="2"/>
        <v>12</v>
      </c>
      <c r="H68" s="119">
        <f t="shared" si="3"/>
        <v>1</v>
      </c>
      <c r="I68" s="122"/>
      <c r="J68" s="122"/>
    </row>
    <row r="69" spans="1:11" s="64" customFormat="1" x14ac:dyDescent="0.35">
      <c r="A69" s="60">
        <v>2.1</v>
      </c>
      <c r="B69" s="61">
        <v>6.0519999999999996</v>
      </c>
      <c r="C69" s="60">
        <v>14.02</v>
      </c>
      <c r="D69" s="62" t="s">
        <v>147</v>
      </c>
      <c r="E69" s="62">
        <v>57</v>
      </c>
      <c r="F69" s="60">
        <v>76</v>
      </c>
      <c r="G69" s="119">
        <f t="shared" si="2"/>
        <v>6</v>
      </c>
      <c r="H69" s="97">
        <f t="shared" si="3"/>
        <v>2</v>
      </c>
      <c r="I69" s="123" t="s">
        <v>333</v>
      </c>
      <c r="J69" s="123">
        <f>ROWS(I69:I75)</f>
        <v>7</v>
      </c>
    </row>
    <row r="70" spans="1:11" s="64" customFormat="1" x14ac:dyDescent="0.35">
      <c r="A70" s="60">
        <v>2.1</v>
      </c>
      <c r="B70" s="61">
        <v>6.0519999999999996</v>
      </c>
      <c r="C70" s="60">
        <v>14.03</v>
      </c>
      <c r="D70" s="62" t="s">
        <v>147</v>
      </c>
      <c r="E70" s="62"/>
      <c r="F70" s="60">
        <v>76</v>
      </c>
      <c r="G70" s="119">
        <f t="shared" si="2"/>
        <v>6</v>
      </c>
      <c r="H70" s="97">
        <f t="shared" si="3"/>
        <v>2</v>
      </c>
      <c r="I70" s="123"/>
      <c r="J70" s="123"/>
    </row>
    <row r="71" spans="1:11" s="64" customFormat="1" x14ac:dyDescent="0.35">
      <c r="A71" s="60">
        <v>2.1</v>
      </c>
      <c r="B71" s="61">
        <v>6.08</v>
      </c>
      <c r="C71" s="60">
        <v>14.03</v>
      </c>
      <c r="D71" s="62" t="s">
        <v>147</v>
      </c>
      <c r="E71" s="62"/>
      <c r="F71" s="60">
        <v>76</v>
      </c>
      <c r="G71" s="119">
        <f t="shared" si="2"/>
        <v>6</v>
      </c>
      <c r="H71" s="97">
        <f t="shared" si="3"/>
        <v>2</v>
      </c>
      <c r="I71" s="123"/>
      <c r="J71" s="123"/>
    </row>
    <row r="72" spans="1:11" s="64" customFormat="1" x14ac:dyDescent="0.35">
      <c r="A72" s="60">
        <v>2.2000000000000002</v>
      </c>
      <c r="B72" s="61">
        <v>6.0519999999999996</v>
      </c>
      <c r="C72" s="60">
        <v>14.02</v>
      </c>
      <c r="D72" s="62" t="s">
        <v>147</v>
      </c>
      <c r="E72" s="62"/>
      <c r="F72" s="60">
        <v>76</v>
      </c>
      <c r="G72" s="119">
        <f t="shared" si="2"/>
        <v>6</v>
      </c>
      <c r="H72" s="97">
        <f t="shared" si="3"/>
        <v>2</v>
      </c>
      <c r="I72" s="123"/>
      <c r="J72" s="123"/>
    </row>
    <row r="73" spans="1:11" s="64" customFormat="1" x14ac:dyDescent="0.35">
      <c r="A73" s="60">
        <v>2.2000000000000002</v>
      </c>
      <c r="B73" s="61">
        <v>6.0519999999999996</v>
      </c>
      <c r="C73" s="60">
        <v>14.04</v>
      </c>
      <c r="D73" s="62" t="s">
        <v>147</v>
      </c>
      <c r="E73" s="62"/>
      <c r="F73" s="60">
        <v>76</v>
      </c>
      <c r="G73" s="119">
        <f t="shared" si="2"/>
        <v>6</v>
      </c>
      <c r="H73" s="97">
        <f t="shared" si="3"/>
        <v>2</v>
      </c>
      <c r="I73" s="123"/>
      <c r="J73" s="123"/>
    </row>
    <row r="74" spans="1:11" s="64" customFormat="1" x14ac:dyDescent="0.35">
      <c r="A74" s="60">
        <v>2.2000000000000002</v>
      </c>
      <c r="B74" s="61">
        <v>6.08</v>
      </c>
      <c r="C74" s="60">
        <v>14.04</v>
      </c>
      <c r="D74" s="62" t="s">
        <v>147</v>
      </c>
      <c r="E74" s="62"/>
      <c r="F74" s="60">
        <v>76</v>
      </c>
      <c r="G74" s="119">
        <f t="shared" si="2"/>
        <v>6</v>
      </c>
      <c r="H74" s="97">
        <f t="shared" si="3"/>
        <v>2</v>
      </c>
      <c r="I74" s="123"/>
      <c r="J74" s="123"/>
    </row>
    <row r="75" spans="1:11" s="58" customFormat="1" x14ac:dyDescent="0.35">
      <c r="A75" s="82">
        <v>2.1</v>
      </c>
      <c r="B75" s="61">
        <v>6.07</v>
      </c>
      <c r="C75" s="60">
        <v>14.05</v>
      </c>
      <c r="D75" s="62" t="s">
        <v>148</v>
      </c>
      <c r="E75" s="62">
        <v>58</v>
      </c>
      <c r="F75" s="60">
        <v>90</v>
      </c>
      <c r="G75" s="119">
        <f t="shared" si="2"/>
        <v>6</v>
      </c>
      <c r="H75" s="97">
        <f t="shared" si="3"/>
        <v>2</v>
      </c>
      <c r="I75" s="123"/>
      <c r="J75" s="123"/>
      <c r="K75" s="64"/>
    </row>
    <row r="76" spans="1:11" s="68" customFormat="1" x14ac:dyDescent="0.35">
      <c r="A76" s="69">
        <v>2.1</v>
      </c>
      <c r="B76" s="70">
        <v>8.01</v>
      </c>
      <c r="C76" s="69">
        <v>14.02</v>
      </c>
      <c r="D76" s="71" t="s">
        <v>147</v>
      </c>
      <c r="E76" s="71">
        <v>57</v>
      </c>
      <c r="F76" s="69">
        <v>76</v>
      </c>
      <c r="G76" s="119">
        <f t="shared" si="2"/>
        <v>8</v>
      </c>
      <c r="H76" s="119">
        <f t="shared" si="3"/>
        <v>2</v>
      </c>
      <c r="I76" s="122" t="s">
        <v>334</v>
      </c>
      <c r="J76" s="122">
        <f>ROWS(I76:I83)</f>
        <v>8</v>
      </c>
      <c r="K76" s="72"/>
    </row>
    <row r="77" spans="1:11" s="68" customFormat="1" x14ac:dyDescent="0.35">
      <c r="A77" s="69">
        <v>2.1</v>
      </c>
      <c r="B77" s="70">
        <v>8.02</v>
      </c>
      <c r="C77" s="69">
        <v>14.02</v>
      </c>
      <c r="D77" s="71" t="s">
        <v>147</v>
      </c>
      <c r="E77" s="71"/>
      <c r="F77" s="69">
        <v>76</v>
      </c>
      <c r="G77" s="119">
        <f t="shared" si="2"/>
        <v>8</v>
      </c>
      <c r="H77" s="119">
        <f t="shared" si="3"/>
        <v>2</v>
      </c>
      <c r="I77" s="122"/>
      <c r="J77" s="122"/>
      <c r="K77" s="72"/>
    </row>
    <row r="78" spans="1:11" s="68" customFormat="1" x14ac:dyDescent="0.35">
      <c r="A78" s="69">
        <v>2.1</v>
      </c>
      <c r="B78" s="70">
        <v>8.0299999999999994</v>
      </c>
      <c r="C78" s="69">
        <v>14.03</v>
      </c>
      <c r="D78" s="71" t="s">
        <v>147</v>
      </c>
      <c r="E78" s="71"/>
      <c r="F78" s="69">
        <v>76</v>
      </c>
      <c r="G78" s="119">
        <f t="shared" si="2"/>
        <v>8</v>
      </c>
      <c r="H78" s="119">
        <f t="shared" si="3"/>
        <v>2</v>
      </c>
      <c r="I78" s="122"/>
      <c r="J78" s="122"/>
      <c r="K78" s="72"/>
    </row>
    <row r="79" spans="1:11" s="68" customFormat="1" x14ac:dyDescent="0.35">
      <c r="A79" s="69">
        <v>2.2000000000000002</v>
      </c>
      <c r="B79" s="70">
        <v>8.01</v>
      </c>
      <c r="C79" s="69">
        <v>14.02</v>
      </c>
      <c r="D79" s="71" t="s">
        <v>147</v>
      </c>
      <c r="E79" s="71"/>
      <c r="F79" s="69">
        <v>76</v>
      </c>
      <c r="G79" s="119">
        <f t="shared" si="2"/>
        <v>8</v>
      </c>
      <c r="H79" s="119">
        <f t="shared" si="3"/>
        <v>2</v>
      </c>
      <c r="I79" s="122"/>
      <c r="J79" s="122"/>
      <c r="K79" s="72"/>
    </row>
    <row r="80" spans="1:11" s="68" customFormat="1" x14ac:dyDescent="0.35">
      <c r="A80" s="69">
        <v>2.2000000000000002</v>
      </c>
      <c r="B80" s="70">
        <v>8.02</v>
      </c>
      <c r="C80" s="69">
        <v>14.02</v>
      </c>
      <c r="D80" s="71" t="s">
        <v>147</v>
      </c>
      <c r="E80" s="71"/>
      <c r="F80" s="69">
        <v>76</v>
      </c>
      <c r="G80" s="119">
        <f t="shared" si="2"/>
        <v>8</v>
      </c>
      <c r="H80" s="119">
        <f t="shared" si="3"/>
        <v>2</v>
      </c>
      <c r="I80" s="122"/>
      <c r="J80" s="122"/>
      <c r="K80" s="72"/>
    </row>
    <row r="81" spans="1:11" s="68" customFormat="1" x14ac:dyDescent="0.35">
      <c r="A81" s="129">
        <v>2.2000000000000002</v>
      </c>
      <c r="B81" s="70">
        <v>8.0299999999999994</v>
      </c>
      <c r="C81" s="69">
        <v>14.04</v>
      </c>
      <c r="D81" s="71" t="s">
        <v>147</v>
      </c>
      <c r="E81" s="71"/>
      <c r="F81" s="69">
        <v>76</v>
      </c>
      <c r="G81" s="119">
        <f t="shared" si="2"/>
        <v>8</v>
      </c>
      <c r="H81" s="119">
        <f t="shared" si="3"/>
        <v>2</v>
      </c>
      <c r="I81" s="122"/>
      <c r="J81" s="122"/>
      <c r="K81" s="72"/>
    </row>
    <row r="82" spans="1:11" s="68" customFormat="1" x14ac:dyDescent="0.35">
      <c r="A82" s="129">
        <v>2.1</v>
      </c>
      <c r="B82" s="70">
        <v>8.0299999999999994</v>
      </c>
      <c r="C82" s="69">
        <v>14.04</v>
      </c>
      <c r="D82" s="71" t="s">
        <v>148</v>
      </c>
      <c r="E82" s="71">
        <v>58</v>
      </c>
      <c r="F82" s="69">
        <v>90</v>
      </c>
      <c r="G82" s="119">
        <f t="shared" si="2"/>
        <v>8</v>
      </c>
      <c r="H82" s="119">
        <f t="shared" si="3"/>
        <v>2</v>
      </c>
      <c r="I82" s="122"/>
      <c r="J82" s="122"/>
      <c r="K82" s="72"/>
    </row>
    <row r="83" spans="1:11" s="68" customFormat="1" x14ac:dyDescent="0.35">
      <c r="A83" s="129">
        <v>2.1</v>
      </c>
      <c r="B83" s="70">
        <v>8.0299999999999994</v>
      </c>
      <c r="C83" s="69">
        <v>14.06</v>
      </c>
      <c r="D83" s="71" t="s">
        <v>148</v>
      </c>
      <c r="E83" s="71"/>
      <c r="F83" s="69">
        <v>90</v>
      </c>
      <c r="G83" s="119">
        <f t="shared" si="2"/>
        <v>8</v>
      </c>
      <c r="H83" s="119">
        <f t="shared" si="3"/>
        <v>2</v>
      </c>
      <c r="I83" s="122"/>
      <c r="J83" s="122"/>
      <c r="K83" s="72"/>
    </row>
    <row r="84" spans="1:11" s="58" customFormat="1" x14ac:dyDescent="0.35">
      <c r="A84" s="82">
        <v>2.1</v>
      </c>
      <c r="B84" s="61">
        <v>9.0299999999999994</v>
      </c>
      <c r="C84" s="60">
        <v>14.06</v>
      </c>
      <c r="D84" s="62" t="s">
        <v>148</v>
      </c>
      <c r="E84" s="62">
        <v>58</v>
      </c>
      <c r="F84" s="60">
        <v>90</v>
      </c>
      <c r="G84" s="119">
        <f t="shared" si="2"/>
        <v>9</v>
      </c>
      <c r="H84" s="97">
        <f t="shared" si="3"/>
        <v>2</v>
      </c>
      <c r="I84" s="123" t="s">
        <v>335</v>
      </c>
      <c r="J84" s="123">
        <f>ROWS(I84)</f>
        <v>1</v>
      </c>
      <c r="K84" s="64"/>
    </row>
    <row r="85" spans="1:11" s="68" customFormat="1" x14ac:dyDescent="0.35">
      <c r="A85" s="69">
        <v>2.1</v>
      </c>
      <c r="B85" s="70">
        <v>12.01</v>
      </c>
      <c r="C85" s="69">
        <v>14.02</v>
      </c>
      <c r="D85" s="71" t="s">
        <v>147</v>
      </c>
      <c r="E85" s="71"/>
      <c r="F85" s="69">
        <v>76</v>
      </c>
      <c r="G85" s="119">
        <f t="shared" si="2"/>
        <v>12</v>
      </c>
      <c r="H85" s="119">
        <f t="shared" si="3"/>
        <v>2</v>
      </c>
      <c r="I85" s="122" t="s">
        <v>336</v>
      </c>
      <c r="J85" s="122">
        <f>ROWS(I85:I91)</f>
        <v>7</v>
      </c>
      <c r="K85" s="72"/>
    </row>
    <row r="86" spans="1:11" s="68" customFormat="1" x14ac:dyDescent="0.35">
      <c r="A86" s="69">
        <v>2.1</v>
      </c>
      <c r="B86" s="70">
        <v>12.01</v>
      </c>
      <c r="C86" s="69">
        <v>14.03</v>
      </c>
      <c r="D86" s="71" t="s">
        <v>147</v>
      </c>
      <c r="E86" s="71">
        <v>57</v>
      </c>
      <c r="F86" s="69">
        <v>76</v>
      </c>
      <c r="G86" s="119">
        <f t="shared" si="2"/>
        <v>12</v>
      </c>
      <c r="H86" s="119">
        <f t="shared" si="3"/>
        <v>2</v>
      </c>
      <c r="I86" s="122"/>
      <c r="J86" s="122"/>
      <c r="K86" s="72"/>
    </row>
    <row r="87" spans="1:11" s="68" customFormat="1" x14ac:dyDescent="0.35">
      <c r="A87" s="69">
        <v>2.2000000000000002</v>
      </c>
      <c r="B87" s="70">
        <v>12.01</v>
      </c>
      <c r="C87" s="69">
        <v>14.02</v>
      </c>
      <c r="D87" s="71" t="s">
        <v>147</v>
      </c>
      <c r="E87" s="71"/>
      <c r="F87" s="69">
        <v>76</v>
      </c>
      <c r="G87" s="119">
        <f t="shared" si="2"/>
        <v>12</v>
      </c>
      <c r="H87" s="119">
        <f t="shared" si="3"/>
        <v>2</v>
      </c>
      <c r="I87" s="122"/>
      <c r="J87" s="122"/>
      <c r="K87" s="72"/>
    </row>
    <row r="88" spans="1:11" s="68" customFormat="1" x14ac:dyDescent="0.35">
      <c r="A88" s="129">
        <v>2.2000000000000002</v>
      </c>
      <c r="B88" s="70">
        <v>12.01</v>
      </c>
      <c r="C88" s="69">
        <v>14.04</v>
      </c>
      <c r="D88" s="71" t="s">
        <v>147</v>
      </c>
      <c r="E88" s="71"/>
      <c r="F88" s="69">
        <v>76</v>
      </c>
      <c r="G88" s="119">
        <f t="shared" si="2"/>
        <v>12</v>
      </c>
      <c r="H88" s="119">
        <f t="shared" si="3"/>
        <v>2</v>
      </c>
      <c r="I88" s="122"/>
      <c r="J88" s="122"/>
      <c r="K88" s="72"/>
    </row>
    <row r="89" spans="1:11" s="68" customFormat="1" x14ac:dyDescent="0.35">
      <c r="A89" s="129">
        <v>2.1</v>
      </c>
      <c r="B89" s="70">
        <v>12.01</v>
      </c>
      <c r="C89" s="69">
        <v>14.04</v>
      </c>
      <c r="D89" s="71" t="s">
        <v>148</v>
      </c>
      <c r="E89" s="71">
        <v>58</v>
      </c>
      <c r="F89" s="69">
        <v>90</v>
      </c>
      <c r="G89" s="119">
        <f t="shared" si="2"/>
        <v>12</v>
      </c>
      <c r="H89" s="119">
        <f t="shared" si="3"/>
        <v>2</v>
      </c>
      <c r="I89" s="122"/>
      <c r="J89" s="122"/>
      <c r="K89" s="72"/>
    </row>
    <row r="90" spans="1:11" s="68" customFormat="1" x14ac:dyDescent="0.35">
      <c r="A90" s="129">
        <v>2.1</v>
      </c>
      <c r="B90" s="70">
        <v>12.01</v>
      </c>
      <c r="C90" s="69">
        <v>14.05</v>
      </c>
      <c r="D90" s="71" t="s">
        <v>148</v>
      </c>
      <c r="E90" s="71"/>
      <c r="F90" s="69">
        <v>90</v>
      </c>
      <c r="G90" s="119">
        <f t="shared" si="2"/>
        <v>12</v>
      </c>
      <c r="H90" s="119">
        <f t="shared" si="3"/>
        <v>2</v>
      </c>
      <c r="I90" s="122"/>
      <c r="J90" s="122"/>
      <c r="K90" s="72"/>
    </row>
    <row r="91" spans="1:11" s="68" customFormat="1" x14ac:dyDescent="0.35">
      <c r="A91" s="129">
        <v>2.1</v>
      </c>
      <c r="B91" s="70">
        <v>12.01</v>
      </c>
      <c r="C91" s="69">
        <v>14.06</v>
      </c>
      <c r="D91" s="71" t="s">
        <v>148</v>
      </c>
      <c r="E91" s="71"/>
      <c r="F91" s="69">
        <v>90</v>
      </c>
      <c r="G91" s="119">
        <f t="shared" si="2"/>
        <v>12</v>
      </c>
      <c r="H91" s="119">
        <f t="shared" si="3"/>
        <v>2</v>
      </c>
      <c r="I91" s="122"/>
      <c r="J91" s="122"/>
      <c r="K91" s="72"/>
    </row>
    <row r="92" spans="1:11" s="58" customFormat="1" x14ac:dyDescent="0.25">
      <c r="A92" s="54">
        <v>3</v>
      </c>
      <c r="B92" s="55">
        <v>2.0099999999999998</v>
      </c>
      <c r="C92" s="54">
        <v>1.01</v>
      </c>
      <c r="D92" s="56" t="s">
        <v>224</v>
      </c>
      <c r="E92" s="56">
        <v>77</v>
      </c>
      <c r="F92" s="54">
        <v>5</v>
      </c>
      <c r="G92" s="119">
        <f t="shared" si="2"/>
        <v>2</v>
      </c>
      <c r="H92" s="97">
        <f t="shared" si="3"/>
        <v>3</v>
      </c>
      <c r="I92" s="124" t="s">
        <v>337</v>
      </c>
      <c r="J92" s="132">
        <f>ROWS(I92:I116)</f>
        <v>25</v>
      </c>
    </row>
    <row r="93" spans="1:11" s="64" customFormat="1" x14ac:dyDescent="0.25">
      <c r="A93" s="54">
        <v>3</v>
      </c>
      <c r="B93" s="55">
        <v>2.02</v>
      </c>
      <c r="C93" s="54">
        <v>2.0099999999999998</v>
      </c>
      <c r="D93" s="56" t="s">
        <v>224</v>
      </c>
      <c r="E93" s="56"/>
      <c r="F93" s="54">
        <v>5</v>
      </c>
      <c r="G93" s="119">
        <f t="shared" si="2"/>
        <v>2</v>
      </c>
      <c r="H93" s="97">
        <f t="shared" si="3"/>
        <v>3</v>
      </c>
      <c r="I93" s="124"/>
      <c r="J93" s="132"/>
      <c r="K93" s="58"/>
    </row>
    <row r="94" spans="1:11" s="64" customFormat="1" x14ac:dyDescent="0.35">
      <c r="A94" s="60">
        <v>3</v>
      </c>
      <c r="B94" s="61">
        <v>2.02</v>
      </c>
      <c r="C94" s="60">
        <v>2.04</v>
      </c>
      <c r="D94" s="62" t="s">
        <v>300</v>
      </c>
      <c r="E94" s="62">
        <v>66</v>
      </c>
      <c r="F94" s="60">
        <v>9</v>
      </c>
      <c r="G94" s="119">
        <f t="shared" si="2"/>
        <v>2</v>
      </c>
      <c r="H94" s="97">
        <f t="shared" si="3"/>
        <v>3</v>
      </c>
      <c r="I94" s="123"/>
      <c r="J94" s="123"/>
    </row>
    <row r="95" spans="1:11" s="64" customFormat="1" x14ac:dyDescent="0.35">
      <c r="A95" s="60">
        <v>3</v>
      </c>
      <c r="B95" s="61">
        <v>2.1</v>
      </c>
      <c r="C95" s="60">
        <v>2.04</v>
      </c>
      <c r="D95" s="62" t="s">
        <v>300</v>
      </c>
      <c r="E95" s="62"/>
      <c r="F95" s="60">
        <v>9</v>
      </c>
      <c r="G95" s="119">
        <f t="shared" si="2"/>
        <v>2</v>
      </c>
      <c r="H95" s="97">
        <f t="shared" si="3"/>
        <v>3</v>
      </c>
      <c r="I95" s="123"/>
      <c r="J95" s="123"/>
    </row>
    <row r="96" spans="1:11" s="64" customFormat="1" x14ac:dyDescent="0.35">
      <c r="A96" s="60">
        <v>3</v>
      </c>
      <c r="B96" s="61">
        <v>2.02</v>
      </c>
      <c r="C96" s="60">
        <v>10.050000000000001</v>
      </c>
      <c r="D96" s="62" t="s">
        <v>300</v>
      </c>
      <c r="E96" s="62"/>
      <c r="F96" s="60">
        <v>9</v>
      </c>
      <c r="G96" s="119">
        <f t="shared" si="2"/>
        <v>2</v>
      </c>
      <c r="H96" s="97">
        <f t="shared" si="3"/>
        <v>3</v>
      </c>
      <c r="I96" s="123"/>
      <c r="J96" s="123"/>
    </row>
    <row r="97" spans="1:11" s="64" customFormat="1" x14ac:dyDescent="0.35">
      <c r="A97" s="60">
        <v>3</v>
      </c>
      <c r="B97" s="61">
        <v>2.1</v>
      </c>
      <c r="C97" s="60">
        <v>10.050000000000001</v>
      </c>
      <c r="D97" s="62" t="s">
        <v>300</v>
      </c>
      <c r="E97" s="62"/>
      <c r="F97" s="60">
        <v>9</v>
      </c>
      <c r="G97" s="119">
        <f t="shared" si="2"/>
        <v>2</v>
      </c>
      <c r="H97" s="97">
        <f t="shared" si="3"/>
        <v>3</v>
      </c>
      <c r="I97" s="123"/>
      <c r="J97" s="123"/>
    </row>
    <row r="98" spans="1:11" s="64" customFormat="1" x14ac:dyDescent="0.35">
      <c r="A98" s="60">
        <v>3</v>
      </c>
      <c r="B98" s="61">
        <v>2.0299999999999998</v>
      </c>
      <c r="C98" s="60">
        <v>3.01</v>
      </c>
      <c r="D98" s="62" t="s">
        <v>229</v>
      </c>
      <c r="E98" s="62">
        <v>67</v>
      </c>
      <c r="F98" s="60">
        <v>36</v>
      </c>
      <c r="G98" s="119">
        <f t="shared" si="2"/>
        <v>2</v>
      </c>
      <c r="H98" s="97">
        <f t="shared" si="3"/>
        <v>3</v>
      </c>
      <c r="I98" s="123"/>
      <c r="J98" s="123"/>
    </row>
    <row r="99" spans="1:11" s="64" customFormat="1" x14ac:dyDescent="0.25">
      <c r="A99" s="54">
        <v>3</v>
      </c>
      <c r="B99" s="55">
        <v>2.0099999999999998</v>
      </c>
      <c r="C99" s="54">
        <v>1.05</v>
      </c>
      <c r="D99" s="56" t="s">
        <v>217</v>
      </c>
      <c r="E99" s="56">
        <v>69</v>
      </c>
      <c r="F99" s="54">
        <v>69</v>
      </c>
      <c r="G99" s="119">
        <f t="shared" si="2"/>
        <v>2</v>
      </c>
      <c r="H99" s="97">
        <f t="shared" si="3"/>
        <v>3</v>
      </c>
      <c r="I99" s="124"/>
      <c r="J99" s="132"/>
      <c r="K99" s="58"/>
    </row>
    <row r="100" spans="1:11" s="64" customFormat="1" x14ac:dyDescent="0.25">
      <c r="A100" s="54">
        <v>3</v>
      </c>
      <c r="B100" s="55">
        <v>2.06</v>
      </c>
      <c r="C100" s="54">
        <v>1.05</v>
      </c>
      <c r="D100" s="56" t="s">
        <v>217</v>
      </c>
      <c r="E100" s="56"/>
      <c r="F100" s="54">
        <v>69</v>
      </c>
      <c r="G100" s="119">
        <f t="shared" si="2"/>
        <v>2</v>
      </c>
      <c r="H100" s="97">
        <f t="shared" si="3"/>
        <v>3</v>
      </c>
      <c r="I100" s="124"/>
      <c r="J100" s="132"/>
      <c r="K100" s="58"/>
    </row>
    <row r="101" spans="1:11" s="64" customFormat="1" x14ac:dyDescent="0.35">
      <c r="A101" s="60">
        <v>3</v>
      </c>
      <c r="B101" s="61">
        <v>2.0099999999999998</v>
      </c>
      <c r="C101" s="60">
        <v>8.01</v>
      </c>
      <c r="D101" s="62" t="s">
        <v>249</v>
      </c>
      <c r="E101" s="62">
        <v>110</v>
      </c>
      <c r="F101" s="60">
        <v>86</v>
      </c>
      <c r="G101" s="119">
        <f t="shared" si="2"/>
        <v>2</v>
      </c>
      <c r="H101" s="97">
        <f t="shared" si="3"/>
        <v>3</v>
      </c>
      <c r="I101" s="123"/>
      <c r="J101" s="123"/>
    </row>
    <row r="102" spans="1:11" s="64" customFormat="1" x14ac:dyDescent="0.35">
      <c r="A102" s="60">
        <v>3</v>
      </c>
      <c r="B102" s="61">
        <v>2.0299999999999998</v>
      </c>
      <c r="C102" s="60">
        <v>8.01</v>
      </c>
      <c r="D102" s="62" t="s">
        <v>249</v>
      </c>
      <c r="E102" s="62"/>
      <c r="F102" s="60">
        <v>86</v>
      </c>
      <c r="G102" s="119">
        <f t="shared" si="2"/>
        <v>2</v>
      </c>
      <c r="H102" s="97">
        <f t="shared" si="3"/>
        <v>3</v>
      </c>
      <c r="I102" s="123"/>
      <c r="J102" s="123"/>
    </row>
    <row r="103" spans="1:11" s="64" customFormat="1" x14ac:dyDescent="0.35">
      <c r="A103" s="60">
        <v>3</v>
      </c>
      <c r="B103" s="61">
        <v>2.04</v>
      </c>
      <c r="C103" s="60">
        <v>8.01</v>
      </c>
      <c r="D103" s="62" t="s">
        <v>249</v>
      </c>
      <c r="E103" s="62"/>
      <c r="F103" s="60">
        <v>86</v>
      </c>
      <c r="G103" s="119">
        <f t="shared" si="2"/>
        <v>2</v>
      </c>
      <c r="H103" s="97">
        <f t="shared" si="3"/>
        <v>3</v>
      </c>
      <c r="I103" s="123"/>
      <c r="J103" s="123"/>
    </row>
    <row r="104" spans="1:11" s="64" customFormat="1" x14ac:dyDescent="0.35">
      <c r="A104" s="60">
        <v>3</v>
      </c>
      <c r="B104" s="61">
        <v>2.0099999999999998</v>
      </c>
      <c r="C104" s="60">
        <v>10.06</v>
      </c>
      <c r="D104" s="62" t="s">
        <v>249</v>
      </c>
      <c r="E104" s="62"/>
      <c r="F104" s="60">
        <v>86</v>
      </c>
      <c r="G104" s="119">
        <f t="shared" si="2"/>
        <v>2</v>
      </c>
      <c r="H104" s="97">
        <f t="shared" si="3"/>
        <v>3</v>
      </c>
      <c r="I104" s="123"/>
      <c r="J104" s="123"/>
    </row>
    <row r="105" spans="1:11" s="64" customFormat="1" x14ac:dyDescent="0.35">
      <c r="A105" s="60">
        <v>3</v>
      </c>
      <c r="B105" s="61">
        <v>2.0299999999999998</v>
      </c>
      <c r="C105" s="60">
        <v>10.06</v>
      </c>
      <c r="D105" s="62" t="s">
        <v>249</v>
      </c>
      <c r="E105" s="62"/>
      <c r="F105" s="60">
        <v>86</v>
      </c>
      <c r="G105" s="119">
        <f t="shared" si="2"/>
        <v>2</v>
      </c>
      <c r="H105" s="97">
        <f t="shared" si="3"/>
        <v>3</v>
      </c>
      <c r="I105" s="123"/>
      <c r="J105" s="123"/>
    </row>
    <row r="106" spans="1:11" s="64" customFormat="1" x14ac:dyDescent="0.35">
      <c r="A106" s="60">
        <v>3</v>
      </c>
      <c r="B106" s="61">
        <v>2.04</v>
      </c>
      <c r="C106" s="60">
        <v>10.06</v>
      </c>
      <c r="D106" s="62" t="s">
        <v>249</v>
      </c>
      <c r="E106" s="62"/>
      <c r="F106" s="60">
        <v>86</v>
      </c>
      <c r="G106" s="119">
        <f t="shared" si="2"/>
        <v>2</v>
      </c>
      <c r="H106" s="97">
        <f t="shared" si="3"/>
        <v>3</v>
      </c>
      <c r="I106" s="123"/>
      <c r="J106" s="123"/>
    </row>
    <row r="107" spans="1:11" s="64" customFormat="1" x14ac:dyDescent="0.35">
      <c r="A107" s="60">
        <v>3</v>
      </c>
      <c r="B107" s="61">
        <v>2.0099999999999998</v>
      </c>
      <c r="C107" s="60">
        <v>10.07</v>
      </c>
      <c r="D107" s="62" t="s">
        <v>249</v>
      </c>
      <c r="E107" s="62"/>
      <c r="F107" s="60">
        <v>86</v>
      </c>
      <c r="G107" s="119">
        <f t="shared" si="2"/>
        <v>2</v>
      </c>
      <c r="H107" s="97">
        <f t="shared" si="3"/>
        <v>3</v>
      </c>
      <c r="I107" s="123"/>
      <c r="J107" s="123"/>
    </row>
    <row r="108" spans="1:11" s="64" customFormat="1" x14ac:dyDescent="0.35">
      <c r="A108" s="60">
        <v>3</v>
      </c>
      <c r="B108" s="61">
        <v>2.0299999999999998</v>
      </c>
      <c r="C108" s="60">
        <v>10.07</v>
      </c>
      <c r="D108" s="62" t="s">
        <v>249</v>
      </c>
      <c r="E108" s="62"/>
      <c r="F108" s="60">
        <v>86</v>
      </c>
      <c r="G108" s="119">
        <f t="shared" si="2"/>
        <v>2</v>
      </c>
      <c r="H108" s="97">
        <f t="shared" si="3"/>
        <v>3</v>
      </c>
      <c r="I108" s="123"/>
      <c r="J108" s="123"/>
    </row>
    <row r="109" spans="1:11" s="64" customFormat="1" x14ac:dyDescent="0.35">
      <c r="A109" s="60">
        <v>3</v>
      </c>
      <c r="B109" s="61">
        <v>2.04</v>
      </c>
      <c r="C109" s="60">
        <v>10.07</v>
      </c>
      <c r="D109" s="62" t="s">
        <v>249</v>
      </c>
      <c r="E109" s="62"/>
      <c r="F109" s="60">
        <v>86</v>
      </c>
      <c r="G109" s="119">
        <f t="shared" si="2"/>
        <v>2</v>
      </c>
      <c r="H109" s="97">
        <f t="shared" si="3"/>
        <v>3</v>
      </c>
      <c r="I109" s="123"/>
      <c r="J109" s="123"/>
    </row>
    <row r="110" spans="1:11" s="64" customFormat="1" x14ac:dyDescent="0.35">
      <c r="A110" s="60">
        <v>3</v>
      </c>
      <c r="B110" s="61">
        <v>2.0099999999999998</v>
      </c>
      <c r="C110" s="60">
        <v>10.08</v>
      </c>
      <c r="D110" s="62" t="s">
        <v>249</v>
      </c>
      <c r="E110" s="62"/>
      <c r="F110" s="60">
        <v>86</v>
      </c>
      <c r="G110" s="119">
        <f t="shared" si="2"/>
        <v>2</v>
      </c>
      <c r="H110" s="97">
        <f t="shared" si="3"/>
        <v>3</v>
      </c>
      <c r="I110" s="123"/>
      <c r="J110" s="123"/>
    </row>
    <row r="111" spans="1:11" s="64" customFormat="1" x14ac:dyDescent="0.35">
      <c r="A111" s="60">
        <v>3</v>
      </c>
      <c r="B111" s="61">
        <v>2.0299999999999998</v>
      </c>
      <c r="C111" s="60">
        <v>10.08</v>
      </c>
      <c r="D111" s="62" t="s">
        <v>249</v>
      </c>
      <c r="E111" s="62"/>
      <c r="F111" s="60">
        <v>86</v>
      </c>
      <c r="G111" s="119">
        <f t="shared" si="2"/>
        <v>2</v>
      </c>
      <c r="H111" s="97">
        <f t="shared" si="3"/>
        <v>3</v>
      </c>
      <c r="I111" s="123"/>
      <c r="J111" s="123"/>
    </row>
    <row r="112" spans="1:11" s="64" customFormat="1" x14ac:dyDescent="0.35">
      <c r="A112" s="60">
        <v>3</v>
      </c>
      <c r="B112" s="61">
        <v>2.04</v>
      </c>
      <c r="C112" s="60">
        <v>10.08</v>
      </c>
      <c r="D112" s="62" t="s">
        <v>249</v>
      </c>
      <c r="E112" s="62"/>
      <c r="F112" s="60">
        <v>86</v>
      </c>
      <c r="G112" s="119">
        <f t="shared" si="2"/>
        <v>2</v>
      </c>
      <c r="H112" s="97">
        <f t="shared" si="3"/>
        <v>3</v>
      </c>
      <c r="I112" s="123"/>
      <c r="J112" s="123"/>
    </row>
    <row r="113" spans="1:11" s="64" customFormat="1" x14ac:dyDescent="0.35">
      <c r="A113" s="60">
        <v>3</v>
      </c>
      <c r="B113" s="61">
        <v>2.0099999999999998</v>
      </c>
      <c r="C113" s="60">
        <v>8.01</v>
      </c>
      <c r="D113" s="62" t="s">
        <v>248</v>
      </c>
      <c r="E113" s="62">
        <v>98</v>
      </c>
      <c r="F113" s="60">
        <v>85</v>
      </c>
      <c r="G113" s="119">
        <f t="shared" si="2"/>
        <v>2</v>
      </c>
      <c r="H113" s="97">
        <f t="shared" si="3"/>
        <v>3</v>
      </c>
      <c r="I113" s="123"/>
      <c r="J113" s="123"/>
    </row>
    <row r="114" spans="1:11" s="64" customFormat="1" x14ac:dyDescent="0.35">
      <c r="A114" s="60">
        <v>3</v>
      </c>
      <c r="B114" s="61">
        <v>2.04</v>
      </c>
      <c r="C114" s="60">
        <v>8.01</v>
      </c>
      <c r="D114" s="62" t="s">
        <v>248</v>
      </c>
      <c r="E114" s="62"/>
      <c r="F114" s="60">
        <v>85</v>
      </c>
      <c r="G114" s="119">
        <f t="shared" si="2"/>
        <v>2</v>
      </c>
      <c r="H114" s="97">
        <f t="shared" si="3"/>
        <v>3</v>
      </c>
      <c r="I114" s="123"/>
      <c r="J114" s="123"/>
    </row>
    <row r="115" spans="1:11" s="64" customFormat="1" x14ac:dyDescent="0.35">
      <c r="A115" s="60">
        <v>3</v>
      </c>
      <c r="B115" s="61">
        <v>2.0099999999999998</v>
      </c>
      <c r="C115" s="60">
        <v>1.03</v>
      </c>
      <c r="D115" s="62" t="s">
        <v>226</v>
      </c>
      <c r="E115" s="62">
        <v>70</v>
      </c>
      <c r="F115" s="60">
        <v>101</v>
      </c>
      <c r="G115" s="119">
        <f t="shared" si="2"/>
        <v>2</v>
      </c>
      <c r="H115" s="97">
        <f t="shared" si="3"/>
        <v>3</v>
      </c>
      <c r="I115" s="127"/>
      <c r="J115" s="123"/>
    </row>
    <row r="116" spans="1:11" s="64" customFormat="1" x14ac:dyDescent="0.35">
      <c r="A116" s="60">
        <v>3</v>
      </c>
      <c r="B116" s="61">
        <v>2.0299999999999998</v>
      </c>
      <c r="C116" s="60">
        <v>2.0099999999999998</v>
      </c>
      <c r="D116" s="62" t="s">
        <v>221</v>
      </c>
      <c r="E116" s="62">
        <v>82</v>
      </c>
      <c r="F116" s="60">
        <v>104</v>
      </c>
      <c r="G116" s="119">
        <f t="shared" si="2"/>
        <v>2</v>
      </c>
      <c r="H116" s="97">
        <f t="shared" si="3"/>
        <v>3</v>
      </c>
      <c r="I116" s="123"/>
      <c r="J116" s="123"/>
      <c r="K116" s="84"/>
    </row>
    <row r="117" spans="1:11" s="72" customFormat="1" x14ac:dyDescent="0.35">
      <c r="A117" s="69">
        <v>3</v>
      </c>
      <c r="B117" s="70">
        <v>5.01</v>
      </c>
      <c r="C117" s="69">
        <v>8.01</v>
      </c>
      <c r="D117" s="71" t="s">
        <v>149</v>
      </c>
      <c r="E117" s="71">
        <v>73</v>
      </c>
      <c r="F117" s="69">
        <v>24</v>
      </c>
      <c r="G117" s="119">
        <f t="shared" si="2"/>
        <v>5</v>
      </c>
      <c r="H117" s="119">
        <f t="shared" si="3"/>
        <v>3</v>
      </c>
      <c r="I117" s="122" t="s">
        <v>338</v>
      </c>
      <c r="J117" s="122">
        <f>ROWS(I117)</f>
        <v>1</v>
      </c>
    </row>
    <row r="118" spans="1:11" s="64" customFormat="1" x14ac:dyDescent="0.35">
      <c r="A118" s="60">
        <v>3</v>
      </c>
      <c r="B118" s="61">
        <v>6.01</v>
      </c>
      <c r="C118" s="60">
        <v>2.04</v>
      </c>
      <c r="D118" s="62" t="s">
        <v>300</v>
      </c>
      <c r="E118" s="62">
        <v>66</v>
      </c>
      <c r="F118" s="60">
        <v>9</v>
      </c>
      <c r="G118" s="119">
        <f t="shared" si="2"/>
        <v>6</v>
      </c>
      <c r="H118" s="97">
        <f t="shared" si="3"/>
        <v>3</v>
      </c>
      <c r="I118" s="123" t="s">
        <v>339</v>
      </c>
      <c r="J118" s="123">
        <f>ROWS(I118:I130)</f>
        <v>13</v>
      </c>
    </row>
    <row r="119" spans="1:11" s="64" customFormat="1" x14ac:dyDescent="0.35">
      <c r="A119" s="60">
        <v>3</v>
      </c>
      <c r="B119" s="61">
        <v>6.01</v>
      </c>
      <c r="C119" s="60">
        <v>6.01</v>
      </c>
      <c r="D119" s="62" t="s">
        <v>156</v>
      </c>
      <c r="E119" s="62">
        <v>74</v>
      </c>
      <c r="F119" s="60">
        <v>30</v>
      </c>
      <c r="G119" s="119">
        <f t="shared" si="2"/>
        <v>6</v>
      </c>
      <c r="H119" s="97">
        <f t="shared" si="3"/>
        <v>3</v>
      </c>
      <c r="I119" s="123"/>
      <c r="J119" s="123"/>
    </row>
    <row r="120" spans="1:11" s="64" customFormat="1" x14ac:dyDescent="0.35">
      <c r="A120" s="60">
        <v>3</v>
      </c>
      <c r="B120" s="61">
        <v>6.04</v>
      </c>
      <c r="C120" s="60">
        <v>6.03</v>
      </c>
      <c r="D120" s="62" t="s">
        <v>156</v>
      </c>
      <c r="E120" s="62"/>
      <c r="F120" s="60">
        <v>30</v>
      </c>
      <c r="G120" s="119">
        <f t="shared" si="2"/>
        <v>6</v>
      </c>
      <c r="H120" s="97">
        <f t="shared" si="3"/>
        <v>3</v>
      </c>
      <c r="I120" s="123"/>
      <c r="J120" s="123"/>
    </row>
    <row r="121" spans="1:11" s="64" customFormat="1" x14ac:dyDescent="0.35">
      <c r="A121" s="60">
        <v>3</v>
      </c>
      <c r="B121" s="61">
        <v>6.01</v>
      </c>
      <c r="C121" s="60">
        <v>8.01</v>
      </c>
      <c r="D121" s="62" t="s">
        <v>156</v>
      </c>
      <c r="E121" s="62"/>
      <c r="F121" s="60">
        <v>30</v>
      </c>
      <c r="G121" s="119">
        <f t="shared" si="2"/>
        <v>6</v>
      </c>
      <c r="H121" s="97">
        <f t="shared" si="3"/>
        <v>3</v>
      </c>
      <c r="I121" s="123"/>
      <c r="J121" s="123"/>
    </row>
    <row r="122" spans="1:11" s="64" customFormat="1" x14ac:dyDescent="0.35">
      <c r="A122" s="60">
        <v>3</v>
      </c>
      <c r="B122" s="61">
        <v>6.04</v>
      </c>
      <c r="C122" s="60">
        <v>8.01</v>
      </c>
      <c r="D122" s="62" t="s">
        <v>156</v>
      </c>
      <c r="E122" s="62"/>
      <c r="F122" s="60">
        <v>30</v>
      </c>
      <c r="G122" s="119">
        <f t="shared" si="2"/>
        <v>6</v>
      </c>
      <c r="H122" s="97">
        <f t="shared" si="3"/>
        <v>3</v>
      </c>
      <c r="I122" s="123"/>
      <c r="J122" s="123"/>
    </row>
    <row r="123" spans="1:11" s="84" customFormat="1" x14ac:dyDescent="0.25">
      <c r="A123" s="73">
        <v>3</v>
      </c>
      <c r="B123" s="96">
        <v>6.01</v>
      </c>
      <c r="C123" s="73">
        <v>8.01</v>
      </c>
      <c r="D123" s="97" t="s">
        <v>214</v>
      </c>
      <c r="E123" s="97">
        <v>68</v>
      </c>
      <c r="F123" s="73">
        <v>39</v>
      </c>
      <c r="G123" s="119">
        <f t="shared" si="2"/>
        <v>6</v>
      </c>
      <c r="H123" s="97">
        <f t="shared" si="3"/>
        <v>3</v>
      </c>
      <c r="I123" s="124"/>
      <c r="J123" s="124"/>
      <c r="K123" s="57"/>
    </row>
    <row r="124" spans="1:11" s="84" customFormat="1" x14ac:dyDescent="0.25">
      <c r="A124" s="73">
        <v>3</v>
      </c>
      <c r="B124" s="96">
        <v>6.03</v>
      </c>
      <c r="C124" s="73">
        <v>8.01</v>
      </c>
      <c r="D124" s="97" t="s">
        <v>214</v>
      </c>
      <c r="E124" s="97"/>
      <c r="F124" s="73">
        <v>39</v>
      </c>
      <c r="G124" s="119">
        <f t="shared" si="2"/>
        <v>6</v>
      </c>
      <c r="H124" s="97">
        <f t="shared" si="3"/>
        <v>3</v>
      </c>
      <c r="I124" s="124"/>
      <c r="J124" s="124"/>
      <c r="K124" s="57"/>
    </row>
    <row r="125" spans="1:11" s="84" customFormat="1" x14ac:dyDescent="0.25">
      <c r="A125" s="73">
        <v>3</v>
      </c>
      <c r="B125" s="96">
        <v>6.03</v>
      </c>
      <c r="C125" s="73">
        <v>12.09</v>
      </c>
      <c r="D125" s="97" t="s">
        <v>214</v>
      </c>
      <c r="E125" s="97"/>
      <c r="F125" s="73">
        <v>39</v>
      </c>
      <c r="G125" s="119">
        <f t="shared" si="2"/>
        <v>6</v>
      </c>
      <c r="H125" s="97">
        <f t="shared" si="3"/>
        <v>3</v>
      </c>
      <c r="I125" s="124"/>
      <c r="J125" s="124"/>
      <c r="K125" s="57"/>
    </row>
    <row r="126" spans="1:11" s="64" customFormat="1" x14ac:dyDescent="0.25">
      <c r="A126" s="73">
        <v>3</v>
      </c>
      <c r="B126" s="96">
        <v>6.03</v>
      </c>
      <c r="C126" s="73">
        <v>12.1</v>
      </c>
      <c r="D126" s="97" t="s">
        <v>214</v>
      </c>
      <c r="E126" s="97"/>
      <c r="F126" s="73">
        <v>39</v>
      </c>
      <c r="G126" s="119">
        <f t="shared" si="2"/>
        <v>6</v>
      </c>
      <c r="H126" s="97">
        <f t="shared" si="3"/>
        <v>3</v>
      </c>
      <c r="I126" s="124"/>
      <c r="J126" s="124"/>
      <c r="K126" s="57"/>
    </row>
    <row r="127" spans="1:11" s="64" customFormat="1" x14ac:dyDescent="0.25">
      <c r="A127" s="54">
        <v>3</v>
      </c>
      <c r="B127" s="55">
        <v>6.04</v>
      </c>
      <c r="C127" s="54">
        <v>8.09</v>
      </c>
      <c r="D127" s="56" t="s">
        <v>213</v>
      </c>
      <c r="E127" s="56">
        <v>72</v>
      </c>
      <c r="F127" s="54">
        <v>38</v>
      </c>
      <c r="G127" s="119">
        <f t="shared" si="2"/>
        <v>6</v>
      </c>
      <c r="H127" s="97">
        <f t="shared" si="3"/>
        <v>3</v>
      </c>
      <c r="I127" s="124"/>
      <c r="J127" s="132"/>
      <c r="K127" s="58"/>
    </row>
    <row r="128" spans="1:11" s="64" customFormat="1" x14ac:dyDescent="0.25">
      <c r="A128" s="54">
        <v>3</v>
      </c>
      <c r="B128" s="55">
        <v>6.0510000000000002</v>
      </c>
      <c r="C128" s="54">
        <v>8.09</v>
      </c>
      <c r="D128" s="56" t="s">
        <v>213</v>
      </c>
      <c r="E128" s="56"/>
      <c r="F128" s="54">
        <v>38</v>
      </c>
      <c r="G128" s="119">
        <f t="shared" si="2"/>
        <v>6</v>
      </c>
      <c r="H128" s="97">
        <f t="shared" si="3"/>
        <v>3</v>
      </c>
      <c r="I128" s="124"/>
      <c r="J128" s="132"/>
      <c r="K128" s="58"/>
    </row>
    <row r="129" spans="1:11" s="64" customFormat="1" x14ac:dyDescent="0.25">
      <c r="A129" s="54">
        <v>3</v>
      </c>
      <c r="B129" s="55">
        <v>6.08</v>
      </c>
      <c r="C129" s="54">
        <v>8.09</v>
      </c>
      <c r="D129" s="56" t="s">
        <v>213</v>
      </c>
      <c r="E129" s="56"/>
      <c r="F129" s="54">
        <v>38</v>
      </c>
      <c r="G129" s="119">
        <f t="shared" si="2"/>
        <v>6</v>
      </c>
      <c r="H129" s="97">
        <f t="shared" si="3"/>
        <v>3</v>
      </c>
      <c r="I129" s="124"/>
      <c r="J129" s="132"/>
      <c r="K129" s="58"/>
    </row>
    <row r="130" spans="1:11" s="64" customFormat="1" x14ac:dyDescent="0.25">
      <c r="A130" s="54">
        <v>3</v>
      </c>
      <c r="B130" s="55">
        <v>6.03</v>
      </c>
      <c r="C130" s="54">
        <v>12.04</v>
      </c>
      <c r="D130" s="56" t="s">
        <v>213</v>
      </c>
      <c r="E130" s="56"/>
      <c r="F130" s="54">
        <v>38</v>
      </c>
      <c r="G130" s="119">
        <f t="shared" ref="G130:G193" si="4">_xlfn.FLOOR.MATH(B130)</f>
        <v>6</v>
      </c>
      <c r="H130" s="97">
        <f t="shared" ref="H130:H193" si="5">_xlfn.FLOOR.MATH(A130)</f>
        <v>3</v>
      </c>
      <c r="I130" s="124"/>
      <c r="J130" s="132"/>
      <c r="K130" s="58"/>
    </row>
    <row r="131" spans="1:11" s="72" customFormat="1" x14ac:dyDescent="0.35">
      <c r="A131" s="69">
        <v>3</v>
      </c>
      <c r="B131" s="70">
        <v>8.01</v>
      </c>
      <c r="C131" s="69">
        <v>2.04</v>
      </c>
      <c r="D131" s="71" t="s">
        <v>300</v>
      </c>
      <c r="E131" s="71">
        <v>66</v>
      </c>
      <c r="F131" s="69">
        <v>9</v>
      </c>
      <c r="G131" s="119">
        <f t="shared" si="4"/>
        <v>8</v>
      </c>
      <c r="H131" s="119">
        <f t="shared" si="5"/>
        <v>3</v>
      </c>
      <c r="I131" s="122" t="s">
        <v>340</v>
      </c>
      <c r="J131" s="122">
        <f>ROWS(I131:I152)</f>
        <v>22</v>
      </c>
    </row>
    <row r="132" spans="1:11" s="72" customFormat="1" x14ac:dyDescent="0.35">
      <c r="A132" s="69">
        <v>3</v>
      </c>
      <c r="B132" s="70">
        <v>8.02</v>
      </c>
      <c r="C132" s="69">
        <v>2.04</v>
      </c>
      <c r="D132" s="71" t="s">
        <v>300</v>
      </c>
      <c r="E132" s="71"/>
      <c r="F132" s="69">
        <v>9</v>
      </c>
      <c r="G132" s="119">
        <f t="shared" si="4"/>
        <v>8</v>
      </c>
      <c r="H132" s="119">
        <f t="shared" si="5"/>
        <v>3</v>
      </c>
      <c r="I132" s="122"/>
      <c r="J132" s="122"/>
    </row>
    <row r="133" spans="1:11" s="72" customFormat="1" x14ac:dyDescent="0.35">
      <c r="A133" s="69">
        <v>3</v>
      </c>
      <c r="B133" s="70">
        <v>8.01</v>
      </c>
      <c r="C133" s="69">
        <v>6.01</v>
      </c>
      <c r="D133" s="71" t="s">
        <v>156</v>
      </c>
      <c r="E133" s="71">
        <v>74</v>
      </c>
      <c r="F133" s="69">
        <v>30</v>
      </c>
      <c r="G133" s="119">
        <f t="shared" si="4"/>
        <v>8</v>
      </c>
      <c r="H133" s="119">
        <f t="shared" si="5"/>
        <v>3</v>
      </c>
      <c r="I133" s="122"/>
      <c r="J133" s="122"/>
    </row>
    <row r="134" spans="1:11" s="72" customFormat="1" x14ac:dyDescent="0.35">
      <c r="A134" s="69">
        <v>3</v>
      </c>
      <c r="B134" s="70">
        <v>8.0299999999999994</v>
      </c>
      <c r="C134" s="69">
        <v>6.03</v>
      </c>
      <c r="D134" s="71" t="s">
        <v>156</v>
      </c>
      <c r="E134" s="71"/>
      <c r="F134" s="69">
        <v>30</v>
      </c>
      <c r="G134" s="119">
        <f t="shared" si="4"/>
        <v>8</v>
      </c>
      <c r="H134" s="119">
        <f t="shared" si="5"/>
        <v>3</v>
      </c>
      <c r="I134" s="122"/>
      <c r="J134" s="122"/>
    </row>
    <row r="135" spans="1:11" s="72" customFormat="1" x14ac:dyDescent="0.35">
      <c r="A135" s="69">
        <v>3</v>
      </c>
      <c r="B135" s="70">
        <v>8.01</v>
      </c>
      <c r="C135" s="69">
        <v>8.01</v>
      </c>
      <c r="D135" s="71" t="s">
        <v>156</v>
      </c>
      <c r="E135" s="71"/>
      <c r="F135" s="69">
        <v>30</v>
      </c>
      <c r="G135" s="119">
        <f t="shared" si="4"/>
        <v>8</v>
      </c>
      <c r="H135" s="119">
        <f t="shared" si="5"/>
        <v>3</v>
      </c>
      <c r="I135" s="122"/>
      <c r="J135" s="122"/>
    </row>
    <row r="136" spans="1:11" s="72" customFormat="1" x14ac:dyDescent="0.35">
      <c r="A136" s="69">
        <v>3</v>
      </c>
      <c r="B136" s="70">
        <v>8.0299999999999994</v>
      </c>
      <c r="C136" s="69">
        <v>8.01</v>
      </c>
      <c r="D136" s="71" t="s">
        <v>156</v>
      </c>
      <c r="E136" s="71"/>
      <c r="F136" s="69">
        <v>30</v>
      </c>
      <c r="G136" s="119">
        <f t="shared" si="4"/>
        <v>8</v>
      </c>
      <c r="H136" s="119">
        <f t="shared" si="5"/>
        <v>3</v>
      </c>
      <c r="I136" s="122"/>
      <c r="J136" s="122"/>
    </row>
    <row r="137" spans="1:11" s="72" customFormat="1" x14ac:dyDescent="0.25">
      <c r="A137" s="130">
        <v>3</v>
      </c>
      <c r="B137" s="131">
        <v>8.01</v>
      </c>
      <c r="C137" s="130">
        <v>8.01</v>
      </c>
      <c r="D137" s="119" t="s">
        <v>214</v>
      </c>
      <c r="E137" s="119">
        <v>68</v>
      </c>
      <c r="F137" s="130">
        <v>39</v>
      </c>
      <c r="G137" s="119">
        <f t="shared" si="4"/>
        <v>8</v>
      </c>
      <c r="H137" s="119">
        <f t="shared" si="5"/>
        <v>3</v>
      </c>
      <c r="I137" s="125"/>
      <c r="J137" s="125"/>
      <c r="K137" s="59"/>
    </row>
    <row r="138" spans="1:11" s="72" customFormat="1" x14ac:dyDescent="0.25">
      <c r="A138" s="130">
        <v>3</v>
      </c>
      <c r="B138" s="131">
        <v>8.01</v>
      </c>
      <c r="C138" s="130">
        <v>12.09</v>
      </c>
      <c r="D138" s="119" t="s">
        <v>214</v>
      </c>
      <c r="E138" s="119"/>
      <c r="F138" s="130">
        <v>39</v>
      </c>
      <c r="G138" s="119">
        <f t="shared" si="4"/>
        <v>8</v>
      </c>
      <c r="H138" s="119">
        <f t="shared" si="5"/>
        <v>3</v>
      </c>
      <c r="I138" s="125"/>
      <c r="J138" s="125"/>
      <c r="K138" s="59"/>
    </row>
    <row r="139" spans="1:11" s="72" customFormat="1" x14ac:dyDescent="0.25">
      <c r="A139" s="130">
        <v>3</v>
      </c>
      <c r="B139" s="131">
        <v>8.01</v>
      </c>
      <c r="C139" s="130">
        <v>12.1</v>
      </c>
      <c r="D139" s="119" t="s">
        <v>214</v>
      </c>
      <c r="E139" s="119"/>
      <c r="F139" s="130">
        <v>39</v>
      </c>
      <c r="G139" s="119">
        <f t="shared" si="4"/>
        <v>8</v>
      </c>
      <c r="H139" s="119">
        <f t="shared" si="5"/>
        <v>3</v>
      </c>
      <c r="I139" s="125"/>
      <c r="J139" s="125"/>
      <c r="K139" s="59"/>
    </row>
    <row r="140" spans="1:11" s="72" customFormat="1" x14ac:dyDescent="0.35">
      <c r="A140" s="69">
        <v>3</v>
      </c>
      <c r="B140" s="70">
        <v>8.01</v>
      </c>
      <c r="C140" s="69">
        <v>8.01</v>
      </c>
      <c r="D140" s="71" t="s">
        <v>212</v>
      </c>
      <c r="E140" s="71">
        <v>71</v>
      </c>
      <c r="F140" s="69">
        <v>37</v>
      </c>
      <c r="G140" s="119">
        <f t="shared" si="4"/>
        <v>8</v>
      </c>
      <c r="H140" s="119">
        <f t="shared" si="5"/>
        <v>3</v>
      </c>
      <c r="I140" s="122"/>
      <c r="J140" s="122"/>
      <c r="K140" s="86"/>
    </row>
    <row r="141" spans="1:11" s="72" customFormat="1" x14ac:dyDescent="0.35">
      <c r="A141" s="69">
        <v>3</v>
      </c>
      <c r="B141" s="70">
        <v>8.01</v>
      </c>
      <c r="C141" s="69">
        <v>1.02</v>
      </c>
      <c r="D141" s="71" t="s">
        <v>228</v>
      </c>
      <c r="E141" s="71">
        <v>103</v>
      </c>
      <c r="F141" s="69">
        <v>62</v>
      </c>
      <c r="G141" s="119">
        <f t="shared" si="4"/>
        <v>8</v>
      </c>
      <c r="H141" s="119">
        <f t="shared" si="5"/>
        <v>3</v>
      </c>
      <c r="I141" s="122"/>
      <c r="J141" s="122"/>
    </row>
    <row r="142" spans="1:11" s="72" customFormat="1" x14ac:dyDescent="0.35">
      <c r="A142" s="69">
        <v>3</v>
      </c>
      <c r="B142" s="70">
        <v>8.02</v>
      </c>
      <c r="C142" s="69">
        <v>1.02</v>
      </c>
      <c r="D142" s="71" t="s">
        <v>228</v>
      </c>
      <c r="E142" s="71"/>
      <c r="F142" s="69">
        <v>62</v>
      </c>
      <c r="G142" s="119">
        <f t="shared" si="4"/>
        <v>8</v>
      </c>
      <c r="H142" s="119">
        <f t="shared" si="5"/>
        <v>3</v>
      </c>
      <c r="I142" s="122"/>
      <c r="J142" s="122"/>
    </row>
    <row r="143" spans="1:11" s="72" customFormat="1" x14ac:dyDescent="0.35">
      <c r="A143" s="69">
        <v>3</v>
      </c>
      <c r="B143" s="70">
        <v>8.0500000000000007</v>
      </c>
      <c r="C143" s="69">
        <v>1.02</v>
      </c>
      <c r="D143" s="71" t="s">
        <v>228</v>
      </c>
      <c r="E143" s="71"/>
      <c r="F143" s="69">
        <v>62</v>
      </c>
      <c r="G143" s="119">
        <f t="shared" si="4"/>
        <v>8</v>
      </c>
      <c r="H143" s="119">
        <f t="shared" si="5"/>
        <v>3</v>
      </c>
      <c r="I143" s="122"/>
      <c r="J143" s="122"/>
    </row>
    <row r="144" spans="1:11" s="72" customFormat="1" x14ac:dyDescent="0.35">
      <c r="A144" s="69">
        <v>3</v>
      </c>
      <c r="B144" s="70">
        <v>8.06</v>
      </c>
      <c r="C144" s="69">
        <v>1.02</v>
      </c>
      <c r="D144" s="71" t="s">
        <v>228</v>
      </c>
      <c r="E144" s="71"/>
      <c r="F144" s="69">
        <v>62</v>
      </c>
      <c r="G144" s="119">
        <f t="shared" si="4"/>
        <v>8</v>
      </c>
      <c r="H144" s="119">
        <f t="shared" si="5"/>
        <v>3</v>
      </c>
      <c r="I144" s="122"/>
      <c r="J144" s="122"/>
    </row>
    <row r="145" spans="1:11" s="72" customFormat="1" x14ac:dyDescent="0.35">
      <c r="A145" s="69">
        <v>3</v>
      </c>
      <c r="B145" s="70">
        <v>8.0500000000000007</v>
      </c>
      <c r="C145" s="69">
        <v>11.03</v>
      </c>
      <c r="D145" s="71" t="s">
        <v>228</v>
      </c>
      <c r="E145" s="71"/>
      <c r="F145" s="69">
        <v>62</v>
      </c>
      <c r="G145" s="119">
        <f t="shared" si="4"/>
        <v>8</v>
      </c>
      <c r="H145" s="119">
        <f t="shared" si="5"/>
        <v>3</v>
      </c>
      <c r="I145" s="122"/>
      <c r="J145" s="122"/>
    </row>
    <row r="146" spans="1:11" s="72" customFormat="1" x14ac:dyDescent="0.35">
      <c r="A146" s="69">
        <v>3</v>
      </c>
      <c r="B146" s="70">
        <v>8.06</v>
      </c>
      <c r="C146" s="69">
        <v>11.03</v>
      </c>
      <c r="D146" s="71" t="s">
        <v>228</v>
      </c>
      <c r="E146" s="71"/>
      <c r="F146" s="69">
        <v>62</v>
      </c>
      <c r="G146" s="119">
        <f t="shared" si="4"/>
        <v>8</v>
      </c>
      <c r="H146" s="119">
        <f t="shared" si="5"/>
        <v>3</v>
      </c>
      <c r="I146" s="122"/>
      <c r="J146" s="122"/>
    </row>
    <row r="147" spans="1:11" s="72" customFormat="1" x14ac:dyDescent="0.35">
      <c r="A147" s="69">
        <v>3</v>
      </c>
      <c r="B147" s="70">
        <v>8.0500000000000007</v>
      </c>
      <c r="C147" s="69">
        <v>11.04</v>
      </c>
      <c r="D147" s="71" t="s">
        <v>228</v>
      </c>
      <c r="E147" s="71"/>
      <c r="F147" s="69">
        <v>62</v>
      </c>
      <c r="G147" s="119">
        <f t="shared" si="4"/>
        <v>8</v>
      </c>
      <c r="H147" s="119">
        <f t="shared" si="5"/>
        <v>3</v>
      </c>
      <c r="I147" s="122"/>
      <c r="J147" s="122"/>
    </row>
    <row r="148" spans="1:11" s="72" customFormat="1" x14ac:dyDescent="0.35">
      <c r="A148" s="69">
        <v>3</v>
      </c>
      <c r="B148" s="70">
        <v>8.06</v>
      </c>
      <c r="C148" s="69">
        <v>11.04</v>
      </c>
      <c r="D148" s="71" t="s">
        <v>228</v>
      </c>
      <c r="E148" s="71"/>
      <c r="F148" s="69">
        <v>62</v>
      </c>
      <c r="G148" s="119">
        <f t="shared" si="4"/>
        <v>8</v>
      </c>
      <c r="H148" s="119">
        <f t="shared" si="5"/>
        <v>3</v>
      </c>
      <c r="I148" s="122"/>
      <c r="J148" s="122"/>
    </row>
    <row r="149" spans="1:11" s="72" customFormat="1" x14ac:dyDescent="0.35">
      <c r="A149" s="69">
        <v>3</v>
      </c>
      <c r="B149" s="70">
        <v>8.01</v>
      </c>
      <c r="C149" s="69">
        <v>8.01</v>
      </c>
      <c r="D149" s="71" t="s">
        <v>249</v>
      </c>
      <c r="E149" s="71">
        <v>110</v>
      </c>
      <c r="F149" s="69">
        <v>86</v>
      </c>
      <c r="G149" s="119">
        <f t="shared" si="4"/>
        <v>8</v>
      </c>
      <c r="H149" s="119">
        <f t="shared" si="5"/>
        <v>3</v>
      </c>
      <c r="I149" s="122"/>
      <c r="J149" s="122"/>
    </row>
    <row r="150" spans="1:11" s="72" customFormat="1" x14ac:dyDescent="0.35">
      <c r="A150" s="69">
        <v>3</v>
      </c>
      <c r="B150" s="70">
        <v>8.01</v>
      </c>
      <c r="C150" s="69">
        <v>8.01</v>
      </c>
      <c r="D150" s="71" t="s">
        <v>248</v>
      </c>
      <c r="E150" s="71">
        <v>98</v>
      </c>
      <c r="F150" s="69">
        <v>85</v>
      </c>
      <c r="G150" s="119">
        <f t="shared" si="4"/>
        <v>8</v>
      </c>
      <c r="H150" s="119">
        <f t="shared" si="5"/>
        <v>3</v>
      </c>
      <c r="I150" s="122"/>
      <c r="J150" s="122"/>
    </row>
    <row r="151" spans="1:11" s="72" customFormat="1" x14ac:dyDescent="0.35">
      <c r="A151" s="69">
        <v>3</v>
      </c>
      <c r="B151" s="70">
        <v>8.01</v>
      </c>
      <c r="C151" s="69">
        <v>1.03</v>
      </c>
      <c r="D151" s="71" t="s">
        <v>226</v>
      </c>
      <c r="E151" s="71">
        <v>70</v>
      </c>
      <c r="F151" s="69">
        <v>101</v>
      </c>
      <c r="G151" s="119">
        <f t="shared" si="4"/>
        <v>8</v>
      </c>
      <c r="H151" s="119">
        <f t="shared" si="5"/>
        <v>3</v>
      </c>
      <c r="I151" s="126"/>
      <c r="J151" s="122"/>
    </row>
    <row r="152" spans="1:11" s="72" customFormat="1" x14ac:dyDescent="0.35">
      <c r="A152" s="69">
        <v>3</v>
      </c>
      <c r="B152" s="70">
        <v>8.01</v>
      </c>
      <c r="C152" s="69">
        <v>2.0099999999999998</v>
      </c>
      <c r="D152" s="71" t="s">
        <v>221</v>
      </c>
      <c r="E152" s="71">
        <v>82</v>
      </c>
      <c r="F152" s="69">
        <v>104</v>
      </c>
      <c r="G152" s="119">
        <f t="shared" si="4"/>
        <v>8</v>
      </c>
      <c r="H152" s="119">
        <f t="shared" si="5"/>
        <v>3</v>
      </c>
      <c r="I152" s="122"/>
      <c r="J152" s="122"/>
      <c r="K152" s="83"/>
    </row>
    <row r="153" spans="1:11" s="64" customFormat="1" x14ac:dyDescent="0.25">
      <c r="A153" s="54">
        <v>3</v>
      </c>
      <c r="B153" s="55">
        <v>9.0500000000000007</v>
      </c>
      <c r="C153" s="54">
        <v>1.01</v>
      </c>
      <c r="D153" s="56" t="s">
        <v>224</v>
      </c>
      <c r="E153" s="56">
        <v>77</v>
      </c>
      <c r="F153" s="54">
        <v>5</v>
      </c>
      <c r="G153" s="119">
        <f t="shared" si="4"/>
        <v>9</v>
      </c>
      <c r="H153" s="97">
        <f t="shared" si="5"/>
        <v>3</v>
      </c>
      <c r="I153" s="124" t="s">
        <v>341</v>
      </c>
      <c r="J153" s="132">
        <f>ROWS(I153:I161)</f>
        <v>9</v>
      </c>
      <c r="K153" s="58"/>
    </row>
    <row r="154" spans="1:11" s="64" customFormat="1" x14ac:dyDescent="0.25">
      <c r="A154" s="54">
        <v>3</v>
      </c>
      <c r="B154" s="55">
        <v>9.0500000000000007</v>
      </c>
      <c r="C154" s="54">
        <v>2.0099999999999998</v>
      </c>
      <c r="D154" s="56" t="s">
        <v>224</v>
      </c>
      <c r="E154" s="56"/>
      <c r="F154" s="54">
        <v>5</v>
      </c>
      <c r="G154" s="119">
        <f t="shared" si="4"/>
        <v>9</v>
      </c>
      <c r="H154" s="97">
        <f t="shared" si="5"/>
        <v>3</v>
      </c>
      <c r="I154" s="124"/>
      <c r="J154" s="132"/>
      <c r="K154" s="58"/>
    </row>
    <row r="155" spans="1:11" s="84" customFormat="1" x14ac:dyDescent="0.35">
      <c r="A155" s="60">
        <v>3</v>
      </c>
      <c r="B155" s="61">
        <v>9.01</v>
      </c>
      <c r="C155" s="60">
        <v>2.04</v>
      </c>
      <c r="D155" s="62" t="s">
        <v>300</v>
      </c>
      <c r="E155" s="62">
        <v>66</v>
      </c>
      <c r="F155" s="60">
        <v>9</v>
      </c>
      <c r="G155" s="119">
        <f t="shared" si="4"/>
        <v>9</v>
      </c>
      <c r="H155" s="97">
        <f t="shared" si="5"/>
        <v>3</v>
      </c>
      <c r="I155" s="123"/>
      <c r="J155" s="123"/>
      <c r="K155" s="64"/>
    </row>
    <row r="156" spans="1:11" s="84" customFormat="1" x14ac:dyDescent="0.35">
      <c r="A156" s="60">
        <v>3</v>
      </c>
      <c r="B156" s="61">
        <v>9.0399999999999991</v>
      </c>
      <c r="C156" s="60">
        <v>2.04</v>
      </c>
      <c r="D156" s="62" t="s">
        <v>300</v>
      </c>
      <c r="E156" s="62"/>
      <c r="F156" s="60">
        <v>9</v>
      </c>
      <c r="G156" s="119">
        <f t="shared" si="4"/>
        <v>9</v>
      </c>
      <c r="H156" s="97">
        <f t="shared" si="5"/>
        <v>3</v>
      </c>
      <c r="I156" s="123"/>
      <c r="J156" s="123"/>
      <c r="K156" s="64"/>
    </row>
    <row r="157" spans="1:11" s="84" customFormat="1" x14ac:dyDescent="0.35">
      <c r="A157" s="60">
        <v>3</v>
      </c>
      <c r="B157" s="61">
        <v>9.01</v>
      </c>
      <c r="C157" s="60">
        <v>8.01</v>
      </c>
      <c r="D157" s="62" t="s">
        <v>149</v>
      </c>
      <c r="E157" s="62">
        <v>73</v>
      </c>
      <c r="F157" s="60">
        <v>24</v>
      </c>
      <c r="G157" s="119">
        <f t="shared" si="4"/>
        <v>9</v>
      </c>
      <c r="H157" s="97">
        <f t="shared" si="5"/>
        <v>3</v>
      </c>
      <c r="I157" s="123"/>
      <c r="J157" s="123"/>
      <c r="K157" s="64"/>
    </row>
    <row r="158" spans="1:11" s="64" customFormat="1" x14ac:dyDescent="0.35">
      <c r="A158" s="60">
        <v>3</v>
      </c>
      <c r="B158" s="61">
        <v>9.01</v>
      </c>
      <c r="C158" s="60">
        <v>18.04</v>
      </c>
      <c r="D158" s="62" t="s">
        <v>149</v>
      </c>
      <c r="E158" s="62"/>
      <c r="F158" s="60">
        <v>24</v>
      </c>
      <c r="G158" s="119">
        <f t="shared" si="4"/>
        <v>9</v>
      </c>
      <c r="H158" s="97">
        <f t="shared" si="5"/>
        <v>3</v>
      </c>
      <c r="I158" s="123"/>
      <c r="J158" s="123"/>
    </row>
    <row r="159" spans="1:11" s="84" customFormat="1" x14ac:dyDescent="0.35">
      <c r="A159" s="60">
        <v>3</v>
      </c>
      <c r="B159" s="61">
        <v>9.0399999999999991</v>
      </c>
      <c r="C159" s="60">
        <v>3.01</v>
      </c>
      <c r="D159" s="62" t="s">
        <v>229</v>
      </c>
      <c r="E159" s="62">
        <v>67</v>
      </c>
      <c r="F159" s="60">
        <v>36</v>
      </c>
      <c r="G159" s="119">
        <f t="shared" si="4"/>
        <v>9</v>
      </c>
      <c r="H159" s="97">
        <f t="shared" si="5"/>
        <v>3</v>
      </c>
      <c r="I159" s="123"/>
      <c r="J159" s="123"/>
      <c r="K159" s="64"/>
    </row>
    <row r="160" spans="1:11" s="84" customFormat="1" x14ac:dyDescent="0.25">
      <c r="A160" s="54">
        <v>3</v>
      </c>
      <c r="B160" s="55">
        <v>9.02</v>
      </c>
      <c r="C160" s="54">
        <v>8.09</v>
      </c>
      <c r="D160" s="56" t="s">
        <v>213</v>
      </c>
      <c r="E160" s="56">
        <v>72</v>
      </c>
      <c r="F160" s="54">
        <v>38</v>
      </c>
      <c r="G160" s="119">
        <f t="shared" si="4"/>
        <v>9</v>
      </c>
      <c r="H160" s="97">
        <f t="shared" si="5"/>
        <v>3</v>
      </c>
      <c r="I160" s="124"/>
      <c r="J160" s="132"/>
      <c r="K160" s="58"/>
    </row>
    <row r="161" spans="1:11" s="84" customFormat="1" x14ac:dyDescent="0.25">
      <c r="A161" s="54">
        <v>3</v>
      </c>
      <c r="B161" s="55">
        <v>9.09</v>
      </c>
      <c r="C161" s="54">
        <v>1.05</v>
      </c>
      <c r="D161" s="56" t="s">
        <v>217</v>
      </c>
      <c r="E161" s="56">
        <v>69</v>
      </c>
      <c r="F161" s="54">
        <v>69</v>
      </c>
      <c r="G161" s="119">
        <f t="shared" si="4"/>
        <v>9</v>
      </c>
      <c r="H161" s="97">
        <f t="shared" si="5"/>
        <v>3</v>
      </c>
      <c r="I161" s="124"/>
      <c r="J161" s="132"/>
      <c r="K161" s="58"/>
    </row>
    <row r="162" spans="1:11" s="83" customFormat="1" x14ac:dyDescent="0.25">
      <c r="A162" s="65">
        <v>3</v>
      </c>
      <c r="B162" s="66">
        <v>10.021000000000001</v>
      </c>
      <c r="C162" s="65">
        <v>1.01</v>
      </c>
      <c r="D162" s="67" t="s">
        <v>224</v>
      </c>
      <c r="E162" s="67">
        <v>77</v>
      </c>
      <c r="F162" s="65">
        <v>5</v>
      </c>
      <c r="G162" s="119">
        <f t="shared" si="4"/>
        <v>10</v>
      </c>
      <c r="H162" s="119">
        <f t="shared" si="5"/>
        <v>3</v>
      </c>
      <c r="I162" s="125" t="s">
        <v>342</v>
      </c>
      <c r="J162" s="128">
        <f>ROWS(I162:I173)</f>
        <v>12</v>
      </c>
      <c r="K162" s="68"/>
    </row>
    <row r="163" spans="1:11" s="83" customFormat="1" x14ac:dyDescent="0.25">
      <c r="A163" s="65">
        <v>3</v>
      </c>
      <c r="B163" s="66">
        <v>10.021000000000001</v>
      </c>
      <c r="C163" s="65">
        <v>2.0099999999999998</v>
      </c>
      <c r="D163" s="67" t="s">
        <v>224</v>
      </c>
      <c r="E163" s="67"/>
      <c r="F163" s="65">
        <v>5</v>
      </c>
      <c r="G163" s="119">
        <f t="shared" si="4"/>
        <v>10</v>
      </c>
      <c r="H163" s="119">
        <f t="shared" si="5"/>
        <v>3</v>
      </c>
      <c r="I163" s="125"/>
      <c r="J163" s="128"/>
      <c r="K163" s="68"/>
    </row>
    <row r="164" spans="1:11" s="83" customFormat="1" x14ac:dyDescent="0.35">
      <c r="A164" s="69">
        <v>3</v>
      </c>
      <c r="B164" s="70">
        <v>10.010999999999999</v>
      </c>
      <c r="C164" s="69">
        <v>3.01</v>
      </c>
      <c r="D164" s="71" t="s">
        <v>229</v>
      </c>
      <c r="E164" s="71">
        <v>67</v>
      </c>
      <c r="F164" s="69">
        <v>36</v>
      </c>
      <c r="G164" s="119">
        <f t="shared" si="4"/>
        <v>10</v>
      </c>
      <c r="H164" s="119">
        <f t="shared" si="5"/>
        <v>3</v>
      </c>
      <c r="I164" s="122"/>
      <c r="J164" s="122"/>
      <c r="K164" s="72"/>
    </row>
    <row r="165" spans="1:11" s="72" customFormat="1" x14ac:dyDescent="0.35">
      <c r="A165" s="69">
        <v>3</v>
      </c>
      <c r="B165" s="70">
        <v>10.021000000000001</v>
      </c>
      <c r="C165" s="69">
        <v>3.01</v>
      </c>
      <c r="D165" s="71" t="s">
        <v>229</v>
      </c>
      <c r="E165" s="71"/>
      <c r="F165" s="69">
        <v>36</v>
      </c>
      <c r="G165" s="119">
        <f t="shared" si="4"/>
        <v>10</v>
      </c>
      <c r="H165" s="119">
        <f t="shared" si="5"/>
        <v>3</v>
      </c>
      <c r="I165" s="122"/>
      <c r="J165" s="122"/>
    </row>
    <row r="166" spans="1:11" s="72" customFormat="1" x14ac:dyDescent="0.35">
      <c r="A166" s="69">
        <v>3</v>
      </c>
      <c r="B166" s="70">
        <v>10.010999999999999</v>
      </c>
      <c r="C166" s="69">
        <v>1.02</v>
      </c>
      <c r="D166" s="71" t="s">
        <v>228</v>
      </c>
      <c r="E166" s="71">
        <v>103</v>
      </c>
      <c r="F166" s="69">
        <v>62</v>
      </c>
      <c r="G166" s="119">
        <f t="shared" si="4"/>
        <v>10</v>
      </c>
      <c r="H166" s="119">
        <f t="shared" si="5"/>
        <v>3</v>
      </c>
      <c r="I166" s="122"/>
      <c r="J166" s="122"/>
    </row>
    <row r="167" spans="1:11" s="72" customFormat="1" x14ac:dyDescent="0.25">
      <c r="A167" s="65">
        <v>3</v>
      </c>
      <c r="B167" s="66">
        <v>10.021000000000001</v>
      </c>
      <c r="C167" s="65">
        <v>1.05</v>
      </c>
      <c r="D167" s="67" t="s">
        <v>217</v>
      </c>
      <c r="E167" s="67">
        <v>69</v>
      </c>
      <c r="F167" s="65">
        <v>69</v>
      </c>
      <c r="G167" s="119">
        <f t="shared" si="4"/>
        <v>10</v>
      </c>
      <c r="H167" s="119">
        <f t="shared" si="5"/>
        <v>3</v>
      </c>
      <c r="I167" s="125"/>
      <c r="J167" s="128"/>
      <c r="K167" s="68"/>
    </row>
    <row r="168" spans="1:11" s="72" customFormat="1" x14ac:dyDescent="0.35">
      <c r="A168" s="65">
        <v>3</v>
      </c>
      <c r="B168" s="66">
        <v>10.023</v>
      </c>
      <c r="C168" s="65">
        <v>1.05</v>
      </c>
      <c r="D168" s="67" t="s">
        <v>217</v>
      </c>
      <c r="E168" s="67"/>
      <c r="F168" s="65">
        <v>69</v>
      </c>
      <c r="G168" s="119">
        <f t="shared" si="4"/>
        <v>10</v>
      </c>
      <c r="H168" s="119">
        <f t="shared" si="5"/>
        <v>3</v>
      </c>
      <c r="I168" s="126"/>
      <c r="J168" s="122"/>
    </row>
    <row r="169" spans="1:11" s="72" customFormat="1" x14ac:dyDescent="0.35">
      <c r="A169" s="69">
        <v>3</v>
      </c>
      <c r="B169" s="70">
        <v>10.025</v>
      </c>
      <c r="C169" s="69">
        <v>1.05</v>
      </c>
      <c r="D169" s="71" t="s">
        <v>217</v>
      </c>
      <c r="E169" s="71"/>
      <c r="F169" s="69">
        <v>69</v>
      </c>
      <c r="G169" s="119">
        <f t="shared" si="4"/>
        <v>10</v>
      </c>
      <c r="H169" s="119">
        <f t="shared" si="5"/>
        <v>3</v>
      </c>
      <c r="I169" s="126"/>
      <c r="J169" s="122"/>
    </row>
    <row r="170" spans="1:11" s="72" customFormat="1" x14ac:dyDescent="0.35">
      <c r="A170" s="69">
        <v>3</v>
      </c>
      <c r="B170" s="70">
        <v>10.013</v>
      </c>
      <c r="C170" s="69">
        <v>8.01</v>
      </c>
      <c r="D170" s="71" t="s">
        <v>249</v>
      </c>
      <c r="E170" s="71">
        <v>110</v>
      </c>
      <c r="F170" s="69">
        <v>86</v>
      </c>
      <c r="G170" s="119">
        <f t="shared" si="4"/>
        <v>10</v>
      </c>
      <c r="H170" s="119">
        <f t="shared" si="5"/>
        <v>3</v>
      </c>
      <c r="I170" s="122"/>
      <c r="J170" s="122"/>
    </row>
    <row r="171" spans="1:11" s="72" customFormat="1" x14ac:dyDescent="0.35">
      <c r="A171" s="69">
        <v>3</v>
      </c>
      <c r="B171" s="70">
        <v>10.010999999999999</v>
      </c>
      <c r="C171" s="69">
        <v>8.01</v>
      </c>
      <c r="D171" s="71" t="s">
        <v>248</v>
      </c>
      <c r="E171" s="71">
        <v>98</v>
      </c>
      <c r="F171" s="69">
        <v>85</v>
      </c>
      <c r="G171" s="119">
        <f t="shared" si="4"/>
        <v>10</v>
      </c>
      <c r="H171" s="119">
        <f t="shared" si="5"/>
        <v>3</v>
      </c>
      <c r="I171" s="122"/>
      <c r="J171" s="122"/>
    </row>
    <row r="172" spans="1:11" s="72" customFormat="1" x14ac:dyDescent="0.35">
      <c r="A172" s="69">
        <v>3</v>
      </c>
      <c r="B172" s="70">
        <v>10.010999999999999</v>
      </c>
      <c r="C172" s="69">
        <v>1.03</v>
      </c>
      <c r="D172" s="71" t="s">
        <v>226</v>
      </c>
      <c r="E172" s="71">
        <v>70</v>
      </c>
      <c r="F172" s="69">
        <v>101</v>
      </c>
      <c r="G172" s="119">
        <f t="shared" si="4"/>
        <v>10</v>
      </c>
      <c r="H172" s="119">
        <f t="shared" si="5"/>
        <v>3</v>
      </c>
      <c r="I172" s="126"/>
      <c r="J172" s="122"/>
    </row>
    <row r="173" spans="1:11" s="72" customFormat="1" x14ac:dyDescent="0.35">
      <c r="A173" s="69">
        <v>3</v>
      </c>
      <c r="B173" s="70">
        <v>10.021000000000001</v>
      </c>
      <c r="C173" s="69">
        <v>2.0099999999999998</v>
      </c>
      <c r="D173" s="71" t="s">
        <v>221</v>
      </c>
      <c r="E173" s="71">
        <v>82</v>
      </c>
      <c r="F173" s="69">
        <v>104</v>
      </c>
      <c r="G173" s="119">
        <f t="shared" si="4"/>
        <v>10</v>
      </c>
      <c r="H173" s="119">
        <f t="shared" si="5"/>
        <v>3</v>
      </c>
      <c r="I173" s="122"/>
      <c r="J173" s="122"/>
      <c r="K173" s="83"/>
    </row>
    <row r="174" spans="1:11" s="64" customFormat="1" x14ac:dyDescent="0.35">
      <c r="A174" s="60">
        <v>3</v>
      </c>
      <c r="B174" s="61">
        <v>11.04</v>
      </c>
      <c r="C174" s="60">
        <v>8.01</v>
      </c>
      <c r="D174" s="62" t="s">
        <v>149</v>
      </c>
      <c r="E174" s="62">
        <v>73</v>
      </c>
      <c r="F174" s="60">
        <v>24</v>
      </c>
      <c r="G174" s="119">
        <f t="shared" si="4"/>
        <v>11</v>
      </c>
      <c r="H174" s="97">
        <f t="shared" si="5"/>
        <v>3</v>
      </c>
      <c r="I174" s="123" t="s">
        <v>343</v>
      </c>
      <c r="J174" s="123">
        <f>ROWS(I174:I180)</f>
        <v>7</v>
      </c>
    </row>
    <row r="175" spans="1:11" s="64" customFormat="1" x14ac:dyDescent="0.25">
      <c r="A175" s="73">
        <v>3</v>
      </c>
      <c r="B175" s="96">
        <v>11.02</v>
      </c>
      <c r="C175" s="73">
        <v>8.01</v>
      </c>
      <c r="D175" s="97" t="s">
        <v>214</v>
      </c>
      <c r="E175" s="97">
        <v>68</v>
      </c>
      <c r="F175" s="73">
        <v>39</v>
      </c>
      <c r="G175" s="119">
        <f t="shared" si="4"/>
        <v>11</v>
      </c>
      <c r="H175" s="97">
        <f t="shared" si="5"/>
        <v>3</v>
      </c>
      <c r="I175" s="124"/>
      <c r="J175" s="124"/>
      <c r="K175" s="57"/>
    </row>
    <row r="176" spans="1:11" s="64" customFormat="1" x14ac:dyDescent="0.25">
      <c r="A176" s="73">
        <v>3</v>
      </c>
      <c r="B176" s="96">
        <v>11.02</v>
      </c>
      <c r="C176" s="73">
        <v>12.09</v>
      </c>
      <c r="D176" s="97" t="s">
        <v>214</v>
      </c>
      <c r="E176" s="97"/>
      <c r="F176" s="73">
        <v>39</v>
      </c>
      <c r="G176" s="119">
        <f t="shared" si="4"/>
        <v>11</v>
      </c>
      <c r="H176" s="97">
        <f t="shared" si="5"/>
        <v>3</v>
      </c>
      <c r="I176" s="124"/>
      <c r="J176" s="124"/>
      <c r="K176" s="57"/>
    </row>
    <row r="177" spans="1:11" s="64" customFormat="1" x14ac:dyDescent="0.25">
      <c r="A177" s="73">
        <v>3</v>
      </c>
      <c r="B177" s="96">
        <v>11.02</v>
      </c>
      <c r="C177" s="73">
        <v>12.1</v>
      </c>
      <c r="D177" s="97" t="s">
        <v>214</v>
      </c>
      <c r="E177" s="97"/>
      <c r="F177" s="73">
        <v>39</v>
      </c>
      <c r="G177" s="119">
        <f t="shared" si="4"/>
        <v>11</v>
      </c>
      <c r="H177" s="97">
        <f t="shared" si="5"/>
        <v>3</v>
      </c>
      <c r="I177" s="124"/>
      <c r="J177" s="124"/>
      <c r="K177" s="57"/>
    </row>
    <row r="178" spans="1:11" s="64" customFormat="1" x14ac:dyDescent="0.35">
      <c r="A178" s="60">
        <v>3</v>
      </c>
      <c r="B178" s="61">
        <v>11.02</v>
      </c>
      <c r="C178" s="60">
        <v>8.01</v>
      </c>
      <c r="D178" s="62" t="s">
        <v>212</v>
      </c>
      <c r="E178" s="62">
        <v>71</v>
      </c>
      <c r="F178" s="60">
        <v>37</v>
      </c>
      <c r="G178" s="119">
        <f t="shared" si="4"/>
        <v>11</v>
      </c>
      <c r="H178" s="97">
        <f t="shared" si="5"/>
        <v>3</v>
      </c>
      <c r="I178" s="124"/>
      <c r="J178" s="132"/>
      <c r="K178" s="57"/>
    </row>
    <row r="179" spans="1:11" s="64" customFormat="1" x14ac:dyDescent="0.25">
      <c r="A179" s="54">
        <v>3</v>
      </c>
      <c r="B179" s="55">
        <v>11.01</v>
      </c>
      <c r="C179" s="54">
        <v>8.09</v>
      </c>
      <c r="D179" s="56" t="s">
        <v>213</v>
      </c>
      <c r="E179" s="56">
        <v>72</v>
      </c>
      <c r="F179" s="54">
        <v>38</v>
      </c>
      <c r="G179" s="119">
        <f t="shared" si="4"/>
        <v>11</v>
      </c>
      <c r="H179" s="97">
        <f t="shared" si="5"/>
        <v>3</v>
      </c>
      <c r="I179" s="124"/>
      <c r="J179" s="132"/>
      <c r="K179" s="58"/>
    </row>
    <row r="180" spans="1:11" s="64" customFormat="1" x14ac:dyDescent="0.35">
      <c r="A180" s="60">
        <v>3</v>
      </c>
      <c r="B180" s="61">
        <v>11.09</v>
      </c>
      <c r="C180" s="60">
        <v>8.01</v>
      </c>
      <c r="D180" s="62" t="s">
        <v>248</v>
      </c>
      <c r="E180" s="62">
        <v>98</v>
      </c>
      <c r="F180" s="60">
        <v>85</v>
      </c>
      <c r="G180" s="119">
        <f t="shared" si="4"/>
        <v>11</v>
      </c>
      <c r="H180" s="97">
        <f t="shared" si="5"/>
        <v>3</v>
      </c>
      <c r="I180" s="123"/>
      <c r="J180" s="123"/>
    </row>
    <row r="181" spans="1:11" s="72" customFormat="1" x14ac:dyDescent="0.25">
      <c r="A181" s="65">
        <v>3</v>
      </c>
      <c r="B181" s="66">
        <v>12.01</v>
      </c>
      <c r="C181" s="65">
        <v>1.01</v>
      </c>
      <c r="D181" s="67" t="s">
        <v>224</v>
      </c>
      <c r="E181" s="67">
        <v>77</v>
      </c>
      <c r="F181" s="65">
        <v>5</v>
      </c>
      <c r="G181" s="119">
        <f t="shared" si="4"/>
        <v>12</v>
      </c>
      <c r="H181" s="119">
        <f t="shared" si="5"/>
        <v>3</v>
      </c>
      <c r="I181" s="125" t="s">
        <v>344</v>
      </c>
      <c r="J181" s="128">
        <f>ROWS(I181:I193)</f>
        <v>13</v>
      </c>
      <c r="K181" s="68"/>
    </row>
    <row r="182" spans="1:11" s="72" customFormat="1" x14ac:dyDescent="0.25">
      <c r="A182" s="65">
        <v>3</v>
      </c>
      <c r="B182" s="66">
        <v>12.01</v>
      </c>
      <c r="C182" s="65">
        <v>2.0099999999999998</v>
      </c>
      <c r="D182" s="67" t="s">
        <v>224</v>
      </c>
      <c r="E182" s="67"/>
      <c r="F182" s="65">
        <v>5</v>
      </c>
      <c r="G182" s="119">
        <f t="shared" si="4"/>
        <v>12</v>
      </c>
      <c r="H182" s="119">
        <f t="shared" si="5"/>
        <v>3</v>
      </c>
      <c r="I182" s="125"/>
      <c r="J182" s="128"/>
      <c r="K182" s="68"/>
    </row>
    <row r="183" spans="1:11" s="72" customFormat="1" x14ac:dyDescent="0.35">
      <c r="A183" s="69">
        <v>3</v>
      </c>
      <c r="B183" s="70">
        <v>12.02</v>
      </c>
      <c r="C183" s="69">
        <v>3.01</v>
      </c>
      <c r="D183" s="71" t="s">
        <v>229</v>
      </c>
      <c r="E183" s="71">
        <v>67</v>
      </c>
      <c r="F183" s="69">
        <v>36</v>
      </c>
      <c r="G183" s="119">
        <f t="shared" si="4"/>
        <v>12</v>
      </c>
      <c r="H183" s="119">
        <f t="shared" si="5"/>
        <v>3</v>
      </c>
      <c r="I183" s="122"/>
      <c r="J183" s="122"/>
    </row>
    <row r="184" spans="1:11" s="72" customFormat="1" x14ac:dyDescent="0.25">
      <c r="A184" s="130">
        <v>3</v>
      </c>
      <c r="B184" s="131">
        <v>12.01</v>
      </c>
      <c r="C184" s="130">
        <v>8.01</v>
      </c>
      <c r="D184" s="119" t="s">
        <v>214</v>
      </c>
      <c r="E184" s="119">
        <v>68</v>
      </c>
      <c r="F184" s="130">
        <v>39</v>
      </c>
      <c r="G184" s="119">
        <f t="shared" si="4"/>
        <v>12</v>
      </c>
      <c r="H184" s="119">
        <f t="shared" si="5"/>
        <v>3</v>
      </c>
      <c r="I184" s="125"/>
      <c r="J184" s="125"/>
      <c r="K184" s="59"/>
    </row>
    <row r="185" spans="1:11" s="72" customFormat="1" x14ac:dyDescent="0.25">
      <c r="A185" s="130">
        <v>3</v>
      </c>
      <c r="B185" s="131">
        <v>12.01</v>
      </c>
      <c r="C185" s="130">
        <v>12.09</v>
      </c>
      <c r="D185" s="119" t="s">
        <v>214</v>
      </c>
      <c r="E185" s="119"/>
      <c r="F185" s="130">
        <v>39</v>
      </c>
      <c r="G185" s="119">
        <f t="shared" si="4"/>
        <v>12</v>
      </c>
      <c r="H185" s="119">
        <f t="shared" si="5"/>
        <v>3</v>
      </c>
      <c r="I185" s="125"/>
      <c r="J185" s="125"/>
      <c r="K185" s="59"/>
    </row>
    <row r="186" spans="1:11" s="72" customFormat="1" x14ac:dyDescent="0.25">
      <c r="A186" s="130">
        <v>3</v>
      </c>
      <c r="B186" s="131">
        <v>12.01</v>
      </c>
      <c r="C186" s="130">
        <v>12.1</v>
      </c>
      <c r="D186" s="119" t="s">
        <v>214</v>
      </c>
      <c r="E186" s="119"/>
      <c r="F186" s="130">
        <v>39</v>
      </c>
      <c r="G186" s="119">
        <f t="shared" si="4"/>
        <v>12</v>
      </c>
      <c r="H186" s="119">
        <f t="shared" si="5"/>
        <v>3</v>
      </c>
      <c r="I186" s="125"/>
      <c r="J186" s="125"/>
      <c r="K186" s="59"/>
    </row>
    <row r="187" spans="1:11" s="72" customFormat="1" x14ac:dyDescent="0.35">
      <c r="A187" s="65">
        <v>3</v>
      </c>
      <c r="B187" s="66">
        <v>12.01</v>
      </c>
      <c r="C187" s="65">
        <v>8.01</v>
      </c>
      <c r="D187" s="67" t="s">
        <v>212</v>
      </c>
      <c r="E187" s="67">
        <v>71</v>
      </c>
      <c r="F187" s="65">
        <v>37</v>
      </c>
      <c r="G187" s="119">
        <f t="shared" si="4"/>
        <v>12</v>
      </c>
      <c r="H187" s="119">
        <f t="shared" si="5"/>
        <v>3</v>
      </c>
      <c r="I187" s="122"/>
      <c r="J187" s="122"/>
      <c r="K187" s="86"/>
    </row>
    <row r="188" spans="1:11" s="72" customFormat="1" x14ac:dyDescent="0.25">
      <c r="A188" s="65">
        <v>3</v>
      </c>
      <c r="B188" s="66">
        <v>12.01</v>
      </c>
      <c r="C188" s="65">
        <v>8.09</v>
      </c>
      <c r="D188" s="67" t="s">
        <v>213</v>
      </c>
      <c r="E188" s="67">
        <v>72</v>
      </c>
      <c r="F188" s="65">
        <v>38</v>
      </c>
      <c r="G188" s="119">
        <f t="shared" si="4"/>
        <v>12</v>
      </c>
      <c r="H188" s="119">
        <f t="shared" si="5"/>
        <v>3</v>
      </c>
      <c r="I188" s="125"/>
      <c r="J188" s="128"/>
      <c r="K188" s="68"/>
    </row>
    <row r="189" spans="1:11" s="72" customFormat="1" x14ac:dyDescent="0.35">
      <c r="A189" s="69">
        <v>3</v>
      </c>
      <c r="B189" s="70">
        <v>12.01</v>
      </c>
      <c r="C189" s="69">
        <v>1.05</v>
      </c>
      <c r="D189" s="71" t="s">
        <v>217</v>
      </c>
      <c r="E189" s="71">
        <v>69</v>
      </c>
      <c r="F189" s="69">
        <v>69</v>
      </c>
      <c r="G189" s="119">
        <f t="shared" si="4"/>
        <v>12</v>
      </c>
      <c r="H189" s="119">
        <f t="shared" si="5"/>
        <v>3</v>
      </c>
      <c r="I189" s="125"/>
      <c r="J189" s="128"/>
      <c r="K189" s="68"/>
    </row>
    <row r="190" spans="1:11" s="72" customFormat="1" x14ac:dyDescent="0.35">
      <c r="A190" s="69">
        <v>3</v>
      </c>
      <c r="B190" s="70">
        <v>12.01</v>
      </c>
      <c r="C190" s="69">
        <v>8.01</v>
      </c>
      <c r="D190" s="71" t="s">
        <v>249</v>
      </c>
      <c r="E190" s="71">
        <v>110</v>
      </c>
      <c r="F190" s="69">
        <v>86</v>
      </c>
      <c r="G190" s="119">
        <f t="shared" si="4"/>
        <v>12</v>
      </c>
      <c r="H190" s="119">
        <f t="shared" si="5"/>
        <v>3</v>
      </c>
      <c r="I190" s="122"/>
      <c r="J190" s="122"/>
    </row>
    <row r="191" spans="1:11" s="72" customFormat="1" x14ac:dyDescent="0.35">
      <c r="A191" s="69">
        <v>3</v>
      </c>
      <c r="B191" s="70">
        <v>12.01</v>
      </c>
      <c r="C191" s="69">
        <v>8.01</v>
      </c>
      <c r="D191" s="71" t="s">
        <v>248</v>
      </c>
      <c r="E191" s="71">
        <v>98</v>
      </c>
      <c r="F191" s="69">
        <v>85</v>
      </c>
      <c r="G191" s="119">
        <f t="shared" si="4"/>
        <v>12</v>
      </c>
      <c r="H191" s="119">
        <f t="shared" si="5"/>
        <v>3</v>
      </c>
      <c r="I191" s="122"/>
      <c r="J191" s="122"/>
    </row>
    <row r="192" spans="1:11" s="72" customFormat="1" x14ac:dyDescent="0.35">
      <c r="A192" s="69">
        <v>3</v>
      </c>
      <c r="B192" s="70">
        <v>12.01</v>
      </c>
      <c r="C192" s="69">
        <v>1.03</v>
      </c>
      <c r="D192" s="71" t="s">
        <v>226</v>
      </c>
      <c r="E192" s="71">
        <v>70</v>
      </c>
      <c r="F192" s="69">
        <v>101</v>
      </c>
      <c r="G192" s="119">
        <f t="shared" si="4"/>
        <v>12</v>
      </c>
      <c r="H192" s="119">
        <f t="shared" si="5"/>
        <v>3</v>
      </c>
      <c r="I192" s="126"/>
      <c r="J192" s="122"/>
    </row>
    <row r="193" spans="1:11" s="72" customFormat="1" x14ac:dyDescent="0.35">
      <c r="A193" s="69">
        <v>3</v>
      </c>
      <c r="B193" s="70">
        <v>12.01</v>
      </c>
      <c r="C193" s="69">
        <v>2.0099999999999998</v>
      </c>
      <c r="D193" s="71" t="s">
        <v>221</v>
      </c>
      <c r="E193" s="71">
        <v>82</v>
      </c>
      <c r="F193" s="69">
        <v>104</v>
      </c>
      <c r="G193" s="119">
        <f t="shared" si="4"/>
        <v>12</v>
      </c>
      <c r="H193" s="119">
        <f t="shared" si="5"/>
        <v>3</v>
      </c>
      <c r="I193" s="122"/>
      <c r="J193" s="122"/>
      <c r="K193" s="83"/>
    </row>
    <row r="194" spans="1:11" s="64" customFormat="1" x14ac:dyDescent="0.25">
      <c r="A194" s="54">
        <v>3</v>
      </c>
      <c r="B194" s="55">
        <v>15</v>
      </c>
      <c r="C194" s="54">
        <v>1.01</v>
      </c>
      <c r="D194" s="56" t="s">
        <v>224</v>
      </c>
      <c r="E194" s="56">
        <v>77</v>
      </c>
      <c r="F194" s="54">
        <v>5</v>
      </c>
      <c r="G194" s="119">
        <f t="shared" ref="G194:G257" si="6">_xlfn.FLOOR.MATH(B194)</f>
        <v>15</v>
      </c>
      <c r="H194" s="97">
        <f t="shared" ref="H194:H257" si="7">_xlfn.FLOOR.MATH(A194)</f>
        <v>3</v>
      </c>
      <c r="I194" s="124" t="s">
        <v>345</v>
      </c>
      <c r="J194" s="132">
        <f>ROWS(I194:I201)</f>
        <v>8</v>
      </c>
      <c r="K194" s="58"/>
    </row>
    <row r="195" spans="1:11" s="64" customFormat="1" x14ac:dyDescent="0.25">
      <c r="A195" s="54">
        <v>3</v>
      </c>
      <c r="B195" s="55">
        <v>15</v>
      </c>
      <c r="C195" s="54">
        <v>2.0099999999999998</v>
      </c>
      <c r="D195" s="56" t="s">
        <v>224</v>
      </c>
      <c r="E195" s="56"/>
      <c r="F195" s="54">
        <v>5</v>
      </c>
      <c r="G195" s="119">
        <f t="shared" si="6"/>
        <v>15</v>
      </c>
      <c r="H195" s="97">
        <f t="shared" si="7"/>
        <v>3</v>
      </c>
      <c r="I195" s="124"/>
      <c r="J195" s="132"/>
      <c r="K195" s="58"/>
    </row>
    <row r="196" spans="1:11" s="64" customFormat="1" x14ac:dyDescent="0.35">
      <c r="A196" s="60">
        <v>3</v>
      </c>
      <c r="B196" s="61">
        <v>15</v>
      </c>
      <c r="C196" s="60">
        <v>3.01</v>
      </c>
      <c r="D196" s="62" t="s">
        <v>229</v>
      </c>
      <c r="E196" s="62">
        <v>67</v>
      </c>
      <c r="F196" s="60">
        <v>36</v>
      </c>
      <c r="G196" s="119">
        <f t="shared" si="6"/>
        <v>15</v>
      </c>
      <c r="H196" s="97">
        <f t="shared" si="7"/>
        <v>3</v>
      </c>
      <c r="I196" s="123"/>
      <c r="J196" s="123"/>
    </row>
    <row r="197" spans="1:11" s="64" customFormat="1" x14ac:dyDescent="0.35">
      <c r="A197" s="60">
        <v>3</v>
      </c>
      <c r="B197" s="61">
        <v>15</v>
      </c>
      <c r="C197" s="60">
        <v>8.01</v>
      </c>
      <c r="D197" s="62" t="s">
        <v>249</v>
      </c>
      <c r="E197" s="62">
        <v>110</v>
      </c>
      <c r="F197" s="60">
        <v>86</v>
      </c>
      <c r="G197" s="119">
        <f t="shared" si="6"/>
        <v>15</v>
      </c>
      <c r="H197" s="97">
        <f t="shared" si="7"/>
        <v>3</v>
      </c>
      <c r="I197" s="123"/>
      <c r="J197" s="123"/>
    </row>
    <row r="198" spans="1:11" s="64" customFormat="1" x14ac:dyDescent="0.35">
      <c r="A198" s="60">
        <v>3</v>
      </c>
      <c r="B198" s="61">
        <v>15</v>
      </c>
      <c r="C198" s="60">
        <v>10.06</v>
      </c>
      <c r="D198" s="62" t="s">
        <v>249</v>
      </c>
      <c r="E198" s="62"/>
      <c r="F198" s="60">
        <v>86</v>
      </c>
      <c r="G198" s="119">
        <f t="shared" si="6"/>
        <v>15</v>
      </c>
      <c r="H198" s="97">
        <f t="shared" si="7"/>
        <v>3</v>
      </c>
      <c r="I198" s="123"/>
      <c r="J198" s="123"/>
    </row>
    <row r="199" spans="1:11" s="64" customFormat="1" x14ac:dyDescent="0.35">
      <c r="A199" s="60">
        <v>3</v>
      </c>
      <c r="B199" s="61">
        <v>15</v>
      </c>
      <c r="C199" s="60">
        <v>10.07</v>
      </c>
      <c r="D199" s="62" t="s">
        <v>249</v>
      </c>
      <c r="E199" s="62"/>
      <c r="F199" s="60">
        <v>86</v>
      </c>
      <c r="G199" s="119">
        <f t="shared" si="6"/>
        <v>15</v>
      </c>
      <c r="H199" s="97">
        <f t="shared" si="7"/>
        <v>3</v>
      </c>
      <c r="I199" s="123"/>
      <c r="J199" s="123"/>
    </row>
    <row r="200" spans="1:11" s="64" customFormat="1" x14ac:dyDescent="0.35">
      <c r="A200" s="60">
        <v>3</v>
      </c>
      <c r="B200" s="61">
        <v>15</v>
      </c>
      <c r="C200" s="60">
        <v>10.08</v>
      </c>
      <c r="D200" s="62" t="s">
        <v>249</v>
      </c>
      <c r="E200" s="62"/>
      <c r="F200" s="60">
        <v>86</v>
      </c>
      <c r="G200" s="119">
        <f t="shared" si="6"/>
        <v>15</v>
      </c>
      <c r="H200" s="97">
        <f t="shared" si="7"/>
        <v>3</v>
      </c>
      <c r="I200" s="123"/>
      <c r="J200" s="123"/>
    </row>
    <row r="201" spans="1:11" s="64" customFormat="1" x14ac:dyDescent="0.35">
      <c r="A201" s="60">
        <v>3</v>
      </c>
      <c r="B201" s="61">
        <v>15</v>
      </c>
      <c r="C201" s="60">
        <v>8.01</v>
      </c>
      <c r="D201" s="62" t="s">
        <v>248</v>
      </c>
      <c r="E201" s="62">
        <v>98</v>
      </c>
      <c r="F201" s="60"/>
      <c r="G201" s="119">
        <f t="shared" si="6"/>
        <v>15</v>
      </c>
      <c r="H201" s="97">
        <f t="shared" si="7"/>
        <v>3</v>
      </c>
      <c r="I201" s="123"/>
      <c r="J201" s="123"/>
    </row>
    <row r="202" spans="1:11" s="72" customFormat="1" x14ac:dyDescent="0.35">
      <c r="A202" s="69">
        <v>4</v>
      </c>
      <c r="B202" s="70">
        <v>1.0109999999999999</v>
      </c>
      <c r="C202" s="69">
        <v>7.01</v>
      </c>
      <c r="D202" s="71" t="s">
        <v>229</v>
      </c>
      <c r="E202" s="71">
        <v>67</v>
      </c>
      <c r="F202" s="69">
        <v>36</v>
      </c>
      <c r="G202" s="119">
        <f t="shared" si="6"/>
        <v>1</v>
      </c>
      <c r="H202" s="119">
        <f t="shared" si="7"/>
        <v>4</v>
      </c>
      <c r="I202" s="122" t="s">
        <v>346</v>
      </c>
      <c r="J202" s="122">
        <f>ROWS(I202:I205)</f>
        <v>4</v>
      </c>
    </row>
    <row r="203" spans="1:11" s="72" customFormat="1" x14ac:dyDescent="0.35">
      <c r="A203" s="69">
        <v>4</v>
      </c>
      <c r="B203" s="70">
        <v>1.0109999999999999</v>
      </c>
      <c r="C203" s="69">
        <v>3.03</v>
      </c>
      <c r="D203" s="71" t="s">
        <v>215</v>
      </c>
      <c r="E203" s="71">
        <v>105</v>
      </c>
      <c r="F203" s="69"/>
      <c r="G203" s="119">
        <f t="shared" si="6"/>
        <v>1</v>
      </c>
      <c r="H203" s="119">
        <f t="shared" si="7"/>
        <v>4</v>
      </c>
      <c r="I203" s="122"/>
      <c r="J203" s="122"/>
      <c r="K203" s="85"/>
    </row>
    <row r="204" spans="1:11" s="72" customFormat="1" x14ac:dyDescent="0.35">
      <c r="A204" s="69">
        <v>4</v>
      </c>
      <c r="B204" s="70">
        <v>1.0109999999999999</v>
      </c>
      <c r="C204" s="69">
        <v>3.04</v>
      </c>
      <c r="D204" s="71" t="s">
        <v>215</v>
      </c>
      <c r="E204" s="71"/>
      <c r="F204" s="69"/>
      <c r="G204" s="119">
        <f t="shared" si="6"/>
        <v>1</v>
      </c>
      <c r="H204" s="119">
        <f t="shared" si="7"/>
        <v>4</v>
      </c>
      <c r="I204" s="122"/>
      <c r="J204" s="122"/>
      <c r="K204" s="85"/>
    </row>
    <row r="205" spans="1:11" s="72" customFormat="1" x14ac:dyDescent="0.35">
      <c r="A205" s="69">
        <v>4</v>
      </c>
      <c r="B205" s="70">
        <v>1.0109999999999999</v>
      </c>
      <c r="C205" s="69">
        <v>10.09</v>
      </c>
      <c r="D205" s="71" t="s">
        <v>215</v>
      </c>
      <c r="E205" s="71"/>
      <c r="F205" s="69"/>
      <c r="G205" s="119">
        <f t="shared" si="6"/>
        <v>1</v>
      </c>
      <c r="H205" s="119">
        <f t="shared" si="7"/>
        <v>4</v>
      </c>
      <c r="I205" s="122"/>
      <c r="J205" s="122"/>
      <c r="K205" s="85"/>
    </row>
    <row r="206" spans="1:11" s="64" customFormat="1" x14ac:dyDescent="0.35">
      <c r="A206" s="60">
        <v>4</v>
      </c>
      <c r="B206" s="61">
        <v>2.0299999999999998</v>
      </c>
      <c r="C206" s="60">
        <v>3.01</v>
      </c>
      <c r="D206" s="62" t="s">
        <v>229</v>
      </c>
      <c r="E206" s="62">
        <v>67</v>
      </c>
      <c r="F206" s="60">
        <v>36</v>
      </c>
      <c r="G206" s="119">
        <f t="shared" si="6"/>
        <v>2</v>
      </c>
      <c r="H206" s="97">
        <f t="shared" si="7"/>
        <v>4</v>
      </c>
      <c r="I206" s="123" t="s">
        <v>347</v>
      </c>
      <c r="J206" s="123">
        <f>ROWS(I206:I213)</f>
        <v>8</v>
      </c>
    </row>
    <row r="207" spans="1:11" s="64" customFormat="1" x14ac:dyDescent="0.35">
      <c r="A207" s="60">
        <v>4</v>
      </c>
      <c r="B207" s="61">
        <v>2.0299999999999998</v>
      </c>
      <c r="C207" s="60">
        <v>7.01</v>
      </c>
      <c r="D207" s="62" t="s">
        <v>229</v>
      </c>
      <c r="E207" s="62"/>
      <c r="F207" s="60">
        <v>36</v>
      </c>
      <c r="G207" s="119">
        <f t="shared" si="6"/>
        <v>2</v>
      </c>
      <c r="H207" s="97">
        <f t="shared" si="7"/>
        <v>4</v>
      </c>
      <c r="I207" s="123"/>
      <c r="J207" s="123"/>
    </row>
    <row r="208" spans="1:11" s="64" customFormat="1" x14ac:dyDescent="0.35">
      <c r="A208" s="60">
        <v>4</v>
      </c>
      <c r="B208" s="61">
        <v>2.06</v>
      </c>
      <c r="C208" s="60">
        <v>3.03</v>
      </c>
      <c r="D208" s="62" t="s">
        <v>215</v>
      </c>
      <c r="E208" s="62">
        <v>105</v>
      </c>
      <c r="F208" s="60"/>
      <c r="G208" s="119">
        <f t="shared" si="6"/>
        <v>2</v>
      </c>
      <c r="H208" s="97">
        <f t="shared" si="7"/>
        <v>4</v>
      </c>
      <c r="I208" s="123"/>
      <c r="J208" s="123"/>
      <c r="K208" s="88"/>
    </row>
    <row r="209" spans="1:11" s="64" customFormat="1" x14ac:dyDescent="0.35">
      <c r="A209" s="60">
        <v>4</v>
      </c>
      <c r="B209" s="61">
        <v>2.14</v>
      </c>
      <c r="C209" s="60">
        <v>3.03</v>
      </c>
      <c r="D209" s="62" t="s">
        <v>215</v>
      </c>
      <c r="E209" s="62"/>
      <c r="F209" s="60"/>
      <c r="G209" s="119">
        <f t="shared" si="6"/>
        <v>2</v>
      </c>
      <c r="H209" s="97">
        <f t="shared" si="7"/>
        <v>4</v>
      </c>
      <c r="I209" s="123"/>
      <c r="J209" s="123"/>
      <c r="K209" s="88"/>
    </row>
    <row r="210" spans="1:11" s="64" customFormat="1" x14ac:dyDescent="0.35">
      <c r="A210" s="60">
        <v>4</v>
      </c>
      <c r="B210" s="61">
        <v>2.06</v>
      </c>
      <c r="C210" s="60">
        <v>3.04</v>
      </c>
      <c r="D210" s="62" t="s">
        <v>215</v>
      </c>
      <c r="E210" s="62"/>
      <c r="F210" s="60"/>
      <c r="G210" s="119">
        <f t="shared" si="6"/>
        <v>2</v>
      </c>
      <c r="H210" s="97">
        <f t="shared" si="7"/>
        <v>4</v>
      </c>
      <c r="I210" s="123"/>
      <c r="J210" s="123"/>
      <c r="K210" s="88"/>
    </row>
    <row r="211" spans="1:11" s="64" customFormat="1" x14ac:dyDescent="0.35">
      <c r="A211" s="60">
        <v>4</v>
      </c>
      <c r="B211" s="61">
        <v>2.14</v>
      </c>
      <c r="C211" s="60">
        <v>3.04</v>
      </c>
      <c r="D211" s="62" t="s">
        <v>215</v>
      </c>
      <c r="E211" s="62"/>
      <c r="F211" s="60"/>
      <c r="G211" s="119">
        <f t="shared" si="6"/>
        <v>2</v>
      </c>
      <c r="H211" s="97">
        <f t="shared" si="7"/>
        <v>4</v>
      </c>
      <c r="I211" s="123"/>
      <c r="J211" s="123"/>
      <c r="K211" s="88"/>
    </row>
    <row r="212" spans="1:11" s="64" customFormat="1" x14ac:dyDescent="0.35">
      <c r="A212" s="60">
        <v>4</v>
      </c>
      <c r="B212" s="61">
        <v>2.06</v>
      </c>
      <c r="C212" s="60">
        <v>10.09</v>
      </c>
      <c r="D212" s="62" t="s">
        <v>215</v>
      </c>
      <c r="E212" s="62"/>
      <c r="F212" s="60"/>
      <c r="G212" s="119">
        <f t="shared" si="6"/>
        <v>2</v>
      </c>
      <c r="H212" s="97">
        <f t="shared" si="7"/>
        <v>4</v>
      </c>
      <c r="I212" s="123"/>
      <c r="J212" s="123"/>
      <c r="K212" s="88"/>
    </row>
    <row r="213" spans="1:11" s="64" customFormat="1" x14ac:dyDescent="0.35">
      <c r="A213" s="60">
        <v>4</v>
      </c>
      <c r="B213" s="61">
        <v>2.14</v>
      </c>
      <c r="C213" s="60">
        <v>10.09</v>
      </c>
      <c r="D213" s="62" t="s">
        <v>215</v>
      </c>
      <c r="E213" s="62"/>
      <c r="F213" s="60"/>
      <c r="G213" s="119">
        <f t="shared" si="6"/>
        <v>2</v>
      </c>
      <c r="H213" s="97">
        <f t="shared" si="7"/>
        <v>4</v>
      </c>
      <c r="I213" s="123"/>
      <c r="J213" s="123"/>
      <c r="K213" s="88"/>
    </row>
    <row r="214" spans="1:11" s="72" customFormat="1" x14ac:dyDescent="0.35">
      <c r="A214" s="69">
        <v>4</v>
      </c>
      <c r="B214" s="70">
        <v>7.03</v>
      </c>
      <c r="C214" s="69">
        <v>8.0299999999999994</v>
      </c>
      <c r="D214" s="71" t="s">
        <v>218</v>
      </c>
      <c r="E214" s="71">
        <v>106</v>
      </c>
      <c r="F214" s="69"/>
      <c r="G214" s="119">
        <f t="shared" si="6"/>
        <v>7</v>
      </c>
      <c r="H214" s="119">
        <f t="shared" si="7"/>
        <v>4</v>
      </c>
      <c r="I214" s="122" t="s">
        <v>348</v>
      </c>
      <c r="J214" s="122">
        <f>ROWS(I214:I217)</f>
        <v>4</v>
      </c>
    </row>
    <row r="215" spans="1:11" s="72" customFormat="1" x14ac:dyDescent="0.35">
      <c r="A215" s="69">
        <v>4</v>
      </c>
      <c r="B215" s="70">
        <v>7.04</v>
      </c>
      <c r="C215" s="69">
        <v>8.0299999999999994</v>
      </c>
      <c r="D215" s="71" t="s">
        <v>218</v>
      </c>
      <c r="E215" s="71"/>
      <c r="F215" s="69"/>
      <c r="G215" s="119">
        <f t="shared" si="6"/>
        <v>7</v>
      </c>
      <c r="H215" s="119">
        <f t="shared" si="7"/>
        <v>4</v>
      </c>
      <c r="I215" s="122"/>
      <c r="J215" s="122"/>
    </row>
    <row r="216" spans="1:11" s="72" customFormat="1" x14ac:dyDescent="0.35">
      <c r="A216" s="69">
        <v>4</v>
      </c>
      <c r="B216" s="70">
        <v>7.03</v>
      </c>
      <c r="C216" s="69">
        <v>8.0399999999999991</v>
      </c>
      <c r="D216" s="71" t="s">
        <v>218</v>
      </c>
      <c r="E216" s="71"/>
      <c r="F216" s="69"/>
      <c r="G216" s="119">
        <f t="shared" si="6"/>
        <v>7</v>
      </c>
      <c r="H216" s="119">
        <f t="shared" si="7"/>
        <v>4</v>
      </c>
      <c r="I216" s="122"/>
      <c r="J216" s="122"/>
    </row>
    <row r="217" spans="1:11" s="72" customFormat="1" x14ac:dyDescent="0.35">
      <c r="A217" s="69">
        <v>4</v>
      </c>
      <c r="B217" s="70">
        <v>7.04</v>
      </c>
      <c r="C217" s="69">
        <v>8.0399999999999991</v>
      </c>
      <c r="D217" s="71" t="s">
        <v>218</v>
      </c>
      <c r="E217" s="71"/>
      <c r="F217" s="69"/>
      <c r="G217" s="119">
        <f t="shared" si="6"/>
        <v>7</v>
      </c>
      <c r="H217" s="119">
        <f t="shared" si="7"/>
        <v>4</v>
      </c>
      <c r="I217" s="122"/>
      <c r="J217" s="122"/>
    </row>
    <row r="218" spans="1:11" s="64" customFormat="1" x14ac:dyDescent="0.25">
      <c r="A218" s="73">
        <v>4</v>
      </c>
      <c r="B218" s="96">
        <v>8.01</v>
      </c>
      <c r="C218" s="73">
        <v>8.01</v>
      </c>
      <c r="D218" s="97" t="s">
        <v>214</v>
      </c>
      <c r="E218" s="97">
        <v>68</v>
      </c>
      <c r="F218" s="73">
        <v>39</v>
      </c>
      <c r="G218" s="119">
        <f t="shared" si="6"/>
        <v>8</v>
      </c>
      <c r="H218" s="97">
        <f t="shared" si="7"/>
        <v>4</v>
      </c>
      <c r="I218" s="124" t="s">
        <v>349</v>
      </c>
      <c r="J218" s="124">
        <f>ROWS(I218:I232)</f>
        <v>15</v>
      </c>
      <c r="K218" s="57"/>
    </row>
    <row r="219" spans="1:11" s="64" customFormat="1" x14ac:dyDescent="0.35">
      <c r="A219" s="60">
        <v>4</v>
      </c>
      <c r="B219" s="61">
        <v>8.01</v>
      </c>
      <c r="C219" s="54">
        <v>8.01</v>
      </c>
      <c r="D219" s="62" t="s">
        <v>212</v>
      </c>
      <c r="E219" s="62">
        <v>71</v>
      </c>
      <c r="F219" s="60">
        <v>37</v>
      </c>
      <c r="G219" s="119">
        <f t="shared" si="6"/>
        <v>8</v>
      </c>
      <c r="H219" s="97">
        <f t="shared" si="7"/>
        <v>4</v>
      </c>
      <c r="I219" s="123"/>
      <c r="J219" s="123"/>
      <c r="K219" s="63"/>
    </row>
    <row r="220" spans="1:11" s="64" customFormat="1" x14ac:dyDescent="0.35">
      <c r="A220" s="60">
        <v>4</v>
      </c>
      <c r="B220" s="61">
        <v>8.01</v>
      </c>
      <c r="C220" s="60">
        <v>1.04</v>
      </c>
      <c r="D220" s="62" t="s">
        <v>233</v>
      </c>
      <c r="E220" s="62">
        <v>79</v>
      </c>
      <c r="F220" s="60">
        <v>56</v>
      </c>
      <c r="G220" s="119">
        <f t="shared" si="6"/>
        <v>8</v>
      </c>
      <c r="H220" s="97">
        <f t="shared" si="7"/>
        <v>4</v>
      </c>
      <c r="I220" s="123"/>
      <c r="J220" s="123"/>
    </row>
    <row r="221" spans="1:11" s="64" customFormat="1" x14ac:dyDescent="0.35">
      <c r="A221" s="60">
        <v>4</v>
      </c>
      <c r="B221" s="61">
        <v>8.02</v>
      </c>
      <c r="C221" s="60">
        <v>1.04</v>
      </c>
      <c r="D221" s="62" t="s">
        <v>233</v>
      </c>
      <c r="E221" s="62"/>
      <c r="F221" s="60">
        <v>56</v>
      </c>
      <c r="G221" s="119">
        <f t="shared" si="6"/>
        <v>8</v>
      </c>
      <c r="H221" s="97">
        <f t="shared" si="7"/>
        <v>4</v>
      </c>
      <c r="I221" s="123"/>
      <c r="J221" s="123"/>
    </row>
    <row r="222" spans="1:11" s="64" customFormat="1" x14ac:dyDescent="0.35">
      <c r="A222" s="60">
        <v>4</v>
      </c>
      <c r="B222" s="61">
        <v>8.0399999999999991</v>
      </c>
      <c r="C222" s="60">
        <v>1.04</v>
      </c>
      <c r="D222" s="62" t="s">
        <v>233</v>
      </c>
      <c r="E222" s="62"/>
      <c r="F222" s="60">
        <v>56</v>
      </c>
      <c r="G222" s="119">
        <f t="shared" si="6"/>
        <v>8</v>
      </c>
      <c r="H222" s="97">
        <f t="shared" si="7"/>
        <v>4</v>
      </c>
      <c r="I222" s="123"/>
      <c r="J222" s="123"/>
    </row>
    <row r="223" spans="1:11" s="64" customFormat="1" x14ac:dyDescent="0.35">
      <c r="A223" s="60">
        <v>4</v>
      </c>
      <c r="B223" s="61">
        <v>8.01</v>
      </c>
      <c r="C223" s="60">
        <v>1.02</v>
      </c>
      <c r="D223" s="62" t="s">
        <v>228</v>
      </c>
      <c r="E223" s="62">
        <v>103</v>
      </c>
      <c r="F223" s="60">
        <v>62</v>
      </c>
      <c r="G223" s="119">
        <f t="shared" si="6"/>
        <v>8</v>
      </c>
      <c r="H223" s="97">
        <f t="shared" si="7"/>
        <v>4</v>
      </c>
      <c r="I223" s="123"/>
      <c r="J223" s="123"/>
    </row>
    <row r="224" spans="1:11" s="64" customFormat="1" x14ac:dyDescent="0.35">
      <c r="A224" s="60">
        <v>4</v>
      </c>
      <c r="B224" s="61">
        <v>8.02</v>
      </c>
      <c r="C224" s="60">
        <v>1.02</v>
      </c>
      <c r="D224" s="62" t="s">
        <v>228</v>
      </c>
      <c r="E224" s="62"/>
      <c r="F224" s="60">
        <v>62</v>
      </c>
      <c r="G224" s="119">
        <f t="shared" si="6"/>
        <v>8</v>
      </c>
      <c r="H224" s="97">
        <f t="shared" si="7"/>
        <v>4</v>
      </c>
      <c r="I224" s="123"/>
      <c r="J224" s="123"/>
    </row>
    <row r="225" spans="1:11" s="64" customFormat="1" x14ac:dyDescent="0.35">
      <c r="A225" s="60">
        <v>4</v>
      </c>
      <c r="B225" s="61">
        <v>8.0500000000000007</v>
      </c>
      <c r="C225" s="60">
        <v>1.02</v>
      </c>
      <c r="D225" s="62" t="s">
        <v>228</v>
      </c>
      <c r="E225" s="62"/>
      <c r="F225" s="60">
        <v>62</v>
      </c>
      <c r="G225" s="119">
        <f t="shared" si="6"/>
        <v>8</v>
      </c>
      <c r="H225" s="97">
        <f t="shared" si="7"/>
        <v>4</v>
      </c>
      <c r="I225" s="123"/>
      <c r="J225" s="123"/>
    </row>
    <row r="226" spans="1:11" s="64" customFormat="1" x14ac:dyDescent="0.35">
      <c r="A226" s="60">
        <v>4</v>
      </c>
      <c r="B226" s="61">
        <v>8.06</v>
      </c>
      <c r="C226" s="60">
        <v>1.02</v>
      </c>
      <c r="D226" s="62" t="s">
        <v>228</v>
      </c>
      <c r="E226" s="62"/>
      <c r="F226" s="60">
        <v>62</v>
      </c>
      <c r="G226" s="119">
        <f t="shared" si="6"/>
        <v>8</v>
      </c>
      <c r="H226" s="97">
        <f t="shared" si="7"/>
        <v>4</v>
      </c>
      <c r="I226" s="123"/>
      <c r="J226" s="123"/>
    </row>
    <row r="227" spans="1:11" s="64" customFormat="1" x14ac:dyDescent="0.35">
      <c r="A227" s="60">
        <v>4</v>
      </c>
      <c r="B227" s="61">
        <v>8.0299999999999994</v>
      </c>
      <c r="C227" s="60">
        <v>18.02</v>
      </c>
      <c r="D227" s="62" t="s">
        <v>148</v>
      </c>
      <c r="E227" s="62">
        <v>58</v>
      </c>
      <c r="F227" s="60">
        <v>90</v>
      </c>
      <c r="G227" s="119">
        <f t="shared" si="6"/>
        <v>8</v>
      </c>
      <c r="H227" s="97">
        <f t="shared" si="7"/>
        <v>4</v>
      </c>
      <c r="I227" s="123"/>
      <c r="J227" s="123"/>
    </row>
    <row r="228" spans="1:11" s="64" customFormat="1" x14ac:dyDescent="0.35">
      <c r="A228" s="60">
        <v>4</v>
      </c>
      <c r="B228" s="61">
        <v>8.0299999999999994</v>
      </c>
      <c r="C228" s="60">
        <v>18.03</v>
      </c>
      <c r="D228" s="62" t="s">
        <v>148</v>
      </c>
      <c r="E228" s="62"/>
      <c r="F228" s="60">
        <v>90</v>
      </c>
      <c r="G228" s="119">
        <f t="shared" si="6"/>
        <v>8</v>
      </c>
      <c r="H228" s="97">
        <f t="shared" si="7"/>
        <v>4</v>
      </c>
      <c r="I228" s="123"/>
      <c r="J228" s="123"/>
    </row>
    <row r="229" spans="1:11" s="64" customFormat="1" x14ac:dyDescent="0.35">
      <c r="A229" s="60">
        <v>4</v>
      </c>
      <c r="B229" s="61">
        <v>8.01</v>
      </c>
      <c r="C229" s="60">
        <v>2.0099999999999998</v>
      </c>
      <c r="D229" s="62" t="s">
        <v>234</v>
      </c>
      <c r="E229" s="62">
        <v>80</v>
      </c>
      <c r="F229" s="60">
        <v>100</v>
      </c>
      <c r="G229" s="119">
        <f t="shared" si="6"/>
        <v>8</v>
      </c>
      <c r="H229" s="97">
        <f t="shared" si="7"/>
        <v>4</v>
      </c>
      <c r="I229" s="123"/>
      <c r="J229" s="123"/>
    </row>
    <row r="230" spans="1:11" s="64" customFormat="1" x14ac:dyDescent="0.35">
      <c r="A230" s="60">
        <v>4</v>
      </c>
      <c r="B230" s="61">
        <v>8.01</v>
      </c>
      <c r="C230" s="60">
        <v>6.01</v>
      </c>
      <c r="D230" s="62" t="s">
        <v>234</v>
      </c>
      <c r="E230" s="62"/>
      <c r="F230" s="60">
        <v>100</v>
      </c>
      <c r="G230" s="119">
        <f t="shared" si="6"/>
        <v>8</v>
      </c>
      <c r="H230" s="97">
        <f t="shared" si="7"/>
        <v>4</v>
      </c>
      <c r="I230" s="123"/>
      <c r="J230" s="123"/>
    </row>
    <row r="231" spans="1:11" s="60" customFormat="1" x14ac:dyDescent="0.35">
      <c r="A231" s="60">
        <v>4</v>
      </c>
      <c r="B231" s="61">
        <v>8.07</v>
      </c>
      <c r="C231" s="60">
        <v>11.02</v>
      </c>
      <c r="D231" s="62" t="s">
        <v>234</v>
      </c>
      <c r="E231" s="62"/>
      <c r="F231" s="60">
        <v>100</v>
      </c>
      <c r="G231" s="119">
        <f t="shared" si="6"/>
        <v>8</v>
      </c>
      <c r="H231" s="97">
        <f t="shared" si="7"/>
        <v>4</v>
      </c>
      <c r="I231" s="123"/>
      <c r="J231" s="123"/>
      <c r="K231" s="64"/>
    </row>
    <row r="232" spans="1:11" s="60" customFormat="1" x14ac:dyDescent="0.35">
      <c r="A232" s="60">
        <v>4</v>
      </c>
      <c r="B232" s="61">
        <v>8.01</v>
      </c>
      <c r="C232" s="60">
        <v>12.06</v>
      </c>
      <c r="D232" s="62" t="s">
        <v>234</v>
      </c>
      <c r="E232" s="62"/>
      <c r="F232" s="60">
        <v>100</v>
      </c>
      <c r="G232" s="119">
        <f t="shared" si="6"/>
        <v>8</v>
      </c>
      <c r="H232" s="97">
        <f t="shared" si="7"/>
        <v>4</v>
      </c>
      <c r="I232" s="123"/>
      <c r="J232" s="123"/>
      <c r="K232" s="64"/>
    </row>
    <row r="233" spans="1:11" s="69" customFormat="1" x14ac:dyDescent="0.35">
      <c r="A233" s="69">
        <v>4</v>
      </c>
      <c r="B233" s="70">
        <v>9.0399999999999991</v>
      </c>
      <c r="C233" s="69">
        <v>3.01</v>
      </c>
      <c r="D233" s="71" t="s">
        <v>229</v>
      </c>
      <c r="E233" s="71">
        <v>67</v>
      </c>
      <c r="F233" s="69">
        <v>36</v>
      </c>
      <c r="G233" s="119">
        <f t="shared" si="6"/>
        <v>9</v>
      </c>
      <c r="H233" s="119">
        <f t="shared" si="7"/>
        <v>4</v>
      </c>
      <c r="I233" s="122" t="s">
        <v>350</v>
      </c>
      <c r="J233" s="122">
        <f>ROWS(I233:I240)</f>
        <v>8</v>
      </c>
      <c r="K233" s="72"/>
    </row>
    <row r="234" spans="1:11" s="69" customFormat="1" x14ac:dyDescent="0.35">
      <c r="A234" s="69">
        <v>4</v>
      </c>
      <c r="B234" s="70">
        <v>9.0399999999999991</v>
      </c>
      <c r="C234" s="69">
        <v>7.01</v>
      </c>
      <c r="D234" s="71" t="s">
        <v>229</v>
      </c>
      <c r="E234" s="71"/>
      <c r="F234" s="69">
        <v>36</v>
      </c>
      <c r="G234" s="119">
        <f t="shared" si="6"/>
        <v>9</v>
      </c>
      <c r="H234" s="119">
        <f t="shared" si="7"/>
        <v>4</v>
      </c>
      <c r="I234" s="122"/>
      <c r="J234" s="122"/>
      <c r="K234" s="72"/>
    </row>
    <row r="235" spans="1:11" s="69" customFormat="1" x14ac:dyDescent="0.35">
      <c r="A235" s="65">
        <v>4</v>
      </c>
      <c r="B235" s="66">
        <v>9.02</v>
      </c>
      <c r="C235" s="65">
        <v>8.09</v>
      </c>
      <c r="D235" s="67" t="s">
        <v>213</v>
      </c>
      <c r="E235" s="67">
        <v>72</v>
      </c>
      <c r="F235" s="65">
        <v>38</v>
      </c>
      <c r="G235" s="119">
        <f t="shared" si="6"/>
        <v>9</v>
      </c>
      <c r="H235" s="119">
        <f t="shared" si="7"/>
        <v>4</v>
      </c>
      <c r="I235" s="125"/>
      <c r="J235" s="128"/>
      <c r="K235" s="68"/>
    </row>
    <row r="236" spans="1:11" s="72" customFormat="1" x14ac:dyDescent="0.35">
      <c r="A236" s="69">
        <v>4</v>
      </c>
      <c r="B236" s="70">
        <v>9.0399999999999991</v>
      </c>
      <c r="C236" s="69">
        <v>5.01</v>
      </c>
      <c r="D236" s="71" t="s">
        <v>233</v>
      </c>
      <c r="E236" s="71">
        <v>79</v>
      </c>
      <c r="F236" s="69">
        <v>56</v>
      </c>
      <c r="G236" s="119">
        <f t="shared" si="6"/>
        <v>9</v>
      </c>
      <c r="H236" s="119">
        <f t="shared" si="7"/>
        <v>4</v>
      </c>
      <c r="I236" s="122"/>
      <c r="J236" s="122"/>
      <c r="K236" s="83"/>
    </row>
    <row r="237" spans="1:11" s="72" customFormat="1" x14ac:dyDescent="0.35">
      <c r="A237" s="69">
        <v>4</v>
      </c>
      <c r="B237" s="70">
        <v>9.0299999999999994</v>
      </c>
      <c r="C237" s="69">
        <v>18.02</v>
      </c>
      <c r="D237" s="71" t="s">
        <v>148</v>
      </c>
      <c r="E237" s="71">
        <v>58</v>
      </c>
      <c r="F237" s="69">
        <v>90</v>
      </c>
      <c r="G237" s="119">
        <f t="shared" si="6"/>
        <v>9</v>
      </c>
      <c r="H237" s="119">
        <f t="shared" si="7"/>
        <v>4</v>
      </c>
      <c r="I237" s="122"/>
      <c r="J237" s="122"/>
    </row>
    <row r="238" spans="1:11" s="72" customFormat="1" x14ac:dyDescent="0.35">
      <c r="A238" s="69">
        <v>4</v>
      </c>
      <c r="B238" s="70">
        <v>9.0299999999999994</v>
      </c>
      <c r="C238" s="69">
        <v>18.03</v>
      </c>
      <c r="D238" s="71" t="s">
        <v>148</v>
      </c>
      <c r="E238" s="71"/>
      <c r="F238" s="69">
        <v>90</v>
      </c>
      <c r="G238" s="119">
        <f t="shared" si="6"/>
        <v>9</v>
      </c>
      <c r="H238" s="119">
        <f t="shared" si="7"/>
        <v>4</v>
      </c>
      <c r="I238" s="122"/>
      <c r="J238" s="122"/>
    </row>
    <row r="239" spans="1:11" s="72" customFormat="1" x14ac:dyDescent="0.35">
      <c r="A239" s="69">
        <v>4</v>
      </c>
      <c r="B239" s="70">
        <v>9.06</v>
      </c>
      <c r="C239" s="69">
        <v>200</v>
      </c>
      <c r="D239" s="71" t="s">
        <v>230</v>
      </c>
      <c r="E239" s="71">
        <v>104</v>
      </c>
      <c r="F239" s="69">
        <v>98</v>
      </c>
      <c r="G239" s="119">
        <f t="shared" si="6"/>
        <v>9</v>
      </c>
      <c r="H239" s="119">
        <f t="shared" si="7"/>
        <v>4</v>
      </c>
      <c r="I239" s="122"/>
      <c r="J239" s="122"/>
      <c r="K239" s="69"/>
    </row>
    <row r="240" spans="1:11" s="72" customFormat="1" x14ac:dyDescent="0.35">
      <c r="A240" s="69">
        <v>4</v>
      </c>
      <c r="B240" s="70">
        <v>9.07</v>
      </c>
      <c r="C240" s="69">
        <v>200</v>
      </c>
      <c r="D240" s="71" t="s">
        <v>230</v>
      </c>
      <c r="E240" s="71"/>
      <c r="F240" s="69">
        <v>98</v>
      </c>
      <c r="G240" s="119">
        <f t="shared" si="6"/>
        <v>9</v>
      </c>
      <c r="H240" s="119">
        <f t="shared" si="7"/>
        <v>4</v>
      </c>
      <c r="I240" s="122"/>
      <c r="J240" s="122"/>
      <c r="K240" s="69"/>
    </row>
    <row r="241" spans="1:11" s="64" customFormat="1" x14ac:dyDescent="0.35">
      <c r="A241" s="60">
        <v>4</v>
      </c>
      <c r="B241" s="61">
        <v>10.010999999999999</v>
      </c>
      <c r="C241" s="60">
        <v>3.01</v>
      </c>
      <c r="D241" s="62" t="s">
        <v>229</v>
      </c>
      <c r="E241" s="62">
        <v>67</v>
      </c>
      <c r="F241" s="60">
        <v>36</v>
      </c>
      <c r="G241" s="119">
        <f t="shared" si="6"/>
        <v>10</v>
      </c>
      <c r="H241" s="97">
        <f t="shared" si="7"/>
        <v>4</v>
      </c>
      <c r="I241" s="123" t="s">
        <v>351</v>
      </c>
      <c r="J241" s="123">
        <f>ROWS(I241:I250)</f>
        <v>10</v>
      </c>
    </row>
    <row r="242" spans="1:11" s="64" customFormat="1" x14ac:dyDescent="0.35">
      <c r="A242" s="60">
        <v>4</v>
      </c>
      <c r="B242" s="61">
        <v>10.021000000000001</v>
      </c>
      <c r="C242" s="60">
        <v>3.01</v>
      </c>
      <c r="D242" s="62" t="s">
        <v>229</v>
      </c>
      <c r="E242" s="62"/>
      <c r="F242" s="60">
        <v>36</v>
      </c>
      <c r="G242" s="119">
        <f t="shared" si="6"/>
        <v>10</v>
      </c>
      <c r="H242" s="97">
        <f t="shared" si="7"/>
        <v>4</v>
      </c>
      <c r="I242" s="123"/>
      <c r="J242" s="123"/>
    </row>
    <row r="243" spans="1:11" s="64" customFormat="1" x14ac:dyDescent="0.35">
      <c r="A243" s="60">
        <v>4</v>
      </c>
      <c r="B243" s="61">
        <v>10.010999999999999</v>
      </c>
      <c r="C243" s="60">
        <v>7.01</v>
      </c>
      <c r="D243" s="62" t="s">
        <v>229</v>
      </c>
      <c r="E243" s="62"/>
      <c r="F243" s="60">
        <v>36</v>
      </c>
      <c r="G243" s="119">
        <f t="shared" si="6"/>
        <v>10</v>
      </c>
      <c r="H243" s="97">
        <f t="shared" si="7"/>
        <v>4</v>
      </c>
      <c r="I243" s="123"/>
      <c r="J243" s="123"/>
    </row>
    <row r="244" spans="1:11" s="64" customFormat="1" x14ac:dyDescent="0.35">
      <c r="A244" s="60">
        <v>4</v>
      </c>
      <c r="B244" s="61">
        <v>10.021000000000001</v>
      </c>
      <c r="C244" s="60">
        <v>7.01</v>
      </c>
      <c r="D244" s="62" t="s">
        <v>229</v>
      </c>
      <c r="E244" s="62"/>
      <c r="F244" s="60">
        <v>36</v>
      </c>
      <c r="G244" s="119">
        <f t="shared" si="6"/>
        <v>10</v>
      </c>
      <c r="H244" s="97">
        <f t="shared" si="7"/>
        <v>4</v>
      </c>
      <c r="I244" s="123"/>
      <c r="J244" s="123"/>
    </row>
    <row r="245" spans="1:11" s="64" customFormat="1" x14ac:dyDescent="0.35">
      <c r="A245" s="60">
        <v>4</v>
      </c>
      <c r="B245" s="61">
        <v>10.010999999999999</v>
      </c>
      <c r="C245" s="60">
        <v>8.0299999999999994</v>
      </c>
      <c r="D245" s="62" t="s">
        <v>218</v>
      </c>
      <c r="E245" s="62">
        <v>106</v>
      </c>
      <c r="F245" s="60"/>
      <c r="G245" s="119">
        <f t="shared" si="6"/>
        <v>10</v>
      </c>
      <c r="H245" s="97">
        <f t="shared" si="7"/>
        <v>4</v>
      </c>
      <c r="I245" s="123"/>
      <c r="J245" s="123"/>
    </row>
    <row r="246" spans="1:11" s="64" customFormat="1" x14ac:dyDescent="0.35">
      <c r="A246" s="60">
        <v>4</v>
      </c>
      <c r="B246" s="61">
        <v>10.012</v>
      </c>
      <c r="C246" s="60">
        <v>8.0299999999999994</v>
      </c>
      <c r="D246" s="62" t="s">
        <v>218</v>
      </c>
      <c r="E246" s="62"/>
      <c r="F246" s="60"/>
      <c r="G246" s="119">
        <f t="shared" si="6"/>
        <v>10</v>
      </c>
      <c r="H246" s="97">
        <f t="shared" si="7"/>
        <v>4</v>
      </c>
      <c r="I246" s="123"/>
      <c r="J246" s="123"/>
    </row>
    <row r="247" spans="1:11" s="64" customFormat="1" x14ac:dyDescent="0.35">
      <c r="A247" s="60">
        <v>4</v>
      </c>
      <c r="B247" s="61">
        <v>10.010999999999999</v>
      </c>
      <c r="C247" s="60">
        <v>8.0399999999999991</v>
      </c>
      <c r="D247" s="62" t="s">
        <v>218</v>
      </c>
      <c r="E247" s="62"/>
      <c r="F247" s="60"/>
      <c r="G247" s="119">
        <f t="shared" si="6"/>
        <v>10</v>
      </c>
      <c r="H247" s="97">
        <f t="shared" si="7"/>
        <v>4</v>
      </c>
      <c r="I247" s="123"/>
      <c r="J247" s="123"/>
    </row>
    <row r="248" spans="1:11" s="64" customFormat="1" x14ac:dyDescent="0.35">
      <c r="A248" s="60">
        <v>4</v>
      </c>
      <c r="B248" s="61">
        <v>10.012</v>
      </c>
      <c r="C248" s="60">
        <v>8.0399999999999991</v>
      </c>
      <c r="D248" s="62" t="s">
        <v>218</v>
      </c>
      <c r="E248" s="62"/>
      <c r="F248" s="60"/>
      <c r="G248" s="119">
        <f t="shared" si="6"/>
        <v>10</v>
      </c>
      <c r="H248" s="97">
        <f t="shared" si="7"/>
        <v>4</v>
      </c>
      <c r="I248" s="123"/>
      <c r="J248" s="123"/>
    </row>
    <row r="249" spans="1:11" s="64" customFormat="1" x14ac:dyDescent="0.35">
      <c r="A249" s="60">
        <v>4</v>
      </c>
      <c r="B249" s="61">
        <v>10.010999999999999</v>
      </c>
      <c r="C249" s="60">
        <v>200</v>
      </c>
      <c r="D249" s="62" t="s">
        <v>230</v>
      </c>
      <c r="E249" s="62">
        <v>104</v>
      </c>
      <c r="F249" s="60">
        <v>98</v>
      </c>
      <c r="G249" s="119">
        <f t="shared" si="6"/>
        <v>10</v>
      </c>
      <c r="H249" s="97">
        <f t="shared" si="7"/>
        <v>4</v>
      </c>
      <c r="I249" s="123"/>
      <c r="J249" s="123"/>
      <c r="K249" s="60"/>
    </row>
    <row r="250" spans="1:11" s="64" customFormat="1" x14ac:dyDescent="0.35">
      <c r="A250" s="60">
        <v>4</v>
      </c>
      <c r="B250" s="61">
        <v>10.023</v>
      </c>
      <c r="C250" s="60">
        <v>200</v>
      </c>
      <c r="D250" s="62" t="s">
        <v>230</v>
      </c>
      <c r="E250" s="62"/>
      <c r="F250" s="60">
        <v>98</v>
      </c>
      <c r="G250" s="119">
        <f t="shared" si="6"/>
        <v>10</v>
      </c>
      <c r="H250" s="97">
        <f t="shared" si="7"/>
        <v>4</v>
      </c>
      <c r="I250" s="123"/>
      <c r="J250" s="123"/>
      <c r="K250" s="60"/>
    </row>
    <row r="251" spans="1:11" s="72" customFormat="1" x14ac:dyDescent="0.35">
      <c r="A251" s="69">
        <v>4</v>
      </c>
      <c r="B251" s="70">
        <v>11.07</v>
      </c>
      <c r="C251" s="69">
        <v>8.0299999999999994</v>
      </c>
      <c r="D251" s="71" t="s">
        <v>218</v>
      </c>
      <c r="E251" s="71">
        <v>106</v>
      </c>
      <c r="F251" s="69"/>
      <c r="G251" s="119">
        <f t="shared" si="6"/>
        <v>11</v>
      </c>
      <c r="H251" s="119">
        <f t="shared" si="7"/>
        <v>4</v>
      </c>
      <c r="I251" s="122" t="s">
        <v>352</v>
      </c>
      <c r="J251" s="122">
        <f>ROWS(I251:I254)</f>
        <v>4</v>
      </c>
    </row>
    <row r="252" spans="1:11" s="72" customFormat="1" x14ac:dyDescent="0.35">
      <c r="A252" s="69">
        <v>4</v>
      </c>
      <c r="B252" s="70">
        <v>11.08</v>
      </c>
      <c r="C252" s="69">
        <v>8.0299999999999994</v>
      </c>
      <c r="D252" s="71" t="s">
        <v>218</v>
      </c>
      <c r="E252" s="71"/>
      <c r="F252" s="69"/>
      <c r="G252" s="119">
        <f t="shared" si="6"/>
        <v>11</v>
      </c>
      <c r="H252" s="119">
        <f t="shared" si="7"/>
        <v>4</v>
      </c>
      <c r="I252" s="122"/>
      <c r="J252" s="122"/>
    </row>
    <row r="253" spans="1:11" s="72" customFormat="1" x14ac:dyDescent="0.35">
      <c r="A253" s="69">
        <v>4</v>
      </c>
      <c r="B253" s="70">
        <v>11.07</v>
      </c>
      <c r="C253" s="69">
        <v>8.0399999999999991</v>
      </c>
      <c r="D253" s="71" t="s">
        <v>218</v>
      </c>
      <c r="E253" s="71"/>
      <c r="F253" s="69"/>
      <c r="G253" s="119">
        <f t="shared" si="6"/>
        <v>11</v>
      </c>
      <c r="H253" s="119">
        <f t="shared" si="7"/>
        <v>4</v>
      </c>
      <c r="I253" s="122"/>
      <c r="J253" s="122"/>
    </row>
    <row r="254" spans="1:11" s="72" customFormat="1" x14ac:dyDescent="0.35">
      <c r="A254" s="69">
        <v>4</v>
      </c>
      <c r="B254" s="70">
        <v>11.08</v>
      </c>
      <c r="C254" s="69">
        <v>8.0399999999999991</v>
      </c>
      <c r="D254" s="71" t="s">
        <v>218</v>
      </c>
      <c r="E254" s="71"/>
      <c r="F254" s="69"/>
      <c r="G254" s="119">
        <f t="shared" si="6"/>
        <v>11</v>
      </c>
      <c r="H254" s="119">
        <f t="shared" si="7"/>
        <v>4</v>
      </c>
      <c r="I254" s="122"/>
      <c r="J254" s="122"/>
    </row>
    <row r="255" spans="1:11" s="64" customFormat="1" x14ac:dyDescent="0.35">
      <c r="A255" s="60">
        <v>4</v>
      </c>
      <c r="B255" s="61">
        <v>12.02</v>
      </c>
      <c r="C255" s="60">
        <v>3.01</v>
      </c>
      <c r="D255" s="62" t="s">
        <v>229</v>
      </c>
      <c r="E255" s="62">
        <v>67</v>
      </c>
      <c r="F255" s="60">
        <v>36</v>
      </c>
      <c r="G255" s="119">
        <f t="shared" si="6"/>
        <v>12</v>
      </c>
      <c r="H255" s="97">
        <f t="shared" si="7"/>
        <v>4</v>
      </c>
      <c r="I255" s="123" t="s">
        <v>353</v>
      </c>
      <c r="J255" s="123">
        <f>ROWS(I255:I263)</f>
        <v>9</v>
      </c>
    </row>
    <row r="256" spans="1:11" s="64" customFormat="1" x14ac:dyDescent="0.35">
      <c r="A256" s="60">
        <v>4</v>
      </c>
      <c r="B256" s="61">
        <v>12.02</v>
      </c>
      <c r="C256" s="60">
        <v>7.01</v>
      </c>
      <c r="D256" s="62" t="s">
        <v>229</v>
      </c>
      <c r="E256" s="62"/>
      <c r="F256" s="60">
        <v>36</v>
      </c>
      <c r="G256" s="119">
        <f t="shared" si="6"/>
        <v>12</v>
      </c>
      <c r="H256" s="97">
        <f t="shared" si="7"/>
        <v>4</v>
      </c>
      <c r="I256" s="123"/>
      <c r="J256" s="123"/>
    </row>
    <row r="257" spans="1:11" s="64" customFormat="1" x14ac:dyDescent="0.35">
      <c r="A257" s="60">
        <v>4</v>
      </c>
      <c r="B257" s="61">
        <v>12.01</v>
      </c>
      <c r="C257" s="60">
        <v>18.02</v>
      </c>
      <c r="D257" s="62" t="s">
        <v>148</v>
      </c>
      <c r="E257" s="62">
        <v>58</v>
      </c>
      <c r="F257" s="60">
        <v>90</v>
      </c>
      <c r="G257" s="119">
        <f t="shared" si="6"/>
        <v>12</v>
      </c>
      <c r="H257" s="97">
        <f t="shared" si="7"/>
        <v>4</v>
      </c>
      <c r="I257" s="123"/>
      <c r="J257" s="123"/>
    </row>
    <row r="258" spans="1:11" s="64" customFormat="1" x14ac:dyDescent="0.35">
      <c r="A258" s="60">
        <v>4</v>
      </c>
      <c r="B258" s="61">
        <v>12.01</v>
      </c>
      <c r="C258" s="60">
        <v>18.03</v>
      </c>
      <c r="D258" s="62" t="s">
        <v>148</v>
      </c>
      <c r="E258" s="62"/>
      <c r="F258" s="60">
        <v>90</v>
      </c>
      <c r="G258" s="119">
        <f t="shared" ref="G258:G321" si="8">_xlfn.FLOOR.MATH(B258)</f>
        <v>12</v>
      </c>
      <c r="H258" s="97">
        <f t="shared" ref="H258:H321" si="9">_xlfn.FLOOR.MATH(A258)</f>
        <v>4</v>
      </c>
      <c r="I258" s="123"/>
      <c r="J258" s="123"/>
    </row>
    <row r="259" spans="1:11" s="64" customFormat="1" x14ac:dyDescent="0.35">
      <c r="A259" s="60">
        <v>4</v>
      </c>
      <c r="B259" s="61">
        <v>12.01</v>
      </c>
      <c r="C259" s="60">
        <v>200</v>
      </c>
      <c r="D259" s="62" t="s">
        <v>230</v>
      </c>
      <c r="E259" s="62">
        <v>104</v>
      </c>
      <c r="F259" s="60">
        <v>98</v>
      </c>
      <c r="G259" s="119">
        <f t="shared" si="8"/>
        <v>12</v>
      </c>
      <c r="H259" s="97">
        <f t="shared" si="9"/>
        <v>4</v>
      </c>
      <c r="I259" s="123"/>
      <c r="J259" s="123"/>
    </row>
    <row r="260" spans="1:11" s="64" customFormat="1" x14ac:dyDescent="0.35">
      <c r="A260" s="60">
        <v>4</v>
      </c>
      <c r="B260" s="61">
        <v>12.01</v>
      </c>
      <c r="C260" s="60">
        <v>2.0099999999999998</v>
      </c>
      <c r="D260" s="62" t="s">
        <v>234</v>
      </c>
      <c r="E260" s="62">
        <v>80</v>
      </c>
      <c r="F260" s="60">
        <v>100</v>
      </c>
      <c r="G260" s="119">
        <f t="shared" si="8"/>
        <v>12</v>
      </c>
      <c r="H260" s="97">
        <f t="shared" si="9"/>
        <v>4</v>
      </c>
      <c r="I260" s="123"/>
      <c r="J260" s="123"/>
    </row>
    <row r="261" spans="1:11" s="64" customFormat="1" x14ac:dyDescent="0.35">
      <c r="A261" s="60">
        <v>4</v>
      </c>
      <c r="B261" s="61">
        <v>12.01</v>
      </c>
      <c r="C261" s="60">
        <v>6.01</v>
      </c>
      <c r="D261" s="62" t="s">
        <v>234</v>
      </c>
      <c r="E261" s="62"/>
      <c r="F261" s="60">
        <v>100</v>
      </c>
      <c r="G261" s="119">
        <f t="shared" si="8"/>
        <v>12</v>
      </c>
      <c r="H261" s="97">
        <f t="shared" si="9"/>
        <v>4</v>
      </c>
      <c r="I261" s="123"/>
      <c r="J261" s="123"/>
    </row>
    <row r="262" spans="1:11" s="64" customFormat="1" x14ac:dyDescent="0.35">
      <c r="A262" s="60">
        <v>4</v>
      </c>
      <c r="B262" s="61">
        <v>12.01</v>
      </c>
      <c r="C262" s="60">
        <v>11.02</v>
      </c>
      <c r="D262" s="62" t="s">
        <v>234</v>
      </c>
      <c r="E262" s="62"/>
      <c r="F262" s="60">
        <v>100</v>
      </c>
      <c r="G262" s="119">
        <f t="shared" si="8"/>
        <v>12</v>
      </c>
      <c r="H262" s="97">
        <f t="shared" si="9"/>
        <v>4</v>
      </c>
      <c r="I262" s="123"/>
      <c r="J262" s="123"/>
    </row>
    <row r="263" spans="1:11" s="64" customFormat="1" x14ac:dyDescent="0.35">
      <c r="A263" s="60">
        <v>4</v>
      </c>
      <c r="B263" s="61">
        <v>12.01</v>
      </c>
      <c r="C263" s="60">
        <v>12.06</v>
      </c>
      <c r="D263" s="62" t="s">
        <v>234</v>
      </c>
      <c r="E263" s="62"/>
      <c r="F263" s="60">
        <v>100</v>
      </c>
      <c r="G263" s="119">
        <f t="shared" si="8"/>
        <v>12</v>
      </c>
      <c r="H263" s="97">
        <f t="shared" si="9"/>
        <v>4</v>
      </c>
      <c r="I263" s="123"/>
      <c r="J263" s="123"/>
    </row>
    <row r="264" spans="1:11" s="72" customFormat="1" x14ac:dyDescent="0.35">
      <c r="A264" s="69">
        <v>4</v>
      </c>
      <c r="B264" s="70">
        <v>15</v>
      </c>
      <c r="C264" s="69">
        <v>3.01</v>
      </c>
      <c r="D264" s="71" t="s">
        <v>229</v>
      </c>
      <c r="E264" s="71">
        <v>67</v>
      </c>
      <c r="F264" s="69">
        <v>36</v>
      </c>
      <c r="G264" s="119">
        <f t="shared" si="8"/>
        <v>15</v>
      </c>
      <c r="H264" s="119">
        <f t="shared" si="9"/>
        <v>4</v>
      </c>
      <c r="I264" s="122" t="s">
        <v>354</v>
      </c>
      <c r="J264" s="122">
        <f>ROWS(I264:I268)</f>
        <v>5</v>
      </c>
    </row>
    <row r="265" spans="1:11" s="72" customFormat="1" x14ac:dyDescent="0.35">
      <c r="A265" s="69">
        <v>4</v>
      </c>
      <c r="B265" s="70">
        <v>15</v>
      </c>
      <c r="C265" s="69">
        <v>7.01</v>
      </c>
      <c r="D265" s="71" t="s">
        <v>229</v>
      </c>
      <c r="E265" s="71"/>
      <c r="F265" s="69">
        <v>36</v>
      </c>
      <c r="G265" s="119">
        <f t="shared" si="8"/>
        <v>15</v>
      </c>
      <c r="H265" s="119">
        <f t="shared" si="9"/>
        <v>4</v>
      </c>
      <c r="I265" s="122"/>
      <c r="J265" s="122"/>
    </row>
    <row r="266" spans="1:11" s="72" customFormat="1" x14ac:dyDescent="0.35">
      <c r="A266" s="69">
        <v>4</v>
      </c>
      <c r="B266" s="70">
        <v>15</v>
      </c>
      <c r="C266" s="69">
        <v>3.03</v>
      </c>
      <c r="D266" s="71" t="s">
        <v>215</v>
      </c>
      <c r="E266" s="71">
        <v>105</v>
      </c>
      <c r="F266" s="69"/>
      <c r="G266" s="119">
        <f t="shared" si="8"/>
        <v>15</v>
      </c>
      <c r="H266" s="119">
        <f t="shared" si="9"/>
        <v>4</v>
      </c>
      <c r="I266" s="122"/>
      <c r="J266" s="122"/>
      <c r="K266" s="85"/>
    </row>
    <row r="267" spans="1:11" s="72" customFormat="1" x14ac:dyDescent="0.35">
      <c r="A267" s="69">
        <v>4</v>
      </c>
      <c r="B267" s="70">
        <v>15</v>
      </c>
      <c r="C267" s="69">
        <v>3.04</v>
      </c>
      <c r="D267" s="71" t="s">
        <v>215</v>
      </c>
      <c r="E267" s="71"/>
      <c r="F267" s="69"/>
      <c r="G267" s="119">
        <f t="shared" si="8"/>
        <v>15</v>
      </c>
      <c r="H267" s="119">
        <f t="shared" si="9"/>
        <v>4</v>
      </c>
      <c r="I267" s="122"/>
      <c r="J267" s="122"/>
      <c r="K267" s="85"/>
    </row>
    <row r="268" spans="1:11" s="72" customFormat="1" x14ac:dyDescent="0.35">
      <c r="A268" s="69">
        <v>4</v>
      </c>
      <c r="B268" s="70">
        <v>15</v>
      </c>
      <c r="C268" s="69">
        <v>10.09</v>
      </c>
      <c r="D268" s="71" t="s">
        <v>215</v>
      </c>
      <c r="E268" s="71"/>
      <c r="F268" s="69"/>
      <c r="G268" s="119">
        <f t="shared" si="8"/>
        <v>15</v>
      </c>
      <c r="H268" s="119">
        <f t="shared" si="9"/>
        <v>4</v>
      </c>
      <c r="I268" s="122"/>
      <c r="J268" s="122"/>
      <c r="K268" s="85"/>
    </row>
    <row r="269" spans="1:11" s="64" customFormat="1" x14ac:dyDescent="0.35">
      <c r="A269" s="60">
        <v>4</v>
      </c>
      <c r="B269" s="61">
        <v>17.041</v>
      </c>
      <c r="C269" s="60">
        <v>7.01</v>
      </c>
      <c r="D269" s="62" t="s">
        <v>229</v>
      </c>
      <c r="E269" s="62">
        <v>67</v>
      </c>
      <c r="F269" s="60">
        <v>36</v>
      </c>
      <c r="G269" s="119">
        <f t="shared" si="8"/>
        <v>17</v>
      </c>
      <c r="H269" s="97">
        <f t="shared" si="9"/>
        <v>4</v>
      </c>
      <c r="I269" s="123" t="s">
        <v>355</v>
      </c>
      <c r="J269" s="123">
        <f>ROWS(I269:I276)</f>
        <v>8</v>
      </c>
    </row>
    <row r="270" spans="1:11" s="64" customFormat="1" x14ac:dyDescent="0.25">
      <c r="A270" s="73">
        <v>4</v>
      </c>
      <c r="B270" s="96">
        <v>17.010000000000002</v>
      </c>
      <c r="C270" s="73">
        <v>8.01</v>
      </c>
      <c r="D270" s="97" t="s">
        <v>214</v>
      </c>
      <c r="E270" s="97">
        <v>68</v>
      </c>
      <c r="F270" s="73">
        <v>39</v>
      </c>
      <c r="G270" s="119">
        <f t="shared" si="8"/>
        <v>17</v>
      </c>
      <c r="H270" s="97">
        <f t="shared" si="9"/>
        <v>4</v>
      </c>
      <c r="I270" s="124"/>
      <c r="J270" s="124"/>
      <c r="K270" s="57"/>
    </row>
    <row r="271" spans="1:11" s="64" customFormat="1" x14ac:dyDescent="0.35">
      <c r="A271" s="60">
        <v>4</v>
      </c>
      <c r="B271" s="61">
        <v>17.010000000000002</v>
      </c>
      <c r="C271" s="54">
        <v>8.01</v>
      </c>
      <c r="D271" s="62" t="s">
        <v>212</v>
      </c>
      <c r="E271" s="62">
        <v>71</v>
      </c>
      <c r="F271" s="60">
        <v>37</v>
      </c>
      <c r="G271" s="119">
        <f t="shared" si="8"/>
        <v>17</v>
      </c>
      <c r="H271" s="97">
        <f t="shared" si="9"/>
        <v>4</v>
      </c>
      <c r="I271" s="132"/>
      <c r="J271" s="132"/>
      <c r="K271" s="57"/>
    </row>
    <row r="272" spans="1:11" s="64" customFormat="1" x14ac:dyDescent="0.25">
      <c r="A272" s="54">
        <v>4</v>
      </c>
      <c r="B272" s="55">
        <v>17.010000000000002</v>
      </c>
      <c r="C272" s="54">
        <v>8.09</v>
      </c>
      <c r="D272" s="56" t="s">
        <v>213</v>
      </c>
      <c r="E272" s="56">
        <v>72</v>
      </c>
      <c r="F272" s="54">
        <v>38</v>
      </c>
      <c r="G272" s="119">
        <f t="shared" si="8"/>
        <v>17</v>
      </c>
      <c r="H272" s="97">
        <f t="shared" si="9"/>
        <v>4</v>
      </c>
      <c r="I272" s="124"/>
      <c r="J272" s="132"/>
      <c r="K272" s="58"/>
    </row>
    <row r="273" spans="1:11" s="64" customFormat="1" x14ac:dyDescent="0.35">
      <c r="A273" s="60">
        <v>4</v>
      </c>
      <c r="B273" s="61">
        <v>17.010000000000002</v>
      </c>
      <c r="C273" s="60">
        <v>5.0199999999999996</v>
      </c>
      <c r="D273" s="62" t="s">
        <v>233</v>
      </c>
      <c r="E273" s="62">
        <v>79</v>
      </c>
      <c r="F273" s="60">
        <v>56</v>
      </c>
      <c r="G273" s="119">
        <f t="shared" si="8"/>
        <v>17</v>
      </c>
      <c r="H273" s="97">
        <f t="shared" si="9"/>
        <v>4</v>
      </c>
      <c r="I273" s="123"/>
      <c r="J273" s="123"/>
      <c r="K273" s="84"/>
    </row>
    <row r="274" spans="1:11" s="64" customFormat="1" x14ac:dyDescent="0.35">
      <c r="A274" s="60">
        <v>4</v>
      </c>
      <c r="B274" s="61">
        <v>17.010000000000002</v>
      </c>
      <c r="C274" s="60">
        <v>8.0299999999999994</v>
      </c>
      <c r="D274" s="62" t="s">
        <v>218</v>
      </c>
      <c r="E274" s="62">
        <v>106</v>
      </c>
      <c r="F274" s="60"/>
      <c r="G274" s="119">
        <f t="shared" si="8"/>
        <v>17</v>
      </c>
      <c r="H274" s="97">
        <f t="shared" si="9"/>
        <v>4</v>
      </c>
      <c r="I274" s="123"/>
      <c r="J274" s="123"/>
    </row>
    <row r="275" spans="1:11" s="64" customFormat="1" x14ac:dyDescent="0.35">
      <c r="A275" s="60">
        <v>4</v>
      </c>
      <c r="B275" s="61">
        <v>17.010000000000002</v>
      </c>
      <c r="C275" s="60">
        <v>8.0399999999999991</v>
      </c>
      <c r="D275" s="62" t="s">
        <v>218</v>
      </c>
      <c r="E275" s="62"/>
      <c r="F275" s="60"/>
      <c r="G275" s="119">
        <f t="shared" si="8"/>
        <v>17</v>
      </c>
      <c r="H275" s="97">
        <f t="shared" si="9"/>
        <v>4</v>
      </c>
      <c r="I275" s="123"/>
      <c r="J275" s="123"/>
    </row>
    <row r="276" spans="1:11" s="64" customFormat="1" x14ac:dyDescent="0.35">
      <c r="A276" s="60">
        <v>4</v>
      </c>
      <c r="B276" s="61">
        <v>17.010000000000002</v>
      </c>
      <c r="C276" s="60">
        <v>6.01</v>
      </c>
      <c r="D276" s="62" t="s">
        <v>234</v>
      </c>
      <c r="E276" s="62">
        <v>80</v>
      </c>
      <c r="F276" s="60">
        <v>100</v>
      </c>
      <c r="G276" s="119">
        <f t="shared" si="8"/>
        <v>17</v>
      </c>
      <c r="H276" s="97">
        <f t="shared" si="9"/>
        <v>4</v>
      </c>
      <c r="I276" s="123"/>
      <c r="J276" s="123"/>
    </row>
    <row r="277" spans="1:11" s="72" customFormat="1" x14ac:dyDescent="0.35">
      <c r="A277" s="69">
        <v>5</v>
      </c>
      <c r="B277" s="70">
        <v>1.0109999999999999</v>
      </c>
      <c r="C277" s="69">
        <v>7.01</v>
      </c>
      <c r="D277" s="71" t="s">
        <v>229</v>
      </c>
      <c r="E277" s="71">
        <v>67</v>
      </c>
      <c r="F277" s="69">
        <v>36</v>
      </c>
      <c r="G277" s="119">
        <f t="shared" si="8"/>
        <v>1</v>
      </c>
      <c r="H277" s="119">
        <f t="shared" si="9"/>
        <v>5</v>
      </c>
      <c r="I277" s="122" t="s">
        <v>356</v>
      </c>
      <c r="J277" s="122">
        <f>ROWS(I277)</f>
        <v>1</v>
      </c>
    </row>
    <row r="278" spans="1:11" s="64" customFormat="1" x14ac:dyDescent="0.35">
      <c r="A278" s="60">
        <v>5</v>
      </c>
      <c r="B278" s="61">
        <v>2.0299999999999998</v>
      </c>
      <c r="C278" s="60">
        <v>7.01</v>
      </c>
      <c r="D278" s="62" t="s">
        <v>229</v>
      </c>
      <c r="E278" s="62">
        <v>67</v>
      </c>
      <c r="F278" s="60">
        <v>36</v>
      </c>
      <c r="G278" s="119">
        <f t="shared" si="8"/>
        <v>2</v>
      </c>
      <c r="H278" s="97">
        <f t="shared" si="9"/>
        <v>5</v>
      </c>
      <c r="I278" s="123" t="s">
        <v>357</v>
      </c>
      <c r="J278" s="123">
        <f>ROWS(I278)</f>
        <v>1</v>
      </c>
    </row>
    <row r="279" spans="1:11" s="72" customFormat="1" x14ac:dyDescent="0.35">
      <c r="A279" s="69">
        <v>5</v>
      </c>
      <c r="B279" s="70">
        <v>6.0609999999999999</v>
      </c>
      <c r="C279" s="69">
        <v>5.09</v>
      </c>
      <c r="D279" s="71" t="s">
        <v>159</v>
      </c>
      <c r="E279" s="71">
        <v>76</v>
      </c>
      <c r="F279" s="69">
        <v>4</v>
      </c>
      <c r="G279" s="119">
        <f t="shared" si="8"/>
        <v>6</v>
      </c>
      <c r="H279" s="119">
        <f t="shared" si="9"/>
        <v>5</v>
      </c>
      <c r="I279" s="126" t="s">
        <v>358</v>
      </c>
      <c r="J279" s="122">
        <f>ROWS(I279:I280)</f>
        <v>2</v>
      </c>
    </row>
    <row r="280" spans="1:11" s="72" customFormat="1" x14ac:dyDescent="0.35">
      <c r="A280" s="69">
        <v>5</v>
      </c>
      <c r="B280" s="70">
        <v>6.0609999999999999</v>
      </c>
      <c r="C280" s="69">
        <v>13.02</v>
      </c>
      <c r="D280" s="71" t="s">
        <v>159</v>
      </c>
      <c r="E280" s="71"/>
      <c r="F280" s="69">
        <v>4</v>
      </c>
      <c r="G280" s="119">
        <f t="shared" si="8"/>
        <v>6</v>
      </c>
      <c r="H280" s="119">
        <f t="shared" si="9"/>
        <v>5</v>
      </c>
      <c r="I280" s="126"/>
      <c r="J280" s="122"/>
    </row>
    <row r="281" spans="1:11" s="64" customFormat="1" x14ac:dyDescent="0.35">
      <c r="A281" s="60">
        <v>5</v>
      </c>
      <c r="B281" s="61">
        <v>7.03</v>
      </c>
      <c r="C281" s="60">
        <v>8.0299999999999994</v>
      </c>
      <c r="D281" s="62" t="s">
        <v>218</v>
      </c>
      <c r="E281" s="62">
        <v>106</v>
      </c>
      <c r="F281" s="60"/>
      <c r="G281" s="119">
        <f t="shared" si="8"/>
        <v>7</v>
      </c>
      <c r="H281" s="97">
        <f t="shared" si="9"/>
        <v>5</v>
      </c>
      <c r="I281" s="123" t="s">
        <v>359</v>
      </c>
      <c r="J281" s="123">
        <f>ROWS(I281:I284)</f>
        <v>4</v>
      </c>
    </row>
    <row r="282" spans="1:11" s="64" customFormat="1" x14ac:dyDescent="0.35">
      <c r="A282" s="60">
        <v>5</v>
      </c>
      <c r="B282" s="61">
        <v>7.04</v>
      </c>
      <c r="C282" s="60">
        <v>8.0299999999999994</v>
      </c>
      <c r="D282" s="62" t="s">
        <v>218</v>
      </c>
      <c r="E282" s="62"/>
      <c r="F282" s="60"/>
      <c r="G282" s="119">
        <f t="shared" si="8"/>
        <v>7</v>
      </c>
      <c r="H282" s="97">
        <f t="shared" si="9"/>
        <v>5</v>
      </c>
      <c r="I282" s="123"/>
      <c r="J282" s="123"/>
    </row>
    <row r="283" spans="1:11" s="64" customFormat="1" x14ac:dyDescent="0.35">
      <c r="A283" s="60">
        <v>5</v>
      </c>
      <c r="B283" s="61">
        <v>7.03</v>
      </c>
      <c r="C283" s="60">
        <v>8.0399999999999991</v>
      </c>
      <c r="D283" s="62" t="s">
        <v>218</v>
      </c>
      <c r="E283" s="62"/>
      <c r="F283" s="60"/>
      <c r="G283" s="119">
        <f t="shared" si="8"/>
        <v>7</v>
      </c>
      <c r="H283" s="97">
        <f t="shared" si="9"/>
        <v>5</v>
      </c>
      <c r="I283" s="123"/>
      <c r="J283" s="123"/>
    </row>
    <row r="284" spans="1:11" s="64" customFormat="1" x14ac:dyDescent="0.35">
      <c r="A284" s="60">
        <v>5</v>
      </c>
      <c r="B284" s="61">
        <v>7.04</v>
      </c>
      <c r="C284" s="60">
        <v>8.0399999999999991</v>
      </c>
      <c r="D284" s="62" t="s">
        <v>218</v>
      </c>
      <c r="E284" s="62"/>
      <c r="F284" s="60"/>
      <c r="G284" s="119">
        <f t="shared" si="8"/>
        <v>7</v>
      </c>
      <c r="H284" s="97">
        <f t="shared" si="9"/>
        <v>5</v>
      </c>
      <c r="I284" s="123"/>
      <c r="J284" s="123"/>
    </row>
    <row r="285" spans="1:11" s="72" customFormat="1" x14ac:dyDescent="0.35">
      <c r="A285" s="69">
        <v>5</v>
      </c>
      <c r="B285" s="70">
        <v>9.0399999999999991</v>
      </c>
      <c r="C285" s="69">
        <v>7.01</v>
      </c>
      <c r="D285" s="71" t="s">
        <v>229</v>
      </c>
      <c r="E285" s="71">
        <v>67</v>
      </c>
      <c r="F285" s="69">
        <v>36</v>
      </c>
      <c r="G285" s="119">
        <f t="shared" si="8"/>
        <v>9</v>
      </c>
      <c r="H285" s="119">
        <f t="shared" si="9"/>
        <v>5</v>
      </c>
      <c r="I285" s="122" t="s">
        <v>360</v>
      </c>
      <c r="J285" s="122">
        <f>ROWS(I285)</f>
        <v>1</v>
      </c>
    </row>
    <row r="286" spans="1:11" s="58" customFormat="1" x14ac:dyDescent="0.35">
      <c r="A286" s="60">
        <v>5</v>
      </c>
      <c r="B286" s="61">
        <v>10.010999999999999</v>
      </c>
      <c r="C286" s="60">
        <v>7.01</v>
      </c>
      <c r="D286" s="62" t="s">
        <v>229</v>
      </c>
      <c r="E286" s="62">
        <v>67</v>
      </c>
      <c r="F286" s="60">
        <v>36</v>
      </c>
      <c r="G286" s="119">
        <f t="shared" si="8"/>
        <v>10</v>
      </c>
      <c r="H286" s="97">
        <f t="shared" si="9"/>
        <v>5</v>
      </c>
      <c r="I286" s="123" t="s">
        <v>361</v>
      </c>
      <c r="J286" s="123">
        <f>ROWS(I286:I291)</f>
        <v>6</v>
      </c>
      <c r="K286" s="64"/>
    </row>
    <row r="287" spans="1:11" s="64" customFormat="1" x14ac:dyDescent="0.35">
      <c r="A287" s="60">
        <v>5</v>
      </c>
      <c r="B287" s="61">
        <v>10.021000000000001</v>
      </c>
      <c r="C287" s="60">
        <v>7.01</v>
      </c>
      <c r="D287" s="62" t="s">
        <v>229</v>
      </c>
      <c r="E287" s="62"/>
      <c r="F287" s="60">
        <v>36</v>
      </c>
      <c r="G287" s="119">
        <f t="shared" si="8"/>
        <v>10</v>
      </c>
      <c r="H287" s="97">
        <f t="shared" si="9"/>
        <v>5</v>
      </c>
      <c r="I287" s="123"/>
      <c r="J287" s="123"/>
    </row>
    <row r="288" spans="1:11" s="64" customFormat="1" x14ac:dyDescent="0.35">
      <c r="A288" s="60">
        <v>5</v>
      </c>
      <c r="B288" s="61">
        <v>10.010999999999999</v>
      </c>
      <c r="C288" s="60">
        <v>8.0299999999999994</v>
      </c>
      <c r="D288" s="62" t="s">
        <v>218</v>
      </c>
      <c r="E288" s="62">
        <v>106</v>
      </c>
      <c r="F288" s="60"/>
      <c r="G288" s="119">
        <f t="shared" si="8"/>
        <v>10</v>
      </c>
      <c r="H288" s="97">
        <f t="shared" si="9"/>
        <v>5</v>
      </c>
      <c r="I288" s="123"/>
      <c r="J288" s="123"/>
    </row>
    <row r="289" spans="1:11" s="58" customFormat="1" x14ac:dyDescent="0.35">
      <c r="A289" s="60">
        <v>5</v>
      </c>
      <c r="B289" s="61">
        <v>10.012</v>
      </c>
      <c r="C289" s="60">
        <v>8.0299999999999994</v>
      </c>
      <c r="D289" s="62" t="s">
        <v>218</v>
      </c>
      <c r="E289" s="62"/>
      <c r="F289" s="60"/>
      <c r="G289" s="119">
        <f t="shared" si="8"/>
        <v>10</v>
      </c>
      <c r="H289" s="97">
        <f t="shared" si="9"/>
        <v>5</v>
      </c>
      <c r="I289" s="123"/>
      <c r="J289" s="123"/>
      <c r="K289" s="64"/>
    </row>
    <row r="290" spans="1:11" s="58" customFormat="1" x14ac:dyDescent="0.35">
      <c r="A290" s="60">
        <v>5</v>
      </c>
      <c r="B290" s="61">
        <v>10.010999999999999</v>
      </c>
      <c r="C290" s="60">
        <v>8.0399999999999991</v>
      </c>
      <c r="D290" s="62" t="s">
        <v>218</v>
      </c>
      <c r="E290" s="62"/>
      <c r="F290" s="60"/>
      <c r="G290" s="119">
        <f t="shared" si="8"/>
        <v>10</v>
      </c>
      <c r="H290" s="97">
        <f t="shared" si="9"/>
        <v>5</v>
      </c>
      <c r="I290" s="123"/>
      <c r="J290" s="123"/>
      <c r="K290" s="64"/>
    </row>
    <row r="291" spans="1:11" s="58" customFormat="1" x14ac:dyDescent="0.35">
      <c r="A291" s="60">
        <v>5</v>
      </c>
      <c r="B291" s="61">
        <v>10.012</v>
      </c>
      <c r="C291" s="60">
        <v>8.0399999999999991</v>
      </c>
      <c r="D291" s="62" t="s">
        <v>218</v>
      </c>
      <c r="E291" s="62"/>
      <c r="F291" s="60"/>
      <c r="G291" s="119">
        <f t="shared" si="8"/>
        <v>10</v>
      </c>
      <c r="H291" s="97">
        <f t="shared" si="9"/>
        <v>5</v>
      </c>
      <c r="I291" s="123"/>
      <c r="J291" s="123"/>
      <c r="K291" s="64"/>
    </row>
    <row r="292" spans="1:11" s="68" customFormat="1" x14ac:dyDescent="0.35">
      <c r="A292" s="69">
        <v>5</v>
      </c>
      <c r="B292" s="70">
        <v>11.07</v>
      </c>
      <c r="C292" s="69">
        <v>8.0299999999999994</v>
      </c>
      <c r="D292" s="71" t="s">
        <v>218</v>
      </c>
      <c r="E292" s="71">
        <v>106</v>
      </c>
      <c r="F292" s="69"/>
      <c r="G292" s="119">
        <f t="shared" si="8"/>
        <v>11</v>
      </c>
      <c r="H292" s="119">
        <f t="shared" si="9"/>
        <v>5</v>
      </c>
      <c r="I292" s="122" t="s">
        <v>362</v>
      </c>
      <c r="J292" s="122">
        <f>ROWS(I292:I295)</f>
        <v>4</v>
      </c>
      <c r="K292" s="72"/>
    </row>
    <row r="293" spans="1:11" s="68" customFormat="1" x14ac:dyDescent="0.35">
      <c r="A293" s="69">
        <v>5</v>
      </c>
      <c r="B293" s="70">
        <v>11.08</v>
      </c>
      <c r="C293" s="69">
        <v>8.0299999999999994</v>
      </c>
      <c r="D293" s="71" t="s">
        <v>218</v>
      </c>
      <c r="E293" s="71"/>
      <c r="F293" s="69"/>
      <c r="G293" s="119">
        <f t="shared" si="8"/>
        <v>11</v>
      </c>
      <c r="H293" s="119">
        <f t="shared" si="9"/>
        <v>5</v>
      </c>
      <c r="I293" s="122"/>
      <c r="J293" s="122"/>
      <c r="K293" s="72"/>
    </row>
    <row r="294" spans="1:11" s="68" customFormat="1" x14ac:dyDescent="0.35">
      <c r="A294" s="69">
        <v>5</v>
      </c>
      <c r="B294" s="70">
        <v>11.07</v>
      </c>
      <c r="C294" s="69">
        <v>8.0399999999999991</v>
      </c>
      <c r="D294" s="71" t="s">
        <v>218</v>
      </c>
      <c r="E294" s="71"/>
      <c r="F294" s="69"/>
      <c r="G294" s="119">
        <f t="shared" si="8"/>
        <v>11</v>
      </c>
      <c r="H294" s="119">
        <f t="shared" si="9"/>
        <v>5</v>
      </c>
      <c r="I294" s="122"/>
      <c r="J294" s="122"/>
      <c r="K294" s="72"/>
    </row>
    <row r="295" spans="1:11" s="68" customFormat="1" x14ac:dyDescent="0.35">
      <c r="A295" s="69">
        <v>5</v>
      </c>
      <c r="B295" s="70">
        <v>11.08</v>
      </c>
      <c r="C295" s="69">
        <v>8.0399999999999991</v>
      </c>
      <c r="D295" s="71" t="s">
        <v>218</v>
      </c>
      <c r="E295" s="71"/>
      <c r="F295" s="69"/>
      <c r="G295" s="119">
        <f t="shared" si="8"/>
        <v>11</v>
      </c>
      <c r="H295" s="119">
        <f t="shared" si="9"/>
        <v>5</v>
      </c>
      <c r="I295" s="122"/>
      <c r="J295" s="122"/>
      <c r="K295" s="72"/>
    </row>
    <row r="296" spans="1:11" s="58" customFormat="1" x14ac:dyDescent="0.35">
      <c r="A296" s="60">
        <v>5</v>
      </c>
      <c r="B296" s="61">
        <v>12.01</v>
      </c>
      <c r="C296" s="60">
        <v>5.09</v>
      </c>
      <c r="D296" s="62" t="s">
        <v>159</v>
      </c>
      <c r="E296" s="62">
        <v>76</v>
      </c>
      <c r="F296" s="60">
        <v>4</v>
      </c>
      <c r="G296" s="119">
        <f t="shared" si="8"/>
        <v>12</v>
      </c>
      <c r="H296" s="97">
        <f t="shared" si="9"/>
        <v>5</v>
      </c>
      <c r="I296" s="127" t="s">
        <v>363</v>
      </c>
      <c r="J296" s="123">
        <f>ROWS(I296:I298)</f>
        <v>3</v>
      </c>
      <c r="K296" s="64"/>
    </row>
    <row r="297" spans="1:11" s="58" customFormat="1" x14ac:dyDescent="0.35">
      <c r="A297" s="60">
        <v>5</v>
      </c>
      <c r="B297" s="61">
        <v>12.01</v>
      </c>
      <c r="C297" s="60">
        <v>13.02</v>
      </c>
      <c r="D297" s="62" t="s">
        <v>159</v>
      </c>
      <c r="E297" s="62"/>
      <c r="F297" s="60">
        <v>4</v>
      </c>
      <c r="G297" s="119">
        <f t="shared" si="8"/>
        <v>12</v>
      </c>
      <c r="H297" s="97">
        <f t="shared" si="9"/>
        <v>5</v>
      </c>
      <c r="I297" s="127"/>
      <c r="J297" s="123"/>
      <c r="K297" s="64"/>
    </row>
    <row r="298" spans="1:11" s="58" customFormat="1" x14ac:dyDescent="0.35">
      <c r="A298" s="60">
        <v>5</v>
      </c>
      <c r="B298" s="61">
        <v>12.02</v>
      </c>
      <c r="C298" s="60">
        <v>7.01</v>
      </c>
      <c r="D298" s="62" t="s">
        <v>229</v>
      </c>
      <c r="E298" s="62">
        <v>67</v>
      </c>
      <c r="F298" s="60">
        <v>36</v>
      </c>
      <c r="G298" s="119">
        <f t="shared" si="8"/>
        <v>12</v>
      </c>
      <c r="H298" s="97">
        <f t="shared" si="9"/>
        <v>5</v>
      </c>
      <c r="I298" s="123"/>
      <c r="J298" s="123"/>
      <c r="K298" s="64"/>
    </row>
    <row r="299" spans="1:11" s="68" customFormat="1" x14ac:dyDescent="0.35">
      <c r="A299" s="69">
        <v>5</v>
      </c>
      <c r="B299" s="70">
        <v>15</v>
      </c>
      <c r="C299" s="69">
        <v>7.01</v>
      </c>
      <c r="D299" s="71" t="s">
        <v>229</v>
      </c>
      <c r="E299" s="71">
        <v>67</v>
      </c>
      <c r="F299" s="69">
        <v>36</v>
      </c>
      <c r="G299" s="119">
        <f t="shared" si="8"/>
        <v>15</v>
      </c>
      <c r="H299" s="119">
        <f t="shared" si="9"/>
        <v>5</v>
      </c>
      <c r="I299" s="122" t="s">
        <v>364</v>
      </c>
      <c r="J299" s="122">
        <f>ROWS(I299)</f>
        <v>1</v>
      </c>
      <c r="K299" s="72"/>
    </row>
    <row r="300" spans="1:11" s="58" customFormat="1" x14ac:dyDescent="0.35">
      <c r="A300" s="60">
        <v>5</v>
      </c>
      <c r="B300" s="61">
        <v>17.041</v>
      </c>
      <c r="C300" s="60">
        <v>7.01</v>
      </c>
      <c r="D300" s="62" t="s">
        <v>229</v>
      </c>
      <c r="E300" s="62">
        <v>67</v>
      </c>
      <c r="F300" s="60">
        <v>36</v>
      </c>
      <c r="G300" s="119">
        <f t="shared" si="8"/>
        <v>17</v>
      </c>
      <c r="H300" s="97">
        <f t="shared" si="9"/>
        <v>5</v>
      </c>
      <c r="I300" s="123" t="s">
        <v>365</v>
      </c>
      <c r="J300" s="123">
        <f>ROWS(I300:I302)</f>
        <v>3</v>
      </c>
      <c r="K300" s="64"/>
    </row>
    <row r="301" spans="1:11" s="58" customFormat="1" x14ac:dyDescent="0.35">
      <c r="A301" s="60">
        <v>5</v>
      </c>
      <c r="B301" s="61">
        <v>17.010000000000002</v>
      </c>
      <c r="C301" s="60">
        <v>8.0299999999999994</v>
      </c>
      <c r="D301" s="62" t="s">
        <v>218</v>
      </c>
      <c r="E301" s="62">
        <v>106</v>
      </c>
      <c r="F301" s="60"/>
      <c r="G301" s="119">
        <f t="shared" si="8"/>
        <v>17</v>
      </c>
      <c r="H301" s="97">
        <f t="shared" si="9"/>
        <v>5</v>
      </c>
      <c r="I301" s="123"/>
      <c r="J301" s="123"/>
      <c r="K301" s="64"/>
    </row>
    <row r="302" spans="1:11" s="58" customFormat="1" x14ac:dyDescent="0.35">
      <c r="A302" s="60">
        <v>5</v>
      </c>
      <c r="B302" s="61">
        <v>17.010000000000002</v>
      </c>
      <c r="C302" s="60">
        <v>8.0399999999999991</v>
      </c>
      <c r="D302" s="62" t="s">
        <v>218</v>
      </c>
      <c r="E302" s="62"/>
      <c r="F302" s="60"/>
      <c r="G302" s="119">
        <f t="shared" si="8"/>
        <v>17</v>
      </c>
      <c r="H302" s="97">
        <f t="shared" si="9"/>
        <v>5</v>
      </c>
      <c r="I302" s="123"/>
      <c r="J302" s="123"/>
      <c r="K302" s="64"/>
    </row>
    <row r="303" spans="1:11" s="59" customFormat="1" x14ac:dyDescent="0.35">
      <c r="A303" s="69">
        <v>6</v>
      </c>
      <c r="B303" s="70">
        <v>13.01</v>
      </c>
      <c r="C303" s="69">
        <v>2.04</v>
      </c>
      <c r="D303" s="71" t="s">
        <v>300</v>
      </c>
      <c r="E303" s="71">
        <v>66</v>
      </c>
      <c r="F303" s="69">
        <v>9</v>
      </c>
      <c r="G303" s="119">
        <f t="shared" si="8"/>
        <v>13</v>
      </c>
      <c r="H303" s="119">
        <f t="shared" si="9"/>
        <v>6</v>
      </c>
      <c r="I303" s="122" t="s">
        <v>366</v>
      </c>
      <c r="J303" s="122">
        <f>ROWS(I303:I309)</f>
        <v>7</v>
      </c>
      <c r="K303" s="72"/>
    </row>
    <row r="304" spans="1:11" s="59" customFormat="1" x14ac:dyDescent="0.35">
      <c r="A304" s="69">
        <v>6</v>
      </c>
      <c r="B304" s="70">
        <v>13.02</v>
      </c>
      <c r="C304" s="69">
        <v>2.04</v>
      </c>
      <c r="D304" s="71" t="s">
        <v>300</v>
      </c>
      <c r="E304" s="71"/>
      <c r="F304" s="69">
        <v>9</v>
      </c>
      <c r="G304" s="119">
        <f t="shared" si="8"/>
        <v>13</v>
      </c>
      <c r="H304" s="119">
        <f t="shared" si="9"/>
        <v>6</v>
      </c>
      <c r="I304" s="122"/>
      <c r="J304" s="122"/>
      <c r="K304" s="72"/>
    </row>
    <row r="305" spans="1:11" s="59" customFormat="1" x14ac:dyDescent="0.35">
      <c r="A305" s="69">
        <v>6</v>
      </c>
      <c r="B305" s="70">
        <v>13.01</v>
      </c>
      <c r="C305" s="69">
        <v>10.039999999999999</v>
      </c>
      <c r="D305" s="71" t="s">
        <v>300</v>
      </c>
      <c r="E305" s="71"/>
      <c r="F305" s="69">
        <v>9</v>
      </c>
      <c r="G305" s="119">
        <f t="shared" si="8"/>
        <v>13</v>
      </c>
      <c r="H305" s="119">
        <f t="shared" si="9"/>
        <v>6</v>
      </c>
      <c r="I305" s="122"/>
      <c r="J305" s="122"/>
      <c r="K305" s="72"/>
    </row>
    <row r="306" spans="1:11" s="59" customFormat="1" x14ac:dyDescent="0.35">
      <c r="A306" s="69">
        <v>6</v>
      </c>
      <c r="B306" s="70">
        <v>13.02</v>
      </c>
      <c r="C306" s="69">
        <v>10.039999999999999</v>
      </c>
      <c r="D306" s="71" t="s">
        <v>300</v>
      </c>
      <c r="E306" s="71"/>
      <c r="F306" s="69">
        <v>9</v>
      </c>
      <c r="G306" s="119">
        <f t="shared" si="8"/>
        <v>13</v>
      </c>
      <c r="H306" s="119">
        <f t="shared" si="9"/>
        <v>6</v>
      </c>
      <c r="I306" s="122"/>
      <c r="J306" s="122"/>
      <c r="K306" s="72"/>
    </row>
    <row r="307" spans="1:11" s="59" customFormat="1" x14ac:dyDescent="0.35">
      <c r="A307" s="69">
        <v>6</v>
      </c>
      <c r="B307" s="70">
        <v>13.01</v>
      </c>
      <c r="C307" s="69">
        <v>2.0299999999999998</v>
      </c>
      <c r="D307" s="71" t="s">
        <v>250</v>
      </c>
      <c r="E307" s="71">
        <v>83</v>
      </c>
      <c r="F307" s="69">
        <v>82</v>
      </c>
      <c r="G307" s="119">
        <f t="shared" si="8"/>
        <v>13</v>
      </c>
      <c r="H307" s="119">
        <f t="shared" si="9"/>
        <v>6</v>
      </c>
      <c r="I307" s="122"/>
      <c r="J307" s="122"/>
      <c r="K307" s="72"/>
    </row>
    <row r="308" spans="1:11" s="59" customFormat="1" x14ac:dyDescent="0.35">
      <c r="A308" s="69">
        <v>6</v>
      </c>
      <c r="B308" s="70">
        <v>13.01</v>
      </c>
      <c r="C308" s="69">
        <v>5.0599999999999996</v>
      </c>
      <c r="D308" s="71" t="s">
        <v>250</v>
      </c>
      <c r="E308" s="71"/>
      <c r="F308" s="69">
        <v>82</v>
      </c>
      <c r="G308" s="119">
        <f t="shared" si="8"/>
        <v>13</v>
      </c>
      <c r="H308" s="119">
        <f t="shared" si="9"/>
        <v>6</v>
      </c>
      <c r="I308" s="122"/>
      <c r="J308" s="122"/>
      <c r="K308" s="72"/>
    </row>
    <row r="309" spans="1:11" s="59" customFormat="1" x14ac:dyDescent="0.35">
      <c r="A309" s="69">
        <v>6</v>
      </c>
      <c r="B309" s="70">
        <v>13.01</v>
      </c>
      <c r="C309" s="69">
        <v>5.07</v>
      </c>
      <c r="D309" s="71" t="s">
        <v>222</v>
      </c>
      <c r="E309" s="71">
        <v>84</v>
      </c>
      <c r="F309" s="69">
        <v>81</v>
      </c>
      <c r="G309" s="119">
        <f t="shared" si="8"/>
        <v>13</v>
      </c>
      <c r="H309" s="119">
        <f t="shared" si="9"/>
        <v>6</v>
      </c>
      <c r="I309" s="122"/>
      <c r="J309" s="122"/>
      <c r="K309" s="72"/>
    </row>
    <row r="310" spans="1:11" s="57" customFormat="1" x14ac:dyDescent="0.35">
      <c r="A310" s="60">
        <v>7.1</v>
      </c>
      <c r="B310" s="61">
        <v>6.02</v>
      </c>
      <c r="C310" s="60">
        <v>8.07</v>
      </c>
      <c r="D310" s="62" t="s">
        <v>210</v>
      </c>
      <c r="E310" s="62">
        <v>99</v>
      </c>
      <c r="F310" s="60"/>
      <c r="G310" s="119">
        <f t="shared" si="8"/>
        <v>6</v>
      </c>
      <c r="H310" s="97">
        <f t="shared" si="9"/>
        <v>7</v>
      </c>
      <c r="I310" s="123" t="s">
        <v>367</v>
      </c>
      <c r="J310" s="123">
        <f>ROWS(I310:I317)</f>
        <v>8</v>
      </c>
      <c r="K310" s="64"/>
    </row>
    <row r="311" spans="1:11" s="57" customFormat="1" x14ac:dyDescent="0.35">
      <c r="A311" s="60">
        <v>7.1</v>
      </c>
      <c r="B311" s="61">
        <v>6.056</v>
      </c>
      <c r="C311" s="60">
        <v>8.07</v>
      </c>
      <c r="D311" s="62" t="s">
        <v>210</v>
      </c>
      <c r="E311" s="62"/>
      <c r="F311" s="60"/>
      <c r="G311" s="119">
        <f t="shared" si="8"/>
        <v>6</v>
      </c>
      <c r="H311" s="97">
        <f t="shared" si="9"/>
        <v>7</v>
      </c>
      <c r="I311" s="123"/>
      <c r="J311" s="123"/>
      <c r="K311" s="64"/>
    </row>
    <row r="312" spans="1:11" s="57" customFormat="1" x14ac:dyDescent="0.35">
      <c r="A312" s="60">
        <v>7.1</v>
      </c>
      <c r="B312" s="61">
        <v>6.0570000000000004</v>
      </c>
      <c r="C312" s="60">
        <v>8.07</v>
      </c>
      <c r="D312" s="62" t="s">
        <v>210</v>
      </c>
      <c r="E312" s="62"/>
      <c r="F312" s="60"/>
      <c r="G312" s="119">
        <f t="shared" si="8"/>
        <v>6</v>
      </c>
      <c r="H312" s="97">
        <f t="shared" si="9"/>
        <v>7</v>
      </c>
      <c r="I312" s="123"/>
      <c r="J312" s="123"/>
      <c r="K312" s="64"/>
    </row>
    <row r="313" spans="1:11" s="57" customFormat="1" x14ac:dyDescent="0.25">
      <c r="A313" s="54">
        <v>7.1</v>
      </c>
      <c r="B313" s="55">
        <v>6.08</v>
      </c>
      <c r="C313" s="54">
        <v>8.09</v>
      </c>
      <c r="D313" s="56" t="s">
        <v>213</v>
      </c>
      <c r="E313" s="56">
        <v>72</v>
      </c>
      <c r="F313" s="54">
        <v>38</v>
      </c>
      <c r="G313" s="119">
        <f t="shared" si="8"/>
        <v>6</v>
      </c>
      <c r="H313" s="97">
        <f t="shared" si="9"/>
        <v>7</v>
      </c>
      <c r="I313" s="124"/>
      <c r="J313" s="132"/>
      <c r="K313" s="58"/>
    </row>
    <row r="314" spans="1:11" s="57" customFormat="1" x14ac:dyDescent="0.35">
      <c r="A314" s="60">
        <v>7.2</v>
      </c>
      <c r="B314" s="61">
        <v>6.01</v>
      </c>
      <c r="C314" s="60">
        <v>5.0599999999999996</v>
      </c>
      <c r="D314" s="62" t="s">
        <v>250</v>
      </c>
      <c r="E314" s="62">
        <v>83</v>
      </c>
      <c r="F314" s="60">
        <v>82</v>
      </c>
      <c r="G314" s="119">
        <f t="shared" si="8"/>
        <v>6</v>
      </c>
      <c r="H314" s="97">
        <f t="shared" si="9"/>
        <v>7</v>
      </c>
      <c r="I314" s="123"/>
      <c r="J314" s="123"/>
      <c r="K314" s="64"/>
    </row>
    <row r="315" spans="1:11" s="57" customFormat="1" x14ac:dyDescent="0.35">
      <c r="A315" s="60">
        <v>7.2</v>
      </c>
      <c r="B315" s="61">
        <v>6.01</v>
      </c>
      <c r="C315" s="60">
        <v>5.0599999999999996</v>
      </c>
      <c r="D315" s="62" t="s">
        <v>222</v>
      </c>
      <c r="E315" s="62">
        <v>84</v>
      </c>
      <c r="F315" s="60">
        <v>81</v>
      </c>
      <c r="G315" s="119">
        <f t="shared" si="8"/>
        <v>6</v>
      </c>
      <c r="H315" s="97">
        <f t="shared" si="9"/>
        <v>7</v>
      </c>
      <c r="I315" s="123"/>
      <c r="J315" s="123"/>
      <c r="K315" s="64"/>
    </row>
    <row r="316" spans="1:11" s="57" customFormat="1" x14ac:dyDescent="0.35">
      <c r="A316" s="60">
        <v>7.2</v>
      </c>
      <c r="B316" s="61">
        <v>6.01</v>
      </c>
      <c r="C316" s="60">
        <v>5.07</v>
      </c>
      <c r="D316" s="62" t="s">
        <v>222</v>
      </c>
      <c r="E316" s="62"/>
      <c r="F316" s="60">
        <v>81</v>
      </c>
      <c r="G316" s="119">
        <f t="shared" si="8"/>
        <v>6</v>
      </c>
      <c r="H316" s="97">
        <f t="shared" si="9"/>
        <v>7</v>
      </c>
      <c r="I316" s="123"/>
      <c r="J316" s="123"/>
      <c r="K316" s="64"/>
    </row>
    <row r="317" spans="1:11" s="57" customFormat="1" x14ac:dyDescent="0.35">
      <c r="A317" s="60">
        <v>7.1</v>
      </c>
      <c r="B317" s="61">
        <v>6.08</v>
      </c>
      <c r="C317" s="60">
        <v>18.03</v>
      </c>
      <c r="D317" s="62" t="s">
        <v>148</v>
      </c>
      <c r="E317" s="62">
        <v>58</v>
      </c>
      <c r="F317" s="60">
        <v>90</v>
      </c>
      <c r="G317" s="119">
        <f t="shared" si="8"/>
        <v>6</v>
      </c>
      <c r="H317" s="97">
        <f t="shared" si="9"/>
        <v>7</v>
      </c>
      <c r="I317" s="123"/>
      <c r="J317" s="123"/>
      <c r="K317" s="64"/>
    </row>
    <row r="318" spans="1:11" s="59" customFormat="1" x14ac:dyDescent="0.35">
      <c r="A318" s="69">
        <v>7.1</v>
      </c>
      <c r="B318" s="70">
        <v>7.02</v>
      </c>
      <c r="C318" s="69">
        <v>8.07</v>
      </c>
      <c r="D318" s="71" t="s">
        <v>210</v>
      </c>
      <c r="E318" s="71">
        <v>99</v>
      </c>
      <c r="F318" s="69"/>
      <c r="G318" s="119">
        <f t="shared" si="8"/>
        <v>7</v>
      </c>
      <c r="H318" s="119">
        <f t="shared" si="9"/>
        <v>7</v>
      </c>
      <c r="I318" s="122" t="s">
        <v>368</v>
      </c>
      <c r="J318" s="122">
        <f>ROWS(I318:I322)</f>
        <v>5</v>
      </c>
      <c r="K318" s="72"/>
    </row>
    <row r="319" spans="1:11" s="59" customFormat="1" x14ac:dyDescent="0.35">
      <c r="A319" s="69">
        <v>7.3</v>
      </c>
      <c r="B319" s="70">
        <v>7.01</v>
      </c>
      <c r="C319" s="69">
        <v>9.0299999999999994</v>
      </c>
      <c r="D319" s="71" t="s">
        <v>117</v>
      </c>
      <c r="E319" s="71">
        <v>62</v>
      </c>
      <c r="F319" s="69"/>
      <c r="G319" s="119">
        <f t="shared" si="8"/>
        <v>7</v>
      </c>
      <c r="H319" s="119">
        <f t="shared" si="9"/>
        <v>7</v>
      </c>
      <c r="I319" s="122"/>
      <c r="J319" s="122"/>
      <c r="K319" s="85"/>
    </row>
    <row r="320" spans="1:11" s="72" customFormat="1" x14ac:dyDescent="0.35">
      <c r="A320" s="69">
        <v>7.3</v>
      </c>
      <c r="B320" s="70">
        <v>7.01</v>
      </c>
      <c r="C320" s="69">
        <v>9.0399999999999991</v>
      </c>
      <c r="D320" s="71" t="s">
        <v>117</v>
      </c>
      <c r="E320" s="71"/>
      <c r="F320" s="69"/>
      <c r="G320" s="119">
        <f t="shared" si="8"/>
        <v>7</v>
      </c>
      <c r="H320" s="119">
        <f t="shared" si="9"/>
        <v>7</v>
      </c>
      <c r="I320" s="122"/>
      <c r="J320" s="122"/>
      <c r="K320" s="85"/>
    </row>
    <row r="321" spans="1:11" s="72" customFormat="1" x14ac:dyDescent="0.35">
      <c r="A321" s="69">
        <v>7.3</v>
      </c>
      <c r="B321" s="70">
        <v>7.01</v>
      </c>
      <c r="C321" s="69">
        <v>9.0500000000000007</v>
      </c>
      <c r="D321" s="71" t="s">
        <v>117</v>
      </c>
      <c r="E321" s="71"/>
      <c r="F321" s="69"/>
      <c r="G321" s="119">
        <f t="shared" si="8"/>
        <v>7</v>
      </c>
      <c r="H321" s="119">
        <f t="shared" si="9"/>
        <v>7</v>
      </c>
      <c r="I321" s="122"/>
      <c r="J321" s="122"/>
      <c r="K321" s="85"/>
    </row>
    <row r="322" spans="1:11" s="72" customFormat="1" x14ac:dyDescent="0.35">
      <c r="A322" s="69">
        <v>7.3</v>
      </c>
      <c r="B322" s="70">
        <v>7.01</v>
      </c>
      <c r="C322" s="69">
        <v>200</v>
      </c>
      <c r="D322" s="71" t="s">
        <v>117</v>
      </c>
      <c r="E322" s="71"/>
      <c r="F322" s="69"/>
      <c r="G322" s="119">
        <f t="shared" ref="G322:G385" si="10">_xlfn.FLOOR.MATH(B322)</f>
        <v>7</v>
      </c>
      <c r="H322" s="119">
        <f t="shared" ref="H322:H385" si="11">_xlfn.FLOOR.MATH(A322)</f>
        <v>7</v>
      </c>
      <c r="I322" s="122"/>
      <c r="J322" s="122"/>
      <c r="K322" s="85"/>
    </row>
    <row r="323" spans="1:11" s="64" customFormat="1" x14ac:dyDescent="0.25">
      <c r="A323" s="54">
        <v>7.1</v>
      </c>
      <c r="B323" s="55">
        <v>8.01</v>
      </c>
      <c r="C323" s="54">
        <v>8.01</v>
      </c>
      <c r="D323" s="56" t="s">
        <v>212</v>
      </c>
      <c r="E323" s="56">
        <v>71</v>
      </c>
      <c r="F323" s="54">
        <v>37</v>
      </c>
      <c r="G323" s="119">
        <f t="shared" si="10"/>
        <v>8</v>
      </c>
      <c r="H323" s="97">
        <f t="shared" si="11"/>
        <v>7</v>
      </c>
      <c r="I323" s="132" t="s">
        <v>369</v>
      </c>
      <c r="J323" s="132">
        <f>ROWS(I323:I343)</f>
        <v>21</v>
      </c>
      <c r="K323" s="57"/>
    </row>
    <row r="324" spans="1:11" s="64" customFormat="1" x14ac:dyDescent="0.35">
      <c r="A324" s="60">
        <v>7.1</v>
      </c>
      <c r="B324" s="61">
        <v>8.01</v>
      </c>
      <c r="C324" s="60">
        <v>3.03</v>
      </c>
      <c r="D324" s="62" t="s">
        <v>215</v>
      </c>
      <c r="E324" s="62">
        <v>105</v>
      </c>
      <c r="F324" s="60"/>
      <c r="G324" s="119">
        <f t="shared" si="10"/>
        <v>8</v>
      </c>
      <c r="H324" s="97">
        <f t="shared" si="11"/>
        <v>7</v>
      </c>
      <c r="I324" s="123"/>
      <c r="J324" s="123"/>
      <c r="K324" s="88"/>
    </row>
    <row r="325" spans="1:11" s="64" customFormat="1" x14ac:dyDescent="0.35">
      <c r="A325" s="60">
        <v>7.1</v>
      </c>
      <c r="B325" s="61">
        <v>8.0399999999999991</v>
      </c>
      <c r="C325" s="60">
        <v>3.03</v>
      </c>
      <c r="D325" s="62" t="s">
        <v>215</v>
      </c>
      <c r="E325" s="62"/>
      <c r="F325" s="60"/>
      <c r="G325" s="119">
        <f t="shared" si="10"/>
        <v>8</v>
      </c>
      <c r="H325" s="97">
        <f t="shared" si="11"/>
        <v>7</v>
      </c>
      <c r="I325" s="123"/>
      <c r="J325" s="123"/>
      <c r="K325" s="88"/>
    </row>
    <row r="326" spans="1:11" s="64" customFormat="1" x14ac:dyDescent="0.35">
      <c r="A326" s="60">
        <v>7.1</v>
      </c>
      <c r="B326" s="61">
        <v>8.01</v>
      </c>
      <c r="C326" s="60">
        <v>3.04</v>
      </c>
      <c r="D326" s="62" t="s">
        <v>215</v>
      </c>
      <c r="E326" s="62"/>
      <c r="F326" s="60"/>
      <c r="G326" s="119">
        <f t="shared" si="10"/>
        <v>8</v>
      </c>
      <c r="H326" s="97">
        <f t="shared" si="11"/>
        <v>7</v>
      </c>
      <c r="I326" s="123"/>
      <c r="J326" s="123"/>
      <c r="K326" s="88"/>
    </row>
    <row r="327" spans="1:11" s="64" customFormat="1" x14ac:dyDescent="0.35">
      <c r="A327" s="60">
        <v>7.1</v>
      </c>
      <c r="B327" s="61">
        <v>8.0399999999999991</v>
      </c>
      <c r="C327" s="60">
        <v>3.04</v>
      </c>
      <c r="D327" s="62" t="s">
        <v>215</v>
      </c>
      <c r="E327" s="62"/>
      <c r="F327" s="60"/>
      <c r="G327" s="119">
        <f t="shared" si="10"/>
        <v>8</v>
      </c>
      <c r="H327" s="97">
        <f t="shared" si="11"/>
        <v>7</v>
      </c>
      <c r="I327" s="123"/>
      <c r="J327" s="123"/>
      <c r="K327" s="88"/>
    </row>
    <row r="328" spans="1:11" s="64" customFormat="1" x14ac:dyDescent="0.35">
      <c r="A328" s="60">
        <v>7.1</v>
      </c>
      <c r="B328" s="61">
        <v>8.01</v>
      </c>
      <c r="C328" s="60">
        <v>10.09</v>
      </c>
      <c r="D328" s="62" t="s">
        <v>215</v>
      </c>
      <c r="E328" s="62"/>
      <c r="F328" s="60"/>
      <c r="G328" s="119">
        <f t="shared" si="10"/>
        <v>8</v>
      </c>
      <c r="H328" s="97">
        <f t="shared" si="11"/>
        <v>7</v>
      </c>
      <c r="I328" s="123"/>
      <c r="J328" s="123"/>
      <c r="K328" s="88"/>
    </row>
    <row r="329" spans="1:11" s="64" customFormat="1" x14ac:dyDescent="0.35">
      <c r="A329" s="60">
        <v>7.1</v>
      </c>
      <c r="B329" s="61">
        <v>8.0399999999999991</v>
      </c>
      <c r="C329" s="60">
        <v>10.09</v>
      </c>
      <c r="D329" s="62" t="s">
        <v>215</v>
      </c>
      <c r="E329" s="62"/>
      <c r="F329" s="60"/>
      <c r="G329" s="119">
        <f t="shared" si="10"/>
        <v>8</v>
      </c>
      <c r="H329" s="97">
        <f t="shared" si="11"/>
        <v>7</v>
      </c>
      <c r="I329" s="123"/>
      <c r="J329" s="123"/>
      <c r="K329" s="88"/>
    </row>
    <row r="330" spans="1:11" s="64" customFormat="1" x14ac:dyDescent="0.35">
      <c r="A330" s="60">
        <v>7.1</v>
      </c>
      <c r="B330" s="61">
        <v>8.01</v>
      </c>
      <c r="C330" s="60">
        <v>5.04</v>
      </c>
      <c r="D330" s="62" t="s">
        <v>235</v>
      </c>
      <c r="E330" s="62">
        <v>109</v>
      </c>
      <c r="F330" s="60">
        <v>48</v>
      </c>
      <c r="G330" s="119">
        <f t="shared" si="10"/>
        <v>8</v>
      </c>
      <c r="H330" s="97">
        <f t="shared" si="11"/>
        <v>7</v>
      </c>
      <c r="I330" s="127"/>
      <c r="J330" s="123"/>
    </row>
    <row r="331" spans="1:11" s="64" customFormat="1" x14ac:dyDescent="0.35">
      <c r="A331" s="60">
        <v>7.1</v>
      </c>
      <c r="B331" s="61">
        <v>8.02</v>
      </c>
      <c r="C331" s="60">
        <v>5.04</v>
      </c>
      <c r="D331" s="62" t="s">
        <v>235</v>
      </c>
      <c r="E331" s="62"/>
      <c r="F331" s="60">
        <v>48</v>
      </c>
      <c r="G331" s="119">
        <f t="shared" si="10"/>
        <v>8</v>
      </c>
      <c r="H331" s="97">
        <f t="shared" si="11"/>
        <v>7</v>
      </c>
      <c r="I331" s="127"/>
      <c r="J331" s="123"/>
    </row>
    <row r="332" spans="1:11" s="64" customFormat="1" x14ac:dyDescent="0.35">
      <c r="A332" s="60">
        <v>7.1</v>
      </c>
      <c r="B332" s="61">
        <v>8.0399999999999991</v>
      </c>
      <c r="C332" s="60">
        <v>5.04</v>
      </c>
      <c r="D332" s="62" t="s">
        <v>235</v>
      </c>
      <c r="E332" s="62"/>
      <c r="F332" s="60">
        <v>48</v>
      </c>
      <c r="G332" s="119">
        <f t="shared" si="10"/>
        <v>8</v>
      </c>
      <c r="H332" s="97">
        <f t="shared" si="11"/>
        <v>7</v>
      </c>
      <c r="I332" s="127"/>
      <c r="J332" s="123"/>
    </row>
    <row r="333" spans="1:11" s="64" customFormat="1" x14ac:dyDescent="0.35">
      <c r="A333" s="60">
        <v>7.1</v>
      </c>
      <c r="B333" s="61">
        <v>8.0299999999999994</v>
      </c>
      <c r="C333" s="60">
        <v>18.03</v>
      </c>
      <c r="D333" s="62" t="s">
        <v>148</v>
      </c>
      <c r="E333" s="62">
        <v>58</v>
      </c>
      <c r="F333" s="60">
        <v>90</v>
      </c>
      <c r="G333" s="119">
        <f t="shared" si="10"/>
        <v>8</v>
      </c>
      <c r="H333" s="97">
        <f t="shared" si="11"/>
        <v>7</v>
      </c>
      <c r="I333" s="123"/>
      <c r="J333" s="123"/>
    </row>
    <row r="334" spans="1:11" s="64" customFormat="1" x14ac:dyDescent="0.35">
      <c r="A334" s="60">
        <v>7.1</v>
      </c>
      <c r="B334" s="61">
        <v>8.0299999999999994</v>
      </c>
      <c r="C334" s="60">
        <v>18.03</v>
      </c>
      <c r="D334" s="62" t="s">
        <v>148</v>
      </c>
      <c r="E334" s="62"/>
      <c r="F334" s="60">
        <v>90</v>
      </c>
      <c r="G334" s="119">
        <f t="shared" si="10"/>
        <v>8</v>
      </c>
      <c r="H334" s="97">
        <f t="shared" si="11"/>
        <v>7</v>
      </c>
      <c r="I334" s="123"/>
      <c r="J334" s="123"/>
    </row>
    <row r="335" spans="1:11" s="64" customFormat="1" x14ac:dyDescent="0.35">
      <c r="A335" s="60">
        <v>7.1</v>
      </c>
      <c r="B335" s="61">
        <v>8.0399999999999991</v>
      </c>
      <c r="C335" s="60">
        <v>4.01</v>
      </c>
      <c r="D335" s="62" t="s">
        <v>227</v>
      </c>
      <c r="E335" s="62">
        <v>102</v>
      </c>
      <c r="F335" s="60">
        <v>94</v>
      </c>
      <c r="G335" s="119">
        <f t="shared" si="10"/>
        <v>8</v>
      </c>
      <c r="H335" s="97">
        <f t="shared" si="11"/>
        <v>7</v>
      </c>
      <c r="I335" s="123"/>
      <c r="J335" s="123"/>
    </row>
    <row r="336" spans="1:11" s="64" customFormat="1" x14ac:dyDescent="0.35">
      <c r="A336" s="60">
        <v>7.1</v>
      </c>
      <c r="B336" s="61">
        <v>8.01</v>
      </c>
      <c r="C336" s="60">
        <v>5.03</v>
      </c>
      <c r="D336" s="62" t="s">
        <v>227</v>
      </c>
      <c r="E336" s="62"/>
      <c r="F336" s="60">
        <v>94</v>
      </c>
      <c r="G336" s="119">
        <f t="shared" si="10"/>
        <v>8</v>
      </c>
      <c r="H336" s="97">
        <f t="shared" si="11"/>
        <v>7</v>
      </c>
      <c r="I336" s="123"/>
      <c r="J336" s="123"/>
    </row>
    <row r="337" spans="1:11" s="64" customFormat="1" x14ac:dyDescent="0.35">
      <c r="A337" s="60">
        <v>7.1</v>
      </c>
      <c r="B337" s="61">
        <v>8.01</v>
      </c>
      <c r="C337" s="60">
        <v>6.01</v>
      </c>
      <c r="D337" s="62" t="s">
        <v>234</v>
      </c>
      <c r="E337" s="62">
        <v>80</v>
      </c>
      <c r="F337" s="60">
        <v>100</v>
      </c>
      <c r="G337" s="119">
        <f t="shared" si="10"/>
        <v>8</v>
      </c>
      <c r="H337" s="97">
        <f t="shared" si="11"/>
        <v>7</v>
      </c>
      <c r="I337" s="123"/>
      <c r="J337" s="123"/>
    </row>
    <row r="338" spans="1:11" s="64" customFormat="1" x14ac:dyDescent="0.35">
      <c r="A338" s="60">
        <v>7.1</v>
      </c>
      <c r="B338" s="61">
        <v>8.07</v>
      </c>
      <c r="C338" s="60">
        <v>6.01</v>
      </c>
      <c r="D338" s="62" t="s">
        <v>234</v>
      </c>
      <c r="E338" s="62"/>
      <c r="F338" s="60">
        <v>100</v>
      </c>
      <c r="G338" s="119">
        <f t="shared" si="10"/>
        <v>8</v>
      </c>
      <c r="H338" s="97">
        <f t="shared" si="11"/>
        <v>7</v>
      </c>
      <c r="I338" s="123"/>
      <c r="J338" s="123"/>
    </row>
    <row r="339" spans="1:11" s="64" customFormat="1" x14ac:dyDescent="0.35">
      <c r="A339" s="60">
        <v>7.1</v>
      </c>
      <c r="B339" s="61">
        <v>8.01</v>
      </c>
      <c r="C339" s="60">
        <v>6.02</v>
      </c>
      <c r="D339" s="62" t="s">
        <v>234</v>
      </c>
      <c r="E339" s="62"/>
      <c r="F339" s="60">
        <v>100</v>
      </c>
      <c r="G339" s="119">
        <f t="shared" si="10"/>
        <v>8</v>
      </c>
      <c r="H339" s="97">
        <f t="shared" si="11"/>
        <v>7</v>
      </c>
      <c r="I339" s="123"/>
      <c r="J339" s="123"/>
    </row>
    <row r="340" spans="1:11" s="64" customFormat="1" x14ac:dyDescent="0.35">
      <c r="A340" s="60">
        <v>7.1</v>
      </c>
      <c r="B340" s="61">
        <v>8.07</v>
      </c>
      <c r="C340" s="60">
        <v>11.02</v>
      </c>
      <c r="D340" s="62" t="s">
        <v>234</v>
      </c>
      <c r="E340" s="62"/>
      <c r="F340" s="60">
        <v>100</v>
      </c>
      <c r="G340" s="119">
        <f t="shared" si="10"/>
        <v>8</v>
      </c>
      <c r="H340" s="97">
        <f t="shared" si="11"/>
        <v>7</v>
      </c>
      <c r="I340" s="123"/>
      <c r="J340" s="123"/>
    </row>
    <row r="341" spans="1:11" s="64" customFormat="1" x14ac:dyDescent="0.35">
      <c r="A341" s="60">
        <v>7.1</v>
      </c>
      <c r="B341" s="61">
        <v>8.01</v>
      </c>
      <c r="C341" s="60">
        <v>5.05</v>
      </c>
      <c r="D341" s="62" t="s">
        <v>226</v>
      </c>
      <c r="E341" s="62">
        <v>70</v>
      </c>
      <c r="F341" s="60">
        <v>101</v>
      </c>
      <c r="G341" s="119">
        <f t="shared" si="10"/>
        <v>8</v>
      </c>
      <c r="H341" s="97">
        <f t="shared" si="11"/>
        <v>7</v>
      </c>
      <c r="I341" s="127"/>
      <c r="J341" s="123"/>
    </row>
    <row r="342" spans="1:11" s="64" customFormat="1" x14ac:dyDescent="0.35">
      <c r="A342" s="60">
        <v>7.1</v>
      </c>
      <c r="B342" s="61">
        <v>8.01</v>
      </c>
      <c r="C342" s="60">
        <v>5.05</v>
      </c>
      <c r="D342" s="62" t="s">
        <v>226</v>
      </c>
      <c r="E342" s="62"/>
      <c r="F342" s="60">
        <v>101</v>
      </c>
      <c r="G342" s="119">
        <f t="shared" si="10"/>
        <v>8</v>
      </c>
      <c r="H342" s="97">
        <f t="shared" si="11"/>
        <v>7</v>
      </c>
      <c r="I342" s="127"/>
      <c r="J342" s="123"/>
    </row>
    <row r="343" spans="1:11" s="64" customFormat="1" x14ac:dyDescent="0.35">
      <c r="A343" s="60">
        <v>7.1</v>
      </c>
      <c r="B343" s="61">
        <v>8.01</v>
      </c>
      <c r="C343" s="60">
        <v>6.01</v>
      </c>
      <c r="D343" s="62" t="s">
        <v>221</v>
      </c>
      <c r="E343" s="62">
        <v>82</v>
      </c>
      <c r="F343" s="60">
        <v>104</v>
      </c>
      <c r="G343" s="119">
        <f t="shared" si="10"/>
        <v>8</v>
      </c>
      <c r="H343" s="97">
        <f t="shared" si="11"/>
        <v>7</v>
      </c>
      <c r="I343" s="123"/>
      <c r="J343" s="123"/>
    </row>
    <row r="344" spans="1:11" s="72" customFormat="1" x14ac:dyDescent="0.25">
      <c r="A344" s="65">
        <v>7.1</v>
      </c>
      <c r="B344" s="66">
        <v>9.0500000000000007</v>
      </c>
      <c r="C344" s="65">
        <v>1.01</v>
      </c>
      <c r="D344" s="67" t="s">
        <v>224</v>
      </c>
      <c r="E344" s="67">
        <v>77</v>
      </c>
      <c r="F344" s="65">
        <v>5</v>
      </c>
      <c r="G344" s="119">
        <f t="shared" si="10"/>
        <v>9</v>
      </c>
      <c r="H344" s="119">
        <f t="shared" si="11"/>
        <v>7</v>
      </c>
      <c r="I344" s="125" t="s">
        <v>370</v>
      </c>
      <c r="J344" s="128">
        <f>ROWS(I344:I380)</f>
        <v>37</v>
      </c>
      <c r="K344" s="68"/>
    </row>
    <row r="345" spans="1:11" s="72" customFormat="1" x14ac:dyDescent="0.25">
      <c r="A345" s="65">
        <v>7.1</v>
      </c>
      <c r="B345" s="66">
        <v>9.0500000000000007</v>
      </c>
      <c r="C345" s="65">
        <v>2.0099999999999998</v>
      </c>
      <c r="D345" s="67" t="s">
        <v>224</v>
      </c>
      <c r="E345" s="67"/>
      <c r="F345" s="65">
        <v>5</v>
      </c>
      <c r="G345" s="119">
        <f t="shared" si="10"/>
        <v>9</v>
      </c>
      <c r="H345" s="119">
        <f t="shared" si="11"/>
        <v>7</v>
      </c>
      <c r="I345" s="125"/>
      <c r="J345" s="128"/>
      <c r="K345" s="68"/>
    </row>
    <row r="346" spans="1:11" s="72" customFormat="1" x14ac:dyDescent="0.35">
      <c r="A346" s="69">
        <v>7.1</v>
      </c>
      <c r="B346" s="70">
        <v>9.0500000000000007</v>
      </c>
      <c r="C346" s="69">
        <v>5.09</v>
      </c>
      <c r="D346" s="71" t="s">
        <v>159</v>
      </c>
      <c r="E346" s="71">
        <v>76</v>
      </c>
      <c r="F346" s="69">
        <v>4</v>
      </c>
      <c r="G346" s="119">
        <f t="shared" si="10"/>
        <v>9</v>
      </c>
      <c r="H346" s="119">
        <f t="shared" si="11"/>
        <v>7</v>
      </c>
      <c r="I346" s="126"/>
      <c r="J346" s="122"/>
    </row>
    <row r="347" spans="1:11" s="72" customFormat="1" x14ac:dyDescent="0.35">
      <c r="A347" s="69">
        <v>7.1</v>
      </c>
      <c r="B347" s="70">
        <v>9.0500000000000007</v>
      </c>
      <c r="C347" s="69">
        <v>13.01</v>
      </c>
      <c r="D347" s="71" t="s">
        <v>159</v>
      </c>
      <c r="E347" s="71"/>
      <c r="F347" s="69">
        <v>4</v>
      </c>
      <c r="G347" s="119">
        <f t="shared" si="10"/>
        <v>9</v>
      </c>
      <c r="H347" s="119">
        <f t="shared" si="11"/>
        <v>7</v>
      </c>
      <c r="I347" s="126"/>
      <c r="J347" s="122"/>
    </row>
    <row r="348" spans="1:11" s="72" customFormat="1" x14ac:dyDescent="0.35">
      <c r="A348" s="69">
        <v>7.1</v>
      </c>
      <c r="B348" s="70">
        <v>9.0500000000000007</v>
      </c>
      <c r="C348" s="69">
        <v>13.02</v>
      </c>
      <c r="D348" s="71" t="s">
        <v>159</v>
      </c>
      <c r="E348" s="71"/>
      <c r="F348" s="69">
        <v>4</v>
      </c>
      <c r="G348" s="119">
        <f t="shared" si="10"/>
        <v>9</v>
      </c>
      <c r="H348" s="119">
        <f t="shared" si="11"/>
        <v>7</v>
      </c>
      <c r="I348" s="126"/>
      <c r="J348" s="122"/>
    </row>
    <row r="349" spans="1:11" s="72" customFormat="1" x14ac:dyDescent="0.35">
      <c r="A349" s="69">
        <v>7.1</v>
      </c>
      <c r="B349" s="70">
        <v>9.11</v>
      </c>
      <c r="C349" s="69">
        <v>8.07</v>
      </c>
      <c r="D349" s="71" t="s">
        <v>210</v>
      </c>
      <c r="E349" s="71">
        <v>99</v>
      </c>
      <c r="F349" s="69"/>
      <c r="G349" s="119">
        <f t="shared" si="10"/>
        <v>9</v>
      </c>
      <c r="H349" s="119">
        <f t="shared" si="11"/>
        <v>7</v>
      </c>
      <c r="I349" s="122"/>
      <c r="J349" s="122"/>
    </row>
    <row r="350" spans="1:11" s="72" customFormat="1" x14ac:dyDescent="0.35">
      <c r="A350" s="69">
        <v>7.1</v>
      </c>
      <c r="B350" s="70">
        <v>9.1199999999999992</v>
      </c>
      <c r="C350" s="69">
        <v>8.07</v>
      </c>
      <c r="D350" s="71" t="s">
        <v>210</v>
      </c>
      <c r="E350" s="71"/>
      <c r="F350" s="69"/>
      <c r="G350" s="119">
        <f t="shared" si="10"/>
        <v>9</v>
      </c>
      <c r="H350" s="119">
        <f t="shared" si="11"/>
        <v>7</v>
      </c>
      <c r="I350" s="122"/>
      <c r="J350" s="122"/>
    </row>
    <row r="351" spans="1:11" s="72" customFormat="1" x14ac:dyDescent="0.35">
      <c r="A351" s="69">
        <v>7.1</v>
      </c>
      <c r="B351" s="70">
        <v>9.01</v>
      </c>
      <c r="C351" s="69">
        <v>18.04</v>
      </c>
      <c r="D351" s="71" t="s">
        <v>149</v>
      </c>
      <c r="E351" s="71">
        <v>73</v>
      </c>
      <c r="F351" s="69">
        <v>24</v>
      </c>
      <c r="G351" s="119">
        <f t="shared" si="10"/>
        <v>9</v>
      </c>
      <c r="H351" s="119">
        <f t="shared" si="11"/>
        <v>7</v>
      </c>
      <c r="I351" s="122"/>
      <c r="J351" s="122"/>
    </row>
    <row r="352" spans="1:11" s="72" customFormat="1" x14ac:dyDescent="0.35">
      <c r="A352" s="69">
        <v>7.1</v>
      </c>
      <c r="B352" s="70">
        <v>9.0399999999999991</v>
      </c>
      <c r="C352" s="69">
        <v>7.01</v>
      </c>
      <c r="D352" s="71" t="s">
        <v>229</v>
      </c>
      <c r="E352" s="71">
        <v>67</v>
      </c>
      <c r="F352" s="69">
        <v>36</v>
      </c>
      <c r="G352" s="119">
        <f t="shared" si="10"/>
        <v>9</v>
      </c>
      <c r="H352" s="119">
        <f t="shared" si="11"/>
        <v>7</v>
      </c>
      <c r="I352" s="122"/>
      <c r="J352" s="122"/>
    </row>
    <row r="353" spans="1:11" s="72" customFormat="1" x14ac:dyDescent="0.25">
      <c r="A353" s="65">
        <v>7.1</v>
      </c>
      <c r="B353" s="66">
        <v>9.02</v>
      </c>
      <c r="C353" s="65">
        <v>8.09</v>
      </c>
      <c r="D353" s="67" t="s">
        <v>213</v>
      </c>
      <c r="E353" s="67">
        <v>72</v>
      </c>
      <c r="F353" s="65">
        <v>38</v>
      </c>
      <c r="G353" s="119">
        <f t="shared" si="10"/>
        <v>9</v>
      </c>
      <c r="H353" s="119">
        <f t="shared" si="11"/>
        <v>7</v>
      </c>
      <c r="I353" s="125"/>
      <c r="J353" s="128"/>
      <c r="K353" s="68"/>
    </row>
    <row r="354" spans="1:11" s="72" customFormat="1" x14ac:dyDescent="0.35">
      <c r="A354" s="69">
        <v>7.1</v>
      </c>
      <c r="B354" s="70">
        <v>9.02</v>
      </c>
      <c r="C354" s="69">
        <v>5.04</v>
      </c>
      <c r="D354" s="71" t="s">
        <v>235</v>
      </c>
      <c r="E354" s="71">
        <v>109</v>
      </c>
      <c r="F354" s="69">
        <v>48</v>
      </c>
      <c r="G354" s="119">
        <f t="shared" si="10"/>
        <v>9</v>
      </c>
      <c r="H354" s="119">
        <f t="shared" si="11"/>
        <v>7</v>
      </c>
      <c r="I354" s="126"/>
      <c r="J354" s="122"/>
    </row>
    <row r="355" spans="1:11" s="72" customFormat="1" x14ac:dyDescent="0.35">
      <c r="A355" s="69">
        <v>7.1</v>
      </c>
      <c r="B355" s="70">
        <v>9.0399999999999991</v>
      </c>
      <c r="C355" s="69">
        <v>5.04</v>
      </c>
      <c r="D355" s="71" t="s">
        <v>235</v>
      </c>
      <c r="E355" s="71"/>
      <c r="F355" s="69">
        <v>48</v>
      </c>
      <c r="G355" s="119">
        <f t="shared" si="10"/>
        <v>9</v>
      </c>
      <c r="H355" s="119">
        <f t="shared" si="11"/>
        <v>7</v>
      </c>
      <c r="I355" s="126"/>
      <c r="J355" s="122"/>
    </row>
    <row r="356" spans="1:11" s="72" customFormat="1" x14ac:dyDescent="0.35">
      <c r="A356" s="69">
        <v>7.1</v>
      </c>
      <c r="B356" s="70">
        <v>9.06</v>
      </c>
      <c r="C356" s="69">
        <v>5.04</v>
      </c>
      <c r="D356" s="71" t="s">
        <v>235</v>
      </c>
      <c r="E356" s="71"/>
      <c r="F356" s="69">
        <v>48</v>
      </c>
      <c r="G356" s="119">
        <f t="shared" si="10"/>
        <v>9</v>
      </c>
      <c r="H356" s="119">
        <f t="shared" si="11"/>
        <v>7</v>
      </c>
      <c r="I356" s="126"/>
      <c r="J356" s="122"/>
    </row>
    <row r="357" spans="1:11" s="72" customFormat="1" x14ac:dyDescent="0.35">
      <c r="A357" s="69">
        <v>7.1</v>
      </c>
      <c r="B357" s="70">
        <v>9.07</v>
      </c>
      <c r="C357" s="69">
        <v>5.04</v>
      </c>
      <c r="D357" s="71" t="s">
        <v>235</v>
      </c>
      <c r="E357" s="71"/>
      <c r="F357" s="69">
        <v>48</v>
      </c>
      <c r="G357" s="119">
        <f t="shared" si="10"/>
        <v>9</v>
      </c>
      <c r="H357" s="119">
        <f t="shared" si="11"/>
        <v>7</v>
      </c>
      <c r="I357" s="126"/>
      <c r="J357" s="122"/>
    </row>
    <row r="358" spans="1:11" s="72" customFormat="1" x14ac:dyDescent="0.35">
      <c r="A358" s="69">
        <v>7.1</v>
      </c>
      <c r="B358" s="70">
        <v>9.0399999999999991</v>
      </c>
      <c r="C358" s="69">
        <v>5.05</v>
      </c>
      <c r="D358" s="71" t="s">
        <v>228</v>
      </c>
      <c r="E358" s="71">
        <v>103</v>
      </c>
      <c r="F358" s="69">
        <v>62</v>
      </c>
      <c r="G358" s="119">
        <f t="shared" si="10"/>
        <v>9</v>
      </c>
      <c r="H358" s="119">
        <f t="shared" si="11"/>
        <v>7</v>
      </c>
      <c r="I358" s="122"/>
      <c r="J358" s="122"/>
    </row>
    <row r="359" spans="1:11" s="72" customFormat="1" x14ac:dyDescent="0.25">
      <c r="A359" s="65">
        <v>7.1</v>
      </c>
      <c r="B359" s="66">
        <v>9.09</v>
      </c>
      <c r="C359" s="65">
        <v>5.08</v>
      </c>
      <c r="D359" s="67" t="s">
        <v>217</v>
      </c>
      <c r="E359" s="67">
        <v>69</v>
      </c>
      <c r="F359" s="65">
        <v>69</v>
      </c>
      <c r="G359" s="119">
        <f t="shared" si="10"/>
        <v>9</v>
      </c>
      <c r="H359" s="119">
        <f t="shared" si="11"/>
        <v>7</v>
      </c>
      <c r="I359" s="125"/>
      <c r="J359" s="128"/>
      <c r="K359" s="68"/>
    </row>
    <row r="360" spans="1:11" s="72" customFormat="1" x14ac:dyDescent="0.35">
      <c r="A360" s="69">
        <v>7.3</v>
      </c>
      <c r="B360" s="70">
        <v>9.1199999999999992</v>
      </c>
      <c r="C360" s="69">
        <v>9.0299999999999994</v>
      </c>
      <c r="D360" s="71" t="s">
        <v>117</v>
      </c>
      <c r="E360" s="71">
        <v>62</v>
      </c>
      <c r="F360" s="69"/>
      <c r="G360" s="119">
        <f t="shared" si="10"/>
        <v>9</v>
      </c>
      <c r="H360" s="119">
        <f t="shared" si="11"/>
        <v>7</v>
      </c>
      <c r="I360" s="122"/>
      <c r="J360" s="122"/>
      <c r="K360" s="85"/>
    </row>
    <row r="361" spans="1:11" s="72" customFormat="1" x14ac:dyDescent="0.35">
      <c r="A361" s="69">
        <v>7.3</v>
      </c>
      <c r="B361" s="70">
        <v>9.1199999999999992</v>
      </c>
      <c r="C361" s="69">
        <v>9.0399999999999991</v>
      </c>
      <c r="D361" s="71" t="s">
        <v>117</v>
      </c>
      <c r="E361" s="71"/>
      <c r="F361" s="69"/>
      <c r="G361" s="119">
        <f t="shared" si="10"/>
        <v>9</v>
      </c>
      <c r="H361" s="119">
        <f t="shared" si="11"/>
        <v>7</v>
      </c>
      <c r="I361" s="122"/>
      <c r="J361" s="122"/>
      <c r="K361" s="85"/>
    </row>
    <row r="362" spans="1:11" s="72" customFormat="1" x14ac:dyDescent="0.35">
      <c r="A362" s="69">
        <v>7.3</v>
      </c>
      <c r="B362" s="70">
        <v>9.1199999999999992</v>
      </c>
      <c r="C362" s="69">
        <v>9.0500000000000007</v>
      </c>
      <c r="D362" s="71" t="s">
        <v>117</v>
      </c>
      <c r="E362" s="71"/>
      <c r="F362" s="69"/>
      <c r="G362" s="119">
        <f t="shared" si="10"/>
        <v>9</v>
      </c>
      <c r="H362" s="119">
        <f t="shared" si="11"/>
        <v>7</v>
      </c>
      <c r="I362" s="122"/>
      <c r="J362" s="122"/>
      <c r="K362" s="85"/>
    </row>
    <row r="363" spans="1:11" s="72" customFormat="1" x14ac:dyDescent="0.35">
      <c r="A363" s="69">
        <v>7.1</v>
      </c>
      <c r="B363" s="70">
        <v>9.11</v>
      </c>
      <c r="C363" s="69">
        <v>8.02</v>
      </c>
      <c r="D363" s="71" t="s">
        <v>211</v>
      </c>
      <c r="E363" s="71">
        <v>85</v>
      </c>
      <c r="F363" s="69"/>
      <c r="G363" s="119">
        <f t="shared" si="10"/>
        <v>9</v>
      </c>
      <c r="H363" s="119">
        <f t="shared" si="11"/>
        <v>7</v>
      </c>
      <c r="I363" s="122"/>
      <c r="J363" s="122"/>
      <c r="K363" s="85"/>
    </row>
    <row r="364" spans="1:11" s="72" customFormat="1" x14ac:dyDescent="0.35">
      <c r="A364" s="69">
        <v>7.1</v>
      </c>
      <c r="B364" s="70">
        <v>9.11</v>
      </c>
      <c r="C364" s="69">
        <v>8.08</v>
      </c>
      <c r="D364" s="71" t="s">
        <v>211</v>
      </c>
      <c r="E364" s="71"/>
      <c r="F364" s="69"/>
      <c r="G364" s="119">
        <f t="shared" si="10"/>
        <v>9</v>
      </c>
      <c r="H364" s="119">
        <f t="shared" si="11"/>
        <v>7</v>
      </c>
      <c r="I364" s="122"/>
      <c r="J364" s="122"/>
      <c r="K364" s="85"/>
    </row>
    <row r="365" spans="1:11" s="72" customFormat="1" x14ac:dyDescent="0.35">
      <c r="A365" s="69">
        <v>7.1</v>
      </c>
      <c r="B365" s="70">
        <v>9.11</v>
      </c>
      <c r="C365" s="69">
        <v>17.04</v>
      </c>
      <c r="D365" s="71" t="s">
        <v>211</v>
      </c>
      <c r="E365" s="71"/>
      <c r="F365" s="69"/>
      <c r="G365" s="119">
        <f t="shared" si="10"/>
        <v>9</v>
      </c>
      <c r="H365" s="119">
        <f t="shared" si="11"/>
        <v>7</v>
      </c>
      <c r="I365" s="122"/>
      <c r="J365" s="122"/>
      <c r="K365" s="85"/>
    </row>
    <row r="366" spans="1:11" s="72" customFormat="1" x14ac:dyDescent="0.35">
      <c r="A366" s="69">
        <v>7.2</v>
      </c>
      <c r="B366" s="70">
        <v>9.08</v>
      </c>
      <c r="C366" s="69">
        <v>5.0599999999999996</v>
      </c>
      <c r="D366" s="71" t="s">
        <v>250</v>
      </c>
      <c r="E366" s="71">
        <v>83</v>
      </c>
      <c r="F366" s="69">
        <v>82</v>
      </c>
      <c r="G366" s="119">
        <f t="shared" si="10"/>
        <v>9</v>
      </c>
      <c r="H366" s="119">
        <f t="shared" si="11"/>
        <v>7</v>
      </c>
      <c r="I366" s="122"/>
      <c r="J366" s="122"/>
    </row>
    <row r="367" spans="1:11" s="72" customFormat="1" x14ac:dyDescent="0.35">
      <c r="A367" s="69">
        <v>7.2</v>
      </c>
      <c r="B367" s="70">
        <v>9.08</v>
      </c>
      <c r="C367" s="69">
        <v>5.0599999999999996</v>
      </c>
      <c r="D367" s="71" t="s">
        <v>222</v>
      </c>
      <c r="E367" s="71">
        <v>84</v>
      </c>
      <c r="F367" s="69">
        <v>81</v>
      </c>
      <c r="G367" s="119">
        <f t="shared" si="10"/>
        <v>9</v>
      </c>
      <c r="H367" s="119">
        <f t="shared" si="11"/>
        <v>7</v>
      </c>
      <c r="I367" s="122"/>
      <c r="J367" s="122"/>
    </row>
    <row r="368" spans="1:11" s="72" customFormat="1" x14ac:dyDescent="0.35">
      <c r="A368" s="69">
        <v>7.2</v>
      </c>
      <c r="B368" s="70">
        <v>9.09</v>
      </c>
      <c r="C368" s="69">
        <v>5.0599999999999996</v>
      </c>
      <c r="D368" s="71" t="s">
        <v>222</v>
      </c>
      <c r="E368" s="71"/>
      <c r="F368" s="69">
        <v>81</v>
      </c>
      <c r="G368" s="119">
        <f t="shared" si="10"/>
        <v>9</v>
      </c>
      <c r="H368" s="119">
        <f t="shared" si="11"/>
        <v>7</v>
      </c>
      <c r="I368" s="122"/>
      <c r="J368" s="122"/>
    </row>
    <row r="369" spans="1:11" s="72" customFormat="1" x14ac:dyDescent="0.35">
      <c r="A369" s="69">
        <v>7.2</v>
      </c>
      <c r="B369" s="70">
        <v>9.08</v>
      </c>
      <c r="C369" s="69">
        <v>5.07</v>
      </c>
      <c r="D369" s="71" t="s">
        <v>222</v>
      </c>
      <c r="E369" s="71"/>
      <c r="F369" s="69">
        <v>81</v>
      </c>
      <c r="G369" s="119">
        <f t="shared" si="10"/>
        <v>9</v>
      </c>
      <c r="H369" s="119">
        <f t="shared" si="11"/>
        <v>7</v>
      </c>
      <c r="I369" s="122"/>
      <c r="J369" s="122"/>
    </row>
    <row r="370" spans="1:11" s="72" customFormat="1" x14ac:dyDescent="0.35">
      <c r="A370" s="69">
        <v>7.2</v>
      </c>
      <c r="B370" s="70">
        <v>9.09</v>
      </c>
      <c r="C370" s="69">
        <v>5.07</v>
      </c>
      <c r="D370" s="71" t="s">
        <v>222</v>
      </c>
      <c r="E370" s="71"/>
      <c r="F370" s="69">
        <v>81</v>
      </c>
      <c r="G370" s="119">
        <f t="shared" si="10"/>
        <v>9</v>
      </c>
      <c r="H370" s="119">
        <f t="shared" si="11"/>
        <v>7</v>
      </c>
      <c r="I370" s="122"/>
      <c r="J370" s="122"/>
    </row>
    <row r="371" spans="1:11" s="72" customFormat="1" x14ac:dyDescent="0.35">
      <c r="A371" s="69">
        <v>7.1</v>
      </c>
      <c r="B371" s="70">
        <v>9.0299999999999994</v>
      </c>
      <c r="C371" s="69">
        <v>18.03</v>
      </c>
      <c r="D371" s="71" t="s">
        <v>148</v>
      </c>
      <c r="E371" s="71">
        <v>58</v>
      </c>
      <c r="F371" s="69">
        <v>90</v>
      </c>
      <c r="G371" s="119">
        <f t="shared" si="10"/>
        <v>9</v>
      </c>
      <c r="H371" s="119">
        <f t="shared" si="11"/>
        <v>7</v>
      </c>
      <c r="I371" s="122"/>
      <c r="J371" s="122"/>
    </row>
    <row r="372" spans="1:11" s="68" customFormat="1" x14ac:dyDescent="0.35">
      <c r="A372" s="69">
        <v>7.1</v>
      </c>
      <c r="B372" s="70">
        <v>9.0299999999999994</v>
      </c>
      <c r="C372" s="69">
        <v>18.03</v>
      </c>
      <c r="D372" s="71" t="s">
        <v>148</v>
      </c>
      <c r="E372" s="71"/>
      <c r="F372" s="69">
        <v>90</v>
      </c>
      <c r="G372" s="119">
        <f t="shared" si="10"/>
        <v>9</v>
      </c>
      <c r="H372" s="119">
        <f t="shared" si="11"/>
        <v>7</v>
      </c>
      <c r="I372" s="122"/>
      <c r="J372" s="122"/>
      <c r="K372" s="72"/>
    </row>
    <row r="373" spans="1:11" s="68" customFormat="1" x14ac:dyDescent="0.35">
      <c r="A373" s="69">
        <v>7.2</v>
      </c>
      <c r="B373" s="70">
        <v>9.14</v>
      </c>
      <c r="C373" s="69">
        <v>8.0299999999999994</v>
      </c>
      <c r="D373" s="71" t="s">
        <v>218</v>
      </c>
      <c r="E373" s="71">
        <v>106</v>
      </c>
      <c r="F373" s="69"/>
      <c r="G373" s="119">
        <f t="shared" si="10"/>
        <v>9</v>
      </c>
      <c r="H373" s="119">
        <f t="shared" si="11"/>
        <v>7</v>
      </c>
      <c r="I373" s="122"/>
      <c r="J373" s="122"/>
      <c r="K373" s="72"/>
    </row>
    <row r="374" spans="1:11" s="68" customFormat="1" x14ac:dyDescent="0.35">
      <c r="A374" s="69">
        <v>7.2</v>
      </c>
      <c r="B374" s="70">
        <v>9.15</v>
      </c>
      <c r="C374" s="69">
        <v>8.0299999999999994</v>
      </c>
      <c r="D374" s="71" t="s">
        <v>218</v>
      </c>
      <c r="E374" s="71"/>
      <c r="F374" s="69"/>
      <c r="G374" s="119">
        <f t="shared" si="10"/>
        <v>9</v>
      </c>
      <c r="H374" s="119">
        <f t="shared" si="11"/>
        <v>7</v>
      </c>
      <c r="I374" s="122"/>
      <c r="J374" s="122"/>
      <c r="K374" s="72"/>
    </row>
    <row r="375" spans="1:11" s="68" customFormat="1" x14ac:dyDescent="0.35">
      <c r="A375" s="69">
        <v>7.2</v>
      </c>
      <c r="B375" s="70">
        <v>9.14</v>
      </c>
      <c r="C375" s="69">
        <v>8.0399999999999991</v>
      </c>
      <c r="D375" s="71" t="s">
        <v>218</v>
      </c>
      <c r="E375" s="71"/>
      <c r="F375" s="69"/>
      <c r="G375" s="119">
        <f t="shared" si="10"/>
        <v>9</v>
      </c>
      <c r="H375" s="119">
        <f t="shared" si="11"/>
        <v>7</v>
      </c>
      <c r="I375" s="122"/>
      <c r="J375" s="122"/>
      <c r="K375" s="72"/>
    </row>
    <row r="376" spans="1:11" s="68" customFormat="1" x14ac:dyDescent="0.35">
      <c r="A376" s="69">
        <v>7.2</v>
      </c>
      <c r="B376" s="70">
        <v>9.15</v>
      </c>
      <c r="C376" s="69">
        <v>8.0399999999999991</v>
      </c>
      <c r="D376" s="71" t="s">
        <v>218</v>
      </c>
      <c r="E376" s="71"/>
      <c r="F376" s="69"/>
      <c r="G376" s="119">
        <f t="shared" si="10"/>
        <v>9</v>
      </c>
      <c r="H376" s="119">
        <f t="shared" si="11"/>
        <v>7</v>
      </c>
      <c r="I376" s="122"/>
      <c r="J376" s="122"/>
      <c r="K376" s="72"/>
    </row>
    <row r="377" spans="1:11" s="72" customFormat="1" x14ac:dyDescent="0.35">
      <c r="A377" s="69">
        <v>7.1</v>
      </c>
      <c r="B377" s="70">
        <v>9.06</v>
      </c>
      <c r="C377" s="69">
        <v>3.02</v>
      </c>
      <c r="D377" s="71" t="s">
        <v>230</v>
      </c>
      <c r="E377" s="71">
        <v>104</v>
      </c>
      <c r="F377" s="69">
        <v>98</v>
      </c>
      <c r="G377" s="119">
        <f t="shared" si="10"/>
        <v>9</v>
      </c>
      <c r="H377" s="119">
        <f t="shared" si="11"/>
        <v>7</v>
      </c>
      <c r="I377" s="122"/>
      <c r="J377" s="122"/>
    </row>
    <row r="378" spans="1:11" s="72" customFormat="1" x14ac:dyDescent="0.35">
      <c r="A378" s="69">
        <v>7.1</v>
      </c>
      <c r="B378" s="70">
        <v>9.07</v>
      </c>
      <c r="C378" s="69">
        <v>3.02</v>
      </c>
      <c r="D378" s="71" t="s">
        <v>230</v>
      </c>
      <c r="E378" s="71"/>
      <c r="F378" s="69">
        <v>98</v>
      </c>
      <c r="G378" s="119">
        <f t="shared" si="10"/>
        <v>9</v>
      </c>
      <c r="H378" s="119">
        <f t="shared" si="11"/>
        <v>7</v>
      </c>
      <c r="I378" s="122"/>
      <c r="J378" s="122"/>
    </row>
    <row r="379" spans="1:11" s="68" customFormat="1" x14ac:dyDescent="0.35">
      <c r="A379" s="69">
        <v>7.1</v>
      </c>
      <c r="B379" s="70">
        <v>9.06</v>
      </c>
      <c r="C379" s="69">
        <v>7.02</v>
      </c>
      <c r="D379" s="71" t="s">
        <v>230</v>
      </c>
      <c r="E379" s="71"/>
      <c r="F379" s="69">
        <v>98</v>
      </c>
      <c r="G379" s="119">
        <f t="shared" si="10"/>
        <v>9</v>
      </c>
      <c r="H379" s="119">
        <f t="shared" si="11"/>
        <v>7</v>
      </c>
      <c r="I379" s="122"/>
      <c r="J379" s="122"/>
      <c r="K379" s="72"/>
    </row>
    <row r="380" spans="1:11" s="68" customFormat="1" x14ac:dyDescent="0.35">
      <c r="A380" s="69">
        <v>7.1</v>
      </c>
      <c r="B380" s="70">
        <v>9.07</v>
      </c>
      <c r="C380" s="69">
        <v>7.02</v>
      </c>
      <c r="D380" s="71" t="s">
        <v>230</v>
      </c>
      <c r="E380" s="71"/>
      <c r="F380" s="69">
        <v>98</v>
      </c>
      <c r="G380" s="119">
        <f t="shared" si="10"/>
        <v>9</v>
      </c>
      <c r="H380" s="119">
        <f t="shared" si="11"/>
        <v>7</v>
      </c>
      <c r="I380" s="122"/>
      <c r="J380" s="122"/>
      <c r="K380" s="72"/>
    </row>
    <row r="381" spans="1:11" s="58" customFormat="1" x14ac:dyDescent="0.25">
      <c r="A381" s="54">
        <v>7.1</v>
      </c>
      <c r="B381" s="55">
        <v>10.021000000000001</v>
      </c>
      <c r="C381" s="54">
        <v>1.01</v>
      </c>
      <c r="D381" s="56" t="s">
        <v>224</v>
      </c>
      <c r="E381" s="56">
        <v>77</v>
      </c>
      <c r="F381" s="54">
        <v>5</v>
      </c>
      <c r="G381" s="119">
        <f t="shared" si="10"/>
        <v>10</v>
      </c>
      <c r="H381" s="97">
        <f t="shared" si="11"/>
        <v>7</v>
      </c>
      <c r="I381" s="124" t="s">
        <v>371</v>
      </c>
      <c r="J381" s="132">
        <f>ROWS(I381:I440)</f>
        <v>60</v>
      </c>
    </row>
    <row r="382" spans="1:11" s="58" customFormat="1" x14ac:dyDescent="0.25">
      <c r="A382" s="54">
        <v>7.1</v>
      </c>
      <c r="B382" s="55">
        <v>10.021000000000001</v>
      </c>
      <c r="C382" s="54">
        <v>2.0099999999999998</v>
      </c>
      <c r="D382" s="56" t="s">
        <v>224</v>
      </c>
      <c r="E382" s="56"/>
      <c r="F382" s="54">
        <v>5</v>
      </c>
      <c r="G382" s="119">
        <f t="shared" si="10"/>
        <v>10</v>
      </c>
      <c r="H382" s="97">
        <f t="shared" si="11"/>
        <v>7</v>
      </c>
      <c r="I382" s="124"/>
      <c r="J382" s="132"/>
    </row>
    <row r="383" spans="1:11" s="58" customFormat="1" x14ac:dyDescent="0.35">
      <c r="A383" s="60">
        <v>7.1</v>
      </c>
      <c r="B383" s="61">
        <v>10.021000000000001</v>
      </c>
      <c r="C383" s="60">
        <v>5.09</v>
      </c>
      <c r="D383" s="62" t="s">
        <v>159</v>
      </c>
      <c r="E383" s="62">
        <v>76</v>
      </c>
      <c r="F383" s="60">
        <v>4</v>
      </c>
      <c r="G383" s="119">
        <f t="shared" si="10"/>
        <v>10</v>
      </c>
      <c r="H383" s="97">
        <f t="shared" si="11"/>
        <v>7</v>
      </c>
      <c r="I383" s="127"/>
      <c r="J383" s="123"/>
      <c r="K383" s="64"/>
    </row>
    <row r="384" spans="1:11" s="58" customFormat="1" x14ac:dyDescent="0.35">
      <c r="A384" s="60">
        <v>7.1</v>
      </c>
      <c r="B384" s="61">
        <v>10.021000000000001</v>
      </c>
      <c r="C384" s="60">
        <v>13.01</v>
      </c>
      <c r="D384" s="62" t="s">
        <v>159</v>
      </c>
      <c r="E384" s="62"/>
      <c r="F384" s="60">
        <v>4</v>
      </c>
      <c r="G384" s="119">
        <f t="shared" si="10"/>
        <v>10</v>
      </c>
      <c r="H384" s="97">
        <f t="shared" si="11"/>
        <v>7</v>
      </c>
      <c r="I384" s="127"/>
      <c r="J384" s="123"/>
      <c r="K384" s="64"/>
    </row>
    <row r="385" spans="1:11" s="58" customFormat="1" x14ac:dyDescent="0.35">
      <c r="A385" s="60">
        <v>7.1</v>
      </c>
      <c r="B385" s="61">
        <v>10.021000000000001</v>
      </c>
      <c r="C385" s="60">
        <v>13.02</v>
      </c>
      <c r="D385" s="62" t="s">
        <v>159</v>
      </c>
      <c r="E385" s="62"/>
      <c r="F385" s="60">
        <v>4</v>
      </c>
      <c r="G385" s="119">
        <f t="shared" si="10"/>
        <v>10</v>
      </c>
      <c r="H385" s="97">
        <f t="shared" si="11"/>
        <v>7</v>
      </c>
      <c r="I385" s="127"/>
      <c r="J385" s="123"/>
      <c r="K385" s="64"/>
    </row>
    <row r="386" spans="1:11" s="58" customFormat="1" x14ac:dyDescent="0.35">
      <c r="A386" s="60">
        <v>7.1</v>
      </c>
      <c r="B386" s="61">
        <v>10.010999999999999</v>
      </c>
      <c r="C386" s="60">
        <v>8.07</v>
      </c>
      <c r="D386" s="62" t="s">
        <v>210</v>
      </c>
      <c r="E386" s="62">
        <v>99</v>
      </c>
      <c r="F386" s="60"/>
      <c r="G386" s="119">
        <f t="shared" ref="G386:G449" si="12">_xlfn.FLOOR.MATH(B386)</f>
        <v>10</v>
      </c>
      <c r="H386" s="97">
        <f t="shared" ref="H386:H449" si="13">_xlfn.FLOOR.MATH(A386)</f>
        <v>7</v>
      </c>
      <c r="I386" s="123"/>
      <c r="J386" s="123"/>
      <c r="K386" s="64"/>
    </row>
    <row r="387" spans="1:11" s="58" customFormat="1" x14ac:dyDescent="0.35">
      <c r="A387" s="60">
        <v>7.1</v>
      </c>
      <c r="B387" s="61">
        <v>10.012</v>
      </c>
      <c r="C387" s="60">
        <v>8.07</v>
      </c>
      <c r="D387" s="62" t="s">
        <v>210</v>
      </c>
      <c r="E387" s="62"/>
      <c r="F387" s="60"/>
      <c r="G387" s="119">
        <f t="shared" si="12"/>
        <v>10</v>
      </c>
      <c r="H387" s="97">
        <f t="shared" si="13"/>
        <v>7</v>
      </c>
      <c r="I387" s="123"/>
      <c r="J387" s="123"/>
      <c r="K387" s="64"/>
    </row>
    <row r="388" spans="1:11" s="64" customFormat="1" x14ac:dyDescent="0.35">
      <c r="A388" s="60">
        <v>7.1</v>
      </c>
      <c r="B388" s="61">
        <v>10.010999999999999</v>
      </c>
      <c r="C388" s="60">
        <v>7.01</v>
      </c>
      <c r="D388" s="62" t="s">
        <v>229</v>
      </c>
      <c r="E388" s="62">
        <v>67</v>
      </c>
      <c r="F388" s="60">
        <v>36</v>
      </c>
      <c r="G388" s="119">
        <f t="shared" si="12"/>
        <v>10</v>
      </c>
      <c r="H388" s="97">
        <f t="shared" si="13"/>
        <v>7</v>
      </c>
      <c r="I388" s="123"/>
      <c r="J388" s="123"/>
    </row>
    <row r="389" spans="1:11" s="64" customFormat="1" x14ac:dyDescent="0.35">
      <c r="A389" s="60">
        <v>7.1</v>
      </c>
      <c r="B389" s="61">
        <v>10.021000000000001</v>
      </c>
      <c r="C389" s="60">
        <v>7.01</v>
      </c>
      <c r="D389" s="62" t="s">
        <v>229</v>
      </c>
      <c r="E389" s="62"/>
      <c r="F389" s="60">
        <v>36</v>
      </c>
      <c r="G389" s="119">
        <f t="shared" si="12"/>
        <v>10</v>
      </c>
      <c r="H389" s="97">
        <f t="shared" si="13"/>
        <v>7</v>
      </c>
      <c r="I389" s="123"/>
      <c r="J389" s="123"/>
    </row>
    <row r="390" spans="1:11" s="64" customFormat="1" x14ac:dyDescent="0.35">
      <c r="A390" s="60">
        <v>7.1</v>
      </c>
      <c r="B390" s="61">
        <v>10.010999999999999</v>
      </c>
      <c r="C390" s="60">
        <v>3.03</v>
      </c>
      <c r="D390" s="62" t="s">
        <v>215</v>
      </c>
      <c r="E390" s="62">
        <v>105</v>
      </c>
      <c r="F390" s="60"/>
      <c r="G390" s="119">
        <f t="shared" si="12"/>
        <v>10</v>
      </c>
      <c r="H390" s="97">
        <f t="shared" si="13"/>
        <v>7</v>
      </c>
      <c r="I390" s="123"/>
      <c r="J390" s="123"/>
      <c r="K390" s="88"/>
    </row>
    <row r="391" spans="1:11" s="64" customFormat="1" x14ac:dyDescent="0.35">
      <c r="A391" s="60">
        <v>7.1</v>
      </c>
      <c r="B391" s="61">
        <v>10.021000000000001</v>
      </c>
      <c r="C391" s="60">
        <v>3.03</v>
      </c>
      <c r="D391" s="62" t="s">
        <v>215</v>
      </c>
      <c r="E391" s="62"/>
      <c r="F391" s="60"/>
      <c r="G391" s="119">
        <f t="shared" si="12"/>
        <v>10</v>
      </c>
      <c r="H391" s="97">
        <f t="shared" si="13"/>
        <v>7</v>
      </c>
      <c r="I391" s="123"/>
      <c r="J391" s="123"/>
      <c r="K391" s="88"/>
    </row>
    <row r="392" spans="1:11" s="64" customFormat="1" x14ac:dyDescent="0.35">
      <c r="A392" s="60">
        <v>7.1</v>
      </c>
      <c r="B392" s="61">
        <v>10.010999999999999</v>
      </c>
      <c r="C392" s="60">
        <v>3.04</v>
      </c>
      <c r="D392" s="62" t="s">
        <v>215</v>
      </c>
      <c r="E392" s="62"/>
      <c r="F392" s="60"/>
      <c r="G392" s="119">
        <f t="shared" si="12"/>
        <v>10</v>
      </c>
      <c r="H392" s="97">
        <f t="shared" si="13"/>
        <v>7</v>
      </c>
      <c r="I392" s="123"/>
      <c r="J392" s="123"/>
      <c r="K392" s="88"/>
    </row>
    <row r="393" spans="1:11" s="64" customFormat="1" x14ac:dyDescent="0.35">
      <c r="A393" s="60">
        <v>7.1</v>
      </c>
      <c r="B393" s="61">
        <v>10.021000000000001</v>
      </c>
      <c r="C393" s="60">
        <v>3.04</v>
      </c>
      <c r="D393" s="62" t="s">
        <v>215</v>
      </c>
      <c r="E393" s="62"/>
      <c r="F393" s="60"/>
      <c r="G393" s="119">
        <f t="shared" si="12"/>
        <v>10</v>
      </c>
      <c r="H393" s="97">
        <f t="shared" si="13"/>
        <v>7</v>
      </c>
      <c r="I393" s="123"/>
      <c r="J393" s="123"/>
      <c r="K393" s="88"/>
    </row>
    <row r="394" spans="1:11" s="64" customFormat="1" x14ac:dyDescent="0.35">
      <c r="A394" s="60">
        <v>7.1</v>
      </c>
      <c r="B394" s="61">
        <v>10.010999999999999</v>
      </c>
      <c r="C394" s="60">
        <v>10.09</v>
      </c>
      <c r="D394" s="62" t="s">
        <v>215</v>
      </c>
      <c r="E394" s="62"/>
      <c r="F394" s="60"/>
      <c r="G394" s="119">
        <f t="shared" si="12"/>
        <v>10</v>
      </c>
      <c r="H394" s="97">
        <f t="shared" si="13"/>
        <v>7</v>
      </c>
      <c r="I394" s="123"/>
      <c r="J394" s="123"/>
      <c r="K394" s="88"/>
    </row>
    <row r="395" spans="1:11" s="64" customFormat="1" x14ac:dyDescent="0.35">
      <c r="A395" s="60">
        <v>7.1</v>
      </c>
      <c r="B395" s="61">
        <v>10.021000000000001</v>
      </c>
      <c r="C395" s="60">
        <v>10.09</v>
      </c>
      <c r="D395" s="62" t="s">
        <v>215</v>
      </c>
      <c r="E395" s="62"/>
      <c r="F395" s="60"/>
      <c r="G395" s="119">
        <f t="shared" si="12"/>
        <v>10</v>
      </c>
      <c r="H395" s="97">
        <f t="shared" si="13"/>
        <v>7</v>
      </c>
      <c r="I395" s="123"/>
      <c r="J395" s="123"/>
      <c r="K395" s="88"/>
    </row>
    <row r="396" spans="1:11" s="64" customFormat="1" x14ac:dyDescent="0.35">
      <c r="A396" s="60">
        <v>7.1</v>
      </c>
      <c r="B396" s="61">
        <v>10.010999999999999</v>
      </c>
      <c r="C396" s="60">
        <v>5.04</v>
      </c>
      <c r="D396" s="62" t="s">
        <v>235</v>
      </c>
      <c r="E396" s="62">
        <v>109</v>
      </c>
      <c r="F396" s="60">
        <v>48</v>
      </c>
      <c r="G396" s="119">
        <f t="shared" si="12"/>
        <v>10</v>
      </c>
      <c r="H396" s="97">
        <f t="shared" si="13"/>
        <v>7</v>
      </c>
      <c r="I396" s="127"/>
      <c r="J396" s="123"/>
    </row>
    <row r="397" spans="1:11" s="64" customFormat="1" x14ac:dyDescent="0.35">
      <c r="A397" s="60">
        <v>7.1</v>
      </c>
      <c r="B397" s="61">
        <v>10.023</v>
      </c>
      <c r="C397" s="60">
        <v>5.04</v>
      </c>
      <c r="D397" s="62" t="s">
        <v>235</v>
      </c>
      <c r="E397" s="62"/>
      <c r="F397" s="60">
        <v>48</v>
      </c>
      <c r="G397" s="119">
        <f t="shared" si="12"/>
        <v>10</v>
      </c>
      <c r="H397" s="97">
        <f t="shared" si="13"/>
        <v>7</v>
      </c>
      <c r="I397" s="127"/>
      <c r="J397" s="123"/>
    </row>
    <row r="398" spans="1:11" s="64" customFormat="1" x14ac:dyDescent="0.35">
      <c r="A398" s="60">
        <v>7.1</v>
      </c>
      <c r="B398" s="61">
        <v>10.025</v>
      </c>
      <c r="C398" s="60">
        <v>5.04</v>
      </c>
      <c r="D398" s="62" t="s">
        <v>235</v>
      </c>
      <c r="E398" s="62"/>
      <c r="F398" s="60">
        <v>48</v>
      </c>
      <c r="G398" s="119">
        <f t="shared" si="12"/>
        <v>10</v>
      </c>
      <c r="H398" s="97">
        <f t="shared" si="13"/>
        <v>7</v>
      </c>
      <c r="I398" s="127"/>
      <c r="J398" s="123"/>
    </row>
    <row r="399" spans="1:11" s="64" customFormat="1" x14ac:dyDescent="0.35">
      <c r="A399" s="60">
        <v>7.1</v>
      </c>
      <c r="B399" s="61">
        <v>10.021000000000001</v>
      </c>
      <c r="C399" s="60">
        <v>5.01</v>
      </c>
      <c r="D399" s="62" t="s">
        <v>233</v>
      </c>
      <c r="E399" s="62">
        <v>79</v>
      </c>
      <c r="F399" s="60">
        <v>56</v>
      </c>
      <c r="G399" s="119">
        <f t="shared" si="12"/>
        <v>10</v>
      </c>
      <c r="H399" s="97">
        <f t="shared" si="13"/>
        <v>7</v>
      </c>
      <c r="I399" s="123"/>
      <c r="J399" s="123"/>
    </row>
    <row r="400" spans="1:11" s="64" customFormat="1" x14ac:dyDescent="0.35">
      <c r="A400" s="60">
        <v>7.1</v>
      </c>
      <c r="B400" s="61">
        <v>10.010999999999999</v>
      </c>
      <c r="C400" s="60">
        <v>5.05</v>
      </c>
      <c r="D400" s="62" t="s">
        <v>228</v>
      </c>
      <c r="E400" s="62"/>
      <c r="F400" s="60">
        <v>62</v>
      </c>
      <c r="G400" s="119">
        <f t="shared" si="12"/>
        <v>10</v>
      </c>
      <c r="H400" s="97">
        <f t="shared" si="13"/>
        <v>7</v>
      </c>
      <c r="I400" s="123"/>
      <c r="J400" s="123"/>
    </row>
    <row r="401" spans="1:11" s="64" customFormat="1" x14ac:dyDescent="0.25">
      <c r="A401" s="54">
        <v>7.1</v>
      </c>
      <c r="B401" s="55">
        <v>10.021000000000001</v>
      </c>
      <c r="C401" s="54">
        <v>5.08</v>
      </c>
      <c r="D401" s="56" t="s">
        <v>217</v>
      </c>
      <c r="E401" s="56">
        <v>69</v>
      </c>
      <c r="F401" s="54">
        <v>69</v>
      </c>
      <c r="G401" s="119">
        <f t="shared" si="12"/>
        <v>10</v>
      </c>
      <c r="H401" s="97">
        <f t="shared" si="13"/>
        <v>7</v>
      </c>
      <c r="I401" s="124"/>
      <c r="J401" s="132"/>
      <c r="K401" s="58"/>
    </row>
    <row r="402" spans="1:11" s="64" customFormat="1" x14ac:dyDescent="0.25">
      <c r="A402" s="54">
        <v>7.1</v>
      </c>
      <c r="B402" s="55">
        <v>10.023</v>
      </c>
      <c r="C402" s="54">
        <v>5.08</v>
      </c>
      <c r="D402" s="56" t="s">
        <v>217</v>
      </c>
      <c r="E402" s="56"/>
      <c r="F402" s="54">
        <v>69</v>
      </c>
      <c r="G402" s="119">
        <f t="shared" si="12"/>
        <v>10</v>
      </c>
      <c r="H402" s="97">
        <f t="shared" si="13"/>
        <v>7</v>
      </c>
      <c r="I402" s="124"/>
      <c r="J402" s="132"/>
      <c r="K402" s="58"/>
    </row>
    <row r="403" spans="1:11" s="64" customFormat="1" x14ac:dyDescent="0.25">
      <c r="A403" s="54">
        <v>7.1</v>
      </c>
      <c r="B403" s="55">
        <v>10.025</v>
      </c>
      <c r="C403" s="54">
        <v>5.08</v>
      </c>
      <c r="D403" s="56" t="s">
        <v>217</v>
      </c>
      <c r="E403" s="56"/>
      <c r="F403" s="54">
        <v>69</v>
      </c>
      <c r="G403" s="119">
        <f t="shared" si="12"/>
        <v>10</v>
      </c>
      <c r="H403" s="97">
        <f t="shared" si="13"/>
        <v>7</v>
      </c>
      <c r="I403" s="124"/>
      <c r="J403" s="132"/>
      <c r="K403" s="58"/>
    </row>
    <row r="404" spans="1:11" s="64" customFormat="1" x14ac:dyDescent="0.35">
      <c r="A404" s="60">
        <v>7.3</v>
      </c>
      <c r="B404" s="61">
        <v>10.012</v>
      </c>
      <c r="C404" s="60">
        <v>9.0299999999999994</v>
      </c>
      <c r="D404" s="62" t="s">
        <v>117</v>
      </c>
      <c r="E404" s="62">
        <v>62</v>
      </c>
      <c r="F404" s="60"/>
      <c r="G404" s="119">
        <f t="shared" si="12"/>
        <v>10</v>
      </c>
      <c r="H404" s="97">
        <f t="shared" si="13"/>
        <v>7</v>
      </c>
      <c r="I404" s="123"/>
      <c r="J404" s="123"/>
      <c r="K404" s="88"/>
    </row>
    <row r="405" spans="1:11" s="64" customFormat="1" x14ac:dyDescent="0.35">
      <c r="A405" s="60">
        <v>7.3</v>
      </c>
      <c r="B405" s="61">
        <v>10.021000000000001</v>
      </c>
      <c r="C405" s="60">
        <v>9.0299999999999994</v>
      </c>
      <c r="D405" s="62" t="s">
        <v>117</v>
      </c>
      <c r="E405" s="62"/>
      <c r="F405" s="60"/>
      <c r="G405" s="119">
        <f t="shared" si="12"/>
        <v>10</v>
      </c>
      <c r="H405" s="97">
        <f t="shared" si="13"/>
        <v>7</v>
      </c>
      <c r="I405" s="123"/>
      <c r="J405" s="123"/>
      <c r="K405" s="88"/>
    </row>
    <row r="406" spans="1:11" s="64" customFormat="1" x14ac:dyDescent="0.35">
      <c r="A406" s="60">
        <v>7.3</v>
      </c>
      <c r="B406" s="61">
        <v>10.012</v>
      </c>
      <c r="C406" s="60">
        <v>9.0399999999999991</v>
      </c>
      <c r="D406" s="62" t="s">
        <v>117</v>
      </c>
      <c r="E406" s="62"/>
      <c r="F406" s="60"/>
      <c r="G406" s="119">
        <f t="shared" si="12"/>
        <v>10</v>
      </c>
      <c r="H406" s="97">
        <f t="shared" si="13"/>
        <v>7</v>
      </c>
      <c r="I406" s="123"/>
      <c r="J406" s="123"/>
      <c r="K406" s="88"/>
    </row>
    <row r="407" spans="1:11" s="64" customFormat="1" x14ac:dyDescent="0.35">
      <c r="A407" s="60">
        <v>7.3</v>
      </c>
      <c r="B407" s="61">
        <v>10.021000000000001</v>
      </c>
      <c r="C407" s="60">
        <v>9.0399999999999991</v>
      </c>
      <c r="D407" s="62" t="s">
        <v>117</v>
      </c>
      <c r="E407" s="62"/>
      <c r="F407" s="60"/>
      <c r="G407" s="119">
        <f t="shared" si="12"/>
        <v>10</v>
      </c>
      <c r="H407" s="97">
        <f t="shared" si="13"/>
        <v>7</v>
      </c>
      <c r="I407" s="123"/>
      <c r="J407" s="123"/>
      <c r="K407" s="88"/>
    </row>
    <row r="408" spans="1:11" s="64" customFormat="1" x14ac:dyDescent="0.35">
      <c r="A408" s="60">
        <v>7.3</v>
      </c>
      <c r="B408" s="61">
        <v>10.012</v>
      </c>
      <c r="C408" s="60">
        <v>9.0500000000000007</v>
      </c>
      <c r="D408" s="62" t="s">
        <v>117</v>
      </c>
      <c r="E408" s="62"/>
      <c r="F408" s="60"/>
      <c r="G408" s="119">
        <f t="shared" si="12"/>
        <v>10</v>
      </c>
      <c r="H408" s="97">
        <f t="shared" si="13"/>
        <v>7</v>
      </c>
      <c r="I408" s="123"/>
      <c r="J408" s="123"/>
      <c r="K408" s="88"/>
    </row>
    <row r="409" spans="1:11" s="64" customFormat="1" x14ac:dyDescent="0.35">
      <c r="A409" s="60">
        <v>7.3</v>
      </c>
      <c r="B409" s="61">
        <v>10.021000000000001</v>
      </c>
      <c r="C409" s="60">
        <v>9.0500000000000007</v>
      </c>
      <c r="D409" s="62" t="s">
        <v>117</v>
      </c>
      <c r="E409" s="62"/>
      <c r="F409" s="60"/>
      <c r="G409" s="119">
        <f t="shared" si="12"/>
        <v>10</v>
      </c>
      <c r="H409" s="97">
        <f t="shared" si="13"/>
        <v>7</v>
      </c>
      <c r="I409" s="123"/>
      <c r="J409" s="123"/>
      <c r="K409" s="88"/>
    </row>
    <row r="410" spans="1:11" s="64" customFormat="1" x14ac:dyDescent="0.35">
      <c r="A410" s="60">
        <v>7.1</v>
      </c>
      <c r="B410" s="61">
        <v>10.012</v>
      </c>
      <c r="C410" s="60">
        <v>8.02</v>
      </c>
      <c r="D410" s="62" t="s">
        <v>211</v>
      </c>
      <c r="E410" s="62">
        <v>85</v>
      </c>
      <c r="F410" s="60"/>
      <c r="G410" s="119">
        <f t="shared" si="12"/>
        <v>10</v>
      </c>
      <c r="H410" s="97">
        <f t="shared" si="13"/>
        <v>7</v>
      </c>
      <c r="I410" s="123"/>
      <c r="J410" s="123"/>
      <c r="K410" s="88"/>
    </row>
    <row r="411" spans="1:11" s="64" customFormat="1" x14ac:dyDescent="0.35">
      <c r="A411" s="60">
        <v>7.1</v>
      </c>
      <c r="B411" s="61">
        <v>10.012</v>
      </c>
      <c r="C411" s="60">
        <v>8.08</v>
      </c>
      <c r="D411" s="62" t="s">
        <v>211</v>
      </c>
      <c r="E411" s="62"/>
      <c r="F411" s="60"/>
      <c r="G411" s="119">
        <f t="shared" si="12"/>
        <v>10</v>
      </c>
      <c r="H411" s="97">
        <f t="shared" si="13"/>
        <v>7</v>
      </c>
      <c r="I411" s="123"/>
      <c r="J411" s="123"/>
      <c r="K411" s="88"/>
    </row>
    <row r="412" spans="1:11" s="64" customFormat="1" x14ac:dyDescent="0.35">
      <c r="A412" s="60">
        <v>7.1</v>
      </c>
      <c r="B412" s="61">
        <v>10.012</v>
      </c>
      <c r="C412" s="60">
        <v>17.04</v>
      </c>
      <c r="D412" s="62" t="s">
        <v>211</v>
      </c>
      <c r="E412" s="62"/>
      <c r="F412" s="60"/>
      <c r="G412" s="119">
        <f t="shared" si="12"/>
        <v>10</v>
      </c>
      <c r="H412" s="97">
        <f t="shared" si="13"/>
        <v>7</v>
      </c>
      <c r="I412" s="123"/>
      <c r="J412" s="123"/>
      <c r="K412" s="88"/>
    </row>
    <row r="413" spans="1:11" s="64" customFormat="1" x14ac:dyDescent="0.35">
      <c r="A413" s="60">
        <v>7.2</v>
      </c>
      <c r="B413" s="61">
        <v>10.010999999999999</v>
      </c>
      <c r="C413" s="60">
        <v>5.0599999999999996</v>
      </c>
      <c r="D413" s="62" t="s">
        <v>250</v>
      </c>
      <c r="E413" s="62">
        <v>83</v>
      </c>
      <c r="F413" s="60">
        <v>82</v>
      </c>
      <c r="G413" s="119">
        <f t="shared" si="12"/>
        <v>10</v>
      </c>
      <c r="H413" s="97">
        <f t="shared" si="13"/>
        <v>7</v>
      </c>
      <c r="I413" s="123"/>
      <c r="J413" s="123"/>
    </row>
    <row r="414" spans="1:11" s="64" customFormat="1" x14ac:dyDescent="0.35">
      <c r="A414" s="60">
        <v>7.2</v>
      </c>
      <c r="B414" s="61">
        <v>10.010999999999999</v>
      </c>
      <c r="C414" s="60">
        <v>5.0599999999999996</v>
      </c>
      <c r="D414" s="62" t="s">
        <v>222</v>
      </c>
      <c r="E414" s="62">
        <v>84</v>
      </c>
      <c r="F414" s="60">
        <v>81</v>
      </c>
      <c r="G414" s="119">
        <f t="shared" si="12"/>
        <v>10</v>
      </c>
      <c r="H414" s="97">
        <f t="shared" si="13"/>
        <v>7</v>
      </c>
      <c r="I414" s="123"/>
      <c r="J414" s="123"/>
    </row>
    <row r="415" spans="1:11" s="64" customFormat="1" x14ac:dyDescent="0.35">
      <c r="A415" s="60">
        <v>7.2</v>
      </c>
      <c r="B415" s="61">
        <v>10.012</v>
      </c>
      <c r="C415" s="60">
        <v>5.0599999999999996</v>
      </c>
      <c r="D415" s="62" t="s">
        <v>222</v>
      </c>
      <c r="E415" s="62"/>
      <c r="F415" s="60">
        <v>81</v>
      </c>
      <c r="G415" s="119">
        <f t="shared" si="12"/>
        <v>10</v>
      </c>
      <c r="H415" s="97">
        <f t="shared" si="13"/>
        <v>7</v>
      </c>
      <c r="I415" s="123"/>
      <c r="J415" s="123"/>
    </row>
    <row r="416" spans="1:11" s="64" customFormat="1" x14ac:dyDescent="0.35">
      <c r="A416" s="60">
        <v>7.2</v>
      </c>
      <c r="B416" s="61">
        <v>10.021000000000001</v>
      </c>
      <c r="C416" s="60">
        <v>5.0599999999999996</v>
      </c>
      <c r="D416" s="62" t="s">
        <v>222</v>
      </c>
      <c r="E416" s="62"/>
      <c r="F416" s="60">
        <v>81</v>
      </c>
      <c r="G416" s="119">
        <f t="shared" si="12"/>
        <v>10</v>
      </c>
      <c r="H416" s="97">
        <f t="shared" si="13"/>
        <v>7</v>
      </c>
      <c r="I416" s="123"/>
      <c r="J416" s="123"/>
    </row>
    <row r="417" spans="1:10" s="64" customFormat="1" x14ac:dyDescent="0.35">
      <c r="A417" s="60">
        <v>7.2</v>
      </c>
      <c r="B417" s="61">
        <v>10.022</v>
      </c>
      <c r="C417" s="60">
        <v>5.0599999999999996</v>
      </c>
      <c r="D417" s="62" t="s">
        <v>222</v>
      </c>
      <c r="E417" s="62"/>
      <c r="F417" s="60">
        <v>81</v>
      </c>
      <c r="G417" s="119">
        <f t="shared" si="12"/>
        <v>10</v>
      </c>
      <c r="H417" s="97">
        <f t="shared" si="13"/>
        <v>7</v>
      </c>
      <c r="I417" s="123"/>
      <c r="J417" s="123"/>
    </row>
    <row r="418" spans="1:10" s="64" customFormat="1" x14ac:dyDescent="0.35">
      <c r="A418" s="60">
        <v>7.2</v>
      </c>
      <c r="B418" s="61">
        <v>10.010999999999999</v>
      </c>
      <c r="C418" s="60">
        <v>5.07</v>
      </c>
      <c r="D418" s="62" t="s">
        <v>222</v>
      </c>
      <c r="E418" s="62"/>
      <c r="F418" s="60">
        <v>81</v>
      </c>
      <c r="G418" s="119">
        <f t="shared" si="12"/>
        <v>10</v>
      </c>
      <c r="H418" s="97">
        <f t="shared" si="13"/>
        <v>7</v>
      </c>
      <c r="I418" s="123"/>
      <c r="J418" s="123"/>
    </row>
    <row r="419" spans="1:10" s="64" customFormat="1" x14ac:dyDescent="0.35">
      <c r="A419" s="60">
        <v>7.2</v>
      </c>
      <c r="B419" s="61">
        <v>10.012</v>
      </c>
      <c r="C419" s="60">
        <v>5.07</v>
      </c>
      <c r="D419" s="62" t="s">
        <v>222</v>
      </c>
      <c r="E419" s="62"/>
      <c r="F419" s="60">
        <v>81</v>
      </c>
      <c r="G419" s="119">
        <f t="shared" si="12"/>
        <v>10</v>
      </c>
      <c r="H419" s="97">
        <f t="shared" si="13"/>
        <v>7</v>
      </c>
      <c r="I419" s="123"/>
      <c r="J419" s="123"/>
    </row>
    <row r="420" spans="1:10" s="64" customFormat="1" x14ac:dyDescent="0.35">
      <c r="A420" s="60">
        <v>7.2</v>
      </c>
      <c r="B420" s="61">
        <v>10.021000000000001</v>
      </c>
      <c r="C420" s="60">
        <v>5.07</v>
      </c>
      <c r="D420" s="62" t="s">
        <v>222</v>
      </c>
      <c r="E420" s="62"/>
      <c r="F420" s="60">
        <v>81</v>
      </c>
      <c r="G420" s="119">
        <f t="shared" si="12"/>
        <v>10</v>
      </c>
      <c r="H420" s="97">
        <f t="shared" si="13"/>
        <v>7</v>
      </c>
      <c r="I420" s="123"/>
      <c r="J420" s="123"/>
    </row>
    <row r="421" spans="1:10" s="64" customFormat="1" x14ac:dyDescent="0.35">
      <c r="A421" s="60">
        <v>7.1</v>
      </c>
      <c r="B421" s="61">
        <v>10.010999999999999</v>
      </c>
      <c r="C421" s="60">
        <v>18.03</v>
      </c>
      <c r="D421" s="62" t="s">
        <v>148</v>
      </c>
      <c r="E421" s="62">
        <v>58</v>
      </c>
      <c r="F421" s="60">
        <v>90</v>
      </c>
      <c r="G421" s="119">
        <f t="shared" si="12"/>
        <v>10</v>
      </c>
      <c r="H421" s="97">
        <f t="shared" si="13"/>
        <v>7</v>
      </c>
      <c r="I421" s="123"/>
      <c r="J421" s="123"/>
    </row>
    <row r="422" spans="1:10" s="64" customFormat="1" x14ac:dyDescent="0.35">
      <c r="A422" s="60">
        <v>7.1</v>
      </c>
      <c r="B422" s="61">
        <v>10.010999999999999</v>
      </c>
      <c r="C422" s="60">
        <v>18.03</v>
      </c>
      <c r="D422" s="62" t="s">
        <v>148</v>
      </c>
      <c r="E422" s="62"/>
      <c r="F422" s="60">
        <v>90</v>
      </c>
      <c r="G422" s="119">
        <f t="shared" si="12"/>
        <v>10</v>
      </c>
      <c r="H422" s="97">
        <f t="shared" si="13"/>
        <v>7</v>
      </c>
      <c r="I422" s="123"/>
      <c r="J422" s="123"/>
    </row>
    <row r="423" spans="1:10" s="64" customFormat="1" x14ac:dyDescent="0.35">
      <c r="A423" s="60">
        <v>7.1</v>
      </c>
      <c r="B423" s="61">
        <v>10.012</v>
      </c>
      <c r="C423" s="60">
        <v>18.03</v>
      </c>
      <c r="D423" s="62" t="s">
        <v>148</v>
      </c>
      <c r="E423" s="62"/>
      <c r="F423" s="60">
        <v>90</v>
      </c>
      <c r="G423" s="119">
        <f t="shared" si="12"/>
        <v>10</v>
      </c>
      <c r="H423" s="97">
        <f t="shared" si="13"/>
        <v>7</v>
      </c>
      <c r="I423" s="123"/>
      <c r="J423" s="123"/>
    </row>
    <row r="424" spans="1:10" s="64" customFormat="1" x14ac:dyDescent="0.35">
      <c r="A424" s="60">
        <v>7.1</v>
      </c>
      <c r="B424" s="61">
        <v>10.012</v>
      </c>
      <c r="C424" s="60">
        <v>18.03</v>
      </c>
      <c r="D424" s="62" t="s">
        <v>148</v>
      </c>
      <c r="E424" s="62"/>
      <c r="F424" s="60">
        <v>90</v>
      </c>
      <c r="G424" s="119">
        <f t="shared" si="12"/>
        <v>10</v>
      </c>
      <c r="H424" s="97">
        <f t="shared" si="13"/>
        <v>7</v>
      </c>
      <c r="I424" s="123"/>
      <c r="J424" s="123"/>
    </row>
    <row r="425" spans="1:10" s="64" customFormat="1" x14ac:dyDescent="0.35">
      <c r="A425" s="60">
        <v>7.2</v>
      </c>
      <c r="B425" s="61">
        <v>10.010999999999999</v>
      </c>
      <c r="C425" s="60">
        <v>8.0299999999999994</v>
      </c>
      <c r="D425" s="62" t="s">
        <v>218</v>
      </c>
      <c r="E425" s="62">
        <v>106</v>
      </c>
      <c r="F425" s="60"/>
      <c r="G425" s="119">
        <f t="shared" si="12"/>
        <v>10</v>
      </c>
      <c r="H425" s="97">
        <f t="shared" si="13"/>
        <v>7</v>
      </c>
      <c r="I425" s="123"/>
      <c r="J425" s="123"/>
    </row>
    <row r="426" spans="1:10" s="64" customFormat="1" x14ac:dyDescent="0.35">
      <c r="A426" s="60">
        <v>7.2</v>
      </c>
      <c r="B426" s="61">
        <v>10.012</v>
      </c>
      <c r="C426" s="60">
        <v>8.0299999999999994</v>
      </c>
      <c r="D426" s="62" t="s">
        <v>218</v>
      </c>
      <c r="E426" s="62"/>
      <c r="F426" s="60"/>
      <c r="G426" s="119">
        <f t="shared" si="12"/>
        <v>10</v>
      </c>
      <c r="H426" s="97">
        <f t="shared" si="13"/>
        <v>7</v>
      </c>
      <c r="I426" s="123"/>
      <c r="J426" s="123"/>
    </row>
    <row r="427" spans="1:10" s="64" customFormat="1" x14ac:dyDescent="0.35">
      <c r="A427" s="60">
        <v>7.2</v>
      </c>
      <c r="B427" s="61">
        <v>10.010999999999999</v>
      </c>
      <c r="C427" s="60">
        <v>8.0399999999999991</v>
      </c>
      <c r="D427" s="62" t="s">
        <v>218</v>
      </c>
      <c r="E427" s="62"/>
      <c r="F427" s="60"/>
      <c r="G427" s="119">
        <f t="shared" si="12"/>
        <v>10</v>
      </c>
      <c r="H427" s="97">
        <f t="shared" si="13"/>
        <v>7</v>
      </c>
      <c r="I427" s="123"/>
      <c r="J427" s="123"/>
    </row>
    <row r="428" spans="1:10" s="64" customFormat="1" x14ac:dyDescent="0.35">
      <c r="A428" s="60">
        <v>7.2</v>
      </c>
      <c r="B428" s="61">
        <v>10.012</v>
      </c>
      <c r="C428" s="60">
        <v>8.0399999999999991</v>
      </c>
      <c r="D428" s="62" t="s">
        <v>218</v>
      </c>
      <c r="E428" s="62"/>
      <c r="F428" s="60"/>
      <c r="G428" s="119">
        <f t="shared" si="12"/>
        <v>10</v>
      </c>
      <c r="H428" s="97">
        <f t="shared" si="13"/>
        <v>7</v>
      </c>
      <c r="I428" s="123"/>
      <c r="J428" s="123"/>
    </row>
    <row r="429" spans="1:10" s="64" customFormat="1" x14ac:dyDescent="0.35">
      <c r="A429" s="60">
        <v>7.1</v>
      </c>
      <c r="B429" s="61">
        <v>10.023</v>
      </c>
      <c r="C429" s="60">
        <v>4.01</v>
      </c>
      <c r="D429" s="62" t="s">
        <v>227</v>
      </c>
      <c r="E429" s="62">
        <v>102</v>
      </c>
      <c r="F429" s="60">
        <v>94</v>
      </c>
      <c r="G429" s="119">
        <f t="shared" si="12"/>
        <v>10</v>
      </c>
      <c r="H429" s="97">
        <f t="shared" si="13"/>
        <v>7</v>
      </c>
      <c r="I429" s="123"/>
      <c r="J429" s="123"/>
    </row>
    <row r="430" spans="1:10" s="64" customFormat="1" x14ac:dyDescent="0.35">
      <c r="A430" s="60">
        <v>7.1</v>
      </c>
      <c r="B430" s="61">
        <v>10.023999999999999</v>
      </c>
      <c r="C430" s="60">
        <v>4.01</v>
      </c>
      <c r="D430" s="62" t="s">
        <v>227</v>
      </c>
      <c r="E430" s="62"/>
      <c r="F430" s="60">
        <v>94</v>
      </c>
      <c r="G430" s="119">
        <f t="shared" si="12"/>
        <v>10</v>
      </c>
      <c r="H430" s="97">
        <f t="shared" si="13"/>
        <v>7</v>
      </c>
      <c r="I430" s="123"/>
      <c r="J430" s="123"/>
    </row>
    <row r="431" spans="1:10" s="64" customFormat="1" x14ac:dyDescent="0.35">
      <c r="A431" s="60">
        <v>7.1</v>
      </c>
      <c r="B431" s="61">
        <v>10.010999999999999</v>
      </c>
      <c r="C431" s="60">
        <v>5.03</v>
      </c>
      <c r="D431" s="62" t="s">
        <v>227</v>
      </c>
      <c r="E431" s="62"/>
      <c r="F431" s="60">
        <v>94</v>
      </c>
      <c r="G431" s="119">
        <f t="shared" si="12"/>
        <v>10</v>
      </c>
      <c r="H431" s="97">
        <f t="shared" si="13"/>
        <v>7</v>
      </c>
      <c r="I431" s="123"/>
      <c r="J431" s="123"/>
    </row>
    <row r="432" spans="1:10" s="64" customFormat="1" x14ac:dyDescent="0.35">
      <c r="A432" s="60">
        <v>7.1</v>
      </c>
      <c r="B432" s="61">
        <v>10.010999999999999</v>
      </c>
      <c r="C432" s="60">
        <v>3.02</v>
      </c>
      <c r="D432" s="62" t="s">
        <v>230</v>
      </c>
      <c r="E432" s="62">
        <v>104</v>
      </c>
      <c r="F432" s="60">
        <v>98</v>
      </c>
      <c r="G432" s="119">
        <f t="shared" si="12"/>
        <v>10</v>
      </c>
      <c r="H432" s="97">
        <f t="shared" si="13"/>
        <v>7</v>
      </c>
      <c r="I432" s="123"/>
      <c r="J432" s="123"/>
    </row>
    <row r="433" spans="1:11" s="64" customFormat="1" x14ac:dyDescent="0.35">
      <c r="A433" s="60">
        <v>7.1</v>
      </c>
      <c r="B433" s="61">
        <v>10.023</v>
      </c>
      <c r="C433" s="60">
        <v>3.02</v>
      </c>
      <c r="D433" s="62" t="s">
        <v>230</v>
      </c>
      <c r="E433" s="62"/>
      <c r="F433" s="60">
        <v>98</v>
      </c>
      <c r="G433" s="119">
        <f t="shared" si="12"/>
        <v>10</v>
      </c>
      <c r="H433" s="97">
        <f t="shared" si="13"/>
        <v>7</v>
      </c>
      <c r="I433" s="123"/>
      <c r="J433" s="123"/>
    </row>
    <row r="434" spans="1:11" s="64" customFormat="1" x14ac:dyDescent="0.35">
      <c r="A434" s="60">
        <v>7.1</v>
      </c>
      <c r="B434" s="61">
        <v>10.010999999999999</v>
      </c>
      <c r="C434" s="60">
        <v>7.02</v>
      </c>
      <c r="D434" s="62" t="s">
        <v>230</v>
      </c>
      <c r="E434" s="62"/>
      <c r="F434" s="60">
        <v>98</v>
      </c>
      <c r="G434" s="119">
        <f t="shared" si="12"/>
        <v>10</v>
      </c>
      <c r="H434" s="97">
        <f t="shared" si="13"/>
        <v>7</v>
      </c>
      <c r="I434" s="123"/>
      <c r="J434" s="123"/>
    </row>
    <row r="435" spans="1:11" s="64" customFormat="1" x14ac:dyDescent="0.35">
      <c r="A435" s="60">
        <v>7.1</v>
      </c>
      <c r="B435" s="61">
        <v>10.023</v>
      </c>
      <c r="C435" s="60">
        <v>7.02</v>
      </c>
      <c r="D435" s="62" t="s">
        <v>230</v>
      </c>
      <c r="E435" s="62"/>
      <c r="F435" s="60">
        <v>98</v>
      </c>
      <c r="G435" s="119">
        <f t="shared" si="12"/>
        <v>10</v>
      </c>
      <c r="H435" s="97">
        <f t="shared" si="13"/>
        <v>7</v>
      </c>
      <c r="I435" s="123"/>
      <c r="J435" s="123"/>
    </row>
    <row r="436" spans="1:11" s="64" customFormat="1" x14ac:dyDescent="0.35">
      <c r="A436" s="60">
        <v>7.1</v>
      </c>
      <c r="B436" s="61">
        <v>10.021000000000001</v>
      </c>
      <c r="C436" s="60">
        <v>6.01</v>
      </c>
      <c r="D436" s="62" t="s">
        <v>234</v>
      </c>
      <c r="E436" s="62">
        <v>80</v>
      </c>
      <c r="F436" s="60">
        <v>100</v>
      </c>
      <c r="G436" s="119">
        <f t="shared" si="12"/>
        <v>10</v>
      </c>
      <c r="H436" s="97">
        <f t="shared" si="13"/>
        <v>7</v>
      </c>
      <c r="I436" s="123"/>
      <c r="J436" s="123"/>
    </row>
    <row r="437" spans="1:11" s="64" customFormat="1" x14ac:dyDescent="0.35">
      <c r="A437" s="60">
        <v>7.1</v>
      </c>
      <c r="B437" s="61">
        <v>10.021000000000001</v>
      </c>
      <c r="C437" s="60">
        <v>6.02</v>
      </c>
      <c r="D437" s="62" t="s">
        <v>234</v>
      </c>
      <c r="E437" s="62"/>
      <c r="F437" s="60">
        <v>100</v>
      </c>
      <c r="G437" s="119">
        <f t="shared" si="12"/>
        <v>10</v>
      </c>
      <c r="H437" s="97">
        <f t="shared" si="13"/>
        <v>7</v>
      </c>
      <c r="I437" s="123"/>
      <c r="J437" s="123"/>
    </row>
    <row r="438" spans="1:11" s="64" customFormat="1" x14ac:dyDescent="0.35">
      <c r="A438" s="60">
        <v>7.1</v>
      </c>
      <c r="B438" s="61">
        <v>10.010999999999999</v>
      </c>
      <c r="C438" s="60">
        <v>5.05</v>
      </c>
      <c r="D438" s="62" t="s">
        <v>226</v>
      </c>
      <c r="E438" s="62">
        <v>70</v>
      </c>
      <c r="F438" s="60">
        <v>101</v>
      </c>
      <c r="G438" s="119">
        <f t="shared" si="12"/>
        <v>10</v>
      </c>
      <c r="H438" s="97">
        <f t="shared" si="13"/>
        <v>7</v>
      </c>
      <c r="I438" s="127"/>
      <c r="J438" s="123"/>
    </row>
    <row r="439" spans="1:11" s="64" customFormat="1" x14ac:dyDescent="0.35">
      <c r="A439" s="60">
        <v>7.1</v>
      </c>
      <c r="B439" s="61">
        <v>10.010999999999999</v>
      </c>
      <c r="C439" s="60">
        <v>5.05</v>
      </c>
      <c r="D439" s="62" t="s">
        <v>226</v>
      </c>
      <c r="E439" s="62"/>
      <c r="F439" s="60">
        <v>101</v>
      </c>
      <c r="G439" s="119">
        <f t="shared" si="12"/>
        <v>10</v>
      </c>
      <c r="H439" s="97">
        <f t="shared" si="13"/>
        <v>7</v>
      </c>
      <c r="I439" s="127"/>
      <c r="J439" s="123"/>
    </row>
    <row r="440" spans="1:11" s="64" customFormat="1" x14ac:dyDescent="0.35">
      <c r="A440" s="60">
        <v>7.1</v>
      </c>
      <c r="B440" s="61">
        <v>10.021000000000001</v>
      </c>
      <c r="C440" s="60">
        <v>6.01</v>
      </c>
      <c r="D440" s="62" t="s">
        <v>221</v>
      </c>
      <c r="E440" s="62">
        <v>82</v>
      </c>
      <c r="F440" s="60">
        <v>104</v>
      </c>
      <c r="G440" s="119">
        <f t="shared" si="12"/>
        <v>10</v>
      </c>
      <c r="H440" s="97">
        <f t="shared" si="13"/>
        <v>7</v>
      </c>
      <c r="I440" s="123"/>
      <c r="J440" s="123"/>
    </row>
    <row r="441" spans="1:11" s="72" customFormat="1" x14ac:dyDescent="0.35">
      <c r="A441" s="69">
        <v>7.1</v>
      </c>
      <c r="B441" s="70">
        <v>11.05</v>
      </c>
      <c r="C441" s="69">
        <v>8.07</v>
      </c>
      <c r="D441" s="71" t="s">
        <v>210</v>
      </c>
      <c r="E441" s="71">
        <v>99</v>
      </c>
      <c r="F441" s="69"/>
      <c r="G441" s="119">
        <f t="shared" si="12"/>
        <v>11</v>
      </c>
      <c r="H441" s="119">
        <f t="shared" si="13"/>
        <v>7</v>
      </c>
      <c r="I441" s="122" t="s">
        <v>372</v>
      </c>
      <c r="J441" s="122">
        <f>ROWS(I441:I450)</f>
        <v>10</v>
      </c>
    </row>
    <row r="442" spans="1:11" s="72" customFormat="1" x14ac:dyDescent="0.35">
      <c r="A442" s="69">
        <v>7.1</v>
      </c>
      <c r="B442" s="70">
        <v>11.04</v>
      </c>
      <c r="C442" s="69">
        <v>18.04</v>
      </c>
      <c r="D442" s="71" t="s">
        <v>149</v>
      </c>
      <c r="E442" s="71">
        <v>73</v>
      </c>
      <c r="F442" s="69">
        <v>24</v>
      </c>
      <c r="G442" s="119">
        <f t="shared" si="12"/>
        <v>11</v>
      </c>
      <c r="H442" s="119">
        <f t="shared" si="13"/>
        <v>7</v>
      </c>
      <c r="I442" s="122"/>
      <c r="J442" s="122"/>
    </row>
    <row r="443" spans="1:11" s="72" customFormat="1" x14ac:dyDescent="0.25">
      <c r="A443" s="65">
        <v>7.1</v>
      </c>
      <c r="B443" s="66">
        <v>11.02</v>
      </c>
      <c r="C443" s="65">
        <v>8.01</v>
      </c>
      <c r="D443" s="67" t="s">
        <v>212</v>
      </c>
      <c r="E443" s="67">
        <v>71</v>
      </c>
      <c r="F443" s="65">
        <v>37</v>
      </c>
      <c r="G443" s="119">
        <f t="shared" si="12"/>
        <v>11</v>
      </c>
      <c r="H443" s="119">
        <f t="shared" si="13"/>
        <v>7</v>
      </c>
      <c r="I443" s="125"/>
      <c r="J443" s="128"/>
      <c r="K443" s="68"/>
    </row>
    <row r="444" spans="1:11" s="72" customFormat="1" x14ac:dyDescent="0.25">
      <c r="A444" s="65">
        <v>7.1</v>
      </c>
      <c r="B444" s="66">
        <v>11.01</v>
      </c>
      <c r="C444" s="65">
        <v>8.09</v>
      </c>
      <c r="D444" s="67" t="s">
        <v>213</v>
      </c>
      <c r="E444" s="67">
        <v>72</v>
      </c>
      <c r="F444" s="65">
        <v>38</v>
      </c>
      <c r="G444" s="119">
        <f t="shared" si="12"/>
        <v>11</v>
      </c>
      <c r="H444" s="119">
        <f t="shared" si="13"/>
        <v>7</v>
      </c>
      <c r="I444" s="125"/>
      <c r="J444" s="125"/>
      <c r="K444" s="59"/>
    </row>
    <row r="445" spans="1:11" s="72" customFormat="1" x14ac:dyDescent="0.35">
      <c r="A445" s="69">
        <v>7.3</v>
      </c>
      <c r="B445" s="70">
        <v>11.05</v>
      </c>
      <c r="C445" s="69">
        <v>9.0299999999999994</v>
      </c>
      <c r="D445" s="71" t="s">
        <v>117</v>
      </c>
      <c r="E445" s="71">
        <v>62</v>
      </c>
      <c r="F445" s="69"/>
      <c r="G445" s="119">
        <f t="shared" si="12"/>
        <v>11</v>
      </c>
      <c r="H445" s="119">
        <f t="shared" si="13"/>
        <v>7</v>
      </c>
      <c r="I445" s="122"/>
      <c r="J445" s="122"/>
      <c r="K445" s="85"/>
    </row>
    <row r="446" spans="1:11" s="72" customFormat="1" x14ac:dyDescent="0.35">
      <c r="A446" s="69">
        <v>7.3</v>
      </c>
      <c r="B446" s="70">
        <v>11.05</v>
      </c>
      <c r="C446" s="69">
        <v>9.0399999999999991</v>
      </c>
      <c r="D446" s="71" t="s">
        <v>117</v>
      </c>
      <c r="E446" s="71"/>
      <c r="F446" s="69"/>
      <c r="G446" s="119">
        <f t="shared" si="12"/>
        <v>11</v>
      </c>
      <c r="H446" s="119">
        <f t="shared" si="13"/>
        <v>7</v>
      </c>
      <c r="I446" s="122"/>
      <c r="J446" s="122"/>
      <c r="K446" s="85"/>
    </row>
    <row r="447" spans="1:11" s="72" customFormat="1" x14ac:dyDescent="0.35">
      <c r="A447" s="69">
        <v>7.3</v>
      </c>
      <c r="B447" s="70">
        <v>11.05</v>
      </c>
      <c r="C447" s="69">
        <v>9.0500000000000007</v>
      </c>
      <c r="D447" s="71" t="s">
        <v>117</v>
      </c>
      <c r="E447" s="71"/>
      <c r="F447" s="69"/>
      <c r="G447" s="119">
        <f t="shared" si="12"/>
        <v>11</v>
      </c>
      <c r="H447" s="119">
        <f t="shared" si="13"/>
        <v>7</v>
      </c>
      <c r="I447" s="122"/>
      <c r="J447" s="122"/>
      <c r="K447" s="85"/>
    </row>
    <row r="448" spans="1:11" s="72" customFormat="1" x14ac:dyDescent="0.35">
      <c r="A448" s="69">
        <v>7.1</v>
      </c>
      <c r="B448" s="70">
        <v>11.01</v>
      </c>
      <c r="C448" s="69">
        <v>8.02</v>
      </c>
      <c r="D448" s="71" t="s">
        <v>211</v>
      </c>
      <c r="E448" s="71">
        <v>85</v>
      </c>
      <c r="F448" s="69"/>
      <c r="G448" s="119">
        <f t="shared" si="12"/>
        <v>11</v>
      </c>
      <c r="H448" s="119">
        <f t="shared" si="13"/>
        <v>7</v>
      </c>
      <c r="I448" s="122"/>
      <c r="J448" s="122"/>
      <c r="K448" s="85"/>
    </row>
    <row r="449" spans="1:11" s="72" customFormat="1" x14ac:dyDescent="0.35">
      <c r="A449" s="69">
        <v>7.1</v>
      </c>
      <c r="B449" s="70">
        <v>11.01</v>
      </c>
      <c r="C449" s="69">
        <v>8.08</v>
      </c>
      <c r="D449" s="71" t="s">
        <v>211</v>
      </c>
      <c r="E449" s="71"/>
      <c r="F449" s="69"/>
      <c r="G449" s="119">
        <f t="shared" si="12"/>
        <v>11</v>
      </c>
      <c r="H449" s="119">
        <f t="shared" si="13"/>
        <v>7</v>
      </c>
      <c r="I449" s="122"/>
      <c r="J449" s="122"/>
      <c r="K449" s="85"/>
    </row>
    <row r="450" spans="1:11" s="72" customFormat="1" x14ac:dyDescent="0.35">
      <c r="A450" s="69">
        <v>7.1</v>
      </c>
      <c r="B450" s="70">
        <v>11.01</v>
      </c>
      <c r="C450" s="69">
        <v>17.04</v>
      </c>
      <c r="D450" s="71" t="s">
        <v>211</v>
      </c>
      <c r="E450" s="71"/>
      <c r="F450" s="69"/>
      <c r="G450" s="119">
        <f t="shared" ref="G450:G513" si="14">_xlfn.FLOOR.MATH(B450)</f>
        <v>11</v>
      </c>
      <c r="H450" s="119">
        <f t="shared" ref="H450:H513" si="15">_xlfn.FLOOR.MATH(A450)</f>
        <v>7</v>
      </c>
      <c r="I450" s="122"/>
      <c r="J450" s="122"/>
      <c r="K450" s="85"/>
    </row>
    <row r="451" spans="1:11" s="64" customFormat="1" x14ac:dyDescent="0.35">
      <c r="A451" s="60">
        <v>7.3</v>
      </c>
      <c r="B451" s="61">
        <v>13.03</v>
      </c>
      <c r="C451" s="60">
        <v>9.0299999999999994</v>
      </c>
      <c r="D451" s="62" t="s">
        <v>117</v>
      </c>
      <c r="E451" s="62">
        <v>62</v>
      </c>
      <c r="F451" s="60"/>
      <c r="G451" s="119">
        <f t="shared" si="14"/>
        <v>13</v>
      </c>
      <c r="H451" s="97">
        <f t="shared" si="15"/>
        <v>7</v>
      </c>
      <c r="I451" s="123" t="s">
        <v>373</v>
      </c>
      <c r="J451" s="123">
        <f>ROWS(I451:I452)</f>
        <v>2</v>
      </c>
      <c r="K451" s="88"/>
    </row>
    <row r="452" spans="1:11" s="64" customFormat="1" x14ac:dyDescent="0.35">
      <c r="A452" s="60">
        <v>7.3</v>
      </c>
      <c r="B452" s="61">
        <v>13.03</v>
      </c>
      <c r="C452" s="60">
        <v>9.0500000000000007</v>
      </c>
      <c r="D452" s="62" t="s">
        <v>117</v>
      </c>
      <c r="E452" s="62"/>
      <c r="F452" s="60"/>
      <c r="G452" s="119">
        <f t="shared" si="14"/>
        <v>13</v>
      </c>
      <c r="H452" s="97">
        <f t="shared" si="15"/>
        <v>7</v>
      </c>
      <c r="I452" s="123"/>
      <c r="J452" s="123"/>
      <c r="K452" s="88"/>
    </row>
    <row r="453" spans="1:11" s="72" customFormat="1" x14ac:dyDescent="0.25">
      <c r="A453" s="65">
        <v>8</v>
      </c>
      <c r="B453" s="66">
        <v>1.02</v>
      </c>
      <c r="C453" s="65">
        <v>1.01</v>
      </c>
      <c r="D453" s="67" t="s">
        <v>224</v>
      </c>
      <c r="E453" s="67">
        <v>77</v>
      </c>
      <c r="F453" s="65">
        <v>5</v>
      </c>
      <c r="G453" s="119">
        <f t="shared" si="14"/>
        <v>1</v>
      </c>
      <c r="H453" s="119">
        <f t="shared" si="15"/>
        <v>8</v>
      </c>
      <c r="I453" s="125" t="s">
        <v>374</v>
      </c>
      <c r="J453" s="128">
        <f>ROWS(I453:I474)</f>
        <v>22</v>
      </c>
      <c r="K453" s="68"/>
    </row>
    <row r="454" spans="1:11" s="72" customFormat="1" x14ac:dyDescent="0.35">
      <c r="A454" s="69">
        <v>8</v>
      </c>
      <c r="B454" s="70">
        <v>1.02</v>
      </c>
      <c r="C454" s="69">
        <v>5.09</v>
      </c>
      <c r="D454" s="71" t="s">
        <v>159</v>
      </c>
      <c r="E454" s="71">
        <v>76</v>
      </c>
      <c r="F454" s="69">
        <v>4</v>
      </c>
      <c r="G454" s="119">
        <f t="shared" si="14"/>
        <v>1</v>
      </c>
      <c r="H454" s="119">
        <f t="shared" si="15"/>
        <v>8</v>
      </c>
      <c r="I454" s="126"/>
      <c r="J454" s="122"/>
    </row>
    <row r="455" spans="1:11" s="72" customFormat="1" x14ac:dyDescent="0.35">
      <c r="A455" s="69">
        <v>8</v>
      </c>
      <c r="B455" s="70">
        <v>1.0109999999999999</v>
      </c>
      <c r="C455" s="69">
        <v>7.01</v>
      </c>
      <c r="D455" s="71" t="s">
        <v>229</v>
      </c>
      <c r="E455" s="71">
        <v>67</v>
      </c>
      <c r="F455" s="69">
        <v>36</v>
      </c>
      <c r="G455" s="119">
        <f t="shared" si="14"/>
        <v>1</v>
      </c>
      <c r="H455" s="119">
        <f t="shared" si="15"/>
        <v>8</v>
      </c>
      <c r="I455" s="122"/>
      <c r="J455" s="122"/>
    </row>
    <row r="456" spans="1:11" s="72" customFormat="1" x14ac:dyDescent="0.35">
      <c r="A456" s="69">
        <v>8</v>
      </c>
      <c r="B456" s="70">
        <v>1.0109999999999999</v>
      </c>
      <c r="C456" s="69">
        <v>3.03</v>
      </c>
      <c r="D456" s="71" t="s">
        <v>215</v>
      </c>
      <c r="E456" s="71">
        <v>105</v>
      </c>
      <c r="F456" s="69"/>
      <c r="G456" s="119">
        <f t="shared" si="14"/>
        <v>1</v>
      </c>
      <c r="H456" s="119">
        <f t="shared" si="15"/>
        <v>8</v>
      </c>
      <c r="I456" s="122"/>
      <c r="J456" s="122"/>
      <c r="K456" s="85"/>
    </row>
    <row r="457" spans="1:11" s="72" customFormat="1" x14ac:dyDescent="0.35">
      <c r="A457" s="69">
        <v>8</v>
      </c>
      <c r="B457" s="70">
        <v>1.0109999999999999</v>
      </c>
      <c r="C457" s="69">
        <v>3.04</v>
      </c>
      <c r="D457" s="71" t="s">
        <v>215</v>
      </c>
      <c r="E457" s="71"/>
      <c r="F457" s="69"/>
      <c r="G457" s="119">
        <f t="shared" si="14"/>
        <v>1</v>
      </c>
      <c r="H457" s="119">
        <f t="shared" si="15"/>
        <v>8</v>
      </c>
      <c r="I457" s="122"/>
      <c r="J457" s="122"/>
      <c r="K457" s="85"/>
    </row>
    <row r="458" spans="1:11" s="72" customFormat="1" x14ac:dyDescent="0.35">
      <c r="A458" s="69">
        <v>8</v>
      </c>
      <c r="B458" s="70">
        <v>1.0109999999999999</v>
      </c>
      <c r="C458" s="69">
        <v>10.09</v>
      </c>
      <c r="D458" s="71" t="s">
        <v>215</v>
      </c>
      <c r="E458" s="71"/>
      <c r="F458" s="69"/>
      <c r="G458" s="119">
        <f t="shared" si="14"/>
        <v>1</v>
      </c>
      <c r="H458" s="119">
        <f t="shared" si="15"/>
        <v>8</v>
      </c>
      <c r="I458" s="122"/>
      <c r="J458" s="122"/>
      <c r="K458" s="85"/>
    </row>
    <row r="459" spans="1:11" s="72" customFormat="1" x14ac:dyDescent="0.35">
      <c r="A459" s="69">
        <v>8</v>
      </c>
      <c r="B459" s="70">
        <v>1.0109999999999999</v>
      </c>
      <c r="C459" s="69">
        <v>5.04</v>
      </c>
      <c r="D459" s="71" t="s">
        <v>235</v>
      </c>
      <c r="E459" s="71">
        <v>109</v>
      </c>
      <c r="F459" s="69">
        <v>48</v>
      </c>
      <c r="G459" s="119">
        <f t="shared" si="14"/>
        <v>1</v>
      </c>
      <c r="H459" s="119">
        <f t="shared" si="15"/>
        <v>8</v>
      </c>
      <c r="I459" s="126"/>
      <c r="J459" s="122"/>
    </row>
    <row r="460" spans="1:11" s="72" customFormat="1" x14ac:dyDescent="0.35">
      <c r="A460" s="69">
        <v>8</v>
      </c>
      <c r="B460" s="70">
        <v>1.0109999999999999</v>
      </c>
      <c r="C460" s="69">
        <v>5.01</v>
      </c>
      <c r="D460" s="71" t="s">
        <v>233</v>
      </c>
      <c r="E460" s="71">
        <v>79</v>
      </c>
      <c r="F460" s="69">
        <v>56</v>
      </c>
      <c r="G460" s="119">
        <f t="shared" si="14"/>
        <v>1</v>
      </c>
      <c r="H460" s="119">
        <f t="shared" si="15"/>
        <v>8</v>
      </c>
      <c r="I460" s="122"/>
      <c r="J460" s="122"/>
    </row>
    <row r="461" spans="1:11" s="72" customFormat="1" x14ac:dyDescent="0.35">
      <c r="A461" s="69">
        <v>8</v>
      </c>
      <c r="B461" s="70">
        <v>1.0109999999999999</v>
      </c>
      <c r="C461" s="69">
        <v>5.05</v>
      </c>
      <c r="D461" s="71" t="s">
        <v>228</v>
      </c>
      <c r="E461" s="71">
        <v>103</v>
      </c>
      <c r="F461" s="69">
        <v>62</v>
      </c>
      <c r="G461" s="119">
        <f t="shared" si="14"/>
        <v>1</v>
      </c>
      <c r="H461" s="119">
        <f t="shared" si="15"/>
        <v>8</v>
      </c>
      <c r="I461" s="122"/>
      <c r="J461" s="122"/>
    </row>
    <row r="462" spans="1:11" s="72" customFormat="1" x14ac:dyDescent="0.25">
      <c r="A462" s="65">
        <v>8</v>
      </c>
      <c r="B462" s="66">
        <v>1.0109999999999999</v>
      </c>
      <c r="C462" s="65">
        <v>5.08</v>
      </c>
      <c r="D462" s="67" t="s">
        <v>217</v>
      </c>
      <c r="E462" s="67">
        <v>69</v>
      </c>
      <c r="F462" s="65">
        <v>69</v>
      </c>
      <c r="G462" s="119">
        <f t="shared" si="14"/>
        <v>1</v>
      </c>
      <c r="H462" s="119">
        <f t="shared" si="15"/>
        <v>8</v>
      </c>
      <c r="I462" s="125"/>
      <c r="J462" s="128"/>
      <c r="K462" s="68"/>
    </row>
    <row r="463" spans="1:11" s="72" customFormat="1" x14ac:dyDescent="0.35">
      <c r="A463" s="69">
        <v>8</v>
      </c>
      <c r="B463" s="70">
        <v>1.0129999999999999</v>
      </c>
      <c r="C463" s="69">
        <v>2.02</v>
      </c>
      <c r="D463" s="71" t="s">
        <v>250</v>
      </c>
      <c r="E463" s="71">
        <v>83</v>
      </c>
      <c r="F463" s="69">
        <v>82</v>
      </c>
      <c r="G463" s="119">
        <f t="shared" si="14"/>
        <v>1</v>
      </c>
      <c r="H463" s="119">
        <f t="shared" si="15"/>
        <v>8</v>
      </c>
      <c r="I463" s="122"/>
      <c r="J463" s="122"/>
    </row>
    <row r="464" spans="1:11" s="72" customFormat="1" x14ac:dyDescent="0.35">
      <c r="A464" s="69">
        <v>8</v>
      </c>
      <c r="B464" s="70">
        <v>1.0109999999999999</v>
      </c>
      <c r="C464" s="69">
        <v>5.0599999999999996</v>
      </c>
      <c r="D464" s="71" t="s">
        <v>250</v>
      </c>
      <c r="E464" s="71"/>
      <c r="F464" s="69">
        <v>82</v>
      </c>
      <c r="G464" s="119">
        <f t="shared" si="14"/>
        <v>1</v>
      </c>
      <c r="H464" s="119">
        <f t="shared" si="15"/>
        <v>8</v>
      </c>
      <c r="I464" s="122"/>
      <c r="J464" s="122"/>
    </row>
    <row r="465" spans="1:11" s="72" customFormat="1" x14ac:dyDescent="0.35">
      <c r="A465" s="69">
        <v>8</v>
      </c>
      <c r="B465" s="70">
        <v>1.0129999999999999</v>
      </c>
      <c r="C465" s="69">
        <v>5.0599999999999996</v>
      </c>
      <c r="D465" s="71" t="s">
        <v>250</v>
      </c>
      <c r="E465" s="71"/>
      <c r="F465" s="69">
        <v>82</v>
      </c>
      <c r="G465" s="119">
        <f t="shared" si="14"/>
        <v>1</v>
      </c>
      <c r="H465" s="119">
        <f t="shared" si="15"/>
        <v>8</v>
      </c>
      <c r="I465" s="122"/>
      <c r="J465" s="122"/>
    </row>
    <row r="466" spans="1:11" s="72" customFormat="1" x14ac:dyDescent="0.35">
      <c r="A466" s="69">
        <v>8</v>
      </c>
      <c r="B466" s="70">
        <v>1.0129999999999999</v>
      </c>
      <c r="C466" s="69">
        <v>5.07</v>
      </c>
      <c r="D466" s="71" t="s">
        <v>222</v>
      </c>
      <c r="E466" s="71">
        <v>84</v>
      </c>
      <c r="F466" s="69">
        <v>81</v>
      </c>
      <c r="G466" s="119">
        <f t="shared" si="14"/>
        <v>1</v>
      </c>
      <c r="H466" s="119">
        <f t="shared" si="15"/>
        <v>8</v>
      </c>
      <c r="I466" s="122"/>
      <c r="J466" s="122"/>
    </row>
    <row r="467" spans="1:11" s="72" customFormat="1" x14ac:dyDescent="0.35">
      <c r="A467" s="69">
        <v>8</v>
      </c>
      <c r="B467" s="70">
        <v>1.03</v>
      </c>
      <c r="C467" s="69">
        <v>4.01</v>
      </c>
      <c r="D467" s="71" t="s">
        <v>227</v>
      </c>
      <c r="E467" s="71">
        <v>102</v>
      </c>
      <c r="F467" s="69">
        <v>94</v>
      </c>
      <c r="G467" s="119">
        <f t="shared" si="14"/>
        <v>1</v>
      </c>
      <c r="H467" s="119">
        <f t="shared" si="15"/>
        <v>8</v>
      </c>
      <c r="I467" s="122"/>
      <c r="J467" s="122"/>
    </row>
    <row r="468" spans="1:11" s="72" customFormat="1" x14ac:dyDescent="0.35">
      <c r="A468" s="69">
        <v>8</v>
      </c>
      <c r="B468" s="70">
        <v>1.02</v>
      </c>
      <c r="C468" s="69">
        <v>5.03</v>
      </c>
      <c r="D468" s="71" t="s">
        <v>227</v>
      </c>
      <c r="E468" s="71"/>
      <c r="F468" s="69">
        <v>94</v>
      </c>
      <c r="G468" s="119">
        <f t="shared" si="14"/>
        <v>1</v>
      </c>
      <c r="H468" s="119">
        <f t="shared" si="15"/>
        <v>8</v>
      </c>
      <c r="I468" s="122"/>
      <c r="J468" s="122"/>
    </row>
    <row r="469" spans="1:11" s="72" customFormat="1" x14ac:dyDescent="0.35">
      <c r="A469" s="69">
        <v>8</v>
      </c>
      <c r="B469" s="70">
        <v>1.0109999999999999</v>
      </c>
      <c r="C469" s="69">
        <v>3.02</v>
      </c>
      <c r="D469" s="71" t="s">
        <v>230</v>
      </c>
      <c r="E469" s="71">
        <v>104</v>
      </c>
      <c r="F469" s="69">
        <v>98</v>
      </c>
      <c r="G469" s="119">
        <f t="shared" si="14"/>
        <v>1</v>
      </c>
      <c r="H469" s="119">
        <f t="shared" si="15"/>
        <v>8</v>
      </c>
      <c r="I469" s="122"/>
      <c r="J469" s="122"/>
    </row>
    <row r="470" spans="1:11" s="72" customFormat="1" x14ac:dyDescent="0.35">
      <c r="A470" s="69">
        <v>8</v>
      </c>
      <c r="B470" s="70">
        <v>1.0109999999999999</v>
      </c>
      <c r="C470" s="69">
        <v>7.02</v>
      </c>
      <c r="D470" s="71" t="s">
        <v>230</v>
      </c>
      <c r="E470" s="71"/>
      <c r="F470" s="69">
        <v>98</v>
      </c>
      <c r="G470" s="119">
        <f t="shared" si="14"/>
        <v>1</v>
      </c>
      <c r="H470" s="119">
        <f t="shared" si="15"/>
        <v>8</v>
      </c>
      <c r="I470" s="122"/>
      <c r="J470" s="122"/>
    </row>
    <row r="471" spans="1:11" s="72" customFormat="1" x14ac:dyDescent="0.35">
      <c r="A471" s="69">
        <v>8</v>
      </c>
      <c r="B471" s="70">
        <v>1.0109999999999999</v>
      </c>
      <c r="C471" s="69">
        <v>6.01</v>
      </c>
      <c r="D471" s="71" t="s">
        <v>234</v>
      </c>
      <c r="E471" s="71">
        <v>80</v>
      </c>
      <c r="F471" s="69">
        <v>100</v>
      </c>
      <c r="G471" s="119">
        <f t="shared" si="14"/>
        <v>1</v>
      </c>
      <c r="H471" s="119">
        <f t="shared" si="15"/>
        <v>8</v>
      </c>
      <c r="I471" s="122"/>
      <c r="J471" s="122"/>
    </row>
    <row r="472" spans="1:11" s="72" customFormat="1" x14ac:dyDescent="0.35">
      <c r="A472" s="69">
        <v>8</v>
      </c>
      <c r="B472" s="70">
        <v>1.0109999999999999</v>
      </c>
      <c r="C472" s="69">
        <v>6.02</v>
      </c>
      <c r="D472" s="71" t="s">
        <v>234</v>
      </c>
      <c r="E472" s="71"/>
      <c r="F472" s="69">
        <v>100</v>
      </c>
      <c r="G472" s="119">
        <f t="shared" si="14"/>
        <v>1</v>
      </c>
      <c r="H472" s="119">
        <f t="shared" si="15"/>
        <v>8</v>
      </c>
      <c r="I472" s="122"/>
      <c r="J472" s="122"/>
      <c r="K472" s="83"/>
    </row>
    <row r="473" spans="1:11" s="72" customFormat="1" x14ac:dyDescent="0.35">
      <c r="A473" s="69">
        <v>8</v>
      </c>
      <c r="B473" s="70">
        <v>1.0109999999999999</v>
      </c>
      <c r="C473" s="69">
        <v>5.05</v>
      </c>
      <c r="D473" s="71" t="s">
        <v>226</v>
      </c>
      <c r="E473" s="71">
        <v>70</v>
      </c>
      <c r="F473" s="69">
        <v>101</v>
      </c>
      <c r="G473" s="119">
        <f t="shared" si="14"/>
        <v>1</v>
      </c>
      <c r="H473" s="119">
        <f t="shared" si="15"/>
        <v>8</v>
      </c>
      <c r="I473" s="126"/>
      <c r="J473" s="122"/>
    </row>
    <row r="474" spans="1:11" s="72" customFormat="1" x14ac:dyDescent="0.35">
      <c r="A474" s="69">
        <v>8</v>
      </c>
      <c r="B474" s="70">
        <v>1.0109999999999999</v>
      </c>
      <c r="C474" s="69">
        <v>6.01</v>
      </c>
      <c r="D474" s="71" t="s">
        <v>221</v>
      </c>
      <c r="E474" s="71">
        <v>82</v>
      </c>
      <c r="F474" s="69">
        <v>104</v>
      </c>
      <c r="G474" s="119">
        <f t="shared" si="14"/>
        <v>1</v>
      </c>
      <c r="H474" s="119">
        <f t="shared" si="15"/>
        <v>8</v>
      </c>
      <c r="I474" s="122"/>
      <c r="J474" s="122"/>
    </row>
    <row r="475" spans="1:11" s="64" customFormat="1" x14ac:dyDescent="0.25">
      <c r="A475" s="54">
        <v>8</v>
      </c>
      <c r="B475" s="55">
        <v>2.0099999999999998</v>
      </c>
      <c r="C475" s="54">
        <v>1.01</v>
      </c>
      <c r="D475" s="56" t="s">
        <v>224</v>
      </c>
      <c r="E475" s="56">
        <v>77</v>
      </c>
      <c r="F475" s="54">
        <v>5</v>
      </c>
      <c r="G475" s="119">
        <f t="shared" si="14"/>
        <v>2</v>
      </c>
      <c r="H475" s="97">
        <f t="shared" si="15"/>
        <v>8</v>
      </c>
      <c r="I475" s="124" t="s">
        <v>375</v>
      </c>
      <c r="J475" s="132">
        <f>ROWS(I475:I502)</f>
        <v>28</v>
      </c>
      <c r="K475" s="58"/>
    </row>
    <row r="476" spans="1:11" s="64" customFormat="1" x14ac:dyDescent="0.35">
      <c r="A476" s="60">
        <v>8</v>
      </c>
      <c r="B476" s="61">
        <v>2.0099999999999998</v>
      </c>
      <c r="C476" s="60">
        <v>5.09</v>
      </c>
      <c r="D476" s="62" t="s">
        <v>159</v>
      </c>
      <c r="E476" s="62">
        <v>76</v>
      </c>
      <c r="F476" s="60">
        <v>4</v>
      </c>
      <c r="G476" s="119">
        <f t="shared" si="14"/>
        <v>2</v>
      </c>
      <c r="H476" s="97">
        <f t="shared" si="15"/>
        <v>8</v>
      </c>
      <c r="I476" s="127"/>
      <c r="J476" s="123"/>
    </row>
    <row r="477" spans="1:11" s="64" customFormat="1" x14ac:dyDescent="0.35">
      <c r="A477" s="60">
        <v>8</v>
      </c>
      <c r="B477" s="61">
        <v>2.0299999999999998</v>
      </c>
      <c r="C477" s="60">
        <v>7.01</v>
      </c>
      <c r="D477" s="62" t="s">
        <v>229</v>
      </c>
      <c r="E477" s="62">
        <v>67</v>
      </c>
      <c r="F477" s="60">
        <v>36</v>
      </c>
      <c r="G477" s="119">
        <f t="shared" si="14"/>
        <v>2</v>
      </c>
      <c r="H477" s="97">
        <f t="shared" si="15"/>
        <v>8</v>
      </c>
      <c r="I477" s="123"/>
      <c r="J477" s="123"/>
    </row>
    <row r="478" spans="1:11" s="64" customFormat="1" x14ac:dyDescent="0.35">
      <c r="A478" s="60">
        <v>8</v>
      </c>
      <c r="B478" s="61">
        <v>2.0299999999999998</v>
      </c>
      <c r="C478" s="60">
        <v>10.01</v>
      </c>
      <c r="D478" s="62" t="s">
        <v>229</v>
      </c>
      <c r="E478" s="62"/>
      <c r="F478" s="60">
        <v>36</v>
      </c>
      <c r="G478" s="119">
        <f t="shared" si="14"/>
        <v>2</v>
      </c>
      <c r="H478" s="97">
        <f t="shared" si="15"/>
        <v>8</v>
      </c>
      <c r="I478" s="123"/>
      <c r="J478" s="123"/>
    </row>
    <row r="479" spans="1:11" s="64" customFormat="1" x14ac:dyDescent="0.35">
      <c r="A479" s="60">
        <v>8</v>
      </c>
      <c r="B479" s="61">
        <v>2.0299999999999998</v>
      </c>
      <c r="C479" s="60">
        <v>10.02</v>
      </c>
      <c r="D479" s="62" t="s">
        <v>229</v>
      </c>
      <c r="E479" s="62"/>
      <c r="F479" s="60">
        <v>36</v>
      </c>
      <c r="G479" s="119">
        <f t="shared" si="14"/>
        <v>2</v>
      </c>
      <c r="H479" s="97">
        <f t="shared" si="15"/>
        <v>8</v>
      </c>
      <c r="I479" s="123"/>
      <c r="J479" s="123"/>
      <c r="K479" s="60"/>
    </row>
    <row r="480" spans="1:11" s="64" customFormat="1" x14ac:dyDescent="0.35">
      <c r="A480" s="60">
        <v>8</v>
      </c>
      <c r="B480" s="61">
        <v>2.06</v>
      </c>
      <c r="C480" s="60">
        <v>3.03</v>
      </c>
      <c r="D480" s="62" t="s">
        <v>215</v>
      </c>
      <c r="E480" s="62">
        <v>105</v>
      </c>
      <c r="F480" s="60"/>
      <c r="G480" s="119">
        <f t="shared" si="14"/>
        <v>2</v>
      </c>
      <c r="H480" s="97">
        <f t="shared" si="15"/>
        <v>8</v>
      </c>
      <c r="I480" s="123"/>
      <c r="J480" s="123"/>
      <c r="K480" s="88"/>
    </row>
    <row r="481" spans="1:11" s="64" customFormat="1" x14ac:dyDescent="0.35">
      <c r="A481" s="60">
        <v>8</v>
      </c>
      <c r="B481" s="61">
        <v>2.14</v>
      </c>
      <c r="C481" s="60">
        <v>3.03</v>
      </c>
      <c r="D481" s="62" t="s">
        <v>215</v>
      </c>
      <c r="E481" s="62"/>
      <c r="F481" s="60"/>
      <c r="G481" s="119">
        <f t="shared" si="14"/>
        <v>2</v>
      </c>
      <c r="H481" s="97">
        <f t="shared" si="15"/>
        <v>8</v>
      </c>
      <c r="I481" s="123"/>
      <c r="J481" s="123"/>
      <c r="K481" s="88"/>
    </row>
    <row r="482" spans="1:11" s="64" customFormat="1" x14ac:dyDescent="0.35">
      <c r="A482" s="60">
        <v>8</v>
      </c>
      <c r="B482" s="61">
        <v>2.06</v>
      </c>
      <c r="C482" s="60">
        <v>3.04</v>
      </c>
      <c r="D482" s="62" t="s">
        <v>215</v>
      </c>
      <c r="E482" s="62"/>
      <c r="F482" s="60"/>
      <c r="G482" s="119">
        <f t="shared" si="14"/>
        <v>2</v>
      </c>
      <c r="H482" s="97">
        <f t="shared" si="15"/>
        <v>8</v>
      </c>
      <c r="I482" s="123"/>
      <c r="J482" s="123"/>
      <c r="K482" s="88"/>
    </row>
    <row r="483" spans="1:11" s="64" customFormat="1" x14ac:dyDescent="0.35">
      <c r="A483" s="60">
        <v>8</v>
      </c>
      <c r="B483" s="61">
        <v>2.14</v>
      </c>
      <c r="C483" s="60">
        <v>3.04</v>
      </c>
      <c r="D483" s="62" t="s">
        <v>215</v>
      </c>
      <c r="E483" s="62"/>
      <c r="F483" s="60"/>
      <c r="G483" s="119">
        <f t="shared" si="14"/>
        <v>2</v>
      </c>
      <c r="H483" s="97">
        <f t="shared" si="15"/>
        <v>8</v>
      </c>
      <c r="I483" s="123"/>
      <c r="J483" s="123"/>
      <c r="K483" s="88"/>
    </row>
    <row r="484" spans="1:11" s="64" customFormat="1" x14ac:dyDescent="0.35">
      <c r="A484" s="60">
        <v>8</v>
      </c>
      <c r="B484" s="61">
        <v>2.06</v>
      </c>
      <c r="C484" s="60">
        <v>10.09</v>
      </c>
      <c r="D484" s="62" t="s">
        <v>215</v>
      </c>
      <c r="E484" s="62"/>
      <c r="F484" s="60"/>
      <c r="G484" s="119">
        <f t="shared" si="14"/>
        <v>2</v>
      </c>
      <c r="H484" s="97">
        <f t="shared" si="15"/>
        <v>8</v>
      </c>
      <c r="I484" s="123"/>
      <c r="J484" s="123"/>
      <c r="K484" s="88"/>
    </row>
    <row r="485" spans="1:11" s="64" customFormat="1" x14ac:dyDescent="0.35">
      <c r="A485" s="60">
        <v>8</v>
      </c>
      <c r="B485" s="61">
        <v>2.14</v>
      </c>
      <c r="C485" s="60">
        <v>10.09</v>
      </c>
      <c r="D485" s="62" t="s">
        <v>215</v>
      </c>
      <c r="E485" s="62"/>
      <c r="F485" s="60"/>
      <c r="G485" s="119">
        <f t="shared" si="14"/>
        <v>2</v>
      </c>
      <c r="H485" s="97">
        <f t="shared" si="15"/>
        <v>8</v>
      </c>
      <c r="I485" s="123"/>
      <c r="J485" s="123"/>
      <c r="K485" s="88"/>
    </row>
    <row r="486" spans="1:11" s="64" customFormat="1" x14ac:dyDescent="0.35">
      <c r="A486" s="60">
        <v>8</v>
      </c>
      <c r="B486" s="61">
        <v>2.0099999999999998</v>
      </c>
      <c r="C486" s="60">
        <v>5.04</v>
      </c>
      <c r="D486" s="62" t="s">
        <v>235</v>
      </c>
      <c r="E486" s="62">
        <v>109</v>
      </c>
      <c r="F486" s="60">
        <v>48</v>
      </c>
      <c r="G486" s="119">
        <f t="shared" si="14"/>
        <v>2</v>
      </c>
      <c r="H486" s="97">
        <f t="shared" si="15"/>
        <v>8</v>
      </c>
      <c r="I486" s="127"/>
      <c r="J486" s="123"/>
    </row>
    <row r="487" spans="1:11" s="64" customFormat="1" x14ac:dyDescent="0.35">
      <c r="A487" s="60">
        <v>8</v>
      </c>
      <c r="B487" s="61">
        <v>2.0699999999999998</v>
      </c>
      <c r="C487" s="60">
        <v>5.04</v>
      </c>
      <c r="D487" s="62" t="s">
        <v>235</v>
      </c>
      <c r="E487" s="62"/>
      <c r="F487" s="60">
        <v>48</v>
      </c>
      <c r="G487" s="119">
        <f t="shared" si="14"/>
        <v>2</v>
      </c>
      <c r="H487" s="97">
        <f t="shared" si="15"/>
        <v>8</v>
      </c>
      <c r="I487" s="127"/>
      <c r="J487" s="123"/>
    </row>
    <row r="488" spans="1:11" s="64" customFormat="1" x14ac:dyDescent="0.35">
      <c r="A488" s="60">
        <v>8</v>
      </c>
      <c r="B488" s="61">
        <v>2.0099999999999998</v>
      </c>
      <c r="C488" s="60">
        <v>1.04</v>
      </c>
      <c r="D488" s="62" t="s">
        <v>233</v>
      </c>
      <c r="E488" s="62">
        <v>79</v>
      </c>
      <c r="F488" s="60">
        <v>56</v>
      </c>
      <c r="G488" s="119">
        <f t="shared" si="14"/>
        <v>2</v>
      </c>
      <c r="H488" s="97">
        <f t="shared" si="15"/>
        <v>8</v>
      </c>
      <c r="I488" s="123"/>
      <c r="J488" s="123"/>
    </row>
    <row r="489" spans="1:11" s="64" customFormat="1" x14ac:dyDescent="0.35">
      <c r="A489" s="60">
        <v>8</v>
      </c>
      <c r="B489" s="61">
        <v>2.0099999999999998</v>
      </c>
      <c r="C489" s="60">
        <v>5.01</v>
      </c>
      <c r="D489" s="62" t="s">
        <v>233</v>
      </c>
      <c r="E489" s="62"/>
      <c r="F489" s="60">
        <v>56</v>
      </c>
      <c r="G489" s="119">
        <f t="shared" si="14"/>
        <v>2</v>
      </c>
      <c r="H489" s="97">
        <f t="shared" si="15"/>
        <v>8</v>
      </c>
      <c r="I489" s="123"/>
      <c r="J489" s="123"/>
    </row>
    <row r="490" spans="1:11" s="64" customFormat="1" x14ac:dyDescent="0.25">
      <c r="A490" s="54">
        <v>8</v>
      </c>
      <c r="B490" s="55">
        <v>2.0099999999999998</v>
      </c>
      <c r="C490" s="54">
        <v>5.08</v>
      </c>
      <c r="D490" s="56" t="s">
        <v>217</v>
      </c>
      <c r="E490" s="56">
        <v>69</v>
      </c>
      <c r="F490" s="54">
        <v>69</v>
      </c>
      <c r="G490" s="119">
        <f t="shared" si="14"/>
        <v>2</v>
      </c>
      <c r="H490" s="97">
        <f t="shared" si="15"/>
        <v>8</v>
      </c>
      <c r="I490" s="124"/>
      <c r="J490" s="132"/>
      <c r="K490" s="58"/>
    </row>
    <row r="491" spans="1:11" s="64" customFormat="1" x14ac:dyDescent="0.25">
      <c r="A491" s="54">
        <v>8</v>
      </c>
      <c r="B491" s="55">
        <v>2.06</v>
      </c>
      <c r="C491" s="54">
        <v>5.08</v>
      </c>
      <c r="D491" s="56" t="s">
        <v>217</v>
      </c>
      <c r="E491" s="56"/>
      <c r="F491" s="54">
        <v>69</v>
      </c>
      <c r="G491" s="119">
        <f t="shared" si="14"/>
        <v>2</v>
      </c>
      <c r="H491" s="97">
        <f t="shared" si="15"/>
        <v>8</v>
      </c>
      <c r="I491" s="124"/>
      <c r="J491" s="132"/>
      <c r="K491" s="58"/>
    </row>
    <row r="492" spans="1:11" s="64" customFormat="1" x14ac:dyDescent="0.35">
      <c r="A492" s="60">
        <v>8</v>
      </c>
      <c r="B492" s="61">
        <v>2.08</v>
      </c>
      <c r="C492" s="60">
        <v>2.02</v>
      </c>
      <c r="D492" s="62" t="s">
        <v>250</v>
      </c>
      <c r="E492" s="62">
        <v>83</v>
      </c>
      <c r="F492" s="60">
        <v>82</v>
      </c>
      <c r="G492" s="119">
        <f t="shared" si="14"/>
        <v>2</v>
      </c>
      <c r="H492" s="97">
        <f t="shared" si="15"/>
        <v>8</v>
      </c>
      <c r="I492" s="123"/>
      <c r="J492" s="123"/>
    </row>
    <row r="493" spans="1:11" s="64" customFormat="1" x14ac:dyDescent="0.35">
      <c r="A493" s="60">
        <v>8</v>
      </c>
      <c r="B493" s="61">
        <v>2.09</v>
      </c>
      <c r="C493" s="60">
        <v>2.0299999999999998</v>
      </c>
      <c r="D493" s="62" t="s">
        <v>250</v>
      </c>
      <c r="E493" s="62"/>
      <c r="F493" s="60">
        <v>82</v>
      </c>
      <c r="G493" s="119">
        <f t="shared" si="14"/>
        <v>2</v>
      </c>
      <c r="H493" s="97">
        <f t="shared" si="15"/>
        <v>8</v>
      </c>
      <c r="I493" s="123"/>
      <c r="J493" s="123"/>
    </row>
    <row r="494" spans="1:11" s="88" customFormat="1" x14ac:dyDescent="0.35">
      <c r="A494" s="60">
        <v>8</v>
      </c>
      <c r="B494" s="61">
        <v>2.0099999999999998</v>
      </c>
      <c r="C494" s="60">
        <v>5.0599999999999996</v>
      </c>
      <c r="D494" s="62" t="s">
        <v>250</v>
      </c>
      <c r="E494" s="62"/>
      <c r="F494" s="60">
        <v>82</v>
      </c>
      <c r="G494" s="119">
        <f t="shared" si="14"/>
        <v>2</v>
      </c>
      <c r="H494" s="97">
        <f t="shared" si="15"/>
        <v>8</v>
      </c>
      <c r="I494" s="123"/>
      <c r="J494" s="123"/>
      <c r="K494" s="64"/>
    </row>
    <row r="495" spans="1:11" s="88" customFormat="1" x14ac:dyDescent="0.35">
      <c r="A495" s="60">
        <v>8</v>
      </c>
      <c r="B495" s="61">
        <v>2.04</v>
      </c>
      <c r="C495" s="60">
        <v>3.02</v>
      </c>
      <c r="D495" s="62" t="s">
        <v>230</v>
      </c>
      <c r="E495" s="62">
        <v>104</v>
      </c>
      <c r="F495" s="60">
        <v>98</v>
      </c>
      <c r="G495" s="119">
        <f t="shared" si="14"/>
        <v>2</v>
      </c>
      <c r="H495" s="97">
        <f t="shared" si="15"/>
        <v>8</v>
      </c>
      <c r="I495" s="123"/>
      <c r="J495" s="123"/>
      <c r="K495" s="64"/>
    </row>
    <row r="496" spans="1:11" s="88" customFormat="1" x14ac:dyDescent="0.35">
      <c r="A496" s="60">
        <v>8</v>
      </c>
      <c r="B496" s="61">
        <v>2.04</v>
      </c>
      <c r="C496" s="60">
        <v>7.02</v>
      </c>
      <c r="D496" s="62" t="s">
        <v>230</v>
      </c>
      <c r="E496" s="62"/>
      <c r="F496" s="60">
        <v>98</v>
      </c>
      <c r="G496" s="119">
        <f t="shared" si="14"/>
        <v>2</v>
      </c>
      <c r="H496" s="97">
        <f t="shared" si="15"/>
        <v>8</v>
      </c>
      <c r="I496" s="123"/>
      <c r="J496" s="123"/>
      <c r="K496" s="64"/>
    </row>
    <row r="497" spans="1:11" s="88" customFormat="1" x14ac:dyDescent="0.35">
      <c r="A497" s="60">
        <v>8</v>
      </c>
      <c r="B497" s="61">
        <v>2.04</v>
      </c>
      <c r="C497" s="60">
        <v>10.029999999999999</v>
      </c>
      <c r="D497" s="62" t="s">
        <v>230</v>
      </c>
      <c r="E497" s="62"/>
      <c r="F497" s="60">
        <v>98</v>
      </c>
      <c r="G497" s="119">
        <f t="shared" si="14"/>
        <v>2</v>
      </c>
      <c r="H497" s="97">
        <f t="shared" si="15"/>
        <v>8</v>
      </c>
      <c r="I497" s="123"/>
      <c r="J497" s="123"/>
      <c r="K497" s="64"/>
    </row>
    <row r="498" spans="1:11" s="88" customFormat="1" x14ac:dyDescent="0.35">
      <c r="A498" s="60">
        <v>8</v>
      </c>
      <c r="B498" s="61">
        <v>2.02</v>
      </c>
      <c r="C498" s="60">
        <v>2.0099999999999998</v>
      </c>
      <c r="D498" s="62" t="s">
        <v>234</v>
      </c>
      <c r="E498" s="62">
        <v>80</v>
      </c>
      <c r="F498" s="60">
        <v>100</v>
      </c>
      <c r="G498" s="119">
        <f t="shared" si="14"/>
        <v>2</v>
      </c>
      <c r="H498" s="97">
        <f t="shared" si="15"/>
        <v>8</v>
      </c>
      <c r="I498" s="123"/>
      <c r="J498" s="123"/>
      <c r="K498" s="64"/>
    </row>
    <row r="499" spans="1:11" s="88" customFormat="1" x14ac:dyDescent="0.35">
      <c r="A499" s="60">
        <v>8</v>
      </c>
      <c r="B499" s="61">
        <v>2.02</v>
      </c>
      <c r="C499" s="60">
        <v>6.01</v>
      </c>
      <c r="D499" s="62" t="s">
        <v>234</v>
      </c>
      <c r="E499" s="62"/>
      <c r="F499" s="60">
        <v>100</v>
      </c>
      <c r="G499" s="119">
        <f t="shared" si="14"/>
        <v>2</v>
      </c>
      <c r="H499" s="97">
        <f t="shared" si="15"/>
        <v>8</v>
      </c>
      <c r="I499" s="123"/>
      <c r="J499" s="123"/>
      <c r="K499" s="64"/>
    </row>
    <row r="500" spans="1:11" s="88" customFormat="1" x14ac:dyDescent="0.35">
      <c r="A500" s="60">
        <v>8</v>
      </c>
      <c r="B500" s="61">
        <v>2.02</v>
      </c>
      <c r="C500" s="60">
        <v>6.02</v>
      </c>
      <c r="D500" s="62" t="s">
        <v>234</v>
      </c>
      <c r="E500" s="62"/>
      <c r="F500" s="60">
        <v>100</v>
      </c>
      <c r="G500" s="119">
        <f t="shared" si="14"/>
        <v>2</v>
      </c>
      <c r="H500" s="97">
        <f t="shared" si="15"/>
        <v>8</v>
      </c>
      <c r="I500" s="123"/>
      <c r="J500" s="123"/>
      <c r="K500" s="64"/>
    </row>
    <row r="501" spans="1:11" s="88" customFormat="1" x14ac:dyDescent="0.35">
      <c r="A501" s="60">
        <v>8</v>
      </c>
      <c r="B501" s="61">
        <v>2.0099999999999998</v>
      </c>
      <c r="C501" s="60">
        <v>5.05</v>
      </c>
      <c r="D501" s="62" t="s">
        <v>226</v>
      </c>
      <c r="E501" s="62">
        <v>70</v>
      </c>
      <c r="F501" s="60">
        <v>101</v>
      </c>
      <c r="G501" s="119">
        <f t="shared" si="14"/>
        <v>2</v>
      </c>
      <c r="H501" s="97">
        <f t="shared" si="15"/>
        <v>8</v>
      </c>
      <c r="I501" s="127"/>
      <c r="J501" s="123"/>
      <c r="K501" s="64"/>
    </row>
    <row r="502" spans="1:11" s="88" customFormat="1" x14ac:dyDescent="0.35">
      <c r="A502" s="60">
        <v>8</v>
      </c>
      <c r="B502" s="61">
        <v>2.0299999999999998</v>
      </c>
      <c r="C502" s="60">
        <v>6.01</v>
      </c>
      <c r="D502" s="62" t="s">
        <v>221</v>
      </c>
      <c r="E502" s="62">
        <v>82</v>
      </c>
      <c r="F502" s="60">
        <v>104</v>
      </c>
      <c r="G502" s="119">
        <f t="shared" si="14"/>
        <v>2</v>
      </c>
      <c r="H502" s="97">
        <f t="shared" si="15"/>
        <v>8</v>
      </c>
      <c r="I502" s="123"/>
      <c r="J502" s="123"/>
      <c r="K502" s="64"/>
    </row>
    <row r="503" spans="1:11" s="85" customFormat="1" x14ac:dyDescent="0.3">
      <c r="A503" s="65">
        <v>8</v>
      </c>
      <c r="B503" s="66">
        <v>12.01</v>
      </c>
      <c r="C503" s="65">
        <v>1.01</v>
      </c>
      <c r="D503" s="67" t="s">
        <v>224</v>
      </c>
      <c r="E503" s="67">
        <v>77</v>
      </c>
      <c r="F503" s="65">
        <v>5</v>
      </c>
      <c r="G503" s="119">
        <f t="shared" si="14"/>
        <v>12</v>
      </c>
      <c r="H503" s="119">
        <f t="shared" si="15"/>
        <v>8</v>
      </c>
      <c r="I503" s="125" t="s">
        <v>376</v>
      </c>
      <c r="J503" s="128">
        <f>ROWS(I503:I511)</f>
        <v>9</v>
      </c>
      <c r="K503" s="68"/>
    </row>
    <row r="504" spans="1:11" s="85" customFormat="1" x14ac:dyDescent="0.3">
      <c r="A504" s="65">
        <v>8</v>
      </c>
      <c r="B504" s="66">
        <v>12.01</v>
      </c>
      <c r="C504" s="65">
        <v>5.09</v>
      </c>
      <c r="D504" s="67" t="s">
        <v>159</v>
      </c>
      <c r="E504" s="67">
        <v>76</v>
      </c>
      <c r="F504" s="65">
        <v>4</v>
      </c>
      <c r="G504" s="119">
        <f t="shared" si="14"/>
        <v>12</v>
      </c>
      <c r="H504" s="119">
        <f t="shared" si="15"/>
        <v>8</v>
      </c>
      <c r="I504" s="125"/>
      <c r="J504" s="128"/>
      <c r="K504" s="68"/>
    </row>
    <row r="505" spans="1:11" s="85" customFormat="1" x14ac:dyDescent="0.35">
      <c r="A505" s="69">
        <v>8</v>
      </c>
      <c r="B505" s="70">
        <v>12.01</v>
      </c>
      <c r="C505" s="69">
        <v>5.04</v>
      </c>
      <c r="D505" s="71" t="s">
        <v>235</v>
      </c>
      <c r="E505" s="71">
        <v>109</v>
      </c>
      <c r="F505" s="69">
        <v>48</v>
      </c>
      <c r="G505" s="119">
        <f t="shared" si="14"/>
        <v>12</v>
      </c>
      <c r="H505" s="119">
        <f t="shared" si="15"/>
        <v>8</v>
      </c>
      <c r="I505" s="126"/>
      <c r="J505" s="122"/>
      <c r="K505" s="72"/>
    </row>
    <row r="506" spans="1:11" s="85" customFormat="1" x14ac:dyDescent="0.3">
      <c r="A506" s="65">
        <v>8</v>
      </c>
      <c r="B506" s="66">
        <v>12.01</v>
      </c>
      <c r="C506" s="65">
        <v>5.08</v>
      </c>
      <c r="D506" s="67" t="s">
        <v>217</v>
      </c>
      <c r="E506" s="67">
        <v>69</v>
      </c>
      <c r="F506" s="65">
        <v>69</v>
      </c>
      <c r="G506" s="119">
        <f t="shared" si="14"/>
        <v>12</v>
      </c>
      <c r="H506" s="119">
        <f t="shared" si="15"/>
        <v>8</v>
      </c>
      <c r="I506" s="125"/>
      <c r="J506" s="128"/>
      <c r="K506" s="68"/>
    </row>
    <row r="507" spans="1:11" s="85" customFormat="1" x14ac:dyDescent="0.35">
      <c r="A507" s="69">
        <v>8</v>
      </c>
      <c r="B507" s="70">
        <v>12.01</v>
      </c>
      <c r="C507" s="69">
        <v>2.0099999999999998</v>
      </c>
      <c r="D507" s="71" t="s">
        <v>234</v>
      </c>
      <c r="E507" s="71">
        <v>80</v>
      </c>
      <c r="F507" s="69">
        <v>100</v>
      </c>
      <c r="G507" s="119">
        <f t="shared" si="14"/>
        <v>12</v>
      </c>
      <c r="H507" s="119">
        <f t="shared" si="15"/>
        <v>8</v>
      </c>
      <c r="I507" s="122"/>
      <c r="J507" s="122"/>
      <c r="K507" s="72"/>
    </row>
    <row r="508" spans="1:11" s="85" customFormat="1" x14ac:dyDescent="0.35">
      <c r="A508" s="69">
        <v>8</v>
      </c>
      <c r="B508" s="70">
        <v>12.01</v>
      </c>
      <c r="C508" s="69">
        <v>6.01</v>
      </c>
      <c r="D508" s="71" t="s">
        <v>234</v>
      </c>
      <c r="E508" s="71"/>
      <c r="F508" s="69">
        <v>100</v>
      </c>
      <c r="G508" s="119">
        <f t="shared" si="14"/>
        <v>12</v>
      </c>
      <c r="H508" s="119">
        <f t="shared" si="15"/>
        <v>8</v>
      </c>
      <c r="I508" s="122"/>
      <c r="J508" s="122"/>
      <c r="K508" s="83"/>
    </row>
    <row r="509" spans="1:11" s="85" customFormat="1" x14ac:dyDescent="0.35">
      <c r="A509" s="69">
        <v>8</v>
      </c>
      <c r="B509" s="70">
        <v>12.01</v>
      </c>
      <c r="C509" s="69">
        <v>6.02</v>
      </c>
      <c r="D509" s="71" t="s">
        <v>234</v>
      </c>
      <c r="E509" s="71"/>
      <c r="F509" s="69">
        <v>100</v>
      </c>
      <c r="G509" s="119">
        <f t="shared" si="14"/>
        <v>12</v>
      </c>
      <c r="H509" s="119">
        <f t="shared" si="15"/>
        <v>8</v>
      </c>
      <c r="I509" s="122"/>
      <c r="J509" s="122"/>
      <c r="K509" s="83"/>
    </row>
    <row r="510" spans="1:11" s="85" customFormat="1" x14ac:dyDescent="0.35">
      <c r="A510" s="69">
        <v>8</v>
      </c>
      <c r="B510" s="70">
        <v>12.01</v>
      </c>
      <c r="C510" s="69">
        <v>5.05</v>
      </c>
      <c r="D510" s="71" t="s">
        <v>226</v>
      </c>
      <c r="E510" s="71">
        <v>70</v>
      </c>
      <c r="F510" s="69">
        <v>101</v>
      </c>
      <c r="G510" s="119">
        <f t="shared" si="14"/>
        <v>12</v>
      </c>
      <c r="H510" s="119">
        <f t="shared" si="15"/>
        <v>8</v>
      </c>
      <c r="I510" s="126"/>
      <c r="J510" s="122"/>
      <c r="K510" s="72"/>
    </row>
    <row r="511" spans="1:11" s="85" customFormat="1" x14ac:dyDescent="0.35">
      <c r="A511" s="69">
        <v>8</v>
      </c>
      <c r="B511" s="70">
        <v>12.01</v>
      </c>
      <c r="C511" s="69">
        <v>6.01</v>
      </c>
      <c r="D511" s="71" t="s">
        <v>221</v>
      </c>
      <c r="E511" s="71">
        <v>82</v>
      </c>
      <c r="F511" s="69">
        <v>104</v>
      </c>
      <c r="G511" s="119">
        <f t="shared" si="14"/>
        <v>12</v>
      </c>
      <c r="H511" s="119">
        <f t="shared" si="15"/>
        <v>8</v>
      </c>
      <c r="I511" s="122"/>
      <c r="J511" s="122"/>
      <c r="K511" s="72"/>
    </row>
    <row r="512" spans="1:11" s="88" customFormat="1" x14ac:dyDescent="0.3">
      <c r="A512" s="54">
        <v>8</v>
      </c>
      <c r="B512" s="55">
        <v>15</v>
      </c>
      <c r="C512" s="54">
        <v>1.01</v>
      </c>
      <c r="D512" s="56" t="s">
        <v>224</v>
      </c>
      <c r="E512" s="56">
        <v>77</v>
      </c>
      <c r="F512" s="54">
        <v>5</v>
      </c>
      <c r="G512" s="119">
        <f t="shared" si="14"/>
        <v>15</v>
      </c>
      <c r="H512" s="97">
        <f t="shared" si="15"/>
        <v>8</v>
      </c>
      <c r="I512" s="124" t="s">
        <v>377</v>
      </c>
      <c r="J512" s="132">
        <f>ROWS(I512:I518)</f>
        <v>7</v>
      </c>
      <c r="K512" s="58"/>
    </row>
    <row r="513" spans="1:11" s="88" customFormat="1" x14ac:dyDescent="0.35">
      <c r="A513" s="60">
        <v>8</v>
      </c>
      <c r="B513" s="61">
        <v>15</v>
      </c>
      <c r="C513" s="60">
        <v>7.01</v>
      </c>
      <c r="D513" s="62" t="s">
        <v>229</v>
      </c>
      <c r="E513" s="62">
        <v>67</v>
      </c>
      <c r="F513" s="60">
        <v>36</v>
      </c>
      <c r="G513" s="119">
        <f t="shared" si="14"/>
        <v>15</v>
      </c>
      <c r="H513" s="97">
        <f t="shared" si="15"/>
        <v>8</v>
      </c>
      <c r="I513" s="123"/>
      <c r="J513" s="123"/>
      <c r="K513" s="64"/>
    </row>
    <row r="514" spans="1:11" s="88" customFormat="1" x14ac:dyDescent="0.35">
      <c r="A514" s="60">
        <v>8</v>
      </c>
      <c r="B514" s="61">
        <v>15</v>
      </c>
      <c r="C514" s="60">
        <v>10.01</v>
      </c>
      <c r="D514" s="62" t="s">
        <v>229</v>
      </c>
      <c r="E514" s="62"/>
      <c r="F514" s="60">
        <v>36</v>
      </c>
      <c r="G514" s="119">
        <f t="shared" ref="G514:G577" si="16">_xlfn.FLOOR.MATH(B514)</f>
        <v>15</v>
      </c>
      <c r="H514" s="97">
        <f t="shared" ref="H514:H577" si="17">_xlfn.FLOOR.MATH(A514)</f>
        <v>8</v>
      </c>
      <c r="I514" s="123"/>
      <c r="J514" s="123"/>
      <c r="K514" s="64"/>
    </row>
    <row r="515" spans="1:11" s="88" customFormat="1" x14ac:dyDescent="0.35">
      <c r="A515" s="60">
        <v>8</v>
      </c>
      <c r="B515" s="61">
        <v>15</v>
      </c>
      <c r="C515" s="60">
        <v>10.02</v>
      </c>
      <c r="D515" s="62" t="s">
        <v>229</v>
      </c>
      <c r="E515" s="62"/>
      <c r="F515" s="60">
        <v>36</v>
      </c>
      <c r="G515" s="119">
        <f t="shared" si="16"/>
        <v>15</v>
      </c>
      <c r="H515" s="97">
        <f t="shared" si="17"/>
        <v>8</v>
      </c>
      <c r="I515" s="123"/>
      <c r="J515" s="123"/>
      <c r="K515" s="60"/>
    </row>
    <row r="516" spans="1:11" s="88" customFormat="1" x14ac:dyDescent="0.35">
      <c r="A516" s="60">
        <v>8</v>
      </c>
      <c r="B516" s="61">
        <v>15</v>
      </c>
      <c r="C516" s="60">
        <v>3.03</v>
      </c>
      <c r="D516" s="62" t="s">
        <v>215</v>
      </c>
      <c r="E516" s="62">
        <v>105</v>
      </c>
      <c r="F516" s="60"/>
      <c r="G516" s="119">
        <f t="shared" si="16"/>
        <v>15</v>
      </c>
      <c r="H516" s="97">
        <f t="shared" si="17"/>
        <v>8</v>
      </c>
      <c r="I516" s="123"/>
      <c r="J516" s="123"/>
    </row>
    <row r="517" spans="1:11" s="88" customFormat="1" x14ac:dyDescent="0.35">
      <c r="A517" s="60">
        <v>8</v>
      </c>
      <c r="B517" s="61">
        <v>15</v>
      </c>
      <c r="C517" s="60">
        <v>3.04</v>
      </c>
      <c r="D517" s="62" t="s">
        <v>215</v>
      </c>
      <c r="E517" s="62"/>
      <c r="F517" s="60"/>
      <c r="G517" s="119">
        <f t="shared" si="16"/>
        <v>15</v>
      </c>
      <c r="H517" s="97">
        <f t="shared" si="17"/>
        <v>8</v>
      </c>
      <c r="I517" s="123"/>
      <c r="J517" s="123"/>
    </row>
    <row r="518" spans="1:11" s="88" customFormat="1" x14ac:dyDescent="0.35">
      <c r="A518" s="60">
        <v>8</v>
      </c>
      <c r="B518" s="61">
        <v>15</v>
      </c>
      <c r="C518" s="60">
        <v>10.09</v>
      </c>
      <c r="D518" s="62" t="s">
        <v>215</v>
      </c>
      <c r="E518" s="62"/>
      <c r="F518" s="60"/>
      <c r="G518" s="119">
        <f t="shared" si="16"/>
        <v>15</v>
      </c>
      <c r="H518" s="97">
        <f t="shared" si="17"/>
        <v>8</v>
      </c>
      <c r="I518" s="123"/>
      <c r="J518" s="123"/>
      <c r="K518" s="64"/>
    </row>
    <row r="519" spans="1:11" s="85" customFormat="1" x14ac:dyDescent="0.3">
      <c r="A519" s="65">
        <v>8</v>
      </c>
      <c r="B519" s="66">
        <v>17.044</v>
      </c>
      <c r="C519" s="65">
        <v>1.01</v>
      </c>
      <c r="D519" s="67" t="s">
        <v>224</v>
      </c>
      <c r="E519" s="67">
        <v>77</v>
      </c>
      <c r="F519" s="65">
        <v>5</v>
      </c>
      <c r="G519" s="119">
        <f t="shared" si="16"/>
        <v>17</v>
      </c>
      <c r="H519" s="119">
        <f t="shared" si="17"/>
        <v>8</v>
      </c>
      <c r="I519" s="125" t="s">
        <v>378</v>
      </c>
      <c r="J519" s="128">
        <f>ROWS(I519:I538)</f>
        <v>20</v>
      </c>
      <c r="K519" s="68"/>
    </row>
    <row r="520" spans="1:11" s="85" customFormat="1" x14ac:dyDescent="0.3">
      <c r="A520" s="65">
        <v>8</v>
      </c>
      <c r="B520" s="66">
        <v>17.044</v>
      </c>
      <c r="C520" s="65">
        <v>5.09</v>
      </c>
      <c r="D520" s="67" t="s">
        <v>159</v>
      </c>
      <c r="E520" s="67">
        <v>76</v>
      </c>
      <c r="F520" s="65">
        <v>4</v>
      </c>
      <c r="G520" s="119">
        <f t="shared" si="16"/>
        <v>17</v>
      </c>
      <c r="H520" s="119">
        <f t="shared" si="17"/>
        <v>8</v>
      </c>
      <c r="I520" s="125"/>
      <c r="J520" s="128"/>
      <c r="K520" s="68"/>
    </row>
    <row r="521" spans="1:11" s="85" customFormat="1" x14ac:dyDescent="0.35">
      <c r="A521" s="69">
        <v>8</v>
      </c>
      <c r="B521" s="70">
        <v>17.041</v>
      </c>
      <c r="C521" s="69">
        <v>7.01</v>
      </c>
      <c r="D521" s="71" t="s">
        <v>229</v>
      </c>
      <c r="E521" s="71">
        <v>67</v>
      </c>
      <c r="F521" s="69">
        <v>36</v>
      </c>
      <c r="G521" s="119">
        <f t="shared" si="16"/>
        <v>17</v>
      </c>
      <c r="H521" s="119">
        <f t="shared" si="17"/>
        <v>8</v>
      </c>
      <c r="I521" s="122"/>
      <c r="J521" s="122"/>
      <c r="K521" s="72"/>
    </row>
    <row r="522" spans="1:11" s="85" customFormat="1" x14ac:dyDescent="0.35">
      <c r="A522" s="69">
        <v>8</v>
      </c>
      <c r="B522" s="70">
        <v>17.010000000000002</v>
      </c>
      <c r="C522" s="69">
        <v>5.04</v>
      </c>
      <c r="D522" s="71" t="s">
        <v>235</v>
      </c>
      <c r="E522" s="71">
        <v>109</v>
      </c>
      <c r="F522" s="69">
        <v>48</v>
      </c>
      <c r="G522" s="119">
        <f t="shared" si="16"/>
        <v>17</v>
      </c>
      <c r="H522" s="119">
        <f t="shared" si="17"/>
        <v>8</v>
      </c>
      <c r="I522" s="126"/>
      <c r="J522" s="122"/>
      <c r="K522" s="72"/>
    </row>
    <row r="523" spans="1:11" s="85" customFormat="1" x14ac:dyDescent="0.35">
      <c r="A523" s="69">
        <v>8</v>
      </c>
      <c r="B523" s="70">
        <v>17.041</v>
      </c>
      <c r="C523" s="69">
        <v>5.04</v>
      </c>
      <c r="D523" s="71" t="s">
        <v>235</v>
      </c>
      <c r="E523" s="71"/>
      <c r="F523" s="69">
        <v>48</v>
      </c>
      <c r="G523" s="119">
        <f t="shared" si="16"/>
        <v>17</v>
      </c>
      <c r="H523" s="119">
        <f t="shared" si="17"/>
        <v>8</v>
      </c>
      <c r="I523" s="122"/>
      <c r="J523" s="122"/>
      <c r="K523" s="72"/>
    </row>
    <row r="524" spans="1:11" s="85" customFormat="1" x14ac:dyDescent="0.35">
      <c r="A524" s="69">
        <v>8</v>
      </c>
      <c r="B524" s="70">
        <v>17.010000000000002</v>
      </c>
      <c r="C524" s="69">
        <v>5.01</v>
      </c>
      <c r="D524" s="71" t="s">
        <v>233</v>
      </c>
      <c r="E524" s="71">
        <v>79</v>
      </c>
      <c r="F524" s="69">
        <v>56</v>
      </c>
      <c r="G524" s="119">
        <f t="shared" si="16"/>
        <v>17</v>
      </c>
      <c r="H524" s="119">
        <f t="shared" si="17"/>
        <v>8</v>
      </c>
      <c r="I524" s="122"/>
      <c r="J524" s="122"/>
      <c r="K524" s="72"/>
    </row>
    <row r="525" spans="1:11" s="85" customFormat="1" x14ac:dyDescent="0.35">
      <c r="A525" s="69">
        <v>8</v>
      </c>
      <c r="B525" s="70">
        <v>17.041</v>
      </c>
      <c r="C525" s="69">
        <v>5.05</v>
      </c>
      <c r="D525" s="71" t="s">
        <v>228</v>
      </c>
      <c r="E525" s="71">
        <v>103</v>
      </c>
      <c r="F525" s="69">
        <v>62</v>
      </c>
      <c r="G525" s="119">
        <f t="shared" si="16"/>
        <v>17</v>
      </c>
      <c r="H525" s="119">
        <f t="shared" si="17"/>
        <v>8</v>
      </c>
      <c r="I525" s="122"/>
      <c r="J525" s="122"/>
      <c r="K525" s="72"/>
    </row>
    <row r="526" spans="1:11" s="85" customFormat="1" x14ac:dyDescent="0.35">
      <c r="A526" s="65">
        <v>8</v>
      </c>
      <c r="B526" s="66">
        <v>17.03</v>
      </c>
      <c r="C526" s="65">
        <v>5.08</v>
      </c>
      <c r="D526" s="67" t="s">
        <v>217</v>
      </c>
      <c r="E526" s="67">
        <v>69</v>
      </c>
      <c r="F526" s="65">
        <v>69</v>
      </c>
      <c r="G526" s="119">
        <f t="shared" si="16"/>
        <v>17</v>
      </c>
      <c r="H526" s="119">
        <f t="shared" si="17"/>
        <v>8</v>
      </c>
      <c r="I526" s="122"/>
      <c r="J526" s="122"/>
      <c r="K526" s="72"/>
    </row>
    <row r="527" spans="1:11" s="85" customFormat="1" x14ac:dyDescent="0.35">
      <c r="A527" s="69">
        <v>8</v>
      </c>
      <c r="B527" s="70">
        <v>17.042999999999999</v>
      </c>
      <c r="C527" s="69">
        <v>5.0599999999999996</v>
      </c>
      <c r="D527" s="71" t="s">
        <v>250</v>
      </c>
      <c r="E527" s="71">
        <v>83</v>
      </c>
      <c r="F527" s="69">
        <v>82</v>
      </c>
      <c r="G527" s="119">
        <f t="shared" si="16"/>
        <v>17</v>
      </c>
      <c r="H527" s="119">
        <f t="shared" si="17"/>
        <v>8</v>
      </c>
      <c r="I527" s="122"/>
      <c r="J527" s="122"/>
      <c r="K527" s="72"/>
    </row>
    <row r="528" spans="1:11" s="85" customFormat="1" x14ac:dyDescent="0.35">
      <c r="A528" s="69">
        <v>8</v>
      </c>
      <c r="B528" s="70">
        <v>17.02</v>
      </c>
      <c r="C528" s="69">
        <v>5.0599999999999996</v>
      </c>
      <c r="D528" s="71" t="s">
        <v>222</v>
      </c>
      <c r="E528" s="71">
        <v>84</v>
      </c>
      <c r="F528" s="69">
        <v>81</v>
      </c>
      <c r="G528" s="119">
        <f t="shared" si="16"/>
        <v>17</v>
      </c>
      <c r="H528" s="119">
        <f t="shared" si="17"/>
        <v>8</v>
      </c>
      <c r="I528" s="122"/>
      <c r="J528" s="122"/>
      <c r="K528" s="72"/>
    </row>
    <row r="529" spans="1:11" s="85" customFormat="1" x14ac:dyDescent="0.35">
      <c r="A529" s="69">
        <v>8</v>
      </c>
      <c r="B529" s="70">
        <v>17.02</v>
      </c>
      <c r="C529" s="69">
        <v>5.07</v>
      </c>
      <c r="D529" s="71" t="s">
        <v>222</v>
      </c>
      <c r="E529" s="71"/>
      <c r="F529" s="69">
        <v>81</v>
      </c>
      <c r="G529" s="119">
        <f t="shared" si="16"/>
        <v>17</v>
      </c>
      <c r="H529" s="119">
        <f t="shared" si="17"/>
        <v>8</v>
      </c>
      <c r="I529" s="122"/>
      <c r="J529" s="122"/>
      <c r="K529" s="72"/>
    </row>
    <row r="530" spans="1:11" s="85" customFormat="1" x14ac:dyDescent="0.35">
      <c r="A530" s="69">
        <v>8</v>
      </c>
      <c r="B530" s="70">
        <v>17.044</v>
      </c>
      <c r="C530" s="69">
        <v>5.07</v>
      </c>
      <c r="D530" s="71" t="s">
        <v>222</v>
      </c>
      <c r="E530" s="71"/>
      <c r="F530" s="69">
        <v>81</v>
      </c>
      <c r="G530" s="119">
        <f t="shared" si="16"/>
        <v>17</v>
      </c>
      <c r="H530" s="119">
        <f t="shared" si="17"/>
        <v>8</v>
      </c>
      <c r="I530" s="122"/>
      <c r="J530" s="122"/>
      <c r="K530" s="72"/>
    </row>
    <row r="531" spans="1:11" s="85" customFormat="1" x14ac:dyDescent="0.35">
      <c r="A531" s="69">
        <v>8</v>
      </c>
      <c r="B531" s="70">
        <v>17.041</v>
      </c>
      <c r="C531" s="69">
        <v>5.03</v>
      </c>
      <c r="D531" s="71" t="s">
        <v>227</v>
      </c>
      <c r="E531" s="71">
        <v>102</v>
      </c>
      <c r="F531" s="69">
        <v>94</v>
      </c>
      <c r="G531" s="119">
        <f t="shared" si="16"/>
        <v>17</v>
      </c>
      <c r="H531" s="119">
        <f t="shared" si="17"/>
        <v>8</v>
      </c>
      <c r="I531" s="122"/>
      <c r="J531" s="122"/>
      <c r="K531" s="72"/>
    </row>
    <row r="532" spans="1:11" s="85" customFormat="1" x14ac:dyDescent="0.35">
      <c r="A532" s="69">
        <v>8</v>
      </c>
      <c r="B532" s="70">
        <v>17.042000000000002</v>
      </c>
      <c r="C532" s="69">
        <v>5.03</v>
      </c>
      <c r="D532" s="71" t="s">
        <v>227</v>
      </c>
      <c r="E532" s="71"/>
      <c r="F532" s="69">
        <v>94</v>
      </c>
      <c r="G532" s="119">
        <f t="shared" si="16"/>
        <v>17</v>
      </c>
      <c r="H532" s="119">
        <f t="shared" si="17"/>
        <v>8</v>
      </c>
      <c r="I532" s="122"/>
      <c r="J532" s="122"/>
      <c r="K532" s="72"/>
    </row>
    <row r="533" spans="1:11" s="85" customFormat="1" x14ac:dyDescent="0.35">
      <c r="A533" s="69">
        <v>8</v>
      </c>
      <c r="B533" s="70">
        <v>17.041</v>
      </c>
      <c r="C533" s="69">
        <v>3.02</v>
      </c>
      <c r="D533" s="71" t="s">
        <v>230</v>
      </c>
      <c r="E533" s="71">
        <v>104</v>
      </c>
      <c r="F533" s="69">
        <v>98</v>
      </c>
      <c r="G533" s="119">
        <f t="shared" si="16"/>
        <v>17</v>
      </c>
      <c r="H533" s="119">
        <f t="shared" si="17"/>
        <v>8</v>
      </c>
      <c r="I533" s="122"/>
      <c r="J533" s="122"/>
      <c r="K533" s="72"/>
    </row>
    <row r="534" spans="1:11" s="85" customFormat="1" x14ac:dyDescent="0.35">
      <c r="A534" s="69">
        <v>8</v>
      </c>
      <c r="B534" s="70">
        <v>17.041</v>
      </c>
      <c r="C534" s="69">
        <v>7.02</v>
      </c>
      <c r="D534" s="71" t="s">
        <v>230</v>
      </c>
      <c r="E534" s="71"/>
      <c r="F534" s="69">
        <v>98</v>
      </c>
      <c r="G534" s="119">
        <f t="shared" si="16"/>
        <v>17</v>
      </c>
      <c r="H534" s="119">
        <f t="shared" si="17"/>
        <v>8</v>
      </c>
      <c r="I534" s="122"/>
      <c r="J534" s="122"/>
      <c r="K534" s="72"/>
    </row>
    <row r="535" spans="1:11" s="85" customFormat="1" x14ac:dyDescent="0.35">
      <c r="A535" s="69">
        <v>8</v>
      </c>
      <c r="B535" s="70">
        <v>17.010000000000002</v>
      </c>
      <c r="C535" s="69">
        <v>6.01</v>
      </c>
      <c r="D535" s="71" t="s">
        <v>234</v>
      </c>
      <c r="E535" s="71">
        <v>80</v>
      </c>
      <c r="F535" s="69">
        <v>100</v>
      </c>
      <c r="G535" s="119">
        <f t="shared" si="16"/>
        <v>17</v>
      </c>
      <c r="H535" s="119">
        <f t="shared" si="17"/>
        <v>8</v>
      </c>
      <c r="I535" s="122"/>
      <c r="J535" s="122"/>
      <c r="K535" s="83"/>
    </row>
    <row r="536" spans="1:11" s="85" customFormat="1" x14ac:dyDescent="0.35">
      <c r="A536" s="69">
        <v>8</v>
      </c>
      <c r="B536" s="70">
        <v>17.010000000000002</v>
      </c>
      <c r="C536" s="69">
        <v>6.02</v>
      </c>
      <c r="D536" s="71" t="s">
        <v>234</v>
      </c>
      <c r="E536" s="71"/>
      <c r="F536" s="69">
        <v>100</v>
      </c>
      <c r="G536" s="119">
        <f t="shared" si="16"/>
        <v>17</v>
      </c>
      <c r="H536" s="119">
        <f t="shared" si="17"/>
        <v>8</v>
      </c>
      <c r="I536" s="122"/>
      <c r="J536" s="122"/>
      <c r="K536" s="83"/>
    </row>
    <row r="537" spans="1:11" s="85" customFormat="1" x14ac:dyDescent="0.35">
      <c r="A537" s="69">
        <v>8</v>
      </c>
      <c r="B537" s="70">
        <v>17.041</v>
      </c>
      <c r="C537" s="69">
        <v>5.05</v>
      </c>
      <c r="D537" s="71" t="s">
        <v>226</v>
      </c>
      <c r="E537" s="71">
        <v>70</v>
      </c>
      <c r="F537" s="69">
        <v>101</v>
      </c>
      <c r="G537" s="119">
        <f t="shared" si="16"/>
        <v>17</v>
      </c>
      <c r="H537" s="119">
        <f t="shared" si="17"/>
        <v>8</v>
      </c>
      <c r="I537" s="126"/>
      <c r="J537" s="122"/>
      <c r="K537" s="72"/>
    </row>
    <row r="538" spans="1:11" s="85" customFormat="1" x14ac:dyDescent="0.35">
      <c r="A538" s="69">
        <v>8</v>
      </c>
      <c r="B538" s="70">
        <v>17.044</v>
      </c>
      <c r="C538" s="69">
        <v>6.01</v>
      </c>
      <c r="D538" s="71" t="s">
        <v>221</v>
      </c>
      <c r="E538" s="71">
        <v>82</v>
      </c>
      <c r="F538" s="69">
        <v>104</v>
      </c>
      <c r="G538" s="119">
        <f t="shared" si="16"/>
        <v>17</v>
      </c>
      <c r="H538" s="119">
        <f t="shared" si="17"/>
        <v>8</v>
      </c>
      <c r="I538" s="122"/>
      <c r="J538" s="122"/>
      <c r="K538" s="72"/>
    </row>
    <row r="539" spans="1:11" s="88" customFormat="1" x14ac:dyDescent="0.35">
      <c r="A539" s="60">
        <v>9</v>
      </c>
      <c r="B539" s="61">
        <v>1.012</v>
      </c>
      <c r="C539" s="60">
        <v>16.010999999999999</v>
      </c>
      <c r="D539" s="62" t="s">
        <v>113</v>
      </c>
      <c r="E539" s="62">
        <v>60</v>
      </c>
      <c r="F539" s="60"/>
      <c r="G539" s="119">
        <f t="shared" si="16"/>
        <v>1</v>
      </c>
      <c r="H539" s="97">
        <f t="shared" si="17"/>
        <v>9</v>
      </c>
      <c r="I539" s="123" t="s">
        <v>379</v>
      </c>
      <c r="J539" s="123">
        <f>ROWS(I539:I540)</f>
        <v>2</v>
      </c>
      <c r="K539" s="64"/>
    </row>
    <row r="540" spans="1:11" s="88" customFormat="1" x14ac:dyDescent="0.35">
      <c r="A540" s="60">
        <v>9</v>
      </c>
      <c r="B540" s="61">
        <v>1.012</v>
      </c>
      <c r="C540" s="60">
        <v>16.012</v>
      </c>
      <c r="D540" s="62" t="s">
        <v>113</v>
      </c>
      <c r="E540" s="62"/>
      <c r="F540" s="60"/>
      <c r="G540" s="119">
        <f t="shared" si="16"/>
        <v>1</v>
      </c>
      <c r="H540" s="97">
        <f t="shared" si="17"/>
        <v>9</v>
      </c>
      <c r="I540" s="123"/>
      <c r="J540" s="123"/>
      <c r="K540" s="64"/>
    </row>
    <row r="541" spans="1:11" s="85" customFormat="1" x14ac:dyDescent="0.35">
      <c r="A541" s="69">
        <v>9</v>
      </c>
      <c r="B541" s="70">
        <v>6.0529999999999999</v>
      </c>
      <c r="C541" s="69">
        <v>16.023</v>
      </c>
      <c r="D541" s="71" t="s">
        <v>116</v>
      </c>
      <c r="E541" s="71">
        <v>93</v>
      </c>
      <c r="F541" s="69"/>
      <c r="G541" s="119">
        <f t="shared" si="16"/>
        <v>6</v>
      </c>
      <c r="H541" s="119">
        <f t="shared" si="17"/>
        <v>9</v>
      </c>
      <c r="I541" s="122" t="s">
        <v>380</v>
      </c>
      <c r="J541" s="122">
        <f>ROWS(I541:I549)</f>
        <v>9</v>
      </c>
    </row>
    <row r="542" spans="1:11" s="85" customFormat="1" x14ac:dyDescent="0.35">
      <c r="A542" s="69">
        <v>9</v>
      </c>
      <c r="B542" s="70">
        <v>6.0540000000000003</v>
      </c>
      <c r="C542" s="69">
        <v>16.023</v>
      </c>
      <c r="D542" s="71" t="s">
        <v>116</v>
      </c>
      <c r="E542" s="71"/>
      <c r="F542" s="69"/>
      <c r="G542" s="119">
        <f t="shared" si="16"/>
        <v>6</v>
      </c>
      <c r="H542" s="119">
        <f t="shared" si="17"/>
        <v>9</v>
      </c>
      <c r="I542" s="122"/>
      <c r="J542" s="122"/>
    </row>
    <row r="543" spans="1:11" s="85" customFormat="1" x14ac:dyDescent="0.35">
      <c r="A543" s="69">
        <v>9</v>
      </c>
      <c r="B543" s="70">
        <v>6.01</v>
      </c>
      <c r="C543" s="69">
        <v>16.024000000000001</v>
      </c>
      <c r="D543" s="71" t="s">
        <v>116</v>
      </c>
      <c r="E543" s="71"/>
      <c r="F543" s="69"/>
      <c r="G543" s="119">
        <f t="shared" si="16"/>
        <v>6</v>
      </c>
      <c r="H543" s="119">
        <f t="shared" si="17"/>
        <v>9</v>
      </c>
      <c r="I543" s="122"/>
      <c r="J543" s="122"/>
    </row>
    <row r="544" spans="1:11" s="85" customFormat="1" x14ac:dyDescent="0.35">
      <c r="A544" s="69">
        <v>9</v>
      </c>
      <c r="B544" s="70">
        <v>6.0529999999999999</v>
      </c>
      <c r="C544" s="69">
        <v>16.024000000000001</v>
      </c>
      <c r="D544" s="71" t="s">
        <v>116</v>
      </c>
      <c r="E544" s="71"/>
      <c r="F544" s="69"/>
      <c r="G544" s="119">
        <f t="shared" si="16"/>
        <v>6</v>
      </c>
      <c r="H544" s="119">
        <f t="shared" si="17"/>
        <v>9</v>
      </c>
      <c r="I544" s="122"/>
      <c r="J544" s="122"/>
    </row>
    <row r="545" spans="1:10" s="85" customFormat="1" x14ac:dyDescent="0.35">
      <c r="A545" s="69">
        <v>9</v>
      </c>
      <c r="B545" s="70">
        <v>6.0540000000000003</v>
      </c>
      <c r="C545" s="69">
        <v>16.024000000000001</v>
      </c>
      <c r="D545" s="71" t="s">
        <v>116</v>
      </c>
      <c r="E545" s="71"/>
      <c r="F545" s="69"/>
      <c r="G545" s="119">
        <f t="shared" si="16"/>
        <v>6</v>
      </c>
      <c r="H545" s="119">
        <f t="shared" si="17"/>
        <v>9</v>
      </c>
      <c r="I545" s="122"/>
      <c r="J545" s="122"/>
    </row>
    <row r="546" spans="1:10" s="85" customFormat="1" x14ac:dyDescent="0.35">
      <c r="A546" s="69">
        <v>9</v>
      </c>
      <c r="B546" s="70">
        <v>6.01</v>
      </c>
      <c r="C546" s="69">
        <v>16.024999999999999</v>
      </c>
      <c r="D546" s="71" t="s">
        <v>116</v>
      </c>
      <c r="E546" s="71"/>
      <c r="F546" s="69"/>
      <c r="G546" s="119">
        <f t="shared" si="16"/>
        <v>6</v>
      </c>
      <c r="H546" s="119">
        <f t="shared" si="17"/>
        <v>9</v>
      </c>
      <c r="I546" s="122"/>
      <c r="J546" s="122"/>
    </row>
    <row r="547" spans="1:10" s="85" customFormat="1" x14ac:dyDescent="0.35">
      <c r="A547" s="69">
        <v>9</v>
      </c>
      <c r="B547" s="70">
        <v>6.0529999999999999</v>
      </c>
      <c r="C547" s="69">
        <v>16.024999999999999</v>
      </c>
      <c r="D547" s="71" t="s">
        <v>116</v>
      </c>
      <c r="E547" s="71"/>
      <c r="F547" s="69"/>
      <c r="G547" s="119">
        <f t="shared" si="16"/>
        <v>6</v>
      </c>
      <c r="H547" s="119">
        <f t="shared" si="17"/>
        <v>9</v>
      </c>
      <c r="I547" s="122"/>
      <c r="J547" s="122"/>
    </row>
    <row r="548" spans="1:10" s="85" customFormat="1" x14ac:dyDescent="0.35">
      <c r="A548" s="69">
        <v>9</v>
      </c>
      <c r="B548" s="70">
        <v>6.0540000000000003</v>
      </c>
      <c r="C548" s="69">
        <v>16.024999999999999</v>
      </c>
      <c r="D548" s="71" t="s">
        <v>116</v>
      </c>
      <c r="E548" s="71"/>
      <c r="F548" s="69"/>
      <c r="G548" s="119">
        <f t="shared" si="16"/>
        <v>6</v>
      </c>
      <c r="H548" s="119">
        <f t="shared" si="17"/>
        <v>9</v>
      </c>
      <c r="I548" s="122"/>
      <c r="J548" s="122"/>
    </row>
    <row r="549" spans="1:10" s="85" customFormat="1" x14ac:dyDescent="0.35">
      <c r="A549" s="69">
        <v>9</v>
      </c>
      <c r="B549" s="70">
        <v>6.0549999999999997</v>
      </c>
      <c r="C549" s="69">
        <v>16.024999999999999</v>
      </c>
      <c r="D549" s="71" t="s">
        <v>116</v>
      </c>
      <c r="E549" s="71"/>
      <c r="F549" s="69"/>
      <c r="G549" s="119">
        <f t="shared" si="16"/>
        <v>6</v>
      </c>
      <c r="H549" s="119">
        <f t="shared" si="17"/>
        <v>9</v>
      </c>
      <c r="I549" s="122"/>
      <c r="J549" s="122"/>
    </row>
    <row r="550" spans="1:10" s="88" customFormat="1" x14ac:dyDescent="0.35">
      <c r="A550" s="60">
        <v>9</v>
      </c>
      <c r="B550" s="61">
        <v>8.0299999999999994</v>
      </c>
      <c r="C550" s="60">
        <v>16.021000000000001</v>
      </c>
      <c r="D550" s="62" t="s">
        <v>116</v>
      </c>
      <c r="E550" s="62">
        <v>93</v>
      </c>
      <c r="F550" s="60"/>
      <c r="G550" s="119">
        <f t="shared" si="16"/>
        <v>8</v>
      </c>
      <c r="H550" s="97">
        <f t="shared" si="17"/>
        <v>9</v>
      </c>
      <c r="I550" s="123" t="s">
        <v>381</v>
      </c>
      <c r="J550" s="123">
        <f>ROWS(I550:I553)</f>
        <v>4</v>
      </c>
    </row>
    <row r="551" spans="1:10" s="88" customFormat="1" x14ac:dyDescent="0.35">
      <c r="A551" s="60">
        <v>9</v>
      </c>
      <c r="B551" s="61">
        <v>8.0299999999999994</v>
      </c>
      <c r="C551" s="60">
        <v>16.021999999999998</v>
      </c>
      <c r="D551" s="62" t="s">
        <v>116</v>
      </c>
      <c r="E551" s="62"/>
      <c r="F551" s="60"/>
      <c r="G551" s="119">
        <f t="shared" si="16"/>
        <v>8</v>
      </c>
      <c r="H551" s="97">
        <f t="shared" si="17"/>
        <v>9</v>
      </c>
      <c r="I551" s="123"/>
      <c r="J551" s="123"/>
    </row>
    <row r="552" spans="1:10" s="64" customFormat="1" x14ac:dyDescent="0.35">
      <c r="A552" s="60">
        <v>9</v>
      </c>
      <c r="B552" s="61">
        <v>8.0299999999999994</v>
      </c>
      <c r="C552" s="60">
        <v>16.010999999999999</v>
      </c>
      <c r="D552" s="62" t="s">
        <v>113</v>
      </c>
      <c r="E552" s="62">
        <v>60</v>
      </c>
      <c r="F552" s="60"/>
      <c r="G552" s="119">
        <f t="shared" si="16"/>
        <v>8</v>
      </c>
      <c r="H552" s="97">
        <f t="shared" si="17"/>
        <v>9</v>
      </c>
      <c r="I552" s="123"/>
      <c r="J552" s="123"/>
    </row>
    <row r="553" spans="1:10" s="64" customFormat="1" x14ac:dyDescent="0.35">
      <c r="A553" s="60">
        <v>9</v>
      </c>
      <c r="B553" s="61">
        <v>8.0299999999999994</v>
      </c>
      <c r="C553" s="60">
        <v>16.012</v>
      </c>
      <c r="D553" s="62" t="s">
        <v>113</v>
      </c>
      <c r="E553" s="62"/>
      <c r="F553" s="60"/>
      <c r="G553" s="119">
        <f t="shared" si="16"/>
        <v>8</v>
      </c>
      <c r="H553" s="97">
        <f t="shared" si="17"/>
        <v>9</v>
      </c>
      <c r="I553" s="123"/>
      <c r="J553" s="123"/>
    </row>
    <row r="554" spans="1:10" s="72" customFormat="1" x14ac:dyDescent="0.35">
      <c r="A554" s="69">
        <v>9</v>
      </c>
      <c r="B554" s="70">
        <v>11.05</v>
      </c>
      <c r="C554" s="69">
        <v>16.010999999999999</v>
      </c>
      <c r="D554" s="71" t="s">
        <v>113</v>
      </c>
      <c r="E554" s="71">
        <v>60</v>
      </c>
      <c r="F554" s="69"/>
      <c r="G554" s="119">
        <f t="shared" si="16"/>
        <v>11</v>
      </c>
      <c r="H554" s="119">
        <f t="shared" si="17"/>
        <v>9</v>
      </c>
      <c r="I554" s="122" t="s">
        <v>382</v>
      </c>
      <c r="J554" s="122">
        <f>ROWS(I554:I557)</f>
        <v>4</v>
      </c>
    </row>
    <row r="555" spans="1:10" s="72" customFormat="1" x14ac:dyDescent="0.35">
      <c r="A555" s="69">
        <v>9</v>
      </c>
      <c r="B555" s="70">
        <v>11.06</v>
      </c>
      <c r="C555" s="69">
        <v>16.010999999999999</v>
      </c>
      <c r="D555" s="71" t="s">
        <v>113</v>
      </c>
      <c r="E555" s="71"/>
      <c r="F555" s="69"/>
      <c r="G555" s="119">
        <f t="shared" si="16"/>
        <v>11</v>
      </c>
      <c r="H555" s="119">
        <f t="shared" si="17"/>
        <v>9</v>
      </c>
      <c r="I555" s="122"/>
      <c r="J555" s="122"/>
    </row>
    <row r="556" spans="1:10" s="72" customFormat="1" x14ac:dyDescent="0.35">
      <c r="A556" s="69">
        <v>9</v>
      </c>
      <c r="B556" s="70">
        <v>11.05</v>
      </c>
      <c r="C556" s="69">
        <v>16.012</v>
      </c>
      <c r="D556" s="71" t="s">
        <v>113</v>
      </c>
      <c r="E556" s="71"/>
      <c r="F556" s="69"/>
      <c r="G556" s="119">
        <f t="shared" si="16"/>
        <v>11</v>
      </c>
      <c r="H556" s="119">
        <f t="shared" si="17"/>
        <v>9</v>
      </c>
      <c r="I556" s="122"/>
      <c r="J556" s="122"/>
    </row>
    <row r="557" spans="1:10" s="72" customFormat="1" x14ac:dyDescent="0.35">
      <c r="A557" s="69">
        <v>9</v>
      </c>
      <c r="B557" s="70">
        <v>11.06</v>
      </c>
      <c r="C557" s="69">
        <v>16.012</v>
      </c>
      <c r="D557" s="71" t="s">
        <v>113</v>
      </c>
      <c r="E557" s="71"/>
      <c r="F557" s="69"/>
      <c r="G557" s="119">
        <f t="shared" si="16"/>
        <v>11</v>
      </c>
      <c r="H557" s="119">
        <f t="shared" si="17"/>
        <v>9</v>
      </c>
      <c r="I557" s="122"/>
      <c r="J557" s="122"/>
    </row>
    <row r="558" spans="1:10" s="64" customFormat="1" x14ac:dyDescent="0.35">
      <c r="A558" s="60">
        <v>9</v>
      </c>
      <c r="B558" s="61">
        <v>12.01</v>
      </c>
      <c r="C558" s="60">
        <v>16.010999999999999</v>
      </c>
      <c r="D558" s="62" t="s">
        <v>113</v>
      </c>
      <c r="E558" s="62">
        <v>60</v>
      </c>
      <c r="F558" s="60"/>
      <c r="G558" s="119">
        <f t="shared" si="16"/>
        <v>12</v>
      </c>
      <c r="H558" s="97">
        <f t="shared" si="17"/>
        <v>9</v>
      </c>
      <c r="I558" s="123" t="s">
        <v>383</v>
      </c>
      <c r="J558" s="123">
        <f>ROWS(I558:I560)</f>
        <v>3</v>
      </c>
    </row>
    <row r="559" spans="1:10" s="64" customFormat="1" x14ac:dyDescent="0.35">
      <c r="A559" s="60">
        <v>9</v>
      </c>
      <c r="B559" s="61">
        <v>12.01</v>
      </c>
      <c r="C559" s="60">
        <v>16.012</v>
      </c>
      <c r="D559" s="62" t="s">
        <v>113</v>
      </c>
      <c r="E559" s="62"/>
      <c r="F559" s="60"/>
      <c r="G559" s="119">
        <f t="shared" si="16"/>
        <v>12</v>
      </c>
      <c r="H559" s="97">
        <f t="shared" si="17"/>
        <v>9</v>
      </c>
      <c r="I559" s="123"/>
      <c r="J559" s="123"/>
    </row>
    <row r="560" spans="1:10" s="64" customFormat="1" x14ac:dyDescent="0.35">
      <c r="A560" s="60">
        <v>9</v>
      </c>
      <c r="B560" s="61">
        <v>12.01</v>
      </c>
      <c r="C560" s="60">
        <v>16.012</v>
      </c>
      <c r="D560" s="62" t="s">
        <v>113</v>
      </c>
      <c r="E560" s="62"/>
      <c r="F560" s="60"/>
      <c r="G560" s="119">
        <f t="shared" si="16"/>
        <v>12</v>
      </c>
      <c r="H560" s="97">
        <f t="shared" si="17"/>
        <v>9</v>
      </c>
      <c r="I560" s="123"/>
      <c r="J560" s="123"/>
    </row>
    <row r="561" spans="1:11" s="72" customFormat="1" x14ac:dyDescent="0.35">
      <c r="A561" s="69">
        <v>10</v>
      </c>
      <c r="B561" s="70">
        <v>6.0620000000000003</v>
      </c>
      <c r="C561" s="69">
        <v>17.010999999999999</v>
      </c>
      <c r="D561" s="71" t="s">
        <v>113</v>
      </c>
      <c r="E561" s="71">
        <v>60</v>
      </c>
      <c r="F561" s="69"/>
      <c r="G561" s="119">
        <f t="shared" si="16"/>
        <v>6</v>
      </c>
      <c r="H561" s="119">
        <f t="shared" si="17"/>
        <v>10</v>
      </c>
      <c r="I561" s="122" t="s">
        <v>384</v>
      </c>
      <c r="J561" s="122">
        <f>ROWS(I561:I563)</f>
        <v>3</v>
      </c>
    </row>
    <row r="562" spans="1:11" s="72" customFormat="1" x14ac:dyDescent="0.35">
      <c r="A562" s="69">
        <v>10</v>
      </c>
      <c r="B562" s="70">
        <v>6.0620000000000003</v>
      </c>
      <c r="C562" s="69">
        <v>17.021000000000001</v>
      </c>
      <c r="D562" s="71" t="s">
        <v>113</v>
      </c>
      <c r="E562" s="71"/>
      <c r="F562" s="69"/>
      <c r="G562" s="119">
        <f t="shared" si="16"/>
        <v>6</v>
      </c>
      <c r="H562" s="119">
        <f t="shared" si="17"/>
        <v>10</v>
      </c>
      <c r="I562" s="122"/>
      <c r="J562" s="122"/>
    </row>
    <row r="563" spans="1:11" s="72" customFormat="1" x14ac:dyDescent="0.35">
      <c r="A563" s="69">
        <v>10</v>
      </c>
      <c r="B563" s="70">
        <v>6.0620000000000003</v>
      </c>
      <c r="C563" s="69">
        <v>17.021999999999998</v>
      </c>
      <c r="D563" s="71" t="s">
        <v>113</v>
      </c>
      <c r="E563" s="71"/>
      <c r="F563" s="69"/>
      <c r="G563" s="119">
        <f t="shared" si="16"/>
        <v>6</v>
      </c>
      <c r="H563" s="119">
        <f t="shared" si="17"/>
        <v>10</v>
      </c>
      <c r="I563" s="122"/>
      <c r="J563" s="122"/>
    </row>
    <row r="564" spans="1:11" s="88" customFormat="1" x14ac:dyDescent="0.35">
      <c r="A564" s="60">
        <v>10</v>
      </c>
      <c r="B564" s="61">
        <v>8.0299999999999994</v>
      </c>
      <c r="C564" s="60">
        <v>17.010999999999999</v>
      </c>
      <c r="D564" s="62" t="s">
        <v>113</v>
      </c>
      <c r="E564" s="62">
        <v>60</v>
      </c>
      <c r="F564" s="60"/>
      <c r="G564" s="119">
        <f t="shared" si="16"/>
        <v>8</v>
      </c>
      <c r="H564" s="97">
        <f t="shared" si="17"/>
        <v>10</v>
      </c>
      <c r="I564" s="123" t="s">
        <v>385</v>
      </c>
      <c r="J564" s="123">
        <f>ROWS(I564:I566)</f>
        <v>3</v>
      </c>
      <c r="K564" s="64"/>
    </row>
    <row r="565" spans="1:11" s="88" customFormat="1" x14ac:dyDescent="0.35">
      <c r="A565" s="60">
        <v>10</v>
      </c>
      <c r="B565" s="61">
        <v>8.0299999999999994</v>
      </c>
      <c r="C565" s="60">
        <v>17.021000000000001</v>
      </c>
      <c r="D565" s="62" t="s">
        <v>113</v>
      </c>
      <c r="E565" s="62"/>
      <c r="F565" s="60"/>
      <c r="G565" s="119">
        <f t="shared" si="16"/>
        <v>8</v>
      </c>
      <c r="H565" s="97">
        <f t="shared" si="17"/>
        <v>10</v>
      </c>
      <c r="I565" s="123"/>
      <c r="J565" s="123"/>
      <c r="K565" s="64"/>
    </row>
    <row r="566" spans="1:11" s="88" customFormat="1" x14ac:dyDescent="0.35">
      <c r="A566" s="60">
        <v>10</v>
      </c>
      <c r="B566" s="61">
        <v>8.0299999999999994</v>
      </c>
      <c r="C566" s="60">
        <v>17.021999999999998</v>
      </c>
      <c r="D566" s="62" t="s">
        <v>113</v>
      </c>
      <c r="E566" s="62"/>
      <c r="F566" s="60"/>
      <c r="G566" s="119">
        <f t="shared" si="16"/>
        <v>8</v>
      </c>
      <c r="H566" s="97">
        <f t="shared" si="17"/>
        <v>10</v>
      </c>
      <c r="I566" s="123"/>
      <c r="J566" s="123"/>
      <c r="K566" s="64"/>
    </row>
    <row r="567" spans="1:11" s="85" customFormat="1" x14ac:dyDescent="0.35">
      <c r="A567" s="69">
        <v>10</v>
      </c>
      <c r="B567" s="70">
        <v>9.1</v>
      </c>
      <c r="C567" s="69">
        <v>17.03</v>
      </c>
      <c r="D567" s="71" t="s">
        <v>112</v>
      </c>
      <c r="E567" s="71">
        <v>61</v>
      </c>
      <c r="F567" s="69"/>
      <c r="G567" s="119">
        <f t="shared" si="16"/>
        <v>9</v>
      </c>
      <c r="H567" s="119">
        <f t="shared" si="17"/>
        <v>10</v>
      </c>
      <c r="I567" s="122" t="s">
        <v>386</v>
      </c>
      <c r="J567" s="122">
        <f>ROWS(I567)</f>
        <v>1</v>
      </c>
      <c r="K567" s="72"/>
    </row>
    <row r="568" spans="1:11" s="88" customFormat="1" x14ac:dyDescent="0.35">
      <c r="A568" s="60">
        <v>10</v>
      </c>
      <c r="B568" s="61">
        <v>11.05</v>
      </c>
      <c r="C568" s="60">
        <v>17.010999999999999</v>
      </c>
      <c r="D568" s="62" t="s">
        <v>113</v>
      </c>
      <c r="E568" s="62">
        <v>60</v>
      </c>
      <c r="F568" s="60"/>
      <c r="G568" s="119">
        <f t="shared" si="16"/>
        <v>11</v>
      </c>
      <c r="H568" s="97">
        <f t="shared" si="17"/>
        <v>10</v>
      </c>
      <c r="I568" s="123" t="s">
        <v>387</v>
      </c>
      <c r="J568" s="123">
        <f>ROWS(I568:I573)</f>
        <v>6</v>
      </c>
      <c r="K568" s="64"/>
    </row>
    <row r="569" spans="1:11" s="88" customFormat="1" x14ac:dyDescent="0.35">
      <c r="A569" s="60">
        <v>10</v>
      </c>
      <c r="B569" s="61">
        <v>11.06</v>
      </c>
      <c r="C569" s="60">
        <v>17.010999999999999</v>
      </c>
      <c r="D569" s="62" t="s">
        <v>113</v>
      </c>
      <c r="E569" s="62"/>
      <c r="F569" s="60"/>
      <c r="G569" s="119">
        <f t="shared" si="16"/>
        <v>11</v>
      </c>
      <c r="H569" s="97">
        <f t="shared" si="17"/>
        <v>10</v>
      </c>
      <c r="I569" s="123"/>
      <c r="J569" s="123"/>
      <c r="K569" s="64"/>
    </row>
    <row r="570" spans="1:11" s="88" customFormat="1" x14ac:dyDescent="0.35">
      <c r="A570" s="60">
        <v>10</v>
      </c>
      <c r="B570" s="61">
        <v>11.05</v>
      </c>
      <c r="C570" s="60">
        <v>17.021000000000001</v>
      </c>
      <c r="D570" s="62" t="s">
        <v>113</v>
      </c>
      <c r="E570" s="62"/>
      <c r="F570" s="60"/>
      <c r="G570" s="119">
        <f t="shared" si="16"/>
        <v>11</v>
      </c>
      <c r="H570" s="97">
        <f t="shared" si="17"/>
        <v>10</v>
      </c>
      <c r="I570" s="123"/>
      <c r="J570" s="123"/>
      <c r="K570" s="64"/>
    </row>
    <row r="571" spans="1:11" s="88" customFormat="1" x14ac:dyDescent="0.35">
      <c r="A571" s="60">
        <v>10</v>
      </c>
      <c r="B571" s="61">
        <v>11.06</v>
      </c>
      <c r="C571" s="60">
        <v>17.021000000000001</v>
      </c>
      <c r="D571" s="62" t="s">
        <v>113</v>
      </c>
      <c r="E571" s="62"/>
      <c r="F571" s="60"/>
      <c r="G571" s="119">
        <f t="shared" si="16"/>
        <v>11</v>
      </c>
      <c r="H571" s="97">
        <f t="shared" si="17"/>
        <v>10</v>
      </c>
      <c r="I571" s="123"/>
      <c r="J571" s="123"/>
      <c r="K571" s="64"/>
    </row>
    <row r="572" spans="1:11" s="88" customFormat="1" x14ac:dyDescent="0.35">
      <c r="A572" s="60">
        <v>10</v>
      </c>
      <c r="B572" s="61">
        <v>11.05</v>
      </c>
      <c r="C572" s="60">
        <v>17.021999999999998</v>
      </c>
      <c r="D572" s="62" t="s">
        <v>113</v>
      </c>
      <c r="E572" s="62"/>
      <c r="F572" s="60"/>
      <c r="G572" s="119">
        <f t="shared" si="16"/>
        <v>11</v>
      </c>
      <c r="H572" s="97">
        <f t="shared" si="17"/>
        <v>10</v>
      </c>
      <c r="I572" s="123"/>
      <c r="J572" s="123"/>
      <c r="K572" s="64"/>
    </row>
    <row r="573" spans="1:11" s="88" customFormat="1" x14ac:dyDescent="0.35">
      <c r="A573" s="60">
        <v>10</v>
      </c>
      <c r="B573" s="61">
        <v>11.06</v>
      </c>
      <c r="C573" s="60">
        <v>17.021999999999998</v>
      </c>
      <c r="D573" s="62" t="s">
        <v>113</v>
      </c>
      <c r="E573" s="62"/>
      <c r="F573" s="60"/>
      <c r="G573" s="119">
        <f t="shared" si="16"/>
        <v>11</v>
      </c>
      <c r="H573" s="97">
        <f t="shared" si="17"/>
        <v>10</v>
      </c>
      <c r="I573" s="123"/>
      <c r="J573" s="123"/>
      <c r="K573" s="64"/>
    </row>
    <row r="574" spans="1:11" s="85" customFormat="1" x14ac:dyDescent="0.35">
      <c r="A574" s="69">
        <v>10</v>
      </c>
      <c r="B574" s="70">
        <v>12.01</v>
      </c>
      <c r="C574" s="69">
        <v>17.03</v>
      </c>
      <c r="D574" s="71" t="s">
        <v>112</v>
      </c>
      <c r="E574" s="71">
        <v>61</v>
      </c>
      <c r="F574" s="69"/>
      <c r="G574" s="119">
        <f t="shared" si="16"/>
        <v>12</v>
      </c>
      <c r="H574" s="119">
        <f t="shared" si="17"/>
        <v>10</v>
      </c>
      <c r="I574" s="122" t="s">
        <v>388</v>
      </c>
      <c r="J574" s="122">
        <f>ROWS(I574:I577)</f>
        <v>4</v>
      </c>
      <c r="K574" s="72"/>
    </row>
    <row r="575" spans="1:11" s="85" customFormat="1" x14ac:dyDescent="0.35">
      <c r="A575" s="69">
        <v>10</v>
      </c>
      <c r="B575" s="70">
        <v>12.01</v>
      </c>
      <c r="C575" s="69">
        <v>17.010999999999999</v>
      </c>
      <c r="D575" s="71" t="s">
        <v>113</v>
      </c>
      <c r="E575" s="71">
        <v>60</v>
      </c>
      <c r="F575" s="69"/>
      <c r="G575" s="119">
        <f t="shared" si="16"/>
        <v>12</v>
      </c>
      <c r="H575" s="119">
        <f t="shared" si="17"/>
        <v>10</v>
      </c>
      <c r="I575" s="122"/>
      <c r="J575" s="122"/>
      <c r="K575" s="72"/>
    </row>
    <row r="576" spans="1:11" s="85" customFormat="1" x14ac:dyDescent="0.35">
      <c r="A576" s="69">
        <v>10</v>
      </c>
      <c r="B576" s="70">
        <v>12.01</v>
      </c>
      <c r="C576" s="69">
        <v>17.021000000000001</v>
      </c>
      <c r="D576" s="71" t="s">
        <v>113</v>
      </c>
      <c r="E576" s="71"/>
      <c r="F576" s="69"/>
      <c r="G576" s="119">
        <f t="shared" si="16"/>
        <v>12</v>
      </c>
      <c r="H576" s="119">
        <f t="shared" si="17"/>
        <v>10</v>
      </c>
      <c r="I576" s="122"/>
      <c r="J576" s="122"/>
      <c r="K576" s="72"/>
    </row>
    <row r="577" spans="1:11" s="85" customFormat="1" x14ac:dyDescent="0.35">
      <c r="A577" s="69">
        <v>10</v>
      </c>
      <c r="B577" s="70">
        <v>12.01</v>
      </c>
      <c r="C577" s="69">
        <v>17.021999999999998</v>
      </c>
      <c r="D577" s="71" t="s">
        <v>113</v>
      </c>
      <c r="E577" s="71"/>
      <c r="F577" s="69"/>
      <c r="G577" s="119">
        <f t="shared" si="16"/>
        <v>12</v>
      </c>
      <c r="H577" s="119">
        <f t="shared" si="17"/>
        <v>10</v>
      </c>
      <c r="I577" s="122"/>
      <c r="J577" s="122"/>
      <c r="K577" s="72"/>
    </row>
    <row r="578" spans="1:11" s="88" customFormat="1" x14ac:dyDescent="0.35">
      <c r="A578" s="60">
        <v>11</v>
      </c>
      <c r="B578" s="61">
        <v>1.012</v>
      </c>
      <c r="C578" s="60">
        <v>15.010999999999999</v>
      </c>
      <c r="D578" s="62" t="s">
        <v>112</v>
      </c>
      <c r="E578" s="62">
        <v>61</v>
      </c>
      <c r="F578" s="60"/>
      <c r="G578" s="119">
        <f t="shared" ref="G578:G642" si="18">_xlfn.FLOOR.MATH(B578)</f>
        <v>1</v>
      </c>
      <c r="H578" s="97">
        <f t="shared" ref="H578:H642" si="19">_xlfn.FLOOR.MATH(A578)</f>
        <v>11</v>
      </c>
      <c r="I578" s="123" t="s">
        <v>389</v>
      </c>
      <c r="J578" s="123">
        <f>ROWS(I578)</f>
        <v>1</v>
      </c>
      <c r="K578" s="64"/>
    </row>
    <row r="579" spans="1:11" s="85" customFormat="1" x14ac:dyDescent="0.35">
      <c r="A579" s="69">
        <v>11</v>
      </c>
      <c r="B579" s="70">
        <v>8.0299999999999994</v>
      </c>
      <c r="C579" s="69">
        <v>15.010999999999999</v>
      </c>
      <c r="D579" s="71" t="s">
        <v>112</v>
      </c>
      <c r="E579" s="71">
        <v>61</v>
      </c>
      <c r="F579" s="69"/>
      <c r="G579" s="119">
        <f t="shared" si="18"/>
        <v>8</v>
      </c>
      <c r="H579" s="119">
        <f t="shared" si="19"/>
        <v>11</v>
      </c>
      <c r="I579" s="122" t="s">
        <v>390</v>
      </c>
      <c r="J579" s="122">
        <f>ROWS(I579:I585)</f>
        <v>7</v>
      </c>
      <c r="K579" s="72"/>
    </row>
    <row r="580" spans="1:11" s="85" customFormat="1" x14ac:dyDescent="0.35">
      <c r="A580" s="69">
        <v>11</v>
      </c>
      <c r="B580" s="70">
        <v>8.0299999999999994</v>
      </c>
      <c r="C580" s="69">
        <v>15.021000000000001</v>
      </c>
      <c r="D580" s="71" t="s">
        <v>113</v>
      </c>
      <c r="E580" s="71">
        <v>60</v>
      </c>
      <c r="F580" s="69"/>
      <c r="G580" s="119">
        <f t="shared" si="18"/>
        <v>8</v>
      </c>
      <c r="H580" s="119">
        <f t="shared" si="19"/>
        <v>11</v>
      </c>
      <c r="I580" s="122"/>
      <c r="J580" s="122"/>
      <c r="K580" s="72"/>
    </row>
    <row r="581" spans="1:11" s="85" customFormat="1" x14ac:dyDescent="0.35">
      <c r="A581" s="69">
        <v>11</v>
      </c>
      <c r="B581" s="70">
        <v>8.0299999999999994</v>
      </c>
      <c r="C581" s="69">
        <v>15.022</v>
      </c>
      <c r="D581" s="71" t="s">
        <v>113</v>
      </c>
      <c r="E581" s="71"/>
      <c r="F581" s="69"/>
      <c r="G581" s="119">
        <f t="shared" si="18"/>
        <v>8</v>
      </c>
      <c r="H581" s="119">
        <f t="shared" si="19"/>
        <v>11</v>
      </c>
      <c r="I581" s="122"/>
      <c r="J581" s="122"/>
      <c r="K581" s="72"/>
    </row>
    <row r="582" spans="1:11" s="85" customFormat="1" x14ac:dyDescent="0.35">
      <c r="A582" s="69">
        <v>11</v>
      </c>
      <c r="B582" s="70">
        <v>8.0299999999999994</v>
      </c>
      <c r="C582" s="69">
        <v>15.023</v>
      </c>
      <c r="D582" s="71" t="s">
        <v>113</v>
      </c>
      <c r="E582" s="71"/>
      <c r="F582" s="69"/>
      <c r="G582" s="119">
        <f t="shared" si="18"/>
        <v>8</v>
      </c>
      <c r="H582" s="119">
        <f t="shared" si="19"/>
        <v>11</v>
      </c>
      <c r="I582" s="122"/>
      <c r="J582" s="122"/>
      <c r="K582" s="72"/>
    </row>
    <row r="583" spans="1:11" s="85" customFormat="1" x14ac:dyDescent="0.35">
      <c r="A583" s="69">
        <v>11</v>
      </c>
      <c r="B583" s="70">
        <v>8.0299999999999994</v>
      </c>
      <c r="C583" s="69">
        <v>15.031000000000001</v>
      </c>
      <c r="D583" s="71" t="s">
        <v>113</v>
      </c>
      <c r="E583" s="71"/>
      <c r="F583" s="69"/>
      <c r="G583" s="119">
        <f t="shared" si="18"/>
        <v>8</v>
      </c>
      <c r="H583" s="119">
        <f t="shared" si="19"/>
        <v>11</v>
      </c>
      <c r="I583" s="122"/>
      <c r="J583" s="122"/>
      <c r="K583" s="72"/>
    </row>
    <row r="584" spans="1:11" s="85" customFormat="1" x14ac:dyDescent="0.35">
      <c r="A584" s="69">
        <v>11</v>
      </c>
      <c r="B584" s="70">
        <v>8.0299999999999994</v>
      </c>
      <c r="C584" s="69">
        <v>15.032</v>
      </c>
      <c r="D584" s="71" t="s">
        <v>113</v>
      </c>
      <c r="E584" s="71"/>
      <c r="F584" s="69"/>
      <c r="G584" s="119">
        <f t="shared" si="18"/>
        <v>8</v>
      </c>
      <c r="H584" s="119">
        <f t="shared" si="19"/>
        <v>11</v>
      </c>
      <c r="I584" s="122"/>
      <c r="J584" s="122"/>
      <c r="K584" s="72"/>
    </row>
    <row r="585" spans="1:11" s="85" customFormat="1" x14ac:dyDescent="0.35">
      <c r="A585" s="69">
        <v>11</v>
      </c>
      <c r="B585" s="70">
        <v>8.0299999999999994</v>
      </c>
      <c r="C585" s="69">
        <v>15.032999999999999</v>
      </c>
      <c r="D585" s="71" t="s">
        <v>113</v>
      </c>
      <c r="E585" s="71"/>
      <c r="F585" s="69"/>
      <c r="G585" s="119">
        <f t="shared" si="18"/>
        <v>8</v>
      </c>
      <c r="H585" s="119">
        <f t="shared" si="19"/>
        <v>11</v>
      </c>
      <c r="I585" s="122"/>
      <c r="J585" s="122"/>
      <c r="K585" s="72"/>
    </row>
    <row r="586" spans="1:11" s="88" customFormat="1" x14ac:dyDescent="0.35">
      <c r="A586" s="60">
        <v>11</v>
      </c>
      <c r="B586" s="61">
        <v>10.012</v>
      </c>
      <c r="C586" s="60">
        <v>15.010999999999999</v>
      </c>
      <c r="D586" s="62" t="s">
        <v>112</v>
      </c>
      <c r="E586" s="62">
        <v>61</v>
      </c>
      <c r="F586" s="60"/>
      <c r="G586" s="119">
        <f t="shared" si="18"/>
        <v>10</v>
      </c>
      <c r="H586" s="97">
        <f t="shared" si="19"/>
        <v>11</v>
      </c>
      <c r="I586" s="123" t="s">
        <v>391</v>
      </c>
      <c r="J586" s="123">
        <f>ROWS(I586:I587)</f>
        <v>2</v>
      </c>
      <c r="K586" s="64"/>
    </row>
    <row r="587" spans="1:11" s="88" customFormat="1" x14ac:dyDescent="0.35">
      <c r="A587" s="60">
        <v>11</v>
      </c>
      <c r="B587" s="61">
        <v>10.026</v>
      </c>
      <c r="C587" s="60">
        <v>15.010999999999999</v>
      </c>
      <c r="D587" s="62" t="s">
        <v>112</v>
      </c>
      <c r="E587" s="62"/>
      <c r="F587" s="60"/>
      <c r="G587" s="119">
        <f t="shared" si="18"/>
        <v>10</v>
      </c>
      <c r="H587" s="97">
        <f t="shared" si="19"/>
        <v>11</v>
      </c>
      <c r="I587" s="123"/>
      <c r="J587" s="123"/>
      <c r="K587" s="64"/>
    </row>
    <row r="588" spans="1:11" s="85" customFormat="1" x14ac:dyDescent="0.35">
      <c r="A588" s="69">
        <v>11</v>
      </c>
      <c r="B588" s="70">
        <v>11.06</v>
      </c>
      <c r="C588" s="69">
        <v>15.010999999999999</v>
      </c>
      <c r="D588" s="71" t="s">
        <v>112</v>
      </c>
      <c r="E588" s="71">
        <v>61</v>
      </c>
      <c r="F588" s="69"/>
      <c r="G588" s="119">
        <f t="shared" si="18"/>
        <v>11</v>
      </c>
      <c r="H588" s="119">
        <f t="shared" si="19"/>
        <v>11</v>
      </c>
      <c r="I588" s="122" t="s">
        <v>392</v>
      </c>
      <c r="J588" s="122">
        <f>ROWS(I588:I600)</f>
        <v>13</v>
      </c>
      <c r="K588" s="72"/>
    </row>
    <row r="589" spans="1:11" s="85" customFormat="1" x14ac:dyDescent="0.35">
      <c r="A589" s="69">
        <v>11</v>
      </c>
      <c r="B589" s="70">
        <v>11.05</v>
      </c>
      <c r="C589" s="69">
        <v>15.021000000000001</v>
      </c>
      <c r="D589" s="71" t="s">
        <v>113</v>
      </c>
      <c r="E589" s="71">
        <v>60</v>
      </c>
      <c r="F589" s="69"/>
      <c r="G589" s="119">
        <f t="shared" si="18"/>
        <v>11</v>
      </c>
      <c r="H589" s="119">
        <f t="shared" si="19"/>
        <v>11</v>
      </c>
      <c r="I589" s="122"/>
      <c r="J589" s="122"/>
      <c r="K589" s="72"/>
    </row>
    <row r="590" spans="1:11" s="85" customFormat="1" x14ac:dyDescent="0.35">
      <c r="A590" s="69">
        <v>11</v>
      </c>
      <c r="B590" s="70">
        <v>11.06</v>
      </c>
      <c r="C590" s="69">
        <v>15.021000000000001</v>
      </c>
      <c r="D590" s="71" t="s">
        <v>113</v>
      </c>
      <c r="E590" s="71"/>
      <c r="F590" s="69"/>
      <c r="G590" s="119">
        <f t="shared" si="18"/>
        <v>11</v>
      </c>
      <c r="H590" s="119">
        <f t="shared" si="19"/>
        <v>11</v>
      </c>
      <c r="I590" s="122"/>
      <c r="J590" s="122"/>
      <c r="K590" s="72"/>
    </row>
    <row r="591" spans="1:11" s="85" customFormat="1" x14ac:dyDescent="0.35">
      <c r="A591" s="69">
        <v>11</v>
      </c>
      <c r="B591" s="70">
        <v>11.05</v>
      </c>
      <c r="C591" s="69">
        <v>15.022</v>
      </c>
      <c r="D591" s="71" t="s">
        <v>113</v>
      </c>
      <c r="E591" s="71"/>
      <c r="F591" s="69"/>
      <c r="G591" s="119">
        <f t="shared" si="18"/>
        <v>11</v>
      </c>
      <c r="H591" s="119">
        <f t="shared" si="19"/>
        <v>11</v>
      </c>
      <c r="I591" s="122"/>
      <c r="J591" s="122"/>
      <c r="K591" s="72"/>
    </row>
    <row r="592" spans="1:11" s="85" customFormat="1" x14ac:dyDescent="0.35">
      <c r="A592" s="69">
        <v>11</v>
      </c>
      <c r="B592" s="70">
        <v>11.06</v>
      </c>
      <c r="C592" s="69">
        <v>15.022</v>
      </c>
      <c r="D592" s="71" t="s">
        <v>113</v>
      </c>
      <c r="E592" s="71"/>
      <c r="F592" s="69"/>
      <c r="G592" s="119">
        <f t="shared" si="18"/>
        <v>11</v>
      </c>
      <c r="H592" s="119">
        <f t="shared" si="19"/>
        <v>11</v>
      </c>
      <c r="I592" s="122"/>
      <c r="J592" s="122"/>
      <c r="K592" s="72"/>
    </row>
    <row r="593" spans="1:11" s="85" customFormat="1" x14ac:dyDescent="0.35">
      <c r="A593" s="69">
        <v>11</v>
      </c>
      <c r="B593" s="70">
        <v>11.05</v>
      </c>
      <c r="C593" s="69">
        <v>15.023</v>
      </c>
      <c r="D593" s="71" t="s">
        <v>113</v>
      </c>
      <c r="E593" s="71"/>
      <c r="F593" s="69"/>
      <c r="G593" s="119">
        <f t="shared" si="18"/>
        <v>11</v>
      </c>
      <c r="H593" s="119">
        <f t="shared" si="19"/>
        <v>11</v>
      </c>
      <c r="I593" s="122"/>
      <c r="J593" s="122"/>
      <c r="K593" s="72"/>
    </row>
    <row r="594" spans="1:11" s="85" customFormat="1" x14ac:dyDescent="0.35">
      <c r="A594" s="69">
        <v>11</v>
      </c>
      <c r="B594" s="70">
        <v>11.06</v>
      </c>
      <c r="C594" s="69">
        <v>15.023</v>
      </c>
      <c r="D594" s="71" t="s">
        <v>113</v>
      </c>
      <c r="E594" s="71"/>
      <c r="F594" s="69"/>
      <c r="G594" s="119">
        <f t="shared" si="18"/>
        <v>11</v>
      </c>
      <c r="H594" s="119">
        <f t="shared" si="19"/>
        <v>11</v>
      </c>
      <c r="I594" s="122"/>
      <c r="J594" s="122"/>
      <c r="K594" s="72"/>
    </row>
    <row r="595" spans="1:11" s="85" customFormat="1" x14ac:dyDescent="0.35">
      <c r="A595" s="69">
        <v>11</v>
      </c>
      <c r="B595" s="70">
        <v>11.05</v>
      </c>
      <c r="C595" s="69">
        <v>15.031000000000001</v>
      </c>
      <c r="D595" s="71" t="s">
        <v>113</v>
      </c>
      <c r="E595" s="71"/>
      <c r="F595" s="69"/>
      <c r="G595" s="119">
        <f t="shared" si="18"/>
        <v>11</v>
      </c>
      <c r="H595" s="119">
        <f t="shared" si="19"/>
        <v>11</v>
      </c>
      <c r="I595" s="122"/>
      <c r="J595" s="122"/>
      <c r="K595" s="72"/>
    </row>
    <row r="596" spans="1:11" s="85" customFormat="1" x14ac:dyDescent="0.35">
      <c r="A596" s="69">
        <v>11</v>
      </c>
      <c r="B596" s="70">
        <v>11.06</v>
      </c>
      <c r="C596" s="69">
        <v>15.031000000000001</v>
      </c>
      <c r="D596" s="71" t="s">
        <v>113</v>
      </c>
      <c r="E596" s="71"/>
      <c r="F596" s="69"/>
      <c r="G596" s="119">
        <f t="shared" si="18"/>
        <v>11</v>
      </c>
      <c r="H596" s="119">
        <f t="shared" si="19"/>
        <v>11</v>
      </c>
      <c r="I596" s="122"/>
      <c r="J596" s="122"/>
      <c r="K596" s="72"/>
    </row>
    <row r="597" spans="1:11" s="85" customFormat="1" x14ac:dyDescent="0.35">
      <c r="A597" s="69">
        <v>11</v>
      </c>
      <c r="B597" s="70">
        <v>11.05</v>
      </c>
      <c r="C597" s="69">
        <v>15.032</v>
      </c>
      <c r="D597" s="71" t="s">
        <v>113</v>
      </c>
      <c r="E597" s="71"/>
      <c r="F597" s="69"/>
      <c r="G597" s="119">
        <f t="shared" si="18"/>
        <v>11</v>
      </c>
      <c r="H597" s="119">
        <f t="shared" si="19"/>
        <v>11</v>
      </c>
      <c r="I597" s="122"/>
      <c r="J597" s="122"/>
      <c r="K597" s="72"/>
    </row>
    <row r="598" spans="1:11" s="85" customFormat="1" x14ac:dyDescent="0.35">
      <c r="A598" s="69">
        <v>11</v>
      </c>
      <c r="B598" s="70">
        <v>11.06</v>
      </c>
      <c r="C598" s="69">
        <v>15.032</v>
      </c>
      <c r="D598" s="71" t="s">
        <v>113</v>
      </c>
      <c r="E598" s="71"/>
      <c r="F598" s="69"/>
      <c r="G598" s="119">
        <f t="shared" si="18"/>
        <v>11</v>
      </c>
      <c r="H598" s="119">
        <f t="shared" si="19"/>
        <v>11</v>
      </c>
      <c r="I598" s="122"/>
      <c r="J598" s="122"/>
      <c r="K598" s="72"/>
    </row>
    <row r="599" spans="1:11" s="85" customFormat="1" x14ac:dyDescent="0.35">
      <c r="A599" s="69">
        <v>11</v>
      </c>
      <c r="B599" s="70">
        <v>11.05</v>
      </c>
      <c r="C599" s="69">
        <v>15.032999999999999</v>
      </c>
      <c r="D599" s="71" t="s">
        <v>113</v>
      </c>
      <c r="E599" s="71"/>
      <c r="F599" s="69"/>
      <c r="G599" s="119">
        <f t="shared" si="18"/>
        <v>11</v>
      </c>
      <c r="H599" s="119">
        <f t="shared" si="19"/>
        <v>11</v>
      </c>
      <c r="I599" s="122"/>
      <c r="J599" s="122"/>
      <c r="K599" s="72"/>
    </row>
    <row r="600" spans="1:11" s="85" customFormat="1" x14ac:dyDescent="0.35">
      <c r="A600" s="69">
        <v>11</v>
      </c>
      <c r="B600" s="70">
        <v>11.06</v>
      </c>
      <c r="C600" s="69">
        <v>15.032999999999999</v>
      </c>
      <c r="D600" s="71" t="s">
        <v>113</v>
      </c>
      <c r="E600" s="71"/>
      <c r="F600" s="69"/>
      <c r="G600" s="119">
        <f t="shared" si="18"/>
        <v>11</v>
      </c>
      <c r="H600" s="119">
        <f t="shared" si="19"/>
        <v>11</v>
      </c>
      <c r="I600" s="122"/>
      <c r="J600" s="122"/>
      <c r="K600" s="72"/>
    </row>
    <row r="601" spans="1:11" s="88" customFormat="1" x14ac:dyDescent="0.35">
      <c r="A601" s="60">
        <v>11</v>
      </c>
      <c r="B601" s="61">
        <v>12.01</v>
      </c>
      <c r="C601" s="60">
        <v>15.010999999999999</v>
      </c>
      <c r="D601" s="62" t="s">
        <v>112</v>
      </c>
      <c r="E601" s="62">
        <v>61</v>
      </c>
      <c r="F601" s="60"/>
      <c r="G601" s="119">
        <f t="shared" si="18"/>
        <v>12</v>
      </c>
      <c r="H601" s="97">
        <f t="shared" si="19"/>
        <v>11</v>
      </c>
      <c r="I601" s="123" t="s">
        <v>393</v>
      </c>
      <c r="J601" s="123">
        <f>ROWS(I601:I607)</f>
        <v>7</v>
      </c>
      <c r="K601" s="64"/>
    </row>
    <row r="602" spans="1:11" s="88" customFormat="1" x14ac:dyDescent="0.35">
      <c r="A602" s="60">
        <v>11</v>
      </c>
      <c r="B602" s="61">
        <v>12.01</v>
      </c>
      <c r="C602" s="60">
        <v>15.021000000000001</v>
      </c>
      <c r="D602" s="62" t="s">
        <v>113</v>
      </c>
      <c r="E602" s="62">
        <v>60</v>
      </c>
      <c r="F602" s="60"/>
      <c r="G602" s="119">
        <f t="shared" si="18"/>
        <v>12</v>
      </c>
      <c r="H602" s="97">
        <f t="shared" si="19"/>
        <v>11</v>
      </c>
      <c r="I602" s="123"/>
      <c r="J602" s="123"/>
      <c r="K602" s="64"/>
    </row>
    <row r="603" spans="1:11" s="88" customFormat="1" x14ac:dyDescent="0.35">
      <c r="A603" s="60">
        <v>11</v>
      </c>
      <c r="B603" s="61">
        <v>12.01</v>
      </c>
      <c r="C603" s="60">
        <v>15.022</v>
      </c>
      <c r="D603" s="62" t="s">
        <v>113</v>
      </c>
      <c r="E603" s="62"/>
      <c r="F603" s="60"/>
      <c r="G603" s="119">
        <f t="shared" si="18"/>
        <v>12</v>
      </c>
      <c r="H603" s="97">
        <f t="shared" si="19"/>
        <v>11</v>
      </c>
      <c r="I603" s="123"/>
      <c r="J603" s="123"/>
      <c r="K603" s="64"/>
    </row>
    <row r="604" spans="1:11" s="88" customFormat="1" x14ac:dyDescent="0.35">
      <c r="A604" s="60">
        <v>11</v>
      </c>
      <c r="B604" s="61">
        <v>12.01</v>
      </c>
      <c r="C604" s="60">
        <v>15.023</v>
      </c>
      <c r="D604" s="62" t="s">
        <v>113</v>
      </c>
      <c r="E604" s="62"/>
      <c r="F604" s="60"/>
      <c r="G604" s="119">
        <f t="shared" si="18"/>
        <v>12</v>
      </c>
      <c r="H604" s="97">
        <f t="shared" si="19"/>
        <v>11</v>
      </c>
      <c r="I604" s="123"/>
      <c r="J604" s="123"/>
      <c r="K604" s="64"/>
    </row>
    <row r="605" spans="1:11" s="88" customFormat="1" x14ac:dyDescent="0.35">
      <c r="A605" s="60">
        <v>11</v>
      </c>
      <c r="B605" s="61">
        <v>12.01</v>
      </c>
      <c r="C605" s="60">
        <v>15.031000000000001</v>
      </c>
      <c r="D605" s="62" t="s">
        <v>113</v>
      </c>
      <c r="E605" s="62"/>
      <c r="F605" s="60"/>
      <c r="G605" s="119">
        <f t="shared" si="18"/>
        <v>12</v>
      </c>
      <c r="H605" s="97">
        <f t="shared" si="19"/>
        <v>11</v>
      </c>
      <c r="I605" s="123"/>
      <c r="J605" s="123"/>
      <c r="K605" s="64"/>
    </row>
    <row r="606" spans="1:11" s="88" customFormat="1" x14ac:dyDescent="0.35">
      <c r="A606" s="60">
        <v>11</v>
      </c>
      <c r="B606" s="61">
        <v>12.01</v>
      </c>
      <c r="C606" s="60">
        <v>15.032</v>
      </c>
      <c r="D606" s="62" t="s">
        <v>113</v>
      </c>
      <c r="E606" s="62"/>
      <c r="F606" s="60"/>
      <c r="G606" s="119">
        <f t="shared" si="18"/>
        <v>12</v>
      </c>
      <c r="H606" s="97">
        <f t="shared" si="19"/>
        <v>11</v>
      </c>
      <c r="I606" s="123"/>
      <c r="J606" s="123"/>
      <c r="K606" s="64"/>
    </row>
    <row r="607" spans="1:11" s="88" customFormat="1" x14ac:dyDescent="0.35">
      <c r="A607" s="60">
        <v>11</v>
      </c>
      <c r="B607" s="61">
        <v>12.01</v>
      </c>
      <c r="C607" s="60">
        <v>15.032999999999999</v>
      </c>
      <c r="D607" s="62" t="s">
        <v>113</v>
      </c>
      <c r="E607" s="62"/>
      <c r="F607" s="60"/>
      <c r="G607" s="119">
        <f t="shared" si="18"/>
        <v>12</v>
      </c>
      <c r="H607" s="97">
        <f t="shared" si="19"/>
        <v>11</v>
      </c>
      <c r="I607" s="123"/>
      <c r="J607" s="123"/>
      <c r="K607" s="64"/>
    </row>
    <row r="608" spans="1:11" s="85" customFormat="1" x14ac:dyDescent="0.35">
      <c r="A608" s="69">
        <v>12.1</v>
      </c>
      <c r="B608" s="70">
        <v>2.11</v>
      </c>
      <c r="C608" s="69">
        <v>8.07</v>
      </c>
      <c r="D608" s="71" t="s">
        <v>210</v>
      </c>
      <c r="E608" s="71">
        <v>99</v>
      </c>
      <c r="F608" s="69"/>
      <c r="G608" s="119">
        <f t="shared" si="18"/>
        <v>2</v>
      </c>
      <c r="H608" s="119">
        <f t="shared" si="19"/>
        <v>12</v>
      </c>
      <c r="I608" s="122" t="s">
        <v>394</v>
      </c>
      <c r="J608" s="122">
        <f>ROWS(I608:I619)</f>
        <v>12</v>
      </c>
      <c r="K608" s="72"/>
    </row>
    <row r="609" spans="1:11" s="85" customFormat="1" x14ac:dyDescent="0.35">
      <c r="A609" s="69">
        <v>12.1</v>
      </c>
      <c r="B609" s="70">
        <v>2.12</v>
      </c>
      <c r="C609" s="69">
        <v>8.07</v>
      </c>
      <c r="D609" s="71" t="s">
        <v>210</v>
      </c>
      <c r="E609" s="71"/>
      <c r="F609" s="69"/>
      <c r="G609" s="119">
        <f t="shared" si="18"/>
        <v>2</v>
      </c>
      <c r="H609" s="119">
        <f t="shared" si="19"/>
        <v>12</v>
      </c>
      <c r="I609" s="122"/>
      <c r="J609" s="122"/>
      <c r="K609" s="72"/>
    </row>
    <row r="610" spans="1:11" s="85" customFormat="1" x14ac:dyDescent="0.35">
      <c r="A610" s="69">
        <v>12.1</v>
      </c>
      <c r="B610" s="70">
        <v>2.11</v>
      </c>
      <c r="C610" s="69">
        <v>8.06</v>
      </c>
      <c r="D610" s="71" t="s">
        <v>209</v>
      </c>
      <c r="E610" s="71">
        <v>100</v>
      </c>
      <c r="F610" s="69"/>
      <c r="G610" s="119">
        <f t="shared" si="18"/>
        <v>2</v>
      </c>
      <c r="H610" s="119">
        <f t="shared" si="19"/>
        <v>12</v>
      </c>
      <c r="I610" s="122"/>
      <c r="J610" s="122"/>
    </row>
    <row r="611" spans="1:11" s="85" customFormat="1" x14ac:dyDescent="0.35">
      <c r="A611" s="69">
        <v>12.1</v>
      </c>
      <c r="B611" s="70">
        <v>2.12</v>
      </c>
      <c r="C611" s="69">
        <v>8.06</v>
      </c>
      <c r="D611" s="71" t="s">
        <v>209</v>
      </c>
      <c r="E611" s="71"/>
      <c r="F611" s="69"/>
      <c r="G611" s="119">
        <f t="shared" si="18"/>
        <v>2</v>
      </c>
      <c r="H611" s="119">
        <f t="shared" si="19"/>
        <v>12</v>
      </c>
      <c r="I611" s="122"/>
      <c r="J611" s="122"/>
    </row>
    <row r="612" spans="1:11" s="85" customFormat="1" x14ac:dyDescent="0.35">
      <c r="A612" s="69">
        <v>12.1</v>
      </c>
      <c r="B612" s="70">
        <v>2.11</v>
      </c>
      <c r="C612" s="69">
        <v>8.0500000000000007</v>
      </c>
      <c r="D612" s="71" t="s">
        <v>117</v>
      </c>
      <c r="E612" s="71">
        <v>62</v>
      </c>
      <c r="F612" s="69"/>
      <c r="G612" s="119">
        <f t="shared" si="18"/>
        <v>2</v>
      </c>
      <c r="H612" s="119">
        <f t="shared" si="19"/>
        <v>12</v>
      </c>
      <c r="I612" s="122"/>
      <c r="J612" s="122"/>
    </row>
    <row r="613" spans="1:11" s="85" customFormat="1" x14ac:dyDescent="0.35">
      <c r="A613" s="69">
        <v>12.1</v>
      </c>
      <c r="B613" s="70">
        <v>2.12</v>
      </c>
      <c r="C613" s="69">
        <v>8.0500000000000007</v>
      </c>
      <c r="D613" s="71" t="s">
        <v>117</v>
      </c>
      <c r="E613" s="71"/>
      <c r="F613" s="69"/>
      <c r="G613" s="119">
        <f t="shared" si="18"/>
        <v>2</v>
      </c>
      <c r="H613" s="119">
        <f t="shared" si="19"/>
        <v>12</v>
      </c>
      <c r="I613" s="122"/>
      <c r="J613" s="122"/>
    </row>
    <row r="614" spans="1:11" s="85" customFormat="1" x14ac:dyDescent="0.35">
      <c r="A614" s="69">
        <v>12.1</v>
      </c>
      <c r="B614" s="70">
        <v>2.11</v>
      </c>
      <c r="C614" s="69">
        <v>9.01</v>
      </c>
      <c r="D614" s="71" t="s">
        <v>117</v>
      </c>
      <c r="E614" s="71"/>
      <c r="F614" s="69"/>
      <c r="G614" s="119">
        <f t="shared" si="18"/>
        <v>2</v>
      </c>
      <c r="H614" s="119">
        <f t="shared" si="19"/>
        <v>12</v>
      </c>
      <c r="I614" s="122"/>
      <c r="J614" s="122"/>
    </row>
    <row r="615" spans="1:11" s="85" customFormat="1" x14ac:dyDescent="0.35">
      <c r="A615" s="69">
        <v>12.1</v>
      </c>
      <c r="B615" s="70">
        <v>2.12</v>
      </c>
      <c r="C615" s="69">
        <v>9.01</v>
      </c>
      <c r="D615" s="71" t="s">
        <v>117</v>
      </c>
      <c r="E615" s="71"/>
      <c r="F615" s="69"/>
      <c r="G615" s="119">
        <f t="shared" si="18"/>
        <v>2</v>
      </c>
      <c r="H615" s="119">
        <f t="shared" si="19"/>
        <v>12</v>
      </c>
      <c r="I615" s="122"/>
      <c r="J615" s="122"/>
    </row>
    <row r="616" spans="1:11" s="72" customFormat="1" x14ac:dyDescent="0.35">
      <c r="A616" s="69">
        <v>12.1</v>
      </c>
      <c r="B616" s="70">
        <v>2.11</v>
      </c>
      <c r="C616" s="69">
        <v>9.02</v>
      </c>
      <c r="D616" s="71" t="s">
        <v>117</v>
      </c>
      <c r="E616" s="71"/>
      <c r="F616" s="69"/>
      <c r="G616" s="119">
        <f t="shared" si="18"/>
        <v>2</v>
      </c>
      <c r="H616" s="119">
        <f t="shared" si="19"/>
        <v>12</v>
      </c>
      <c r="I616" s="122"/>
      <c r="J616" s="122"/>
      <c r="K616" s="85"/>
    </row>
    <row r="617" spans="1:11" s="72" customFormat="1" x14ac:dyDescent="0.35">
      <c r="A617" s="69">
        <v>12.1</v>
      </c>
      <c r="B617" s="70">
        <v>2.12</v>
      </c>
      <c r="C617" s="69">
        <v>9.02</v>
      </c>
      <c r="D617" s="71" t="s">
        <v>117</v>
      </c>
      <c r="E617" s="71"/>
      <c r="F617" s="69"/>
      <c r="G617" s="119">
        <f t="shared" si="18"/>
        <v>2</v>
      </c>
      <c r="H617" s="119">
        <f t="shared" si="19"/>
        <v>12</v>
      </c>
      <c r="I617" s="122"/>
      <c r="J617" s="122"/>
      <c r="K617" s="85"/>
    </row>
    <row r="618" spans="1:11" s="72" customFormat="1" x14ac:dyDescent="0.35">
      <c r="A618" s="69">
        <v>12.2</v>
      </c>
      <c r="B618" s="70">
        <v>2.13</v>
      </c>
      <c r="C618" s="69">
        <v>8.02</v>
      </c>
      <c r="D618" s="71" t="s">
        <v>211</v>
      </c>
      <c r="E618" s="71">
        <v>85</v>
      </c>
      <c r="F618" s="69"/>
      <c r="G618" s="119">
        <f t="shared" si="18"/>
        <v>2</v>
      </c>
      <c r="H618" s="119">
        <f t="shared" si="19"/>
        <v>12</v>
      </c>
      <c r="I618" s="122"/>
      <c r="J618" s="122"/>
      <c r="K618" s="85"/>
    </row>
    <row r="619" spans="1:11" s="72" customFormat="1" x14ac:dyDescent="0.35">
      <c r="A619" s="69">
        <v>12.2</v>
      </c>
      <c r="B619" s="70">
        <v>2.13</v>
      </c>
      <c r="C619" s="69">
        <v>8.08</v>
      </c>
      <c r="D619" s="71" t="s">
        <v>211</v>
      </c>
      <c r="E619" s="71"/>
      <c r="F619" s="69"/>
      <c r="G619" s="119">
        <f t="shared" si="18"/>
        <v>2</v>
      </c>
      <c r="H619" s="119">
        <f t="shared" si="19"/>
        <v>12</v>
      </c>
      <c r="I619" s="122"/>
      <c r="J619" s="122"/>
      <c r="K619" s="85"/>
    </row>
    <row r="620" spans="1:11" s="64" customFormat="1" x14ac:dyDescent="0.35">
      <c r="A620" s="60">
        <v>12.1</v>
      </c>
      <c r="B620" s="61">
        <v>3.01</v>
      </c>
      <c r="C620" s="60">
        <v>8.06</v>
      </c>
      <c r="D620" s="62" t="s">
        <v>209</v>
      </c>
      <c r="E620" s="62">
        <v>100</v>
      </c>
      <c r="F620" s="60"/>
      <c r="G620" s="119">
        <f t="shared" si="18"/>
        <v>3</v>
      </c>
      <c r="H620" s="97">
        <f t="shared" si="19"/>
        <v>12</v>
      </c>
      <c r="I620" s="123" t="s">
        <v>395</v>
      </c>
      <c r="J620" s="123">
        <f>ROWS(I620:I627)</f>
        <v>8</v>
      </c>
    </row>
    <row r="621" spans="1:11" s="64" customFormat="1" x14ac:dyDescent="0.35">
      <c r="A621" s="60">
        <v>12.1</v>
      </c>
      <c r="B621" s="61">
        <v>3.01</v>
      </c>
      <c r="C621" s="60">
        <v>8.07</v>
      </c>
      <c r="D621" s="62" t="s">
        <v>210</v>
      </c>
      <c r="E621" s="62"/>
      <c r="F621" s="60"/>
      <c r="G621" s="119">
        <f t="shared" si="18"/>
        <v>3</v>
      </c>
      <c r="H621" s="97">
        <f t="shared" si="19"/>
        <v>12</v>
      </c>
      <c r="I621" s="123"/>
      <c r="J621" s="123"/>
    </row>
    <row r="622" spans="1:11" s="64" customFormat="1" x14ac:dyDescent="0.35">
      <c r="A622" s="60">
        <v>12.1</v>
      </c>
      <c r="B622" s="61">
        <v>3.02</v>
      </c>
      <c r="C622" s="60">
        <v>8.0500000000000007</v>
      </c>
      <c r="D622" s="62" t="s">
        <v>117</v>
      </c>
      <c r="E622" s="62">
        <v>62</v>
      </c>
      <c r="F622" s="60"/>
      <c r="G622" s="119">
        <f t="shared" si="18"/>
        <v>3</v>
      </c>
      <c r="H622" s="97">
        <f t="shared" si="19"/>
        <v>12</v>
      </c>
      <c r="I622" s="123"/>
      <c r="J622" s="123"/>
      <c r="K622" s="88"/>
    </row>
    <row r="623" spans="1:11" s="64" customFormat="1" x14ac:dyDescent="0.35">
      <c r="A623" s="60">
        <v>12.1</v>
      </c>
      <c r="B623" s="61">
        <v>3.03</v>
      </c>
      <c r="C623" s="60">
        <v>8.0500000000000007</v>
      </c>
      <c r="D623" s="62" t="s">
        <v>117</v>
      </c>
      <c r="E623" s="62"/>
      <c r="F623" s="60"/>
      <c r="G623" s="119">
        <f t="shared" si="18"/>
        <v>3</v>
      </c>
      <c r="H623" s="97">
        <f t="shared" si="19"/>
        <v>12</v>
      </c>
      <c r="I623" s="123"/>
      <c r="J623" s="123"/>
      <c r="K623" s="88"/>
    </row>
    <row r="624" spans="1:11" s="64" customFormat="1" x14ac:dyDescent="0.35">
      <c r="A624" s="60">
        <v>12.1</v>
      </c>
      <c r="B624" s="61">
        <v>3.02</v>
      </c>
      <c r="C624" s="60">
        <v>9.01</v>
      </c>
      <c r="D624" s="62" t="s">
        <v>117</v>
      </c>
      <c r="E624" s="62"/>
      <c r="F624" s="60"/>
      <c r="G624" s="119">
        <f t="shared" si="18"/>
        <v>3</v>
      </c>
      <c r="H624" s="97">
        <f t="shared" si="19"/>
        <v>12</v>
      </c>
      <c r="I624" s="123"/>
      <c r="J624" s="123"/>
      <c r="K624" s="88"/>
    </row>
    <row r="625" spans="1:11" s="64" customFormat="1" x14ac:dyDescent="0.35">
      <c r="A625" s="60">
        <v>12.1</v>
      </c>
      <c r="B625" s="61">
        <v>3.03</v>
      </c>
      <c r="C625" s="60">
        <v>9.01</v>
      </c>
      <c r="D625" s="62" t="s">
        <v>117</v>
      </c>
      <c r="E625" s="62"/>
      <c r="F625" s="60"/>
      <c r="G625" s="119">
        <f t="shared" si="18"/>
        <v>3</v>
      </c>
      <c r="H625" s="97">
        <f t="shared" si="19"/>
        <v>12</v>
      </c>
      <c r="I625" s="123"/>
      <c r="J625" s="123"/>
      <c r="K625" s="88"/>
    </row>
    <row r="626" spans="1:11" s="64" customFormat="1" x14ac:dyDescent="0.35">
      <c r="A626" s="60">
        <v>12.1</v>
      </c>
      <c r="B626" s="61">
        <v>3.02</v>
      </c>
      <c r="C626" s="60">
        <v>9.02</v>
      </c>
      <c r="D626" s="62" t="s">
        <v>117</v>
      </c>
      <c r="E626" s="62"/>
      <c r="F626" s="60"/>
      <c r="G626" s="119">
        <f t="shared" si="18"/>
        <v>3</v>
      </c>
      <c r="H626" s="97">
        <f t="shared" si="19"/>
        <v>12</v>
      </c>
      <c r="I626" s="123"/>
      <c r="J626" s="123"/>
      <c r="K626" s="88"/>
    </row>
    <row r="627" spans="1:11" s="64" customFormat="1" x14ac:dyDescent="0.35">
      <c r="A627" s="60">
        <v>12.1</v>
      </c>
      <c r="B627" s="61">
        <v>3.03</v>
      </c>
      <c r="C627" s="60">
        <v>9.02</v>
      </c>
      <c r="D627" s="62" t="s">
        <v>117</v>
      </c>
      <c r="E627" s="62"/>
      <c r="F627" s="60"/>
      <c r="G627" s="119">
        <f t="shared" si="18"/>
        <v>3</v>
      </c>
      <c r="H627" s="97">
        <f t="shared" si="19"/>
        <v>12</v>
      </c>
      <c r="I627" s="123"/>
      <c r="J627" s="123"/>
      <c r="K627" s="88"/>
    </row>
    <row r="628" spans="1:11" s="72" customFormat="1" x14ac:dyDescent="0.35">
      <c r="A628" s="69">
        <v>12.2</v>
      </c>
      <c r="B628" s="70">
        <v>4.0199999999999996</v>
      </c>
      <c r="C628" s="69">
        <v>2.04</v>
      </c>
      <c r="D628" s="71" t="s">
        <v>300</v>
      </c>
      <c r="E628" s="71">
        <v>66</v>
      </c>
      <c r="F628" s="69">
        <v>9</v>
      </c>
      <c r="G628" s="119">
        <f t="shared" si="18"/>
        <v>4</v>
      </c>
      <c r="H628" s="119">
        <f t="shared" si="19"/>
        <v>12</v>
      </c>
      <c r="I628" s="122" t="s">
        <v>396</v>
      </c>
      <c r="J628" s="122">
        <f>ROWS(I628:I629)</f>
        <v>2</v>
      </c>
    </row>
    <row r="629" spans="1:11" s="72" customFormat="1" x14ac:dyDescent="0.35">
      <c r="A629" s="69">
        <v>12.2</v>
      </c>
      <c r="B629" s="70">
        <v>4.0199999999999996</v>
      </c>
      <c r="C629" s="69">
        <v>10.039999999999999</v>
      </c>
      <c r="D629" s="71" t="s">
        <v>300</v>
      </c>
      <c r="E629" s="71"/>
      <c r="F629" s="69">
        <v>9</v>
      </c>
      <c r="G629" s="119">
        <f t="shared" si="18"/>
        <v>4</v>
      </c>
      <c r="H629" s="119">
        <f t="shared" si="19"/>
        <v>12</v>
      </c>
      <c r="I629" s="122"/>
      <c r="J629" s="122"/>
    </row>
    <row r="630" spans="1:11" s="64" customFormat="1" x14ac:dyDescent="0.35">
      <c r="A630" s="60">
        <v>12.2</v>
      </c>
      <c r="B630" s="61">
        <v>5.0199999999999996</v>
      </c>
      <c r="C630" s="60">
        <v>12.02</v>
      </c>
      <c r="D630" s="62" t="s">
        <v>145</v>
      </c>
      <c r="E630" s="62">
        <v>55</v>
      </c>
      <c r="F630" s="60">
        <v>59</v>
      </c>
      <c r="G630" s="119">
        <f t="shared" si="18"/>
        <v>5</v>
      </c>
      <c r="H630" s="97">
        <f t="shared" si="19"/>
        <v>12</v>
      </c>
      <c r="I630" s="123" t="s">
        <v>397</v>
      </c>
      <c r="J630" s="123">
        <f>ROWS(I630:I631)</f>
        <v>2</v>
      </c>
    </row>
    <row r="631" spans="1:11" s="64" customFormat="1" x14ac:dyDescent="0.35">
      <c r="A631" s="60">
        <v>12.2</v>
      </c>
      <c r="B631" s="61">
        <v>5.04</v>
      </c>
      <c r="C631" s="60">
        <v>8.02</v>
      </c>
      <c r="D631" s="62" t="s">
        <v>211</v>
      </c>
      <c r="E631" s="62">
        <v>85</v>
      </c>
      <c r="F631" s="60"/>
      <c r="G631" s="119">
        <f t="shared" si="18"/>
        <v>5</v>
      </c>
      <c r="H631" s="97">
        <f t="shared" si="19"/>
        <v>12</v>
      </c>
      <c r="I631" s="123"/>
      <c r="J631" s="123"/>
      <c r="K631" s="88"/>
    </row>
    <row r="632" spans="1:11" s="72" customFormat="1" x14ac:dyDescent="0.35">
      <c r="A632" s="69">
        <v>12.2</v>
      </c>
      <c r="B632" s="70">
        <v>6.01</v>
      </c>
      <c r="C632" s="69">
        <v>2.04</v>
      </c>
      <c r="D632" s="71" t="s">
        <v>300</v>
      </c>
      <c r="E632" s="71">
        <v>66</v>
      </c>
      <c r="F632" s="69">
        <v>9</v>
      </c>
      <c r="G632" s="119">
        <f t="shared" si="18"/>
        <v>6</v>
      </c>
      <c r="H632" s="119">
        <f t="shared" si="19"/>
        <v>12</v>
      </c>
      <c r="I632" s="122" t="s">
        <v>398</v>
      </c>
      <c r="J632" s="122">
        <f>ROWS(I632:I639)</f>
        <v>8</v>
      </c>
    </row>
    <row r="633" spans="1:11" s="72" customFormat="1" x14ac:dyDescent="0.35">
      <c r="A633" s="69">
        <v>12.2</v>
      </c>
      <c r="B633" s="70">
        <v>6.01</v>
      </c>
      <c r="C633" s="69">
        <v>10.039999999999999</v>
      </c>
      <c r="D633" s="71" t="s">
        <v>300</v>
      </c>
      <c r="E633" s="71"/>
      <c r="F633" s="69">
        <v>9</v>
      </c>
      <c r="G633" s="119">
        <f t="shared" si="18"/>
        <v>6</v>
      </c>
      <c r="H633" s="119">
        <f t="shared" si="19"/>
        <v>12</v>
      </c>
      <c r="I633" s="122"/>
      <c r="J633" s="122"/>
    </row>
    <row r="634" spans="1:11" s="72" customFormat="1" x14ac:dyDescent="0.25">
      <c r="A634" s="130">
        <v>12.2</v>
      </c>
      <c r="B634" s="131">
        <v>6.01</v>
      </c>
      <c r="C634" s="130">
        <v>8.01</v>
      </c>
      <c r="D634" s="119" t="s">
        <v>214</v>
      </c>
      <c r="E634" s="119">
        <v>68</v>
      </c>
      <c r="F634" s="130">
        <v>39</v>
      </c>
      <c r="G634" s="119">
        <f t="shared" si="18"/>
        <v>6</v>
      </c>
      <c r="H634" s="119">
        <f t="shared" si="19"/>
        <v>12</v>
      </c>
      <c r="I634" s="125"/>
      <c r="J634" s="125"/>
      <c r="K634" s="59"/>
    </row>
    <row r="635" spans="1:11" s="72" customFormat="1" x14ac:dyDescent="0.35">
      <c r="A635" s="130">
        <v>12.2</v>
      </c>
      <c r="B635" s="131">
        <v>6.01</v>
      </c>
      <c r="C635" s="130">
        <v>12.08</v>
      </c>
      <c r="D635" s="119" t="s">
        <v>214</v>
      </c>
      <c r="E635" s="119"/>
      <c r="F635" s="130">
        <v>39</v>
      </c>
      <c r="G635" s="119">
        <f t="shared" si="18"/>
        <v>6</v>
      </c>
      <c r="H635" s="119">
        <f t="shared" si="19"/>
        <v>12</v>
      </c>
      <c r="I635" s="126"/>
      <c r="J635" s="122"/>
    </row>
    <row r="636" spans="1:11" s="72" customFormat="1" x14ac:dyDescent="0.35">
      <c r="A636" s="69">
        <v>12.2</v>
      </c>
      <c r="B636" s="70">
        <v>6.01</v>
      </c>
      <c r="C636" s="69">
        <v>12.02</v>
      </c>
      <c r="D636" s="71" t="s">
        <v>145</v>
      </c>
      <c r="E636" s="71">
        <v>55</v>
      </c>
      <c r="F636" s="69">
        <v>59</v>
      </c>
      <c r="G636" s="119">
        <f t="shared" si="18"/>
        <v>6</v>
      </c>
      <c r="H636" s="119">
        <f t="shared" si="19"/>
        <v>12</v>
      </c>
      <c r="I636" s="122"/>
      <c r="J636" s="122"/>
    </row>
    <row r="637" spans="1:11" s="72" customFormat="1" x14ac:dyDescent="0.35">
      <c r="A637" s="69">
        <v>12.2</v>
      </c>
      <c r="B637" s="70">
        <v>6.01</v>
      </c>
      <c r="C637" s="69">
        <v>2.02</v>
      </c>
      <c r="D637" s="71" t="s">
        <v>250</v>
      </c>
      <c r="E637" s="71">
        <v>83</v>
      </c>
      <c r="F637" s="69">
        <v>82</v>
      </c>
      <c r="G637" s="119">
        <f t="shared" si="18"/>
        <v>6</v>
      </c>
      <c r="H637" s="119">
        <f t="shared" si="19"/>
        <v>12</v>
      </c>
      <c r="I637" s="122"/>
      <c r="J637" s="122"/>
    </row>
    <row r="638" spans="1:11" s="72" customFormat="1" x14ac:dyDescent="0.35">
      <c r="A638" s="69">
        <v>12.2</v>
      </c>
      <c r="B638" s="70">
        <v>6.01</v>
      </c>
      <c r="C638" s="69">
        <v>5.0599999999999996</v>
      </c>
      <c r="D638" s="71" t="s">
        <v>250</v>
      </c>
      <c r="E638" s="71"/>
      <c r="F638" s="69">
        <v>82</v>
      </c>
      <c r="G638" s="119">
        <f t="shared" si="18"/>
        <v>6</v>
      </c>
      <c r="H638" s="119">
        <f t="shared" si="19"/>
        <v>12</v>
      </c>
      <c r="I638" s="122"/>
      <c r="J638" s="122"/>
    </row>
    <row r="639" spans="1:11" s="72" customFormat="1" x14ac:dyDescent="0.35">
      <c r="A639" s="69">
        <v>12.2</v>
      </c>
      <c r="B639" s="70">
        <v>6.01</v>
      </c>
      <c r="C639" s="69">
        <v>5.07</v>
      </c>
      <c r="D639" s="71" t="s">
        <v>222</v>
      </c>
      <c r="E639" s="71">
        <v>84</v>
      </c>
      <c r="F639" s="69">
        <v>81</v>
      </c>
      <c r="G639" s="119">
        <f t="shared" si="18"/>
        <v>6</v>
      </c>
      <c r="H639" s="119">
        <f t="shared" si="19"/>
        <v>12</v>
      </c>
      <c r="I639" s="122"/>
      <c r="J639" s="122"/>
      <c r="K639" s="86"/>
    </row>
    <row r="640" spans="1:11" s="64" customFormat="1" x14ac:dyDescent="0.35">
      <c r="A640" s="60">
        <v>12.2</v>
      </c>
      <c r="B640" s="61">
        <v>7.03</v>
      </c>
      <c r="C640" s="60">
        <v>8.02</v>
      </c>
      <c r="D640" s="62" t="s">
        <v>211</v>
      </c>
      <c r="E640" s="62">
        <v>85</v>
      </c>
      <c r="F640" s="60"/>
      <c r="G640" s="119">
        <f t="shared" si="18"/>
        <v>7</v>
      </c>
      <c r="H640" s="97">
        <f t="shared" si="19"/>
        <v>12</v>
      </c>
      <c r="I640" s="123" t="s">
        <v>399</v>
      </c>
      <c r="J640" s="123">
        <f>ROWS(I640:I642)</f>
        <v>3</v>
      </c>
      <c r="K640" s="88"/>
    </row>
    <row r="641" spans="1:11" s="64" customFormat="1" x14ac:dyDescent="0.35">
      <c r="A641" s="60">
        <v>12.2</v>
      </c>
      <c r="B641" s="61">
        <v>7.03</v>
      </c>
      <c r="C641" s="60">
        <v>8.08</v>
      </c>
      <c r="D641" s="62" t="s">
        <v>211</v>
      </c>
      <c r="E641" s="62"/>
      <c r="F641" s="60"/>
      <c r="G641" s="119">
        <f t="shared" si="18"/>
        <v>7</v>
      </c>
      <c r="H641" s="97">
        <f t="shared" si="19"/>
        <v>12</v>
      </c>
      <c r="I641" s="123"/>
      <c r="J641" s="123"/>
      <c r="K641" s="88"/>
    </row>
    <row r="642" spans="1:11" s="64" customFormat="1" x14ac:dyDescent="0.35">
      <c r="A642" s="60">
        <v>12.2</v>
      </c>
      <c r="B642" s="61">
        <v>7.03</v>
      </c>
      <c r="C642" s="60">
        <v>17.04</v>
      </c>
      <c r="D642" s="62" t="s">
        <v>211</v>
      </c>
      <c r="E642" s="62"/>
      <c r="F642" s="60"/>
      <c r="G642" s="119">
        <f t="shared" si="18"/>
        <v>7</v>
      </c>
      <c r="H642" s="97">
        <f t="shared" si="19"/>
        <v>12</v>
      </c>
      <c r="I642" s="123"/>
      <c r="J642" s="123"/>
      <c r="K642" s="88"/>
    </row>
    <row r="643" spans="1:11" s="72" customFormat="1" x14ac:dyDescent="0.35">
      <c r="A643" s="69">
        <v>12.2</v>
      </c>
      <c r="B643" s="70">
        <v>8.01</v>
      </c>
      <c r="C643" s="69">
        <v>12.02</v>
      </c>
      <c r="D643" s="71" t="s">
        <v>145</v>
      </c>
      <c r="E643" s="71">
        <v>55</v>
      </c>
      <c r="F643" s="69">
        <v>59</v>
      </c>
      <c r="G643" s="119">
        <f t="shared" ref="G643:G671" si="20">_xlfn.FLOOR.MATH(B643)</f>
        <v>8</v>
      </c>
      <c r="H643" s="119">
        <f t="shared" ref="H643:H671" si="21">_xlfn.FLOOR.MATH(A643)</f>
        <v>12</v>
      </c>
      <c r="I643" s="122" t="s">
        <v>400</v>
      </c>
      <c r="J643" s="122">
        <f>ROWS(I643)</f>
        <v>1</v>
      </c>
    </row>
    <row r="644" spans="1:11" s="64" customFormat="1" x14ac:dyDescent="0.35">
      <c r="A644" s="60">
        <v>12.2</v>
      </c>
      <c r="B644" s="61">
        <v>12.01</v>
      </c>
      <c r="C644" s="60">
        <v>12.02</v>
      </c>
      <c r="D644" s="62" t="s">
        <v>145</v>
      </c>
      <c r="E644" s="62">
        <v>55</v>
      </c>
      <c r="F644" s="60">
        <v>59</v>
      </c>
      <c r="G644" s="119">
        <f t="shared" si="20"/>
        <v>12</v>
      </c>
      <c r="H644" s="97">
        <f t="shared" si="21"/>
        <v>12</v>
      </c>
      <c r="I644" s="123" t="s">
        <v>401</v>
      </c>
      <c r="J644" s="123">
        <f>ROWS(I644)</f>
        <v>1</v>
      </c>
    </row>
    <row r="645" spans="1:11" s="72" customFormat="1" x14ac:dyDescent="0.35">
      <c r="A645" s="69">
        <v>12.1</v>
      </c>
      <c r="B645" s="70">
        <v>14.01</v>
      </c>
      <c r="C645" s="69">
        <v>8.0500000000000007</v>
      </c>
      <c r="D645" s="71" t="s">
        <v>117</v>
      </c>
      <c r="E645" s="71">
        <v>62</v>
      </c>
      <c r="F645" s="69"/>
      <c r="G645" s="119">
        <f t="shared" si="20"/>
        <v>14</v>
      </c>
      <c r="H645" s="119">
        <f t="shared" si="21"/>
        <v>12</v>
      </c>
      <c r="I645" s="122" t="s">
        <v>402</v>
      </c>
      <c r="J645" s="122">
        <f>ROWS(I645:I647)</f>
        <v>3</v>
      </c>
      <c r="K645" s="85"/>
    </row>
    <row r="646" spans="1:11" s="72" customFormat="1" x14ac:dyDescent="0.35">
      <c r="A646" s="69">
        <v>12.1</v>
      </c>
      <c r="B646" s="70">
        <v>14.01</v>
      </c>
      <c r="C646" s="69">
        <v>9.01</v>
      </c>
      <c r="D646" s="71" t="s">
        <v>117</v>
      </c>
      <c r="E646" s="71"/>
      <c r="F646" s="69"/>
      <c r="G646" s="119">
        <f t="shared" si="20"/>
        <v>14</v>
      </c>
      <c r="H646" s="119">
        <f t="shared" si="21"/>
        <v>12</v>
      </c>
      <c r="I646" s="122"/>
      <c r="J646" s="122"/>
      <c r="K646" s="85"/>
    </row>
    <row r="647" spans="1:11" s="72" customFormat="1" x14ac:dyDescent="0.35">
      <c r="A647" s="69">
        <v>12.1</v>
      </c>
      <c r="B647" s="70">
        <v>14.01</v>
      </c>
      <c r="C647" s="69">
        <v>9.02</v>
      </c>
      <c r="D647" s="71" t="s">
        <v>117</v>
      </c>
      <c r="E647" s="71"/>
      <c r="F647" s="69"/>
      <c r="G647" s="119">
        <f t="shared" si="20"/>
        <v>14</v>
      </c>
      <c r="H647" s="119">
        <f t="shared" si="21"/>
        <v>12</v>
      </c>
      <c r="I647" s="122"/>
      <c r="J647" s="122"/>
      <c r="K647" s="85"/>
    </row>
    <row r="648" spans="1:11" s="64" customFormat="1" x14ac:dyDescent="0.35">
      <c r="A648" s="60">
        <v>12.2</v>
      </c>
      <c r="B648" s="61">
        <v>15</v>
      </c>
      <c r="C648" s="60">
        <v>8.02</v>
      </c>
      <c r="D648" s="62" t="s">
        <v>211</v>
      </c>
      <c r="E648" s="62">
        <v>85</v>
      </c>
      <c r="F648" s="60"/>
      <c r="G648" s="119">
        <f t="shared" si="20"/>
        <v>15</v>
      </c>
      <c r="H648" s="97">
        <f t="shared" si="21"/>
        <v>12</v>
      </c>
      <c r="I648" s="123" t="s">
        <v>403</v>
      </c>
      <c r="J648" s="123">
        <f>ROWS(I648:I649)</f>
        <v>2</v>
      </c>
      <c r="K648" s="88"/>
    </row>
    <row r="649" spans="1:11" s="64" customFormat="1" x14ac:dyDescent="0.35">
      <c r="A649" s="60">
        <v>12.2</v>
      </c>
      <c r="B649" s="61">
        <v>15</v>
      </c>
      <c r="C649" s="60">
        <v>8.08</v>
      </c>
      <c r="D649" s="62" t="s">
        <v>211</v>
      </c>
      <c r="E649" s="62"/>
      <c r="F649" s="60"/>
      <c r="G649" s="119">
        <f t="shared" si="20"/>
        <v>15</v>
      </c>
      <c r="H649" s="97">
        <f t="shared" si="21"/>
        <v>12</v>
      </c>
      <c r="I649" s="123"/>
      <c r="J649" s="123"/>
      <c r="K649" s="88"/>
    </row>
    <row r="650" spans="1:11" s="72" customFormat="1" x14ac:dyDescent="0.35">
      <c r="A650" s="69">
        <v>12.1</v>
      </c>
      <c r="B650" s="70">
        <v>16</v>
      </c>
      <c r="C650" s="69">
        <v>8.07</v>
      </c>
      <c r="D650" s="71" t="s">
        <v>210</v>
      </c>
      <c r="E650" s="71">
        <v>99</v>
      </c>
      <c r="F650" s="69"/>
      <c r="G650" s="119">
        <f t="shared" si="20"/>
        <v>16</v>
      </c>
      <c r="H650" s="119">
        <f t="shared" si="21"/>
        <v>12</v>
      </c>
      <c r="I650" s="122" t="s">
        <v>404</v>
      </c>
      <c r="J650" s="122">
        <f>ROWS(I650)</f>
        <v>1</v>
      </c>
      <c r="K650" s="85"/>
    </row>
    <row r="651" spans="1:11" s="64" customFormat="1" x14ac:dyDescent="0.35">
      <c r="A651" s="60">
        <v>13</v>
      </c>
      <c r="B651" s="61">
        <v>2.11</v>
      </c>
      <c r="C651" s="60">
        <v>9.0299999999999994</v>
      </c>
      <c r="D651" s="62" t="s">
        <v>117</v>
      </c>
      <c r="E651" s="62">
        <v>62</v>
      </c>
      <c r="F651" s="60"/>
      <c r="G651" s="119">
        <f t="shared" si="20"/>
        <v>2</v>
      </c>
      <c r="H651" s="97">
        <f t="shared" si="21"/>
        <v>13</v>
      </c>
      <c r="I651" s="123" t="s">
        <v>482</v>
      </c>
      <c r="J651" s="123">
        <f>ROWS(I651:I656)</f>
        <v>6</v>
      </c>
      <c r="K651" s="88"/>
    </row>
    <row r="652" spans="1:11" s="64" customFormat="1" x14ac:dyDescent="0.35">
      <c r="A652" s="60">
        <v>13</v>
      </c>
      <c r="B652" s="61">
        <v>2.11</v>
      </c>
      <c r="C652" s="60">
        <v>9.0399999999999991</v>
      </c>
      <c r="D652" s="62" t="s">
        <v>117</v>
      </c>
      <c r="E652" s="62"/>
      <c r="F652" s="60"/>
      <c r="G652" s="119">
        <f t="shared" si="20"/>
        <v>2</v>
      </c>
      <c r="H652" s="97">
        <f t="shared" si="21"/>
        <v>13</v>
      </c>
      <c r="I652" s="123"/>
      <c r="J652" s="123"/>
      <c r="K652" s="88"/>
    </row>
    <row r="653" spans="1:11" s="64" customFormat="1" x14ac:dyDescent="0.35">
      <c r="A653" s="60">
        <v>13</v>
      </c>
      <c r="B653" s="61">
        <v>2.11</v>
      </c>
      <c r="C653" s="60">
        <v>9.0500000000000007</v>
      </c>
      <c r="D653" s="62" t="s">
        <v>117</v>
      </c>
      <c r="E653" s="62"/>
      <c r="F653" s="60"/>
      <c r="G653" s="119">
        <f t="shared" si="20"/>
        <v>2</v>
      </c>
      <c r="H653" s="97">
        <f t="shared" si="21"/>
        <v>13</v>
      </c>
      <c r="I653" s="123"/>
      <c r="J653" s="123"/>
      <c r="K653" s="88"/>
    </row>
    <row r="654" spans="1:11" s="64" customFormat="1" x14ac:dyDescent="0.35">
      <c r="A654" s="60">
        <v>13</v>
      </c>
      <c r="B654" s="61">
        <v>2.12</v>
      </c>
      <c r="C654" s="60">
        <v>9.0299999999999994</v>
      </c>
      <c r="D654" s="62" t="s">
        <v>117</v>
      </c>
      <c r="E654" s="62">
        <v>62</v>
      </c>
      <c r="F654" s="60"/>
      <c r="G654" s="119">
        <f t="shared" si="20"/>
        <v>2</v>
      </c>
      <c r="H654" s="97">
        <f t="shared" si="21"/>
        <v>13</v>
      </c>
      <c r="I654" s="123"/>
      <c r="J654" s="123"/>
      <c r="K654" s="88"/>
    </row>
    <row r="655" spans="1:11" s="64" customFormat="1" x14ac:dyDescent="0.35">
      <c r="A655" s="60">
        <v>13</v>
      </c>
      <c r="B655" s="61">
        <v>2.12</v>
      </c>
      <c r="C655" s="60">
        <v>9.0399999999999991</v>
      </c>
      <c r="D655" s="62" t="s">
        <v>117</v>
      </c>
      <c r="E655" s="62"/>
      <c r="F655" s="60"/>
      <c r="G655" s="119">
        <f t="shared" si="20"/>
        <v>2</v>
      </c>
      <c r="H655" s="97">
        <f t="shared" si="21"/>
        <v>13</v>
      </c>
      <c r="I655" s="123"/>
      <c r="J655" s="123"/>
      <c r="K655" s="88"/>
    </row>
    <row r="656" spans="1:11" s="64" customFormat="1" x14ac:dyDescent="0.35">
      <c r="A656" s="60">
        <v>13</v>
      </c>
      <c r="B656" s="61">
        <v>2.12</v>
      </c>
      <c r="C656" s="60">
        <v>9.0500000000000007</v>
      </c>
      <c r="D656" s="62" t="s">
        <v>117</v>
      </c>
      <c r="E656" s="62"/>
      <c r="F656" s="60"/>
      <c r="G656" s="119">
        <f t="shared" si="20"/>
        <v>2</v>
      </c>
      <c r="H656" s="97">
        <f t="shared" si="21"/>
        <v>13</v>
      </c>
      <c r="I656" s="123"/>
      <c r="J656" s="123"/>
      <c r="K656" s="88"/>
    </row>
    <row r="657" spans="1:11" s="64" customFormat="1" x14ac:dyDescent="0.35">
      <c r="A657" s="60">
        <v>13</v>
      </c>
      <c r="B657" s="61">
        <v>3.04</v>
      </c>
      <c r="C657" s="60">
        <v>9.0299999999999994</v>
      </c>
      <c r="D657" s="62" t="s">
        <v>117</v>
      </c>
      <c r="E657" s="62">
        <v>62</v>
      </c>
      <c r="F657" s="60"/>
      <c r="G657" s="119">
        <f t="shared" si="20"/>
        <v>3</v>
      </c>
      <c r="H657" s="97">
        <f t="shared" si="21"/>
        <v>13</v>
      </c>
      <c r="I657" s="123" t="s">
        <v>405</v>
      </c>
      <c r="J657" s="123">
        <f>ROWS(I657:I659)</f>
        <v>3</v>
      </c>
      <c r="K657" s="88"/>
    </row>
    <row r="658" spans="1:11" s="64" customFormat="1" x14ac:dyDescent="0.35">
      <c r="A658" s="60">
        <v>13</v>
      </c>
      <c r="B658" s="61">
        <v>3.04</v>
      </c>
      <c r="C658" s="60">
        <v>9.0399999999999991</v>
      </c>
      <c r="D658" s="62" t="s">
        <v>117</v>
      </c>
      <c r="E658" s="62"/>
      <c r="F658" s="60"/>
      <c r="G658" s="119">
        <f t="shared" si="20"/>
        <v>3</v>
      </c>
      <c r="H658" s="97">
        <f t="shared" si="21"/>
        <v>13</v>
      </c>
      <c r="I658" s="123"/>
      <c r="J658" s="123"/>
      <c r="K658" s="88"/>
    </row>
    <row r="659" spans="1:11" s="64" customFormat="1" x14ac:dyDescent="0.35">
      <c r="A659" s="60">
        <v>13</v>
      </c>
      <c r="B659" s="61">
        <v>3.04</v>
      </c>
      <c r="C659" s="60">
        <v>9.0500000000000007</v>
      </c>
      <c r="D659" s="62" t="s">
        <v>117</v>
      </c>
      <c r="E659" s="62"/>
      <c r="F659" s="60"/>
      <c r="G659" s="119">
        <f t="shared" si="20"/>
        <v>3</v>
      </c>
      <c r="H659" s="97">
        <f t="shared" si="21"/>
        <v>13</v>
      </c>
      <c r="I659" s="123"/>
      <c r="J659" s="123"/>
      <c r="K659" s="88"/>
    </row>
    <row r="660" spans="1:11" s="64" customFormat="1" x14ac:dyDescent="0.35">
      <c r="A660" s="60">
        <v>13</v>
      </c>
      <c r="B660" s="61">
        <v>9.1199999999999992</v>
      </c>
      <c r="C660" s="60">
        <v>9.0299999999999994</v>
      </c>
      <c r="D660" s="62" t="s">
        <v>528</v>
      </c>
      <c r="E660" s="62">
        <v>62</v>
      </c>
      <c r="F660" s="60"/>
      <c r="G660" s="119">
        <f t="shared" si="20"/>
        <v>9</v>
      </c>
      <c r="H660" s="97">
        <f t="shared" si="21"/>
        <v>13</v>
      </c>
      <c r="I660" s="123" t="s">
        <v>484</v>
      </c>
      <c r="J660" s="123">
        <v>3</v>
      </c>
      <c r="K660" s="88"/>
    </row>
    <row r="661" spans="1:11" s="64" customFormat="1" x14ac:dyDescent="0.35">
      <c r="A661" s="60">
        <v>13</v>
      </c>
      <c r="B661" s="61">
        <v>9.1199999999999992</v>
      </c>
      <c r="C661" s="60">
        <v>9.0399999999999991</v>
      </c>
      <c r="D661" s="62" t="s">
        <v>529</v>
      </c>
      <c r="E661" s="62"/>
      <c r="F661" s="60"/>
      <c r="G661" s="119">
        <f t="shared" si="20"/>
        <v>9</v>
      </c>
      <c r="H661" s="97">
        <f t="shared" si="21"/>
        <v>13</v>
      </c>
      <c r="I661" s="123"/>
      <c r="J661" s="123"/>
      <c r="K661" s="88"/>
    </row>
    <row r="662" spans="1:11" s="64" customFormat="1" x14ac:dyDescent="0.35">
      <c r="A662" s="60">
        <v>13</v>
      </c>
      <c r="B662" s="61">
        <v>9.1199999999999992</v>
      </c>
      <c r="C662" s="60">
        <v>9.0500000000000007</v>
      </c>
      <c r="D662" s="62" t="s">
        <v>530</v>
      </c>
      <c r="E662" s="62"/>
      <c r="F662" s="60"/>
      <c r="G662" s="119">
        <f t="shared" si="20"/>
        <v>9</v>
      </c>
      <c r="H662" s="97">
        <f t="shared" si="21"/>
        <v>13</v>
      </c>
      <c r="I662" s="123"/>
      <c r="J662" s="123"/>
      <c r="K662" s="88"/>
    </row>
    <row r="663" spans="1:11" s="64" customFormat="1" x14ac:dyDescent="0.35">
      <c r="A663" s="60">
        <v>13</v>
      </c>
      <c r="B663" s="61">
        <v>10.012</v>
      </c>
      <c r="C663" s="60">
        <v>9.0299999999999994</v>
      </c>
      <c r="D663" s="62" t="s">
        <v>531</v>
      </c>
      <c r="E663" s="62">
        <v>62</v>
      </c>
      <c r="F663" s="60"/>
      <c r="G663" s="119">
        <f t="shared" si="20"/>
        <v>10</v>
      </c>
      <c r="H663" s="97">
        <f t="shared" si="21"/>
        <v>13</v>
      </c>
      <c r="I663" s="123" t="s">
        <v>485</v>
      </c>
      <c r="J663" s="123">
        <v>6</v>
      </c>
      <c r="K663" s="88"/>
    </row>
    <row r="664" spans="1:11" s="64" customFormat="1" x14ac:dyDescent="0.35">
      <c r="A664" s="60">
        <v>13</v>
      </c>
      <c r="B664" s="61">
        <v>10.012</v>
      </c>
      <c r="C664" s="60">
        <v>9.0399999999999991</v>
      </c>
      <c r="D664" s="62" t="s">
        <v>532</v>
      </c>
      <c r="E664" s="62"/>
      <c r="F664" s="60"/>
      <c r="G664" s="119">
        <f t="shared" si="20"/>
        <v>10</v>
      </c>
      <c r="H664" s="97">
        <f t="shared" si="21"/>
        <v>13</v>
      </c>
      <c r="I664" s="123"/>
      <c r="J664" s="123"/>
      <c r="K664" s="88"/>
    </row>
    <row r="665" spans="1:11" s="64" customFormat="1" x14ac:dyDescent="0.35">
      <c r="A665" s="60">
        <v>13</v>
      </c>
      <c r="B665" s="61">
        <v>10.012</v>
      </c>
      <c r="C665" s="60">
        <v>9.0500000000000007</v>
      </c>
      <c r="D665" s="62" t="s">
        <v>533</v>
      </c>
      <c r="E665" s="62"/>
      <c r="F665" s="60"/>
      <c r="G665" s="119">
        <f t="shared" si="20"/>
        <v>10</v>
      </c>
      <c r="H665" s="97">
        <f t="shared" si="21"/>
        <v>13</v>
      </c>
      <c r="I665" s="123"/>
      <c r="J665" s="123"/>
      <c r="K665" s="88"/>
    </row>
    <row r="666" spans="1:11" s="64" customFormat="1" x14ac:dyDescent="0.35">
      <c r="A666" s="60">
        <v>13</v>
      </c>
      <c r="B666" s="61">
        <v>10.021000000000001</v>
      </c>
      <c r="C666" s="60">
        <v>9.0299999999999994</v>
      </c>
      <c r="D666" s="62" t="s">
        <v>534</v>
      </c>
      <c r="E666" s="62">
        <v>62</v>
      </c>
      <c r="F666" s="60"/>
      <c r="G666" s="119">
        <f t="shared" si="20"/>
        <v>10</v>
      </c>
      <c r="H666" s="97">
        <f t="shared" si="21"/>
        <v>13</v>
      </c>
      <c r="I666" s="123"/>
      <c r="J666" s="123"/>
      <c r="K666" s="88"/>
    </row>
    <row r="667" spans="1:11" s="64" customFormat="1" x14ac:dyDescent="0.35">
      <c r="A667" s="60">
        <v>13</v>
      </c>
      <c r="B667" s="61">
        <v>10.021000000000001</v>
      </c>
      <c r="C667" s="60">
        <v>9.0399999999999991</v>
      </c>
      <c r="D667" s="62" t="s">
        <v>535</v>
      </c>
      <c r="E667" s="62"/>
      <c r="F667" s="60"/>
      <c r="G667" s="119">
        <f t="shared" si="20"/>
        <v>10</v>
      </c>
      <c r="H667" s="97">
        <f t="shared" si="21"/>
        <v>13</v>
      </c>
      <c r="I667" s="123"/>
      <c r="J667" s="123"/>
      <c r="K667" s="88"/>
    </row>
    <row r="668" spans="1:11" s="64" customFormat="1" x14ac:dyDescent="0.35">
      <c r="A668" s="60">
        <v>13</v>
      </c>
      <c r="B668" s="61">
        <v>10.021000000000001</v>
      </c>
      <c r="C668" s="60">
        <v>9.0500000000000007</v>
      </c>
      <c r="D668" s="62" t="s">
        <v>536</v>
      </c>
      <c r="E668" s="62"/>
      <c r="F668" s="60"/>
      <c r="G668" s="119">
        <f t="shared" si="20"/>
        <v>10</v>
      </c>
      <c r="H668" s="97">
        <f t="shared" si="21"/>
        <v>13</v>
      </c>
      <c r="I668" s="123"/>
      <c r="J668" s="123"/>
      <c r="K668" s="88"/>
    </row>
    <row r="669" spans="1:11" s="64" customFormat="1" x14ac:dyDescent="0.35">
      <c r="A669" s="60">
        <v>13</v>
      </c>
      <c r="B669" s="61">
        <v>16</v>
      </c>
      <c r="C669" s="60">
        <v>9.0299999999999994</v>
      </c>
      <c r="D669" s="62" t="s">
        <v>537</v>
      </c>
      <c r="E669" s="62">
        <v>62</v>
      </c>
      <c r="F669" s="60"/>
      <c r="G669" s="119">
        <f t="shared" si="20"/>
        <v>16</v>
      </c>
      <c r="H669" s="97">
        <f t="shared" si="21"/>
        <v>13</v>
      </c>
      <c r="I669" s="123" t="s">
        <v>540</v>
      </c>
      <c r="J669" s="123">
        <v>3</v>
      </c>
      <c r="K669" s="88"/>
    </row>
    <row r="670" spans="1:11" s="64" customFormat="1" x14ac:dyDescent="0.35">
      <c r="A670" s="60">
        <v>13</v>
      </c>
      <c r="B670" s="61">
        <v>16</v>
      </c>
      <c r="C670" s="60">
        <v>9.0399999999999991</v>
      </c>
      <c r="D670" s="62" t="s">
        <v>538</v>
      </c>
      <c r="E670" s="62"/>
      <c r="F670" s="60"/>
      <c r="G670" s="119">
        <f t="shared" si="20"/>
        <v>16</v>
      </c>
      <c r="H670" s="97">
        <f t="shared" si="21"/>
        <v>13</v>
      </c>
      <c r="I670" s="123"/>
      <c r="J670" s="123"/>
      <c r="K670" s="88"/>
    </row>
    <row r="671" spans="1:11" s="64" customFormat="1" x14ac:dyDescent="0.35">
      <c r="A671" s="60">
        <v>13</v>
      </c>
      <c r="B671" s="61">
        <v>16</v>
      </c>
      <c r="C671" s="60">
        <v>9.0500000000000007</v>
      </c>
      <c r="D671" s="62" t="s">
        <v>539</v>
      </c>
      <c r="E671" s="62"/>
      <c r="F671" s="60"/>
      <c r="G671" s="119">
        <f t="shared" si="20"/>
        <v>16</v>
      </c>
      <c r="H671" s="97">
        <f t="shared" si="21"/>
        <v>13</v>
      </c>
      <c r="I671" s="123"/>
      <c r="J671" s="123"/>
      <c r="K671" s="88"/>
    </row>
    <row r="672" spans="1:11" x14ac:dyDescent="0.35">
      <c r="I672" s="118" t="s">
        <v>406</v>
      </c>
      <c r="J672" s="78">
        <f>SUM(J2:J671)</f>
        <v>670</v>
      </c>
    </row>
    <row r="673" spans="9:10" x14ac:dyDescent="0.35">
      <c r="I673" s="118" t="s">
        <v>407</v>
      </c>
      <c r="J673" s="78">
        <f>ROWS(J2:J671)</f>
        <v>670</v>
      </c>
    </row>
    <row r="674" spans="9:10" x14ac:dyDescent="0.35">
      <c r="I674" s="118" t="s">
        <v>408</v>
      </c>
      <c r="J674" s="78" t="b">
        <f>(J672=J673)</f>
        <v>1</v>
      </c>
    </row>
  </sheetData>
  <sortState ref="A2:K656">
    <sortCondition ref="A2:A656"/>
    <sortCondition ref="B2:B656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4F5C-8C1C-428E-A8EB-02A9CB43CAE0}">
  <dimension ref="A1:T17"/>
  <sheetViews>
    <sheetView topLeftCell="A7" workbookViewId="0">
      <selection activeCell="H18" sqref="H18"/>
    </sheetView>
  </sheetViews>
  <sheetFormatPr defaultRowHeight="26.25" x14ac:dyDescent="0.4"/>
  <cols>
    <col min="1" max="1" width="10.85546875" style="8" bestFit="1" customWidth="1"/>
    <col min="2" max="2" width="11.140625" style="1" bestFit="1" customWidth="1"/>
    <col min="3" max="18" width="9.140625" style="1"/>
    <col min="19" max="19" width="9.140625" style="98"/>
    <col min="20" max="20" width="18.85546875" style="1" bestFit="1" customWidth="1"/>
    <col min="21" max="16384" width="9.140625" style="1"/>
  </cols>
  <sheetData>
    <row r="1" spans="1:20" ht="30.75" x14ac:dyDescent="0.55000000000000004">
      <c r="C1" s="364" t="s">
        <v>502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</row>
    <row r="2" spans="1:20" s="8" customFormat="1" ht="30.75" x14ac:dyDescent="0.55000000000000004">
      <c r="A2" s="133"/>
      <c r="B2" s="133" t="s">
        <v>410</v>
      </c>
      <c r="C2" s="133">
        <v>1</v>
      </c>
      <c r="D2" s="133">
        <v>2</v>
      </c>
      <c r="E2" s="133">
        <v>3</v>
      </c>
      <c r="F2" s="133">
        <v>4</v>
      </c>
      <c r="G2" s="133">
        <v>5</v>
      </c>
      <c r="H2" s="133">
        <v>6</v>
      </c>
      <c r="I2" s="133">
        <v>7</v>
      </c>
      <c r="J2" s="133">
        <v>8</v>
      </c>
      <c r="K2" s="133">
        <v>9</v>
      </c>
      <c r="L2" s="133">
        <v>10</v>
      </c>
      <c r="M2" s="133">
        <v>11</v>
      </c>
      <c r="N2" s="133">
        <v>12</v>
      </c>
      <c r="O2" s="133">
        <v>13</v>
      </c>
      <c r="P2" s="133">
        <v>14</v>
      </c>
      <c r="Q2" s="133">
        <v>15</v>
      </c>
      <c r="R2" s="133">
        <v>16</v>
      </c>
      <c r="S2" s="134">
        <v>17</v>
      </c>
      <c r="T2" s="133" t="s">
        <v>505</v>
      </c>
    </row>
    <row r="3" spans="1:20" x14ac:dyDescent="0.4">
      <c r="A3" s="133" t="s">
        <v>409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118"/>
      <c r="T3" s="81"/>
    </row>
    <row r="4" spans="1:20" x14ac:dyDescent="0.4">
      <c r="A4" s="133">
        <v>1</v>
      </c>
      <c r="B4" s="81"/>
      <c r="C4" s="220">
        <v>1</v>
      </c>
      <c r="D4" s="81"/>
      <c r="E4" s="81"/>
      <c r="F4" s="81"/>
      <c r="G4" s="219">
        <v>6</v>
      </c>
      <c r="H4" s="213">
        <v>18</v>
      </c>
      <c r="I4" s="81"/>
      <c r="J4" s="213">
        <v>15</v>
      </c>
      <c r="K4" s="81"/>
      <c r="L4" s="216">
        <v>8</v>
      </c>
      <c r="M4" s="218">
        <v>7</v>
      </c>
      <c r="N4" s="215">
        <v>12</v>
      </c>
      <c r="O4" s="81"/>
      <c r="P4" s="81"/>
      <c r="Q4" s="81"/>
      <c r="R4" s="81"/>
      <c r="S4" s="118"/>
      <c r="T4" s="81">
        <f>SUM(C4:S4)</f>
        <v>67</v>
      </c>
    </row>
    <row r="5" spans="1:20" x14ac:dyDescent="0.4">
      <c r="A5" s="133">
        <v>2</v>
      </c>
      <c r="B5" s="81"/>
      <c r="C5" s="81"/>
      <c r="D5" s="81"/>
      <c r="E5" s="81"/>
      <c r="F5" s="81"/>
      <c r="G5" s="81"/>
      <c r="H5" s="218">
        <v>7</v>
      </c>
      <c r="I5" s="222"/>
      <c r="J5" s="216">
        <v>8</v>
      </c>
      <c r="K5" s="220">
        <v>1</v>
      </c>
      <c r="L5" s="81"/>
      <c r="M5" s="81"/>
      <c r="N5" s="218">
        <v>7</v>
      </c>
      <c r="O5" s="81"/>
      <c r="P5" s="81"/>
      <c r="Q5" s="81"/>
      <c r="R5" s="81"/>
      <c r="S5" s="118"/>
      <c r="T5" s="81">
        <f t="shared" ref="T5:T16" si="0">SUM(C5:S5)</f>
        <v>23</v>
      </c>
    </row>
    <row r="6" spans="1:20" x14ac:dyDescent="0.4">
      <c r="A6" s="133">
        <v>3</v>
      </c>
      <c r="B6" s="81"/>
      <c r="C6" s="81"/>
      <c r="D6" s="81">
        <v>25</v>
      </c>
      <c r="E6" s="81"/>
      <c r="F6" s="81"/>
      <c r="G6" s="220">
        <v>1</v>
      </c>
      <c r="H6" s="213">
        <v>13</v>
      </c>
      <c r="I6" s="81"/>
      <c r="J6" s="243">
        <v>22</v>
      </c>
      <c r="K6" s="215">
        <v>9</v>
      </c>
      <c r="L6" s="215">
        <v>12</v>
      </c>
      <c r="M6" s="218">
        <v>7</v>
      </c>
      <c r="N6" s="213">
        <v>13</v>
      </c>
      <c r="O6" s="81"/>
      <c r="P6" s="81"/>
      <c r="Q6" s="216">
        <v>8</v>
      </c>
      <c r="R6" s="81"/>
      <c r="S6" s="118"/>
      <c r="T6" s="81">
        <f t="shared" si="0"/>
        <v>110</v>
      </c>
    </row>
    <row r="7" spans="1:20" x14ac:dyDescent="0.4">
      <c r="A7" s="133">
        <v>4</v>
      </c>
      <c r="B7" s="81"/>
      <c r="C7" s="222">
        <v>4</v>
      </c>
      <c r="D7" s="216">
        <v>8</v>
      </c>
      <c r="E7" s="81"/>
      <c r="F7" s="81"/>
      <c r="G7" s="81"/>
      <c r="H7" s="81"/>
      <c r="I7" s="222">
        <v>4</v>
      </c>
      <c r="J7" s="213">
        <v>15</v>
      </c>
      <c r="K7" s="216">
        <v>8</v>
      </c>
      <c r="L7" s="215">
        <v>10</v>
      </c>
      <c r="M7" s="222">
        <v>4</v>
      </c>
      <c r="N7" s="215">
        <v>9</v>
      </c>
      <c r="O7" s="81"/>
      <c r="P7" s="81"/>
      <c r="Q7" s="219">
        <v>5</v>
      </c>
      <c r="R7" s="135"/>
      <c r="S7" s="217">
        <v>8</v>
      </c>
      <c r="T7" s="81">
        <f t="shared" si="0"/>
        <v>75</v>
      </c>
    </row>
    <row r="8" spans="1:20" x14ac:dyDescent="0.4">
      <c r="A8" s="133">
        <v>5</v>
      </c>
      <c r="B8" s="81"/>
      <c r="C8" s="220">
        <v>1</v>
      </c>
      <c r="D8" s="220">
        <v>1</v>
      </c>
      <c r="E8" s="81"/>
      <c r="F8" s="81"/>
      <c r="G8" s="81"/>
      <c r="H8" s="220">
        <v>2</v>
      </c>
      <c r="I8" s="222">
        <v>4</v>
      </c>
      <c r="J8" s="81"/>
      <c r="K8" s="220">
        <v>1</v>
      </c>
      <c r="L8" s="219">
        <v>6</v>
      </c>
      <c r="M8" s="222">
        <v>4</v>
      </c>
      <c r="N8" s="220">
        <v>3</v>
      </c>
      <c r="O8" s="81"/>
      <c r="P8" s="81"/>
      <c r="Q8" s="220">
        <v>1</v>
      </c>
      <c r="R8" s="81"/>
      <c r="S8" s="221">
        <v>3</v>
      </c>
      <c r="T8" s="81">
        <f t="shared" si="0"/>
        <v>26</v>
      </c>
    </row>
    <row r="9" spans="1:20" x14ac:dyDescent="0.4">
      <c r="A9" s="133">
        <v>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218">
        <v>7</v>
      </c>
      <c r="P9" s="81"/>
      <c r="Q9" s="81"/>
      <c r="R9" s="81"/>
      <c r="S9" s="118"/>
      <c r="T9" s="81">
        <f t="shared" si="0"/>
        <v>7</v>
      </c>
    </row>
    <row r="10" spans="1:20" x14ac:dyDescent="0.4">
      <c r="A10" s="133">
        <v>7</v>
      </c>
      <c r="B10" s="81"/>
      <c r="C10" s="81"/>
      <c r="D10" s="81"/>
      <c r="E10" s="81"/>
      <c r="F10" s="81"/>
      <c r="G10" s="81"/>
      <c r="H10" s="216">
        <v>8</v>
      </c>
      <c r="I10" s="219">
        <v>5</v>
      </c>
      <c r="J10" s="213">
        <v>21</v>
      </c>
      <c r="K10" s="81">
        <v>37</v>
      </c>
      <c r="L10" s="81">
        <v>60</v>
      </c>
      <c r="M10" s="215">
        <v>10</v>
      </c>
      <c r="N10" s="81"/>
      <c r="O10" s="220">
        <v>2</v>
      </c>
      <c r="P10" s="81"/>
      <c r="Q10" s="81"/>
      <c r="R10" s="81"/>
      <c r="S10" s="118"/>
      <c r="T10" s="81">
        <f t="shared" si="0"/>
        <v>143</v>
      </c>
    </row>
    <row r="11" spans="1:20" x14ac:dyDescent="0.4">
      <c r="A11" s="133">
        <v>8</v>
      </c>
      <c r="B11" s="81"/>
      <c r="C11" s="243">
        <v>22</v>
      </c>
      <c r="D11" s="81">
        <v>28</v>
      </c>
      <c r="E11" s="81"/>
      <c r="F11" s="81"/>
      <c r="G11" s="81"/>
      <c r="H11" s="81"/>
      <c r="I11" s="81"/>
      <c r="J11" s="81"/>
      <c r="K11" s="81"/>
      <c r="L11" s="81"/>
      <c r="M11" s="81"/>
      <c r="N11" s="215">
        <v>9</v>
      </c>
      <c r="O11" s="81"/>
      <c r="P11" s="81"/>
      <c r="Q11" s="218">
        <v>7</v>
      </c>
      <c r="R11" s="81"/>
      <c r="S11" s="214">
        <v>20</v>
      </c>
      <c r="T11" s="81">
        <f t="shared" si="0"/>
        <v>86</v>
      </c>
    </row>
    <row r="12" spans="1:20" x14ac:dyDescent="0.4">
      <c r="A12" s="133">
        <v>9</v>
      </c>
      <c r="B12" s="81"/>
      <c r="C12" s="220">
        <v>2</v>
      </c>
      <c r="D12" s="81"/>
      <c r="E12" s="81"/>
      <c r="F12" s="81"/>
      <c r="G12" s="81"/>
      <c r="H12" s="215">
        <v>9</v>
      </c>
      <c r="I12" s="81"/>
      <c r="J12" s="222">
        <v>4</v>
      </c>
      <c r="K12" s="81"/>
      <c r="L12" s="81"/>
      <c r="M12" s="222">
        <v>4</v>
      </c>
      <c r="N12" s="220">
        <v>3</v>
      </c>
      <c r="O12" s="81"/>
      <c r="P12" s="81"/>
      <c r="Q12" s="81"/>
      <c r="R12" s="81"/>
      <c r="S12" s="118"/>
      <c r="T12" s="81">
        <f t="shared" si="0"/>
        <v>22</v>
      </c>
    </row>
    <row r="13" spans="1:20" x14ac:dyDescent="0.4">
      <c r="A13" s="133">
        <v>10</v>
      </c>
      <c r="B13" s="81"/>
      <c r="C13" s="81"/>
      <c r="D13" s="81"/>
      <c r="E13" s="81"/>
      <c r="F13" s="81"/>
      <c r="G13" s="81"/>
      <c r="H13" s="220">
        <v>3</v>
      </c>
      <c r="I13" s="81"/>
      <c r="J13" s="220">
        <v>3</v>
      </c>
      <c r="K13" s="220">
        <v>1</v>
      </c>
      <c r="L13" s="81"/>
      <c r="M13" s="219">
        <v>6</v>
      </c>
      <c r="N13" s="222">
        <v>4</v>
      </c>
      <c r="O13" s="81"/>
      <c r="P13" s="81"/>
      <c r="Q13" s="81"/>
      <c r="R13" s="81"/>
      <c r="S13" s="118"/>
      <c r="T13" s="81">
        <f t="shared" si="0"/>
        <v>17</v>
      </c>
    </row>
    <row r="14" spans="1:20" x14ac:dyDescent="0.4">
      <c r="A14" s="133">
        <v>11</v>
      </c>
      <c r="B14" s="81"/>
      <c r="C14" s="220">
        <v>1</v>
      </c>
      <c r="D14" s="81"/>
      <c r="E14" s="81"/>
      <c r="F14" s="81"/>
      <c r="G14" s="81"/>
      <c r="H14" s="81"/>
      <c r="I14" s="81"/>
      <c r="J14" s="218">
        <v>7</v>
      </c>
      <c r="K14" s="81"/>
      <c r="L14" s="220">
        <v>2</v>
      </c>
      <c r="M14" s="213">
        <v>13</v>
      </c>
      <c r="N14" s="218">
        <v>7</v>
      </c>
      <c r="O14" s="81"/>
      <c r="P14" s="81"/>
      <c r="Q14" s="81"/>
      <c r="R14" s="81"/>
      <c r="S14" s="118"/>
      <c r="T14" s="81">
        <f t="shared" si="0"/>
        <v>30</v>
      </c>
    </row>
    <row r="15" spans="1:20" x14ac:dyDescent="0.4">
      <c r="A15" s="133">
        <v>12</v>
      </c>
      <c r="B15" s="81"/>
      <c r="C15" s="81"/>
      <c r="D15" s="215">
        <v>12</v>
      </c>
      <c r="E15" s="216">
        <f>'Dyad graphics'!J620</f>
        <v>8</v>
      </c>
      <c r="F15" s="220">
        <v>2</v>
      </c>
      <c r="G15" s="220">
        <v>2</v>
      </c>
      <c r="H15" s="216">
        <v>8</v>
      </c>
      <c r="I15" s="220">
        <v>3</v>
      </c>
      <c r="J15" s="220">
        <v>1</v>
      </c>
      <c r="K15" s="81"/>
      <c r="L15" s="81"/>
      <c r="M15" s="81"/>
      <c r="N15" s="220">
        <v>1</v>
      </c>
      <c r="O15" s="81"/>
      <c r="P15" s="220">
        <v>3</v>
      </c>
      <c r="Q15" s="220">
        <v>2</v>
      </c>
      <c r="R15" s="220">
        <v>1</v>
      </c>
      <c r="S15" s="118"/>
      <c r="T15" s="81">
        <f t="shared" si="0"/>
        <v>43</v>
      </c>
    </row>
    <row r="16" spans="1:20" x14ac:dyDescent="0.4">
      <c r="A16" s="133">
        <v>13</v>
      </c>
      <c r="B16" s="81"/>
      <c r="C16" s="81"/>
      <c r="D16" s="219">
        <f>'Uk per P-cat'!G650</f>
        <v>6</v>
      </c>
      <c r="E16" s="220">
        <v>3</v>
      </c>
      <c r="F16" s="81"/>
      <c r="G16" s="81"/>
      <c r="H16" s="81"/>
      <c r="I16" s="81"/>
      <c r="J16" s="81"/>
      <c r="K16" s="220">
        <f>'Uk per P-cat'!N650</f>
        <v>3</v>
      </c>
      <c r="L16" s="219">
        <f>'Uk per P-cat'!O650</f>
        <v>6</v>
      </c>
      <c r="M16" s="81"/>
      <c r="N16" s="81"/>
      <c r="O16" s="81"/>
      <c r="P16" s="81"/>
      <c r="Q16" s="81"/>
      <c r="R16" s="220">
        <f>'Uk per P-cat'!U650</f>
        <v>3</v>
      </c>
      <c r="S16" s="118"/>
      <c r="T16" s="81">
        <f t="shared" si="0"/>
        <v>21</v>
      </c>
    </row>
    <row r="17" spans="19:20" x14ac:dyDescent="0.4">
      <c r="S17" s="98" t="s">
        <v>411</v>
      </c>
      <c r="T17" s="1">
        <f>SUM(T4:T16)</f>
        <v>670</v>
      </c>
    </row>
  </sheetData>
  <mergeCells count="1">
    <mergeCell ref="C1:S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C526-15E9-4539-AF00-28AF9C4D22D7}">
  <dimension ref="A1:K3"/>
  <sheetViews>
    <sheetView workbookViewId="0">
      <selection activeCell="L8" sqref="L8"/>
    </sheetView>
  </sheetViews>
  <sheetFormatPr defaultRowHeight="21" x14ac:dyDescent="0.35"/>
  <cols>
    <col min="1" max="1" width="9.140625" style="1"/>
    <col min="2" max="2" width="11.85546875" style="1" bestFit="1" customWidth="1"/>
    <col min="3" max="3" width="9.140625" style="1"/>
    <col min="4" max="4" width="22.85546875" style="1" bestFit="1" customWidth="1"/>
    <col min="5" max="5" width="22.85546875" style="1" customWidth="1"/>
    <col min="6" max="6" width="9.140625" style="1"/>
    <col min="7" max="7" width="10.7109375" style="1" bestFit="1" customWidth="1"/>
    <col min="8" max="8" width="20.140625" style="1" bestFit="1" customWidth="1"/>
    <col min="9" max="16384" width="9.140625" style="1"/>
  </cols>
  <sheetData>
    <row r="1" spans="1:11" x14ac:dyDescent="0.35">
      <c r="B1" s="1" t="s">
        <v>412</v>
      </c>
      <c r="C1" s="1" t="s">
        <v>413</v>
      </c>
      <c r="D1" s="1" t="s">
        <v>415</v>
      </c>
      <c r="E1" s="1" t="s">
        <v>509</v>
      </c>
      <c r="F1" s="1">
        <v>45</v>
      </c>
      <c r="G1" s="1">
        <v>54</v>
      </c>
      <c r="H1" s="1">
        <v>63</v>
      </c>
      <c r="I1" s="1">
        <v>75</v>
      </c>
      <c r="J1" s="1">
        <v>86</v>
      </c>
      <c r="K1" s="1">
        <v>94</v>
      </c>
    </row>
    <row r="2" spans="1:11" ht="24" x14ac:dyDescent="0.45">
      <c r="A2" s="1" t="s">
        <v>506</v>
      </c>
      <c r="B2" s="1">
        <f>MEDIAN('TABLE P vs A'!T4:T16)</f>
        <v>30</v>
      </c>
      <c r="C2" s="1">
        <f>AVERAGE('TABLE P vs A'!T4:T16)</f>
        <v>51.53846153846154</v>
      </c>
      <c r="D2" s="1">
        <f>_xlfn.PERCENTILE.INC('TABLE P vs A'!T4:T15,0.25)</f>
        <v>22.75</v>
      </c>
    </row>
    <row r="3" spans="1:11" ht="24" x14ac:dyDescent="0.45">
      <c r="A3" s="1" t="s">
        <v>414</v>
      </c>
      <c r="B3" s="1">
        <f>MEDIAN('TABLE P vs A'!C4:S16)</f>
        <v>6</v>
      </c>
      <c r="C3" s="1">
        <f>AVERAGE('TABLE P vs A'!C4:S16)</f>
        <v>7.9761904761904763</v>
      </c>
      <c r="D3" s="1">
        <f>_xlfn.PERCENTILE.EXC('TABLE P vs A'!C4:S16,0.25)</f>
        <v>3</v>
      </c>
      <c r="E3" s="1">
        <f>_xlfn.PERCENTILE.INC('TABLE P vs A'!C4:S16,0.35)</f>
        <v>4</v>
      </c>
      <c r="F3" s="1">
        <f>_xlfn.PERCENTILE.INC('TABLE P vs A'!C4:S16,0.45)</f>
        <v>5</v>
      </c>
      <c r="G3" s="1">
        <f>_xlfn.PERCENTILE.INC('TABLE P vs A'!C4:S16,0.54)</f>
        <v>7</v>
      </c>
      <c r="H3" s="1">
        <f>_xlfn.PERCENTILE.INC('TABLE P vs A'!C4:S16,0.63)</f>
        <v>8</v>
      </c>
      <c r="I3" s="1">
        <f>_xlfn.PERCENTILE.INC('TABLE P vs A'!C4:S16,0.74)</f>
        <v>9</v>
      </c>
      <c r="J3" s="1">
        <f>_xlfn.PERCENTILE.INC('TABLE P vs A'!C4:S16,0.86)</f>
        <v>13</v>
      </c>
      <c r="K3" s="1">
        <f>_xlfn.PERCENTILE.INC('TABLE P vs A'!C4:S16,0.94)</f>
        <v>22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D478-7FC8-4CC1-AD54-42378406FFC1}">
  <dimension ref="A1:J671"/>
  <sheetViews>
    <sheetView topLeftCell="D109" workbookViewId="0">
      <selection activeCell="I114" sqref="I114"/>
    </sheetView>
  </sheetViews>
  <sheetFormatPr defaultRowHeight="21" x14ac:dyDescent="0.35"/>
  <cols>
    <col min="1" max="1" width="9.5703125" style="90" customWidth="1"/>
    <col min="2" max="2" width="16.42578125" style="91" customWidth="1"/>
    <col min="3" max="3" width="20.7109375" style="90" bestFit="1" customWidth="1"/>
    <col min="4" max="4" width="45.42578125" style="92" bestFit="1" customWidth="1"/>
    <col min="5" max="5" width="22.7109375" style="93" bestFit="1" customWidth="1"/>
    <col min="6" max="6" width="45.7109375" style="94" bestFit="1" customWidth="1"/>
    <col min="7" max="7" width="29.42578125" style="136" bestFit="1" customWidth="1"/>
    <col min="8" max="8" width="20.7109375" style="78" bestFit="1" customWidth="1"/>
    <col min="9" max="9" width="18.140625" style="78" bestFit="1" customWidth="1"/>
    <col min="10" max="16384" width="9.140625" style="95"/>
  </cols>
  <sheetData>
    <row r="1" spans="1:10" s="81" customFormat="1" x14ac:dyDescent="0.35">
      <c r="A1" s="78" t="s">
        <v>0</v>
      </c>
      <c r="B1" s="79" t="s">
        <v>1</v>
      </c>
      <c r="C1" s="78" t="s">
        <v>2</v>
      </c>
      <c r="D1" s="80" t="s">
        <v>118</v>
      </c>
      <c r="E1" s="80" t="s">
        <v>6</v>
      </c>
      <c r="F1" s="78" t="s">
        <v>320</v>
      </c>
      <c r="G1" s="137" t="s">
        <v>416</v>
      </c>
      <c r="H1" s="78" t="s">
        <v>324</v>
      </c>
      <c r="I1" s="78" t="s">
        <v>325</v>
      </c>
    </row>
    <row r="2" spans="1:10" s="72" customFormat="1" x14ac:dyDescent="0.25">
      <c r="A2" s="65">
        <v>8</v>
      </c>
      <c r="B2" s="66">
        <v>1.02</v>
      </c>
      <c r="C2" s="65">
        <v>1.01</v>
      </c>
      <c r="D2" s="67" t="s">
        <v>224</v>
      </c>
      <c r="E2" s="65">
        <v>5</v>
      </c>
      <c r="F2" s="76">
        <f t="shared" ref="F2:F65" si="0">_xlfn.FLOOR.MATH(B2)</f>
        <v>1</v>
      </c>
      <c r="G2" s="76">
        <f t="shared" ref="G2:G65" si="1">_xlfn.FLOOR.MATH(C2)</f>
        <v>1</v>
      </c>
      <c r="H2" s="125" t="s">
        <v>326</v>
      </c>
      <c r="I2" s="128">
        <f>ROWS(G2)</f>
        <v>1</v>
      </c>
      <c r="J2" s="68"/>
    </row>
    <row r="3" spans="1:10" s="64" customFormat="1" x14ac:dyDescent="0.35">
      <c r="A3" s="60">
        <v>8</v>
      </c>
      <c r="B3" s="61">
        <v>1.0129999999999999</v>
      </c>
      <c r="C3" s="60">
        <v>2.02</v>
      </c>
      <c r="D3" s="62" t="s">
        <v>250</v>
      </c>
      <c r="E3" s="60">
        <v>82</v>
      </c>
      <c r="F3" s="75">
        <f t="shared" si="0"/>
        <v>1</v>
      </c>
      <c r="G3" s="75">
        <f t="shared" si="1"/>
        <v>2</v>
      </c>
      <c r="H3" s="123" t="s">
        <v>417</v>
      </c>
      <c r="I3" s="123">
        <f>ROWS(G3)</f>
        <v>1</v>
      </c>
    </row>
    <row r="4" spans="1:10" s="72" customFormat="1" x14ac:dyDescent="0.35">
      <c r="A4" s="69">
        <v>4</v>
      </c>
      <c r="B4" s="70">
        <v>1.0109999999999999</v>
      </c>
      <c r="C4" s="69">
        <v>3.03</v>
      </c>
      <c r="D4" s="71" t="s">
        <v>215</v>
      </c>
      <c r="E4" s="69"/>
      <c r="F4" s="76">
        <f t="shared" si="0"/>
        <v>1</v>
      </c>
      <c r="G4" s="76">
        <f t="shared" si="1"/>
        <v>3</v>
      </c>
      <c r="H4" s="122" t="s">
        <v>418</v>
      </c>
      <c r="I4" s="122">
        <f>ROWS(G4:G8)</f>
        <v>5</v>
      </c>
      <c r="J4" s="85"/>
    </row>
    <row r="5" spans="1:10" s="72" customFormat="1" x14ac:dyDescent="0.35">
      <c r="A5" s="69">
        <v>4</v>
      </c>
      <c r="B5" s="70">
        <v>1.0109999999999999</v>
      </c>
      <c r="C5" s="69">
        <v>3.04</v>
      </c>
      <c r="D5" s="71" t="s">
        <v>215</v>
      </c>
      <c r="E5" s="69"/>
      <c r="F5" s="76">
        <f t="shared" si="0"/>
        <v>1</v>
      </c>
      <c r="G5" s="76">
        <f t="shared" si="1"/>
        <v>3</v>
      </c>
      <c r="H5" s="122"/>
      <c r="I5" s="122"/>
      <c r="J5" s="85"/>
    </row>
    <row r="6" spans="1:10" s="72" customFormat="1" x14ac:dyDescent="0.35">
      <c r="A6" s="69">
        <v>8</v>
      </c>
      <c r="B6" s="70">
        <v>1.0109999999999999</v>
      </c>
      <c r="C6" s="69">
        <v>3.03</v>
      </c>
      <c r="D6" s="71" t="s">
        <v>215</v>
      </c>
      <c r="E6" s="69"/>
      <c r="F6" s="76">
        <f t="shared" si="0"/>
        <v>1</v>
      </c>
      <c r="G6" s="76">
        <f t="shared" si="1"/>
        <v>3</v>
      </c>
      <c r="H6" s="122"/>
      <c r="I6" s="122"/>
      <c r="J6" s="85"/>
    </row>
    <row r="7" spans="1:10" s="72" customFormat="1" x14ac:dyDescent="0.35">
      <c r="A7" s="69">
        <v>8</v>
      </c>
      <c r="B7" s="70">
        <v>1.0109999999999999</v>
      </c>
      <c r="C7" s="69">
        <v>3.04</v>
      </c>
      <c r="D7" s="71" t="s">
        <v>215</v>
      </c>
      <c r="E7" s="69"/>
      <c r="F7" s="76">
        <f t="shared" si="0"/>
        <v>1</v>
      </c>
      <c r="G7" s="76">
        <f t="shared" si="1"/>
        <v>3</v>
      </c>
      <c r="H7" s="122"/>
      <c r="I7" s="122"/>
      <c r="J7" s="85"/>
    </row>
    <row r="8" spans="1:10" s="72" customFormat="1" x14ac:dyDescent="0.35">
      <c r="A8" s="69">
        <v>8</v>
      </c>
      <c r="B8" s="70">
        <v>1.0109999999999999</v>
      </c>
      <c r="C8" s="69">
        <v>3.02</v>
      </c>
      <c r="D8" s="71" t="s">
        <v>230</v>
      </c>
      <c r="E8" s="69">
        <v>98</v>
      </c>
      <c r="F8" s="76">
        <f t="shared" si="0"/>
        <v>1</v>
      </c>
      <c r="G8" s="76">
        <f t="shared" si="1"/>
        <v>3</v>
      </c>
      <c r="H8" s="122"/>
      <c r="I8" s="122"/>
    </row>
    <row r="9" spans="1:10" s="64" customFormat="1" x14ac:dyDescent="0.35">
      <c r="A9" s="60">
        <v>8</v>
      </c>
      <c r="B9" s="61">
        <v>1.03</v>
      </c>
      <c r="C9" s="60">
        <v>4.01</v>
      </c>
      <c r="D9" s="62" t="s">
        <v>227</v>
      </c>
      <c r="E9" s="60">
        <v>94</v>
      </c>
      <c r="F9" s="75">
        <f t="shared" si="0"/>
        <v>1</v>
      </c>
      <c r="G9" s="75">
        <f t="shared" si="1"/>
        <v>4</v>
      </c>
      <c r="H9" s="123" t="s">
        <v>419</v>
      </c>
      <c r="I9" s="123">
        <f>ROWS(G9)</f>
        <v>1</v>
      </c>
    </row>
    <row r="10" spans="1:10" s="72" customFormat="1" x14ac:dyDescent="0.35">
      <c r="A10" s="69">
        <v>8</v>
      </c>
      <c r="B10" s="70">
        <v>1.02</v>
      </c>
      <c r="C10" s="69">
        <v>5.09</v>
      </c>
      <c r="D10" s="71" t="s">
        <v>159</v>
      </c>
      <c r="E10" s="69">
        <v>4</v>
      </c>
      <c r="F10" s="76">
        <f t="shared" si="0"/>
        <v>1</v>
      </c>
      <c r="G10" s="76">
        <f t="shared" si="1"/>
        <v>5</v>
      </c>
      <c r="H10" s="126" t="s">
        <v>327</v>
      </c>
      <c r="I10" s="122">
        <f>ROWS(G10:G19)</f>
        <v>10</v>
      </c>
    </row>
    <row r="11" spans="1:10" s="72" customFormat="1" x14ac:dyDescent="0.35">
      <c r="A11" s="69">
        <v>8</v>
      </c>
      <c r="B11" s="70">
        <v>1.0109999999999999</v>
      </c>
      <c r="C11" s="69">
        <v>5.04</v>
      </c>
      <c r="D11" s="71" t="s">
        <v>235</v>
      </c>
      <c r="E11" s="69">
        <v>48</v>
      </c>
      <c r="F11" s="76">
        <f t="shared" si="0"/>
        <v>1</v>
      </c>
      <c r="G11" s="76">
        <f t="shared" si="1"/>
        <v>5</v>
      </c>
      <c r="H11" s="126"/>
      <c r="I11" s="122"/>
    </row>
    <row r="12" spans="1:10" s="72" customFormat="1" x14ac:dyDescent="0.35">
      <c r="A12" s="69">
        <v>8</v>
      </c>
      <c r="B12" s="70">
        <v>1.0109999999999999</v>
      </c>
      <c r="C12" s="69">
        <v>5.01</v>
      </c>
      <c r="D12" s="71" t="s">
        <v>233</v>
      </c>
      <c r="E12" s="69">
        <v>56</v>
      </c>
      <c r="F12" s="76">
        <f t="shared" si="0"/>
        <v>1</v>
      </c>
      <c r="G12" s="76">
        <f t="shared" si="1"/>
        <v>5</v>
      </c>
      <c r="H12" s="122"/>
      <c r="I12" s="122"/>
    </row>
    <row r="13" spans="1:10" s="72" customFormat="1" x14ac:dyDescent="0.35">
      <c r="A13" s="69">
        <v>8</v>
      </c>
      <c r="B13" s="70">
        <v>1.0109999999999999</v>
      </c>
      <c r="C13" s="69">
        <v>5.05</v>
      </c>
      <c r="D13" s="71" t="s">
        <v>228</v>
      </c>
      <c r="E13" s="69">
        <v>62</v>
      </c>
      <c r="F13" s="76">
        <f t="shared" si="0"/>
        <v>1</v>
      </c>
      <c r="G13" s="76">
        <f t="shared" si="1"/>
        <v>5</v>
      </c>
      <c r="H13" s="122"/>
      <c r="I13" s="122"/>
    </row>
    <row r="14" spans="1:10" s="72" customFormat="1" x14ac:dyDescent="0.25">
      <c r="A14" s="65">
        <v>8</v>
      </c>
      <c r="B14" s="66">
        <v>1.0109999999999999</v>
      </c>
      <c r="C14" s="65">
        <v>5.08</v>
      </c>
      <c r="D14" s="67" t="s">
        <v>217</v>
      </c>
      <c r="E14" s="65">
        <v>69</v>
      </c>
      <c r="F14" s="76">
        <f t="shared" si="0"/>
        <v>1</v>
      </c>
      <c r="G14" s="76">
        <f t="shared" si="1"/>
        <v>5</v>
      </c>
      <c r="H14" s="125"/>
      <c r="I14" s="128"/>
      <c r="J14" s="68"/>
    </row>
    <row r="15" spans="1:10" s="72" customFormat="1" x14ac:dyDescent="0.35">
      <c r="A15" s="69">
        <v>8</v>
      </c>
      <c r="B15" s="70">
        <v>1.0109999999999999</v>
      </c>
      <c r="C15" s="69">
        <v>5.0599999999999996</v>
      </c>
      <c r="D15" s="71" t="s">
        <v>250</v>
      </c>
      <c r="E15" s="69">
        <v>82</v>
      </c>
      <c r="F15" s="76">
        <f t="shared" si="0"/>
        <v>1</v>
      </c>
      <c r="G15" s="76">
        <f t="shared" si="1"/>
        <v>5</v>
      </c>
      <c r="H15" s="122"/>
      <c r="I15" s="122"/>
    </row>
    <row r="16" spans="1:10" s="72" customFormat="1" x14ac:dyDescent="0.35">
      <c r="A16" s="69">
        <v>8</v>
      </c>
      <c r="B16" s="70">
        <v>1.0129999999999999</v>
      </c>
      <c r="C16" s="69">
        <v>5.0599999999999996</v>
      </c>
      <c r="D16" s="71" t="s">
        <v>250</v>
      </c>
      <c r="E16" s="69">
        <v>82</v>
      </c>
      <c r="F16" s="76">
        <f t="shared" si="0"/>
        <v>1</v>
      </c>
      <c r="G16" s="76">
        <f t="shared" si="1"/>
        <v>5</v>
      </c>
      <c r="H16" s="122"/>
      <c r="I16" s="122"/>
    </row>
    <row r="17" spans="1:10" s="72" customFormat="1" x14ac:dyDescent="0.35">
      <c r="A17" s="69">
        <v>8</v>
      </c>
      <c r="B17" s="70">
        <v>1.0129999999999999</v>
      </c>
      <c r="C17" s="69">
        <v>5.07</v>
      </c>
      <c r="D17" s="71" t="s">
        <v>222</v>
      </c>
      <c r="E17" s="69">
        <v>81</v>
      </c>
      <c r="F17" s="76">
        <f t="shared" si="0"/>
        <v>1</v>
      </c>
      <c r="G17" s="76">
        <f t="shared" si="1"/>
        <v>5</v>
      </c>
      <c r="H17" s="122"/>
      <c r="I17" s="122"/>
    </row>
    <row r="18" spans="1:10" s="72" customFormat="1" x14ac:dyDescent="0.35">
      <c r="A18" s="69">
        <v>8</v>
      </c>
      <c r="B18" s="70">
        <v>1.02</v>
      </c>
      <c r="C18" s="69">
        <v>5.03</v>
      </c>
      <c r="D18" s="71" t="s">
        <v>227</v>
      </c>
      <c r="E18" s="69">
        <v>94</v>
      </c>
      <c r="F18" s="76">
        <f t="shared" si="0"/>
        <v>1</v>
      </c>
      <c r="G18" s="76">
        <f t="shared" si="1"/>
        <v>5</v>
      </c>
      <c r="H18" s="122"/>
      <c r="I18" s="122"/>
    </row>
    <row r="19" spans="1:10" s="72" customFormat="1" x14ac:dyDescent="0.35">
      <c r="A19" s="69">
        <v>8</v>
      </c>
      <c r="B19" s="70">
        <v>1.0109999999999999</v>
      </c>
      <c r="C19" s="69">
        <v>5.05</v>
      </c>
      <c r="D19" s="71" t="s">
        <v>226</v>
      </c>
      <c r="E19" s="69">
        <v>101</v>
      </c>
      <c r="F19" s="76">
        <f t="shared" si="0"/>
        <v>1</v>
      </c>
      <c r="G19" s="76">
        <f t="shared" si="1"/>
        <v>5</v>
      </c>
      <c r="H19" s="126"/>
      <c r="I19" s="122"/>
    </row>
    <row r="20" spans="1:10" s="64" customFormat="1" x14ac:dyDescent="0.35">
      <c r="A20" s="60">
        <v>8</v>
      </c>
      <c r="B20" s="61">
        <v>1.0109999999999999</v>
      </c>
      <c r="C20" s="60">
        <v>6.01</v>
      </c>
      <c r="D20" s="62" t="s">
        <v>234</v>
      </c>
      <c r="E20" s="60">
        <v>100</v>
      </c>
      <c r="F20" s="75">
        <f t="shared" si="0"/>
        <v>1</v>
      </c>
      <c r="G20" s="75">
        <f t="shared" si="1"/>
        <v>6</v>
      </c>
      <c r="H20" s="123" t="s">
        <v>328</v>
      </c>
      <c r="I20" s="123">
        <f>ROWS(G20:G22)</f>
        <v>3</v>
      </c>
    </row>
    <row r="21" spans="1:10" s="64" customFormat="1" x14ac:dyDescent="0.35">
      <c r="A21" s="60">
        <v>8</v>
      </c>
      <c r="B21" s="61">
        <v>1.0109999999999999</v>
      </c>
      <c r="C21" s="60">
        <v>6.02</v>
      </c>
      <c r="D21" s="62" t="s">
        <v>234</v>
      </c>
      <c r="E21" s="60">
        <v>100</v>
      </c>
      <c r="F21" s="75">
        <f t="shared" si="0"/>
        <v>1</v>
      </c>
      <c r="G21" s="75">
        <f t="shared" si="1"/>
        <v>6</v>
      </c>
      <c r="H21" s="123"/>
      <c r="I21" s="123"/>
      <c r="J21" s="84"/>
    </row>
    <row r="22" spans="1:10" s="64" customFormat="1" x14ac:dyDescent="0.35">
      <c r="A22" s="60">
        <v>8</v>
      </c>
      <c r="B22" s="61">
        <v>1.0109999999999999</v>
      </c>
      <c r="C22" s="60">
        <v>6.01</v>
      </c>
      <c r="D22" s="62" t="s">
        <v>221</v>
      </c>
      <c r="E22" s="60">
        <v>104</v>
      </c>
      <c r="F22" s="75">
        <f t="shared" si="0"/>
        <v>1</v>
      </c>
      <c r="G22" s="75">
        <f t="shared" si="1"/>
        <v>6</v>
      </c>
      <c r="H22" s="123"/>
      <c r="I22" s="123"/>
    </row>
    <row r="23" spans="1:10" s="72" customFormat="1" x14ac:dyDescent="0.35">
      <c r="A23" s="69">
        <v>4</v>
      </c>
      <c r="B23" s="70">
        <v>1.0109999999999999</v>
      </c>
      <c r="C23" s="69">
        <v>7.01</v>
      </c>
      <c r="D23" s="71" t="s">
        <v>229</v>
      </c>
      <c r="E23" s="69">
        <v>36</v>
      </c>
      <c r="F23" s="76">
        <f t="shared" si="0"/>
        <v>1</v>
      </c>
      <c r="G23" s="76">
        <f t="shared" si="1"/>
        <v>7</v>
      </c>
      <c r="H23" s="122" t="s">
        <v>420</v>
      </c>
      <c r="I23" s="122">
        <f>ROWS(G23:G26)</f>
        <v>4</v>
      </c>
    </row>
    <row r="24" spans="1:10" s="72" customFormat="1" x14ac:dyDescent="0.35">
      <c r="A24" s="69">
        <v>5</v>
      </c>
      <c r="B24" s="70">
        <v>1.0109999999999999</v>
      </c>
      <c r="C24" s="69">
        <v>7.01</v>
      </c>
      <c r="D24" s="71" t="s">
        <v>229</v>
      </c>
      <c r="E24" s="69">
        <v>36</v>
      </c>
      <c r="F24" s="76">
        <f t="shared" si="0"/>
        <v>1</v>
      </c>
      <c r="G24" s="76">
        <f t="shared" si="1"/>
        <v>7</v>
      </c>
      <c r="H24" s="122"/>
      <c r="I24" s="122"/>
    </row>
    <row r="25" spans="1:10" s="72" customFormat="1" x14ac:dyDescent="0.35">
      <c r="A25" s="69">
        <v>8</v>
      </c>
      <c r="B25" s="70">
        <v>1.0109999999999999</v>
      </c>
      <c r="C25" s="69">
        <v>7.01</v>
      </c>
      <c r="D25" s="71" t="s">
        <v>229</v>
      </c>
      <c r="E25" s="69">
        <v>36</v>
      </c>
      <c r="F25" s="76">
        <f t="shared" si="0"/>
        <v>1</v>
      </c>
      <c r="G25" s="76">
        <f t="shared" si="1"/>
        <v>7</v>
      </c>
      <c r="H25" s="122"/>
      <c r="I25" s="122"/>
    </row>
    <row r="26" spans="1:10" s="72" customFormat="1" x14ac:dyDescent="0.35">
      <c r="A26" s="69">
        <v>8</v>
      </c>
      <c r="B26" s="70">
        <v>1.0109999999999999</v>
      </c>
      <c r="C26" s="69">
        <v>7.02</v>
      </c>
      <c r="D26" s="71" t="s">
        <v>230</v>
      </c>
      <c r="E26" s="69">
        <v>98</v>
      </c>
      <c r="F26" s="76">
        <f t="shared" si="0"/>
        <v>1</v>
      </c>
      <c r="G26" s="76">
        <f t="shared" si="1"/>
        <v>7</v>
      </c>
      <c r="H26" s="122"/>
      <c r="I26" s="122"/>
    </row>
    <row r="27" spans="1:10" s="64" customFormat="1" x14ac:dyDescent="0.35">
      <c r="A27" s="60">
        <v>4</v>
      </c>
      <c r="B27" s="61">
        <v>1.0109999999999999</v>
      </c>
      <c r="C27" s="60">
        <v>10.09</v>
      </c>
      <c r="D27" s="62" t="s">
        <v>215</v>
      </c>
      <c r="E27" s="60"/>
      <c r="F27" s="75">
        <f t="shared" si="0"/>
        <v>1</v>
      </c>
      <c r="G27" s="75">
        <f t="shared" si="1"/>
        <v>10</v>
      </c>
      <c r="H27" s="123" t="s">
        <v>330</v>
      </c>
      <c r="I27" s="123">
        <f>ROWS(G27:G28)</f>
        <v>2</v>
      </c>
      <c r="J27" s="88"/>
    </row>
    <row r="28" spans="1:10" s="64" customFormat="1" x14ac:dyDescent="0.35">
      <c r="A28" s="60">
        <v>8</v>
      </c>
      <c r="B28" s="61">
        <v>1.0109999999999999</v>
      </c>
      <c r="C28" s="60">
        <v>10.09</v>
      </c>
      <c r="D28" s="62" t="s">
        <v>215</v>
      </c>
      <c r="E28" s="60"/>
      <c r="F28" s="75">
        <f t="shared" si="0"/>
        <v>1</v>
      </c>
      <c r="G28" s="75">
        <f t="shared" si="1"/>
        <v>10</v>
      </c>
      <c r="H28" s="123"/>
      <c r="I28" s="123"/>
      <c r="J28" s="88"/>
    </row>
    <row r="29" spans="1:10" s="72" customFormat="1" x14ac:dyDescent="0.35">
      <c r="A29" s="69">
        <v>1</v>
      </c>
      <c r="B29" s="70">
        <v>1.012</v>
      </c>
      <c r="C29" s="69">
        <v>15.04</v>
      </c>
      <c r="D29" s="71" t="s">
        <v>112</v>
      </c>
      <c r="E29" s="69"/>
      <c r="F29" s="76">
        <f t="shared" si="0"/>
        <v>1</v>
      </c>
      <c r="G29" s="76">
        <f t="shared" si="1"/>
        <v>15</v>
      </c>
      <c r="H29" s="122" t="s">
        <v>421</v>
      </c>
      <c r="I29" s="122">
        <f>ROWS(G29:G30)</f>
        <v>2</v>
      </c>
    </row>
    <row r="30" spans="1:10" s="72" customFormat="1" x14ac:dyDescent="0.35">
      <c r="A30" s="69">
        <v>11</v>
      </c>
      <c r="B30" s="70">
        <v>1.012</v>
      </c>
      <c r="C30" s="69">
        <v>15.010999999999999</v>
      </c>
      <c r="D30" s="71" t="s">
        <v>112</v>
      </c>
      <c r="E30" s="69"/>
      <c r="F30" s="76">
        <f t="shared" si="0"/>
        <v>1</v>
      </c>
      <c r="G30" s="76">
        <f t="shared" si="1"/>
        <v>15</v>
      </c>
      <c r="H30" s="122"/>
      <c r="I30" s="122"/>
    </row>
    <row r="31" spans="1:10" s="64" customFormat="1" x14ac:dyDescent="0.35">
      <c r="A31" s="60">
        <v>9</v>
      </c>
      <c r="B31" s="61">
        <v>1.012</v>
      </c>
      <c r="C31" s="60">
        <v>16.010999999999999</v>
      </c>
      <c r="D31" s="62" t="s">
        <v>113</v>
      </c>
      <c r="E31" s="60"/>
      <c r="F31" s="75">
        <f t="shared" si="0"/>
        <v>1</v>
      </c>
      <c r="G31" s="75">
        <f t="shared" si="1"/>
        <v>16</v>
      </c>
      <c r="H31" s="123" t="s">
        <v>422</v>
      </c>
      <c r="I31" s="123">
        <f>ROWS(G31:G32)</f>
        <v>2</v>
      </c>
    </row>
    <row r="32" spans="1:10" s="64" customFormat="1" x14ac:dyDescent="0.35">
      <c r="A32" s="60">
        <v>9</v>
      </c>
      <c r="B32" s="61">
        <v>1.012</v>
      </c>
      <c r="C32" s="60">
        <v>16.012</v>
      </c>
      <c r="D32" s="62" t="s">
        <v>113</v>
      </c>
      <c r="E32" s="60"/>
      <c r="F32" s="75">
        <f t="shared" si="0"/>
        <v>1</v>
      </c>
      <c r="G32" s="75">
        <f t="shared" si="1"/>
        <v>16</v>
      </c>
      <c r="H32" s="123"/>
      <c r="I32" s="123"/>
    </row>
    <row r="33" spans="1:10" s="72" customFormat="1" x14ac:dyDescent="0.25">
      <c r="A33" s="65">
        <v>3</v>
      </c>
      <c r="B33" s="66">
        <v>2.0099999999999998</v>
      </c>
      <c r="C33" s="65">
        <v>1.01</v>
      </c>
      <c r="D33" s="67" t="s">
        <v>224</v>
      </c>
      <c r="E33" s="65">
        <v>5</v>
      </c>
      <c r="F33" s="76">
        <f t="shared" si="0"/>
        <v>2</v>
      </c>
      <c r="G33" s="76">
        <f t="shared" si="1"/>
        <v>1</v>
      </c>
      <c r="H33" s="125" t="s">
        <v>423</v>
      </c>
      <c r="I33" s="128">
        <f>ROWS(G33:G38)</f>
        <v>6</v>
      </c>
      <c r="J33" s="68"/>
    </row>
    <row r="34" spans="1:10" s="72" customFormat="1" x14ac:dyDescent="0.25">
      <c r="A34" s="65">
        <v>8</v>
      </c>
      <c r="B34" s="66">
        <v>2.0099999999999998</v>
      </c>
      <c r="C34" s="65">
        <v>1.01</v>
      </c>
      <c r="D34" s="67" t="s">
        <v>224</v>
      </c>
      <c r="E34" s="65">
        <v>5</v>
      </c>
      <c r="F34" s="76">
        <f t="shared" si="0"/>
        <v>2</v>
      </c>
      <c r="G34" s="76">
        <f t="shared" si="1"/>
        <v>1</v>
      </c>
      <c r="H34" s="125"/>
      <c r="I34" s="128"/>
      <c r="J34" s="68"/>
    </row>
    <row r="35" spans="1:10" s="72" customFormat="1" x14ac:dyDescent="0.35">
      <c r="A35" s="69">
        <v>8</v>
      </c>
      <c r="B35" s="70">
        <v>2.0099999999999998</v>
      </c>
      <c r="C35" s="69">
        <v>1.04</v>
      </c>
      <c r="D35" s="71" t="s">
        <v>233</v>
      </c>
      <c r="E35" s="69">
        <v>56</v>
      </c>
      <c r="F35" s="76">
        <f t="shared" si="0"/>
        <v>2</v>
      </c>
      <c r="G35" s="76">
        <f t="shared" si="1"/>
        <v>1</v>
      </c>
      <c r="H35" s="122"/>
      <c r="I35" s="122"/>
    </row>
    <row r="36" spans="1:10" s="72" customFormat="1" x14ac:dyDescent="0.25">
      <c r="A36" s="65">
        <v>3</v>
      </c>
      <c r="B36" s="66">
        <v>2.0099999999999998</v>
      </c>
      <c r="C36" s="65">
        <v>1.05</v>
      </c>
      <c r="D36" s="67" t="s">
        <v>217</v>
      </c>
      <c r="E36" s="65">
        <v>69</v>
      </c>
      <c r="F36" s="76">
        <f t="shared" si="0"/>
        <v>2</v>
      </c>
      <c r="G36" s="76">
        <f t="shared" si="1"/>
        <v>1</v>
      </c>
      <c r="H36" s="125"/>
      <c r="I36" s="128"/>
      <c r="J36" s="68"/>
    </row>
    <row r="37" spans="1:10" s="72" customFormat="1" x14ac:dyDescent="0.25">
      <c r="A37" s="65">
        <v>3</v>
      </c>
      <c r="B37" s="66">
        <v>2.06</v>
      </c>
      <c r="C37" s="65">
        <v>1.05</v>
      </c>
      <c r="D37" s="67" t="s">
        <v>217</v>
      </c>
      <c r="E37" s="65">
        <v>69</v>
      </c>
      <c r="F37" s="76">
        <f t="shared" si="0"/>
        <v>2</v>
      </c>
      <c r="G37" s="76">
        <f t="shared" si="1"/>
        <v>1</v>
      </c>
      <c r="H37" s="125"/>
      <c r="I37" s="128"/>
      <c r="J37" s="68"/>
    </row>
    <row r="38" spans="1:10" s="72" customFormat="1" x14ac:dyDescent="0.35">
      <c r="A38" s="69">
        <v>3</v>
      </c>
      <c r="B38" s="70">
        <v>2.0099999999999998</v>
      </c>
      <c r="C38" s="69">
        <v>1.03</v>
      </c>
      <c r="D38" s="71" t="s">
        <v>226</v>
      </c>
      <c r="E38" s="69">
        <v>101</v>
      </c>
      <c r="F38" s="76">
        <f t="shared" si="0"/>
        <v>2</v>
      </c>
      <c r="G38" s="76">
        <f t="shared" si="1"/>
        <v>1</v>
      </c>
      <c r="H38" s="126"/>
      <c r="I38" s="122"/>
    </row>
    <row r="39" spans="1:10" s="64" customFormat="1" x14ac:dyDescent="0.25">
      <c r="A39" s="54">
        <v>3</v>
      </c>
      <c r="B39" s="55">
        <v>2.02</v>
      </c>
      <c r="C39" s="54">
        <v>2.0099999999999998</v>
      </c>
      <c r="D39" s="56" t="s">
        <v>224</v>
      </c>
      <c r="E39" s="54">
        <v>5</v>
      </c>
      <c r="F39" s="75">
        <f t="shared" si="0"/>
        <v>2</v>
      </c>
      <c r="G39" s="75">
        <f t="shared" si="1"/>
        <v>2</v>
      </c>
      <c r="H39" s="124" t="s">
        <v>424</v>
      </c>
      <c r="I39" s="132">
        <f>ROWS(G39:G45)</f>
        <v>7</v>
      </c>
      <c r="J39" s="58"/>
    </row>
    <row r="40" spans="1:10" s="64" customFormat="1" x14ac:dyDescent="0.35">
      <c r="A40" s="60">
        <v>3</v>
      </c>
      <c r="B40" s="61">
        <v>2.02</v>
      </c>
      <c r="C40" s="60">
        <v>2.04</v>
      </c>
      <c r="D40" s="62" t="s">
        <v>300</v>
      </c>
      <c r="E40" s="60">
        <v>9</v>
      </c>
      <c r="F40" s="75">
        <f t="shared" si="0"/>
        <v>2</v>
      </c>
      <c r="G40" s="75">
        <f t="shared" si="1"/>
        <v>2</v>
      </c>
      <c r="H40" s="123"/>
      <c r="I40" s="123"/>
    </row>
    <row r="41" spans="1:10" s="64" customFormat="1" x14ac:dyDescent="0.35">
      <c r="A41" s="60">
        <v>3</v>
      </c>
      <c r="B41" s="61">
        <v>2.1</v>
      </c>
      <c r="C41" s="60">
        <v>2.04</v>
      </c>
      <c r="D41" s="62" t="s">
        <v>300</v>
      </c>
      <c r="E41" s="60">
        <v>9</v>
      </c>
      <c r="F41" s="75">
        <f t="shared" si="0"/>
        <v>2</v>
      </c>
      <c r="G41" s="75">
        <f t="shared" si="1"/>
        <v>2</v>
      </c>
      <c r="H41" s="123"/>
      <c r="I41" s="123"/>
    </row>
    <row r="42" spans="1:10" s="64" customFormat="1" x14ac:dyDescent="0.35">
      <c r="A42" s="60">
        <v>8</v>
      </c>
      <c r="B42" s="61">
        <v>2.08</v>
      </c>
      <c r="C42" s="60">
        <v>2.02</v>
      </c>
      <c r="D42" s="62" t="s">
        <v>250</v>
      </c>
      <c r="E42" s="60">
        <v>82</v>
      </c>
      <c r="F42" s="75">
        <f t="shared" si="0"/>
        <v>2</v>
      </c>
      <c r="G42" s="75">
        <f t="shared" si="1"/>
        <v>2</v>
      </c>
      <c r="H42" s="123"/>
      <c r="I42" s="123"/>
    </row>
    <row r="43" spans="1:10" s="64" customFormat="1" x14ac:dyDescent="0.35">
      <c r="A43" s="60">
        <v>8</v>
      </c>
      <c r="B43" s="61">
        <v>2.09</v>
      </c>
      <c r="C43" s="60">
        <v>2.0299999999999998</v>
      </c>
      <c r="D43" s="62" t="s">
        <v>250</v>
      </c>
      <c r="E43" s="60">
        <v>82</v>
      </c>
      <c r="F43" s="75">
        <f t="shared" si="0"/>
        <v>2</v>
      </c>
      <c r="G43" s="75">
        <f t="shared" si="1"/>
        <v>2</v>
      </c>
      <c r="H43" s="123"/>
      <c r="I43" s="123"/>
    </row>
    <row r="44" spans="1:10" s="64" customFormat="1" x14ac:dyDescent="0.35">
      <c r="A44" s="60">
        <v>8</v>
      </c>
      <c r="B44" s="61">
        <v>2.02</v>
      </c>
      <c r="C44" s="60">
        <v>2.0099999999999998</v>
      </c>
      <c r="D44" s="62" t="s">
        <v>234</v>
      </c>
      <c r="E44" s="60">
        <v>100</v>
      </c>
      <c r="F44" s="75">
        <f t="shared" si="0"/>
        <v>2</v>
      </c>
      <c r="G44" s="75">
        <f t="shared" si="1"/>
        <v>2</v>
      </c>
      <c r="H44" s="123"/>
      <c r="I44" s="123"/>
    </row>
    <row r="45" spans="1:10" s="64" customFormat="1" x14ac:dyDescent="0.35">
      <c r="A45" s="60">
        <v>3</v>
      </c>
      <c r="B45" s="61">
        <v>2.0299999999999998</v>
      </c>
      <c r="C45" s="60">
        <v>2.0099999999999998</v>
      </c>
      <c r="D45" s="62" t="s">
        <v>221</v>
      </c>
      <c r="E45" s="60">
        <v>104</v>
      </c>
      <c r="F45" s="75">
        <f t="shared" si="0"/>
        <v>2</v>
      </c>
      <c r="G45" s="75">
        <f t="shared" si="1"/>
        <v>2</v>
      </c>
      <c r="H45" s="123"/>
      <c r="I45" s="123"/>
      <c r="J45" s="84"/>
    </row>
    <row r="46" spans="1:10" s="72" customFormat="1" x14ac:dyDescent="0.35">
      <c r="A46" s="69">
        <v>3</v>
      </c>
      <c r="B46" s="70">
        <v>2.0299999999999998</v>
      </c>
      <c r="C46" s="69">
        <v>3.01</v>
      </c>
      <c r="D46" s="71" t="s">
        <v>229</v>
      </c>
      <c r="E46" s="69">
        <v>36</v>
      </c>
      <c r="F46" s="76">
        <f t="shared" si="0"/>
        <v>2</v>
      </c>
      <c r="G46" s="76">
        <f t="shared" si="1"/>
        <v>3</v>
      </c>
      <c r="H46" s="122" t="s">
        <v>425</v>
      </c>
      <c r="I46" s="122">
        <f>ROWS(G46:G56)</f>
        <v>11</v>
      </c>
    </row>
    <row r="47" spans="1:10" s="72" customFormat="1" x14ac:dyDescent="0.35">
      <c r="A47" s="69">
        <v>4</v>
      </c>
      <c r="B47" s="70">
        <v>2.0299999999999998</v>
      </c>
      <c r="C47" s="69">
        <v>3.01</v>
      </c>
      <c r="D47" s="71" t="s">
        <v>229</v>
      </c>
      <c r="E47" s="69">
        <v>36</v>
      </c>
      <c r="F47" s="76">
        <f t="shared" si="0"/>
        <v>2</v>
      </c>
      <c r="G47" s="76">
        <f t="shared" si="1"/>
        <v>3</v>
      </c>
      <c r="H47" s="122"/>
      <c r="I47" s="122"/>
    </row>
    <row r="48" spans="1:10" s="72" customFormat="1" x14ac:dyDescent="0.35">
      <c r="A48" s="69">
        <v>4</v>
      </c>
      <c r="B48" s="70">
        <v>2.06</v>
      </c>
      <c r="C48" s="69">
        <v>3.03</v>
      </c>
      <c r="D48" s="71" t="s">
        <v>215</v>
      </c>
      <c r="E48" s="69"/>
      <c r="F48" s="76">
        <f t="shared" si="0"/>
        <v>2</v>
      </c>
      <c r="G48" s="76">
        <f t="shared" si="1"/>
        <v>3</v>
      </c>
      <c r="H48" s="122"/>
      <c r="I48" s="122"/>
      <c r="J48" s="85"/>
    </row>
    <row r="49" spans="1:10" s="72" customFormat="1" x14ac:dyDescent="0.35">
      <c r="A49" s="69">
        <v>4</v>
      </c>
      <c r="B49" s="70">
        <v>2.14</v>
      </c>
      <c r="C49" s="69">
        <v>3.03</v>
      </c>
      <c r="D49" s="71" t="s">
        <v>215</v>
      </c>
      <c r="E49" s="69"/>
      <c r="F49" s="76">
        <f t="shared" si="0"/>
        <v>2</v>
      </c>
      <c r="G49" s="76">
        <f t="shared" si="1"/>
        <v>3</v>
      </c>
      <c r="H49" s="122"/>
      <c r="I49" s="122"/>
      <c r="J49" s="85"/>
    </row>
    <row r="50" spans="1:10" s="72" customFormat="1" x14ac:dyDescent="0.35">
      <c r="A50" s="69">
        <v>4</v>
      </c>
      <c r="B50" s="70">
        <v>2.06</v>
      </c>
      <c r="C50" s="69">
        <v>3.04</v>
      </c>
      <c r="D50" s="71" t="s">
        <v>215</v>
      </c>
      <c r="E50" s="69"/>
      <c r="F50" s="76">
        <f t="shared" si="0"/>
        <v>2</v>
      </c>
      <c r="G50" s="76">
        <f t="shared" si="1"/>
        <v>3</v>
      </c>
      <c r="H50" s="122"/>
      <c r="I50" s="122"/>
      <c r="J50" s="85"/>
    </row>
    <row r="51" spans="1:10" s="72" customFormat="1" x14ac:dyDescent="0.35">
      <c r="A51" s="69">
        <v>4</v>
      </c>
      <c r="B51" s="70">
        <v>2.14</v>
      </c>
      <c r="C51" s="69">
        <v>3.04</v>
      </c>
      <c r="D51" s="71" t="s">
        <v>215</v>
      </c>
      <c r="E51" s="69"/>
      <c r="F51" s="76">
        <f t="shared" si="0"/>
        <v>2</v>
      </c>
      <c r="G51" s="76">
        <f t="shared" si="1"/>
        <v>3</v>
      </c>
      <c r="H51" s="122"/>
      <c r="I51" s="122"/>
      <c r="J51" s="85"/>
    </row>
    <row r="52" spans="1:10" s="72" customFormat="1" x14ac:dyDescent="0.35">
      <c r="A52" s="69">
        <v>8</v>
      </c>
      <c r="B52" s="70">
        <v>2.06</v>
      </c>
      <c r="C52" s="69">
        <v>3.03</v>
      </c>
      <c r="D52" s="71" t="s">
        <v>215</v>
      </c>
      <c r="E52" s="69"/>
      <c r="F52" s="76">
        <f t="shared" si="0"/>
        <v>2</v>
      </c>
      <c r="G52" s="76">
        <f t="shared" si="1"/>
        <v>3</v>
      </c>
      <c r="H52" s="122"/>
      <c r="I52" s="122"/>
      <c r="J52" s="85"/>
    </row>
    <row r="53" spans="1:10" s="72" customFormat="1" x14ac:dyDescent="0.35">
      <c r="A53" s="69">
        <v>8</v>
      </c>
      <c r="B53" s="70">
        <v>2.14</v>
      </c>
      <c r="C53" s="69">
        <v>3.03</v>
      </c>
      <c r="D53" s="71" t="s">
        <v>215</v>
      </c>
      <c r="E53" s="69"/>
      <c r="F53" s="76">
        <f t="shared" si="0"/>
        <v>2</v>
      </c>
      <c r="G53" s="76">
        <f t="shared" si="1"/>
        <v>3</v>
      </c>
      <c r="H53" s="122"/>
      <c r="I53" s="122"/>
      <c r="J53" s="85"/>
    </row>
    <row r="54" spans="1:10" s="72" customFormat="1" x14ac:dyDescent="0.35">
      <c r="A54" s="69">
        <v>8</v>
      </c>
      <c r="B54" s="70">
        <v>2.06</v>
      </c>
      <c r="C54" s="69">
        <v>3.04</v>
      </c>
      <c r="D54" s="71" t="s">
        <v>215</v>
      </c>
      <c r="E54" s="69"/>
      <c r="F54" s="76">
        <f t="shared" si="0"/>
        <v>2</v>
      </c>
      <c r="G54" s="76">
        <f t="shared" si="1"/>
        <v>3</v>
      </c>
      <c r="H54" s="122"/>
      <c r="I54" s="122"/>
      <c r="J54" s="85"/>
    </row>
    <row r="55" spans="1:10" s="72" customFormat="1" x14ac:dyDescent="0.35">
      <c r="A55" s="69">
        <v>8</v>
      </c>
      <c r="B55" s="70">
        <v>2.14</v>
      </c>
      <c r="C55" s="69">
        <v>3.04</v>
      </c>
      <c r="D55" s="71" t="s">
        <v>215</v>
      </c>
      <c r="E55" s="69"/>
      <c r="F55" s="76">
        <f t="shared" si="0"/>
        <v>2</v>
      </c>
      <c r="G55" s="76">
        <f t="shared" si="1"/>
        <v>3</v>
      </c>
      <c r="H55" s="122"/>
      <c r="I55" s="122"/>
      <c r="J55" s="85"/>
    </row>
    <row r="56" spans="1:10" s="72" customFormat="1" x14ac:dyDescent="0.35">
      <c r="A56" s="69">
        <v>8</v>
      </c>
      <c r="B56" s="70">
        <v>2.04</v>
      </c>
      <c r="C56" s="69">
        <v>3.02</v>
      </c>
      <c r="D56" s="71" t="s">
        <v>230</v>
      </c>
      <c r="E56" s="69">
        <v>98</v>
      </c>
      <c r="F56" s="76">
        <f t="shared" si="0"/>
        <v>2</v>
      </c>
      <c r="G56" s="76">
        <f t="shared" si="1"/>
        <v>3</v>
      </c>
      <c r="H56" s="122"/>
      <c r="I56" s="122"/>
    </row>
    <row r="57" spans="1:10" s="64" customFormat="1" x14ac:dyDescent="0.35">
      <c r="A57" s="60">
        <v>8</v>
      </c>
      <c r="B57" s="61">
        <v>2.0099999999999998</v>
      </c>
      <c r="C57" s="60">
        <v>5.09</v>
      </c>
      <c r="D57" s="62" t="s">
        <v>159</v>
      </c>
      <c r="E57" s="60">
        <v>4</v>
      </c>
      <c r="F57" s="75">
        <f t="shared" si="0"/>
        <v>2</v>
      </c>
      <c r="G57" s="75">
        <f t="shared" si="1"/>
        <v>5</v>
      </c>
      <c r="H57" s="127" t="s">
        <v>426</v>
      </c>
      <c r="I57" s="123">
        <f>ROWS(G57:G64)</f>
        <v>8</v>
      </c>
    </row>
    <row r="58" spans="1:10" s="64" customFormat="1" x14ac:dyDescent="0.35">
      <c r="A58" s="60">
        <v>8</v>
      </c>
      <c r="B58" s="61">
        <v>2.0099999999999998</v>
      </c>
      <c r="C58" s="60">
        <v>5.04</v>
      </c>
      <c r="D58" s="62" t="s">
        <v>235</v>
      </c>
      <c r="E58" s="60">
        <v>48</v>
      </c>
      <c r="F58" s="75">
        <f t="shared" si="0"/>
        <v>2</v>
      </c>
      <c r="G58" s="75">
        <f t="shared" si="1"/>
        <v>5</v>
      </c>
      <c r="H58" s="127"/>
      <c r="I58" s="123"/>
    </row>
    <row r="59" spans="1:10" s="64" customFormat="1" x14ac:dyDescent="0.35">
      <c r="A59" s="60">
        <v>8</v>
      </c>
      <c r="B59" s="61">
        <v>2.0699999999999998</v>
      </c>
      <c r="C59" s="60">
        <v>5.04</v>
      </c>
      <c r="D59" s="62" t="s">
        <v>235</v>
      </c>
      <c r="E59" s="60">
        <v>48</v>
      </c>
      <c r="F59" s="75">
        <f t="shared" si="0"/>
        <v>2</v>
      </c>
      <c r="G59" s="75">
        <f t="shared" si="1"/>
        <v>5</v>
      </c>
      <c r="H59" s="127"/>
      <c r="I59" s="123"/>
    </row>
    <row r="60" spans="1:10" s="64" customFormat="1" x14ac:dyDescent="0.35">
      <c r="A60" s="60">
        <v>8</v>
      </c>
      <c r="B60" s="61">
        <v>2.0099999999999998</v>
      </c>
      <c r="C60" s="60">
        <v>5.01</v>
      </c>
      <c r="D60" s="62" t="s">
        <v>233</v>
      </c>
      <c r="E60" s="60">
        <v>56</v>
      </c>
      <c r="F60" s="75">
        <f t="shared" si="0"/>
        <v>2</v>
      </c>
      <c r="G60" s="75">
        <f t="shared" si="1"/>
        <v>5</v>
      </c>
      <c r="H60" s="123"/>
      <c r="I60" s="123"/>
    </row>
    <row r="61" spans="1:10" s="64" customFormat="1" x14ac:dyDescent="0.25">
      <c r="A61" s="54">
        <v>8</v>
      </c>
      <c r="B61" s="55">
        <v>2.0099999999999998</v>
      </c>
      <c r="C61" s="54">
        <v>5.08</v>
      </c>
      <c r="D61" s="56" t="s">
        <v>217</v>
      </c>
      <c r="E61" s="54">
        <v>69</v>
      </c>
      <c r="F61" s="75">
        <f t="shared" si="0"/>
        <v>2</v>
      </c>
      <c r="G61" s="75">
        <f t="shared" si="1"/>
        <v>5</v>
      </c>
      <c r="H61" s="124"/>
      <c r="I61" s="132"/>
      <c r="J61" s="58"/>
    </row>
    <row r="62" spans="1:10" s="64" customFormat="1" x14ac:dyDescent="0.25">
      <c r="A62" s="54">
        <v>8</v>
      </c>
      <c r="B62" s="55">
        <v>2.06</v>
      </c>
      <c r="C62" s="54">
        <v>5.08</v>
      </c>
      <c r="D62" s="56" t="s">
        <v>217</v>
      </c>
      <c r="E62" s="54">
        <v>69</v>
      </c>
      <c r="F62" s="75">
        <f t="shared" si="0"/>
        <v>2</v>
      </c>
      <c r="G62" s="75">
        <f t="shared" si="1"/>
        <v>5</v>
      </c>
      <c r="H62" s="124"/>
      <c r="I62" s="132"/>
      <c r="J62" s="58"/>
    </row>
    <row r="63" spans="1:10" s="64" customFormat="1" x14ac:dyDescent="0.35">
      <c r="A63" s="60">
        <v>8</v>
      </c>
      <c r="B63" s="61">
        <v>2.0099999999999998</v>
      </c>
      <c r="C63" s="60">
        <v>5.0599999999999996</v>
      </c>
      <c r="D63" s="62" t="s">
        <v>250</v>
      </c>
      <c r="E63" s="60">
        <v>82</v>
      </c>
      <c r="F63" s="75">
        <f t="shared" si="0"/>
        <v>2</v>
      </c>
      <c r="G63" s="75">
        <f t="shared" si="1"/>
        <v>5</v>
      </c>
      <c r="H63" s="123"/>
      <c r="I63" s="123"/>
    </row>
    <row r="64" spans="1:10" s="64" customFormat="1" x14ac:dyDescent="0.35">
      <c r="A64" s="60">
        <v>8</v>
      </c>
      <c r="B64" s="61">
        <v>2.0099999999999998</v>
      </c>
      <c r="C64" s="60">
        <v>5.05</v>
      </c>
      <c r="D64" s="62" t="s">
        <v>226</v>
      </c>
      <c r="E64" s="60">
        <v>101</v>
      </c>
      <c r="F64" s="75">
        <f t="shared" si="0"/>
        <v>2</v>
      </c>
      <c r="G64" s="75">
        <f t="shared" si="1"/>
        <v>5</v>
      </c>
      <c r="H64" s="127"/>
      <c r="I64" s="123"/>
    </row>
    <row r="65" spans="1:10" s="72" customFormat="1" x14ac:dyDescent="0.35">
      <c r="A65" s="69">
        <v>8</v>
      </c>
      <c r="B65" s="70">
        <v>2.02</v>
      </c>
      <c r="C65" s="69">
        <v>6.01</v>
      </c>
      <c r="D65" s="71" t="s">
        <v>234</v>
      </c>
      <c r="E65" s="69">
        <v>100</v>
      </c>
      <c r="F65" s="76">
        <f t="shared" si="0"/>
        <v>2</v>
      </c>
      <c r="G65" s="76">
        <f t="shared" si="1"/>
        <v>6</v>
      </c>
      <c r="H65" s="122" t="s">
        <v>333</v>
      </c>
      <c r="I65" s="122">
        <f>ROWS(G65:G67)</f>
        <v>3</v>
      </c>
    </row>
    <row r="66" spans="1:10" s="72" customFormat="1" x14ac:dyDescent="0.35">
      <c r="A66" s="69">
        <v>8</v>
      </c>
      <c r="B66" s="70">
        <v>2.02</v>
      </c>
      <c r="C66" s="69">
        <v>6.02</v>
      </c>
      <c r="D66" s="71" t="s">
        <v>234</v>
      </c>
      <c r="E66" s="69">
        <v>100</v>
      </c>
      <c r="F66" s="76">
        <f t="shared" ref="F66:F136" si="2">_xlfn.FLOOR.MATH(B66)</f>
        <v>2</v>
      </c>
      <c r="G66" s="76">
        <f t="shared" ref="G66:G136" si="3">_xlfn.FLOOR.MATH(C66)</f>
        <v>6</v>
      </c>
      <c r="H66" s="122"/>
      <c r="I66" s="122"/>
    </row>
    <row r="67" spans="1:10" s="72" customFormat="1" x14ac:dyDescent="0.35">
      <c r="A67" s="69">
        <v>8</v>
      </c>
      <c r="B67" s="70">
        <v>2.0299999999999998</v>
      </c>
      <c r="C67" s="69">
        <v>6.01</v>
      </c>
      <c r="D67" s="71" t="s">
        <v>221</v>
      </c>
      <c r="E67" s="69">
        <v>104</v>
      </c>
      <c r="F67" s="76">
        <f t="shared" si="2"/>
        <v>2</v>
      </c>
      <c r="G67" s="76">
        <f t="shared" si="3"/>
        <v>6</v>
      </c>
      <c r="H67" s="122"/>
      <c r="I67" s="122"/>
    </row>
    <row r="68" spans="1:10" s="64" customFormat="1" x14ac:dyDescent="0.35">
      <c r="A68" s="60">
        <v>4</v>
      </c>
      <c r="B68" s="61">
        <v>2.0299999999999998</v>
      </c>
      <c r="C68" s="60">
        <v>7.01</v>
      </c>
      <c r="D68" s="62" t="s">
        <v>229</v>
      </c>
      <c r="E68" s="60">
        <v>36</v>
      </c>
      <c r="F68" s="75">
        <f t="shared" si="2"/>
        <v>2</v>
      </c>
      <c r="G68" s="75">
        <f t="shared" si="3"/>
        <v>7</v>
      </c>
      <c r="H68" s="123" t="s">
        <v>427</v>
      </c>
      <c r="I68" s="123">
        <f>ROWS(G68:G71)</f>
        <v>4</v>
      </c>
    </row>
    <row r="69" spans="1:10" s="64" customFormat="1" x14ac:dyDescent="0.35">
      <c r="A69" s="60">
        <v>5</v>
      </c>
      <c r="B69" s="61">
        <v>2.0299999999999998</v>
      </c>
      <c r="C69" s="60">
        <v>7.01</v>
      </c>
      <c r="D69" s="62" t="s">
        <v>229</v>
      </c>
      <c r="E69" s="60">
        <v>36</v>
      </c>
      <c r="F69" s="75">
        <f t="shared" si="2"/>
        <v>2</v>
      </c>
      <c r="G69" s="75">
        <f t="shared" si="3"/>
        <v>7</v>
      </c>
      <c r="H69" s="123"/>
      <c r="I69" s="123"/>
    </row>
    <row r="70" spans="1:10" s="64" customFormat="1" x14ac:dyDescent="0.35">
      <c r="A70" s="60">
        <v>8</v>
      </c>
      <c r="B70" s="61">
        <v>2.0299999999999998</v>
      </c>
      <c r="C70" s="60">
        <v>7.01</v>
      </c>
      <c r="D70" s="62" t="s">
        <v>229</v>
      </c>
      <c r="E70" s="60">
        <v>36</v>
      </c>
      <c r="F70" s="75">
        <f t="shared" si="2"/>
        <v>2</v>
      </c>
      <c r="G70" s="75">
        <f t="shared" si="3"/>
        <v>7</v>
      </c>
      <c r="H70" s="123"/>
      <c r="I70" s="123"/>
    </row>
    <row r="71" spans="1:10" s="64" customFormat="1" x14ac:dyDescent="0.35">
      <c r="A71" s="60">
        <v>8</v>
      </c>
      <c r="B71" s="61">
        <v>2.04</v>
      </c>
      <c r="C71" s="60">
        <v>7.02</v>
      </c>
      <c r="D71" s="62" t="s">
        <v>230</v>
      </c>
      <c r="E71" s="60">
        <v>98</v>
      </c>
      <c r="F71" s="75">
        <f t="shared" si="2"/>
        <v>2</v>
      </c>
      <c r="G71" s="75">
        <f t="shared" si="3"/>
        <v>7</v>
      </c>
      <c r="H71" s="123"/>
      <c r="I71" s="123"/>
    </row>
    <row r="72" spans="1:10" s="72" customFormat="1" x14ac:dyDescent="0.35">
      <c r="A72" s="69">
        <v>12.1</v>
      </c>
      <c r="B72" s="70">
        <v>2.11</v>
      </c>
      <c r="C72" s="69">
        <v>8.07</v>
      </c>
      <c r="D72" s="71" t="s">
        <v>210</v>
      </c>
      <c r="E72" s="69"/>
      <c r="F72" s="76">
        <f t="shared" si="2"/>
        <v>2</v>
      </c>
      <c r="G72" s="76">
        <f t="shared" si="3"/>
        <v>8</v>
      </c>
      <c r="H72" s="122" t="s">
        <v>334</v>
      </c>
      <c r="I72" s="122">
        <f>ROWS(G72:G84)</f>
        <v>13</v>
      </c>
    </row>
    <row r="73" spans="1:10" s="72" customFormat="1" x14ac:dyDescent="0.35">
      <c r="A73" s="69">
        <v>12.1</v>
      </c>
      <c r="B73" s="70">
        <v>2.12</v>
      </c>
      <c r="C73" s="69">
        <v>8.07</v>
      </c>
      <c r="D73" s="71" t="s">
        <v>210</v>
      </c>
      <c r="E73" s="69"/>
      <c r="F73" s="76">
        <f t="shared" si="2"/>
        <v>2</v>
      </c>
      <c r="G73" s="76">
        <f t="shared" si="3"/>
        <v>8</v>
      </c>
      <c r="H73" s="122"/>
      <c r="I73" s="122"/>
    </row>
    <row r="74" spans="1:10" s="72" customFormat="1" x14ac:dyDescent="0.35">
      <c r="A74" s="69">
        <v>12.1</v>
      </c>
      <c r="B74" s="70">
        <v>2.11</v>
      </c>
      <c r="C74" s="69">
        <v>8.06</v>
      </c>
      <c r="D74" s="71" t="s">
        <v>209</v>
      </c>
      <c r="E74" s="69"/>
      <c r="F74" s="76">
        <f t="shared" si="2"/>
        <v>2</v>
      </c>
      <c r="G74" s="76">
        <f t="shared" si="3"/>
        <v>8</v>
      </c>
      <c r="H74" s="122"/>
      <c r="I74" s="122"/>
      <c r="J74" s="85"/>
    </row>
    <row r="75" spans="1:10" s="68" customFormat="1" x14ac:dyDescent="0.35">
      <c r="A75" s="69">
        <v>12.1</v>
      </c>
      <c r="B75" s="70">
        <v>2.12</v>
      </c>
      <c r="C75" s="69">
        <v>8.06</v>
      </c>
      <c r="D75" s="71" t="s">
        <v>209</v>
      </c>
      <c r="E75" s="69"/>
      <c r="F75" s="76">
        <f t="shared" si="2"/>
        <v>2</v>
      </c>
      <c r="G75" s="76">
        <f t="shared" si="3"/>
        <v>8</v>
      </c>
      <c r="H75" s="122"/>
      <c r="I75" s="122"/>
      <c r="J75" s="85"/>
    </row>
    <row r="76" spans="1:10" s="68" customFormat="1" x14ac:dyDescent="0.35">
      <c r="A76" s="69">
        <v>12.1</v>
      </c>
      <c r="B76" s="70">
        <v>2.11</v>
      </c>
      <c r="C76" s="69">
        <v>8.0500000000000007</v>
      </c>
      <c r="D76" s="71" t="s">
        <v>117</v>
      </c>
      <c r="E76" s="69"/>
      <c r="F76" s="76">
        <f t="shared" si="2"/>
        <v>2</v>
      </c>
      <c r="G76" s="76">
        <f t="shared" si="3"/>
        <v>8</v>
      </c>
      <c r="H76" s="122"/>
      <c r="I76" s="122"/>
      <c r="J76" s="85"/>
    </row>
    <row r="77" spans="1:10" s="68" customFormat="1" x14ac:dyDescent="0.35">
      <c r="A77" s="69">
        <v>12.1</v>
      </c>
      <c r="B77" s="70">
        <v>2.12</v>
      </c>
      <c r="C77" s="69">
        <v>8.0500000000000007</v>
      </c>
      <c r="D77" s="71" t="s">
        <v>117</v>
      </c>
      <c r="E77" s="69"/>
      <c r="F77" s="76">
        <f t="shared" si="2"/>
        <v>2</v>
      </c>
      <c r="G77" s="76">
        <f t="shared" si="3"/>
        <v>8</v>
      </c>
      <c r="H77" s="122"/>
      <c r="I77" s="122"/>
      <c r="J77" s="85"/>
    </row>
    <row r="78" spans="1:10" s="68" customFormat="1" x14ac:dyDescent="0.35">
      <c r="A78" s="69">
        <v>12.2</v>
      </c>
      <c r="B78" s="70">
        <v>2.13</v>
      </c>
      <c r="C78" s="69">
        <v>8.02</v>
      </c>
      <c r="D78" s="71" t="s">
        <v>211</v>
      </c>
      <c r="E78" s="69"/>
      <c r="F78" s="76">
        <f t="shared" si="2"/>
        <v>2</v>
      </c>
      <c r="G78" s="76">
        <f t="shared" si="3"/>
        <v>8</v>
      </c>
      <c r="H78" s="122"/>
      <c r="I78" s="122"/>
      <c r="J78" s="85"/>
    </row>
    <row r="79" spans="1:10" s="68" customFormat="1" x14ac:dyDescent="0.35">
      <c r="A79" s="69">
        <v>12.2</v>
      </c>
      <c r="B79" s="70">
        <v>2.13</v>
      </c>
      <c r="C79" s="69">
        <v>8.08</v>
      </c>
      <c r="D79" s="71" t="s">
        <v>211</v>
      </c>
      <c r="E79" s="69"/>
      <c r="F79" s="76">
        <f t="shared" si="2"/>
        <v>2</v>
      </c>
      <c r="G79" s="76">
        <f t="shared" si="3"/>
        <v>8</v>
      </c>
      <c r="H79" s="122"/>
      <c r="I79" s="122"/>
      <c r="J79" s="85"/>
    </row>
    <row r="80" spans="1:10" s="68" customFormat="1" x14ac:dyDescent="0.35">
      <c r="A80" s="69">
        <v>3</v>
      </c>
      <c r="B80" s="70">
        <v>2.0099999999999998</v>
      </c>
      <c r="C80" s="69">
        <v>8.01</v>
      </c>
      <c r="D80" s="71" t="s">
        <v>249</v>
      </c>
      <c r="E80" s="69">
        <v>86</v>
      </c>
      <c r="F80" s="76">
        <f t="shared" si="2"/>
        <v>2</v>
      </c>
      <c r="G80" s="76">
        <f t="shared" si="3"/>
        <v>8</v>
      </c>
      <c r="H80" s="122"/>
      <c r="I80" s="122"/>
      <c r="J80" s="72"/>
    </row>
    <row r="81" spans="1:10" s="68" customFormat="1" x14ac:dyDescent="0.35">
      <c r="A81" s="69">
        <v>3</v>
      </c>
      <c r="B81" s="70">
        <v>2.0299999999999998</v>
      </c>
      <c r="C81" s="69">
        <v>8.01</v>
      </c>
      <c r="D81" s="71" t="s">
        <v>249</v>
      </c>
      <c r="E81" s="69">
        <v>86</v>
      </c>
      <c r="F81" s="76">
        <f t="shared" si="2"/>
        <v>2</v>
      </c>
      <c r="G81" s="76">
        <f t="shared" si="3"/>
        <v>8</v>
      </c>
      <c r="H81" s="122"/>
      <c r="I81" s="122"/>
      <c r="J81" s="72"/>
    </row>
    <row r="82" spans="1:10" s="68" customFormat="1" x14ac:dyDescent="0.35">
      <c r="A82" s="69">
        <v>3</v>
      </c>
      <c r="B82" s="70">
        <v>2.04</v>
      </c>
      <c r="C82" s="69">
        <v>8.01</v>
      </c>
      <c r="D82" s="71" t="s">
        <v>249</v>
      </c>
      <c r="E82" s="69">
        <v>86</v>
      </c>
      <c r="F82" s="76">
        <f t="shared" si="2"/>
        <v>2</v>
      </c>
      <c r="G82" s="76">
        <f t="shared" si="3"/>
        <v>8</v>
      </c>
      <c r="H82" s="122"/>
      <c r="I82" s="122"/>
      <c r="J82" s="72"/>
    </row>
    <row r="83" spans="1:10" s="68" customFormat="1" x14ac:dyDescent="0.35">
      <c r="A83" s="69">
        <v>3</v>
      </c>
      <c r="B83" s="70">
        <v>2.0099999999999998</v>
      </c>
      <c r="C83" s="69">
        <v>8.01</v>
      </c>
      <c r="D83" s="71" t="s">
        <v>248</v>
      </c>
      <c r="E83" s="69">
        <v>85</v>
      </c>
      <c r="F83" s="76">
        <f t="shared" si="2"/>
        <v>2</v>
      </c>
      <c r="G83" s="76">
        <f t="shared" si="3"/>
        <v>8</v>
      </c>
      <c r="H83" s="122"/>
      <c r="I83" s="122"/>
      <c r="J83" s="72"/>
    </row>
    <row r="84" spans="1:10" s="68" customFormat="1" x14ac:dyDescent="0.35">
      <c r="A84" s="69">
        <v>3</v>
      </c>
      <c r="B84" s="70">
        <v>2.04</v>
      </c>
      <c r="C84" s="69">
        <v>8.01</v>
      </c>
      <c r="D84" s="71" t="s">
        <v>248</v>
      </c>
      <c r="E84" s="69">
        <v>85</v>
      </c>
      <c r="F84" s="76">
        <f t="shared" si="2"/>
        <v>2</v>
      </c>
      <c r="G84" s="76">
        <f t="shared" si="3"/>
        <v>8</v>
      </c>
      <c r="H84" s="122"/>
      <c r="I84" s="122"/>
      <c r="J84" s="72"/>
    </row>
    <row r="85" spans="1:10" s="58" customFormat="1" x14ac:dyDescent="0.35">
      <c r="A85" s="60">
        <v>12.1</v>
      </c>
      <c r="B85" s="61">
        <v>2.11</v>
      </c>
      <c r="C85" s="60">
        <v>9.01</v>
      </c>
      <c r="D85" s="62" t="s">
        <v>117</v>
      </c>
      <c r="E85" s="60"/>
      <c r="F85" s="75">
        <f t="shared" si="2"/>
        <v>2</v>
      </c>
      <c r="G85" s="75">
        <f t="shared" si="3"/>
        <v>9</v>
      </c>
      <c r="H85" s="123" t="s">
        <v>335</v>
      </c>
      <c r="I85" s="123">
        <f>ROWS(G85:G94)</f>
        <v>10</v>
      </c>
      <c r="J85" s="88"/>
    </row>
    <row r="86" spans="1:10" s="58" customFormat="1" x14ac:dyDescent="0.35">
      <c r="A86" s="60">
        <v>12.1</v>
      </c>
      <c r="B86" s="61">
        <v>2.12</v>
      </c>
      <c r="C86" s="60">
        <v>9.01</v>
      </c>
      <c r="D86" s="62" t="s">
        <v>117</v>
      </c>
      <c r="E86" s="60"/>
      <c r="F86" s="75">
        <f t="shared" si="2"/>
        <v>2</v>
      </c>
      <c r="G86" s="75">
        <f t="shared" si="3"/>
        <v>9</v>
      </c>
      <c r="H86" s="123"/>
      <c r="I86" s="123"/>
      <c r="J86" s="88"/>
    </row>
    <row r="87" spans="1:10" s="58" customFormat="1" x14ac:dyDescent="0.35">
      <c r="A87" s="60">
        <v>12.1</v>
      </c>
      <c r="B87" s="61">
        <v>2.11</v>
      </c>
      <c r="C87" s="60">
        <v>9.02</v>
      </c>
      <c r="D87" s="62" t="s">
        <v>117</v>
      </c>
      <c r="E87" s="60"/>
      <c r="F87" s="75">
        <f t="shared" si="2"/>
        <v>2</v>
      </c>
      <c r="G87" s="75">
        <f t="shared" si="3"/>
        <v>9</v>
      </c>
      <c r="H87" s="123"/>
      <c r="I87" s="123"/>
      <c r="J87" s="88"/>
    </row>
    <row r="88" spans="1:10" s="58" customFormat="1" x14ac:dyDescent="0.35">
      <c r="A88" s="60">
        <v>12.1</v>
      </c>
      <c r="B88" s="61">
        <v>2.12</v>
      </c>
      <c r="C88" s="60">
        <v>9.02</v>
      </c>
      <c r="D88" s="62" t="s">
        <v>117</v>
      </c>
      <c r="E88" s="60"/>
      <c r="F88" s="75">
        <f t="shared" si="2"/>
        <v>2</v>
      </c>
      <c r="G88" s="75">
        <f t="shared" si="3"/>
        <v>9</v>
      </c>
      <c r="H88" s="123"/>
      <c r="I88" s="123"/>
      <c r="J88" s="88"/>
    </row>
    <row r="89" spans="1:10" s="58" customFormat="1" x14ac:dyDescent="0.35">
      <c r="A89" s="60">
        <v>13</v>
      </c>
      <c r="B89" s="61">
        <v>2.11</v>
      </c>
      <c r="C89" s="60">
        <v>9.0299999999999994</v>
      </c>
      <c r="D89" s="62" t="s">
        <v>117</v>
      </c>
      <c r="E89" s="60"/>
      <c r="F89" s="75">
        <f t="shared" ref="F89:F94" si="4">_xlfn.FLOOR.MATH(B89)</f>
        <v>2</v>
      </c>
      <c r="G89" s="75">
        <f t="shared" ref="G89:G94" si="5">_xlfn.FLOOR.MATH(C89)</f>
        <v>9</v>
      </c>
      <c r="H89" s="123"/>
      <c r="I89" s="123"/>
      <c r="J89" s="88"/>
    </row>
    <row r="90" spans="1:10" s="58" customFormat="1" x14ac:dyDescent="0.35">
      <c r="A90" s="60">
        <v>13</v>
      </c>
      <c r="B90" s="61">
        <v>2.11</v>
      </c>
      <c r="C90" s="60">
        <v>9.0399999999999991</v>
      </c>
      <c r="D90" s="62" t="s">
        <v>117</v>
      </c>
      <c r="E90" s="60"/>
      <c r="F90" s="75">
        <f t="shared" si="4"/>
        <v>2</v>
      </c>
      <c r="G90" s="75">
        <f t="shared" si="5"/>
        <v>9</v>
      </c>
      <c r="H90" s="123"/>
      <c r="I90" s="123"/>
      <c r="J90" s="88"/>
    </row>
    <row r="91" spans="1:10" s="58" customFormat="1" x14ac:dyDescent="0.35">
      <c r="A91" s="60">
        <v>13</v>
      </c>
      <c r="B91" s="61">
        <v>2.11</v>
      </c>
      <c r="C91" s="60">
        <v>9.0500000000000007</v>
      </c>
      <c r="D91" s="62" t="s">
        <v>117</v>
      </c>
      <c r="E91" s="60"/>
      <c r="F91" s="75">
        <f t="shared" si="4"/>
        <v>2</v>
      </c>
      <c r="G91" s="75">
        <f t="shared" si="5"/>
        <v>9</v>
      </c>
      <c r="H91" s="123"/>
      <c r="I91" s="123"/>
      <c r="J91" s="88"/>
    </row>
    <row r="92" spans="1:10" s="58" customFormat="1" x14ac:dyDescent="0.35">
      <c r="A92" s="60">
        <v>13</v>
      </c>
      <c r="B92" s="61">
        <v>2.12</v>
      </c>
      <c r="C92" s="60">
        <v>9.0299999999999994</v>
      </c>
      <c r="D92" s="62" t="s">
        <v>117</v>
      </c>
      <c r="E92" s="60"/>
      <c r="F92" s="75">
        <f t="shared" si="4"/>
        <v>2</v>
      </c>
      <c r="G92" s="75">
        <f t="shared" si="5"/>
        <v>9</v>
      </c>
      <c r="H92" s="123"/>
      <c r="I92" s="123"/>
      <c r="J92" s="88"/>
    </row>
    <row r="93" spans="1:10" s="58" customFormat="1" x14ac:dyDescent="0.35">
      <c r="A93" s="60">
        <v>13</v>
      </c>
      <c r="B93" s="61">
        <v>2.12</v>
      </c>
      <c r="C93" s="60">
        <v>9.0399999999999991</v>
      </c>
      <c r="D93" s="62" t="s">
        <v>117</v>
      </c>
      <c r="E93" s="60"/>
      <c r="F93" s="75">
        <f t="shared" si="4"/>
        <v>2</v>
      </c>
      <c r="G93" s="75">
        <f t="shared" si="5"/>
        <v>9</v>
      </c>
      <c r="H93" s="123"/>
      <c r="I93" s="123"/>
      <c r="J93" s="88"/>
    </row>
    <row r="94" spans="1:10" s="58" customFormat="1" x14ac:dyDescent="0.35">
      <c r="A94" s="60">
        <v>13</v>
      </c>
      <c r="B94" s="61">
        <v>2.12</v>
      </c>
      <c r="C94" s="60">
        <v>9.0500000000000007</v>
      </c>
      <c r="D94" s="62" t="s">
        <v>117</v>
      </c>
      <c r="E94" s="60"/>
      <c r="F94" s="75">
        <f t="shared" si="4"/>
        <v>2</v>
      </c>
      <c r="G94" s="75">
        <f t="shared" si="5"/>
        <v>9</v>
      </c>
      <c r="H94" s="123"/>
      <c r="I94" s="123"/>
      <c r="J94" s="88"/>
    </row>
    <row r="95" spans="1:10" s="68" customFormat="1" x14ac:dyDescent="0.35">
      <c r="A95" s="69">
        <v>3</v>
      </c>
      <c r="B95" s="70">
        <v>2.02</v>
      </c>
      <c r="C95" s="69">
        <v>10.050000000000001</v>
      </c>
      <c r="D95" s="71" t="s">
        <v>300</v>
      </c>
      <c r="E95" s="69">
        <v>9</v>
      </c>
      <c r="F95" s="76">
        <f t="shared" si="2"/>
        <v>2</v>
      </c>
      <c r="G95" s="76">
        <f t="shared" si="3"/>
        <v>10</v>
      </c>
      <c r="H95" s="122" t="s">
        <v>428</v>
      </c>
      <c r="I95" s="122">
        <f>ROWS(G95:G112)</f>
        <v>18</v>
      </c>
      <c r="J95" s="72"/>
    </row>
    <row r="96" spans="1:10" s="68" customFormat="1" x14ac:dyDescent="0.35">
      <c r="A96" s="69">
        <v>3</v>
      </c>
      <c r="B96" s="70">
        <v>2.1</v>
      </c>
      <c r="C96" s="69">
        <v>10.050000000000001</v>
      </c>
      <c r="D96" s="71" t="s">
        <v>300</v>
      </c>
      <c r="E96" s="69">
        <v>9</v>
      </c>
      <c r="F96" s="76">
        <f t="shared" si="2"/>
        <v>2</v>
      </c>
      <c r="G96" s="76">
        <f t="shared" si="3"/>
        <v>10</v>
      </c>
      <c r="H96" s="122"/>
      <c r="I96" s="122"/>
      <c r="J96" s="72"/>
    </row>
    <row r="97" spans="1:10" s="68" customFormat="1" x14ac:dyDescent="0.35">
      <c r="A97" s="69">
        <v>8</v>
      </c>
      <c r="B97" s="70">
        <v>2.0299999999999998</v>
      </c>
      <c r="C97" s="69">
        <v>10.01</v>
      </c>
      <c r="D97" s="71" t="s">
        <v>229</v>
      </c>
      <c r="E97" s="69">
        <v>36</v>
      </c>
      <c r="F97" s="76">
        <f t="shared" si="2"/>
        <v>2</v>
      </c>
      <c r="G97" s="76">
        <f t="shared" si="3"/>
        <v>10</v>
      </c>
      <c r="H97" s="122"/>
      <c r="I97" s="122"/>
      <c r="J97" s="72"/>
    </row>
    <row r="98" spans="1:10" s="68" customFormat="1" x14ac:dyDescent="0.35">
      <c r="A98" s="69">
        <v>8</v>
      </c>
      <c r="B98" s="70">
        <v>2.0299999999999998</v>
      </c>
      <c r="C98" s="69">
        <v>10.02</v>
      </c>
      <c r="D98" s="71" t="s">
        <v>229</v>
      </c>
      <c r="E98" s="69">
        <v>36</v>
      </c>
      <c r="F98" s="76">
        <f t="shared" si="2"/>
        <v>2</v>
      </c>
      <c r="G98" s="76">
        <f t="shared" si="3"/>
        <v>10</v>
      </c>
      <c r="H98" s="122"/>
      <c r="I98" s="122"/>
      <c r="J98" s="69"/>
    </row>
    <row r="99" spans="1:10" s="72" customFormat="1" x14ac:dyDescent="0.35">
      <c r="A99" s="69">
        <v>4</v>
      </c>
      <c r="B99" s="70">
        <v>2.06</v>
      </c>
      <c r="C99" s="69">
        <v>10.09</v>
      </c>
      <c r="D99" s="71" t="s">
        <v>215</v>
      </c>
      <c r="E99" s="69"/>
      <c r="F99" s="76">
        <f t="shared" si="2"/>
        <v>2</v>
      </c>
      <c r="G99" s="76">
        <f t="shared" si="3"/>
        <v>10</v>
      </c>
      <c r="H99" s="122"/>
      <c r="I99" s="122"/>
      <c r="J99" s="85"/>
    </row>
    <row r="100" spans="1:10" s="72" customFormat="1" x14ac:dyDescent="0.35">
      <c r="A100" s="69">
        <v>4</v>
      </c>
      <c r="B100" s="70">
        <v>2.14</v>
      </c>
      <c r="C100" s="69">
        <v>10.09</v>
      </c>
      <c r="D100" s="71" t="s">
        <v>215</v>
      </c>
      <c r="E100" s="69"/>
      <c r="F100" s="76">
        <f t="shared" si="2"/>
        <v>2</v>
      </c>
      <c r="G100" s="76">
        <f t="shared" si="3"/>
        <v>10</v>
      </c>
      <c r="H100" s="122"/>
      <c r="I100" s="122"/>
      <c r="J100" s="85"/>
    </row>
    <row r="101" spans="1:10" s="72" customFormat="1" x14ac:dyDescent="0.35">
      <c r="A101" s="69">
        <v>8</v>
      </c>
      <c r="B101" s="70">
        <v>2.06</v>
      </c>
      <c r="C101" s="69">
        <v>10.09</v>
      </c>
      <c r="D101" s="71" t="s">
        <v>215</v>
      </c>
      <c r="E101" s="69"/>
      <c r="F101" s="76">
        <f t="shared" si="2"/>
        <v>2</v>
      </c>
      <c r="G101" s="76">
        <f t="shared" si="3"/>
        <v>10</v>
      </c>
      <c r="H101" s="122"/>
      <c r="I101" s="122"/>
      <c r="J101" s="85"/>
    </row>
    <row r="102" spans="1:10" s="72" customFormat="1" x14ac:dyDescent="0.35">
      <c r="A102" s="69">
        <v>8</v>
      </c>
      <c r="B102" s="70">
        <v>2.14</v>
      </c>
      <c r="C102" s="69">
        <v>10.09</v>
      </c>
      <c r="D102" s="71" t="s">
        <v>215</v>
      </c>
      <c r="E102" s="69"/>
      <c r="F102" s="76">
        <f t="shared" si="2"/>
        <v>2</v>
      </c>
      <c r="G102" s="76">
        <f t="shared" si="3"/>
        <v>10</v>
      </c>
      <c r="H102" s="122"/>
      <c r="I102" s="122"/>
      <c r="J102" s="85"/>
    </row>
    <row r="103" spans="1:10" s="72" customFormat="1" x14ac:dyDescent="0.35">
      <c r="A103" s="69">
        <v>3</v>
      </c>
      <c r="B103" s="70">
        <v>2.0099999999999998</v>
      </c>
      <c r="C103" s="69">
        <v>10.06</v>
      </c>
      <c r="D103" s="71" t="s">
        <v>249</v>
      </c>
      <c r="E103" s="69">
        <v>86</v>
      </c>
      <c r="F103" s="76">
        <f t="shared" si="2"/>
        <v>2</v>
      </c>
      <c r="G103" s="76">
        <f t="shared" si="3"/>
        <v>10</v>
      </c>
      <c r="H103" s="122"/>
      <c r="I103" s="122"/>
    </row>
    <row r="104" spans="1:10" s="72" customFormat="1" x14ac:dyDescent="0.35">
      <c r="A104" s="69">
        <v>3</v>
      </c>
      <c r="B104" s="70">
        <v>2.0299999999999998</v>
      </c>
      <c r="C104" s="69">
        <v>10.06</v>
      </c>
      <c r="D104" s="71" t="s">
        <v>249</v>
      </c>
      <c r="E104" s="69">
        <v>86</v>
      </c>
      <c r="F104" s="76">
        <f t="shared" si="2"/>
        <v>2</v>
      </c>
      <c r="G104" s="76">
        <f t="shared" si="3"/>
        <v>10</v>
      </c>
      <c r="H104" s="122"/>
      <c r="I104" s="122"/>
    </row>
    <row r="105" spans="1:10" s="72" customFormat="1" x14ac:dyDescent="0.35">
      <c r="A105" s="69">
        <v>3</v>
      </c>
      <c r="B105" s="70">
        <v>2.04</v>
      </c>
      <c r="C105" s="69">
        <v>10.06</v>
      </c>
      <c r="D105" s="71" t="s">
        <v>249</v>
      </c>
      <c r="E105" s="69">
        <v>86</v>
      </c>
      <c r="F105" s="76">
        <f t="shared" si="2"/>
        <v>2</v>
      </c>
      <c r="G105" s="76">
        <f t="shared" si="3"/>
        <v>10</v>
      </c>
      <c r="H105" s="122"/>
      <c r="I105" s="122"/>
    </row>
    <row r="106" spans="1:10" s="72" customFormat="1" x14ac:dyDescent="0.35">
      <c r="A106" s="69">
        <v>3</v>
      </c>
      <c r="B106" s="70">
        <v>2.0099999999999998</v>
      </c>
      <c r="C106" s="69">
        <v>10.07</v>
      </c>
      <c r="D106" s="71" t="s">
        <v>249</v>
      </c>
      <c r="E106" s="69">
        <v>86</v>
      </c>
      <c r="F106" s="76">
        <f t="shared" si="2"/>
        <v>2</v>
      </c>
      <c r="G106" s="76">
        <f t="shared" si="3"/>
        <v>10</v>
      </c>
      <c r="H106" s="122"/>
      <c r="I106" s="122"/>
    </row>
    <row r="107" spans="1:10" s="72" customFormat="1" x14ac:dyDescent="0.35">
      <c r="A107" s="69">
        <v>3</v>
      </c>
      <c r="B107" s="70">
        <v>2.0299999999999998</v>
      </c>
      <c r="C107" s="69">
        <v>10.07</v>
      </c>
      <c r="D107" s="71" t="s">
        <v>249</v>
      </c>
      <c r="E107" s="69">
        <v>86</v>
      </c>
      <c r="F107" s="76">
        <f t="shared" si="2"/>
        <v>2</v>
      </c>
      <c r="G107" s="76">
        <f t="shared" si="3"/>
        <v>10</v>
      </c>
      <c r="H107" s="122"/>
      <c r="I107" s="122"/>
    </row>
    <row r="108" spans="1:10" s="72" customFormat="1" x14ac:dyDescent="0.35">
      <c r="A108" s="69">
        <v>3</v>
      </c>
      <c r="B108" s="70">
        <v>2.04</v>
      </c>
      <c r="C108" s="69">
        <v>10.07</v>
      </c>
      <c r="D108" s="71" t="s">
        <v>249</v>
      </c>
      <c r="E108" s="69">
        <v>86</v>
      </c>
      <c r="F108" s="76">
        <f t="shared" si="2"/>
        <v>2</v>
      </c>
      <c r="G108" s="76">
        <f t="shared" si="3"/>
        <v>10</v>
      </c>
      <c r="H108" s="122"/>
      <c r="I108" s="122"/>
    </row>
    <row r="109" spans="1:10" s="72" customFormat="1" x14ac:dyDescent="0.35">
      <c r="A109" s="69">
        <v>3</v>
      </c>
      <c r="B109" s="70">
        <v>2.0099999999999998</v>
      </c>
      <c r="C109" s="69">
        <v>10.08</v>
      </c>
      <c r="D109" s="71" t="s">
        <v>249</v>
      </c>
      <c r="E109" s="69">
        <v>86</v>
      </c>
      <c r="F109" s="76">
        <f t="shared" si="2"/>
        <v>2</v>
      </c>
      <c r="G109" s="76">
        <f t="shared" si="3"/>
        <v>10</v>
      </c>
      <c r="H109" s="122"/>
      <c r="I109" s="122"/>
    </row>
    <row r="110" spans="1:10" s="72" customFormat="1" x14ac:dyDescent="0.35">
      <c r="A110" s="69">
        <v>3</v>
      </c>
      <c r="B110" s="70">
        <v>2.0299999999999998</v>
      </c>
      <c r="C110" s="69">
        <v>10.08</v>
      </c>
      <c r="D110" s="71" t="s">
        <v>249</v>
      </c>
      <c r="E110" s="69">
        <v>86</v>
      </c>
      <c r="F110" s="76">
        <f t="shared" si="2"/>
        <v>2</v>
      </c>
      <c r="G110" s="76">
        <f t="shared" si="3"/>
        <v>10</v>
      </c>
      <c r="H110" s="122"/>
      <c r="I110" s="122"/>
    </row>
    <row r="111" spans="1:10" s="72" customFormat="1" x14ac:dyDescent="0.35">
      <c r="A111" s="69">
        <v>3</v>
      </c>
      <c r="B111" s="70">
        <v>2.04</v>
      </c>
      <c r="C111" s="69">
        <v>10.08</v>
      </c>
      <c r="D111" s="71" t="s">
        <v>249</v>
      </c>
      <c r="E111" s="69">
        <v>86</v>
      </c>
      <c r="F111" s="76">
        <f t="shared" si="2"/>
        <v>2</v>
      </c>
      <c r="G111" s="76">
        <f t="shared" si="3"/>
        <v>10</v>
      </c>
      <c r="H111" s="122"/>
      <c r="I111" s="122"/>
    </row>
    <row r="112" spans="1:10" s="72" customFormat="1" x14ac:dyDescent="0.35">
      <c r="A112" s="69">
        <v>8</v>
      </c>
      <c r="B112" s="70">
        <v>2.04</v>
      </c>
      <c r="C112" s="69">
        <v>10.029999999999999</v>
      </c>
      <c r="D112" s="71" t="s">
        <v>230</v>
      </c>
      <c r="E112" s="69">
        <v>98</v>
      </c>
      <c r="F112" s="76">
        <f t="shared" si="2"/>
        <v>2</v>
      </c>
      <c r="G112" s="76">
        <f t="shared" si="3"/>
        <v>10</v>
      </c>
      <c r="H112" s="122"/>
      <c r="I112" s="122"/>
    </row>
    <row r="113" spans="1:10" s="64" customFormat="1" x14ac:dyDescent="0.35">
      <c r="A113" s="60">
        <v>12.1</v>
      </c>
      <c r="B113" s="61">
        <v>3.01</v>
      </c>
      <c r="C113" s="60">
        <v>8.06</v>
      </c>
      <c r="D113" s="62" t="s">
        <v>209</v>
      </c>
      <c r="E113" s="60"/>
      <c r="F113" s="75">
        <f t="shared" si="2"/>
        <v>3</v>
      </c>
      <c r="G113" s="75">
        <f t="shared" si="3"/>
        <v>8</v>
      </c>
      <c r="H113" s="123" t="s">
        <v>340</v>
      </c>
      <c r="I113" s="123">
        <f>ROWS(G113:G116)</f>
        <v>4</v>
      </c>
    </row>
    <row r="114" spans="1:10" s="64" customFormat="1" x14ac:dyDescent="0.35">
      <c r="A114" s="60">
        <v>12.1</v>
      </c>
      <c r="B114" s="61">
        <v>3.01</v>
      </c>
      <c r="C114" s="60">
        <v>8.07</v>
      </c>
      <c r="D114" s="62" t="s">
        <v>210</v>
      </c>
      <c r="E114" s="60"/>
      <c r="F114" s="75">
        <f t="shared" si="2"/>
        <v>3</v>
      </c>
      <c r="G114" s="75">
        <f t="shared" si="3"/>
        <v>8</v>
      </c>
      <c r="H114" s="123"/>
      <c r="I114" s="123"/>
    </row>
    <row r="115" spans="1:10" s="64" customFormat="1" x14ac:dyDescent="0.35">
      <c r="A115" s="60">
        <v>12.1</v>
      </c>
      <c r="B115" s="61">
        <v>3.02</v>
      </c>
      <c r="C115" s="60">
        <v>8.0500000000000007</v>
      </c>
      <c r="D115" s="62" t="s">
        <v>117</v>
      </c>
      <c r="E115" s="60"/>
      <c r="F115" s="75">
        <f t="shared" si="2"/>
        <v>3</v>
      </c>
      <c r="G115" s="75">
        <f t="shared" si="3"/>
        <v>8</v>
      </c>
      <c r="H115" s="123"/>
      <c r="I115" s="123"/>
      <c r="J115" s="88"/>
    </row>
    <row r="116" spans="1:10" s="64" customFormat="1" x14ac:dyDescent="0.35">
      <c r="A116" s="60">
        <v>12.1</v>
      </c>
      <c r="B116" s="61">
        <v>3.03</v>
      </c>
      <c r="C116" s="60">
        <v>8.0500000000000007</v>
      </c>
      <c r="D116" s="62" t="s">
        <v>117</v>
      </c>
      <c r="E116" s="60"/>
      <c r="F116" s="75">
        <f t="shared" si="2"/>
        <v>3</v>
      </c>
      <c r="G116" s="75">
        <f t="shared" si="3"/>
        <v>8</v>
      </c>
      <c r="H116" s="123"/>
      <c r="I116" s="123"/>
      <c r="J116" s="88"/>
    </row>
    <row r="117" spans="1:10" s="72" customFormat="1" x14ac:dyDescent="0.35">
      <c r="A117" s="69">
        <v>12.1</v>
      </c>
      <c r="B117" s="70">
        <v>3.02</v>
      </c>
      <c r="C117" s="69">
        <v>9.01</v>
      </c>
      <c r="D117" s="71" t="s">
        <v>117</v>
      </c>
      <c r="E117" s="69"/>
      <c r="F117" s="76">
        <f t="shared" si="2"/>
        <v>3</v>
      </c>
      <c r="G117" s="76">
        <f t="shared" si="3"/>
        <v>9</v>
      </c>
      <c r="H117" s="122" t="s">
        <v>341</v>
      </c>
      <c r="I117" s="122">
        <f>ROWS(G117:G123)</f>
        <v>7</v>
      </c>
      <c r="J117" s="85"/>
    </row>
    <row r="118" spans="1:10" s="72" customFormat="1" x14ac:dyDescent="0.35">
      <c r="A118" s="69">
        <v>12.1</v>
      </c>
      <c r="B118" s="70">
        <v>3.03</v>
      </c>
      <c r="C118" s="69">
        <v>9.01</v>
      </c>
      <c r="D118" s="71" t="s">
        <v>117</v>
      </c>
      <c r="E118" s="69"/>
      <c r="F118" s="76">
        <f t="shared" si="2"/>
        <v>3</v>
      </c>
      <c r="G118" s="76">
        <f t="shared" si="3"/>
        <v>9</v>
      </c>
      <c r="H118" s="122"/>
      <c r="I118" s="122"/>
      <c r="J118" s="85"/>
    </row>
    <row r="119" spans="1:10" s="72" customFormat="1" x14ac:dyDescent="0.35">
      <c r="A119" s="69">
        <v>12.1</v>
      </c>
      <c r="B119" s="70">
        <v>3.02</v>
      </c>
      <c r="C119" s="69">
        <v>9.02</v>
      </c>
      <c r="D119" s="71" t="s">
        <v>117</v>
      </c>
      <c r="E119" s="69"/>
      <c r="F119" s="76">
        <f t="shared" si="2"/>
        <v>3</v>
      </c>
      <c r="G119" s="76">
        <f t="shared" si="3"/>
        <v>9</v>
      </c>
      <c r="H119" s="122"/>
      <c r="I119" s="122"/>
      <c r="J119" s="85"/>
    </row>
    <row r="120" spans="1:10" s="72" customFormat="1" x14ac:dyDescent="0.35">
      <c r="A120" s="69">
        <v>12.1</v>
      </c>
      <c r="B120" s="70">
        <v>3.03</v>
      </c>
      <c r="C120" s="69">
        <v>9.02</v>
      </c>
      <c r="D120" s="71" t="s">
        <v>117</v>
      </c>
      <c r="E120" s="69"/>
      <c r="F120" s="76">
        <f t="shared" si="2"/>
        <v>3</v>
      </c>
      <c r="G120" s="76">
        <f t="shared" si="3"/>
        <v>9</v>
      </c>
      <c r="H120" s="122"/>
      <c r="I120" s="122"/>
      <c r="J120" s="85"/>
    </row>
    <row r="121" spans="1:10" s="72" customFormat="1" x14ac:dyDescent="0.35">
      <c r="A121" s="69">
        <v>13</v>
      </c>
      <c r="B121" s="70">
        <v>3.04</v>
      </c>
      <c r="C121" s="69">
        <v>9.0299999999999994</v>
      </c>
      <c r="D121" s="71" t="s">
        <v>117</v>
      </c>
      <c r="E121" s="69"/>
      <c r="F121" s="76">
        <f t="shared" si="2"/>
        <v>3</v>
      </c>
      <c r="G121" s="76">
        <f t="shared" si="3"/>
        <v>9</v>
      </c>
      <c r="H121" s="122"/>
      <c r="I121" s="122"/>
      <c r="J121" s="85"/>
    </row>
    <row r="122" spans="1:10" s="72" customFormat="1" x14ac:dyDescent="0.35">
      <c r="A122" s="69">
        <v>13</v>
      </c>
      <c r="B122" s="70">
        <v>3.04</v>
      </c>
      <c r="C122" s="69">
        <v>9.0399999999999991</v>
      </c>
      <c r="D122" s="71" t="s">
        <v>117</v>
      </c>
      <c r="E122" s="69"/>
      <c r="F122" s="76">
        <f t="shared" si="2"/>
        <v>3</v>
      </c>
      <c r="G122" s="76">
        <f t="shared" si="3"/>
        <v>9</v>
      </c>
      <c r="H122" s="122"/>
      <c r="I122" s="122"/>
      <c r="J122" s="85"/>
    </row>
    <row r="123" spans="1:10" s="72" customFormat="1" x14ac:dyDescent="0.35">
      <c r="A123" s="69">
        <v>13</v>
      </c>
      <c r="B123" s="70">
        <v>3.04</v>
      </c>
      <c r="C123" s="69">
        <v>9.0500000000000007</v>
      </c>
      <c r="D123" s="71" t="s">
        <v>117</v>
      </c>
      <c r="E123" s="69"/>
      <c r="F123" s="76">
        <f t="shared" si="2"/>
        <v>3</v>
      </c>
      <c r="G123" s="76">
        <f t="shared" si="3"/>
        <v>9</v>
      </c>
      <c r="H123" s="122"/>
      <c r="I123" s="122"/>
      <c r="J123" s="85"/>
    </row>
    <row r="124" spans="1:10" s="64" customFormat="1" x14ac:dyDescent="0.35">
      <c r="A124" s="60">
        <v>12.2</v>
      </c>
      <c r="B124" s="61">
        <v>4.0199999999999996</v>
      </c>
      <c r="C124" s="60">
        <v>2.04</v>
      </c>
      <c r="D124" s="62" t="s">
        <v>300</v>
      </c>
      <c r="E124" s="60">
        <v>9</v>
      </c>
      <c r="F124" s="75">
        <f t="shared" si="2"/>
        <v>4</v>
      </c>
      <c r="G124" s="75">
        <f t="shared" si="3"/>
        <v>2</v>
      </c>
      <c r="H124" s="123" t="s">
        <v>347</v>
      </c>
      <c r="I124" s="123">
        <f>ROWS(G124)</f>
        <v>1</v>
      </c>
    </row>
    <row r="125" spans="1:10" s="72" customFormat="1" x14ac:dyDescent="0.35">
      <c r="A125" s="69">
        <v>12.2</v>
      </c>
      <c r="B125" s="70">
        <v>4.0199999999999996</v>
      </c>
      <c r="C125" s="69">
        <v>10.039999999999999</v>
      </c>
      <c r="D125" s="71" t="s">
        <v>300</v>
      </c>
      <c r="E125" s="69">
        <v>9</v>
      </c>
      <c r="F125" s="76">
        <f t="shared" si="2"/>
        <v>4</v>
      </c>
      <c r="G125" s="76">
        <f t="shared" si="3"/>
        <v>10</v>
      </c>
      <c r="H125" s="122" t="s">
        <v>351</v>
      </c>
      <c r="I125" s="122">
        <f>ROWS(G125)</f>
        <v>1</v>
      </c>
    </row>
    <row r="126" spans="1:10" s="64" customFormat="1" x14ac:dyDescent="0.35">
      <c r="A126" s="60">
        <v>3</v>
      </c>
      <c r="B126" s="61">
        <v>5.01</v>
      </c>
      <c r="C126" s="60">
        <v>8.01</v>
      </c>
      <c r="D126" s="62" t="s">
        <v>149</v>
      </c>
      <c r="E126" s="60">
        <v>24</v>
      </c>
      <c r="F126" s="75">
        <f t="shared" si="2"/>
        <v>5</v>
      </c>
      <c r="G126" s="75">
        <f t="shared" si="3"/>
        <v>8</v>
      </c>
      <c r="H126" s="123" t="s">
        <v>429</v>
      </c>
      <c r="I126" s="123">
        <f>ROWS(G126:G127)</f>
        <v>2</v>
      </c>
    </row>
    <row r="127" spans="1:10" s="64" customFormat="1" x14ac:dyDescent="0.35">
      <c r="A127" s="60">
        <v>12.2</v>
      </c>
      <c r="B127" s="61">
        <v>5.04</v>
      </c>
      <c r="C127" s="60">
        <v>8.02</v>
      </c>
      <c r="D127" s="62" t="s">
        <v>211</v>
      </c>
      <c r="E127" s="60"/>
      <c r="F127" s="75">
        <f t="shared" si="2"/>
        <v>5</v>
      </c>
      <c r="G127" s="75">
        <f t="shared" si="3"/>
        <v>8</v>
      </c>
      <c r="H127" s="123"/>
      <c r="I127" s="123"/>
      <c r="J127" s="88"/>
    </row>
    <row r="128" spans="1:10" s="72" customFormat="1" x14ac:dyDescent="0.35">
      <c r="A128" s="69">
        <v>1</v>
      </c>
      <c r="B128" s="70">
        <v>5.03</v>
      </c>
      <c r="C128" s="69">
        <v>12.03</v>
      </c>
      <c r="D128" s="71" t="s">
        <v>146</v>
      </c>
      <c r="E128" s="69">
        <v>29</v>
      </c>
      <c r="F128" s="76">
        <f t="shared" si="2"/>
        <v>5</v>
      </c>
      <c r="G128" s="76">
        <f t="shared" si="3"/>
        <v>12</v>
      </c>
      <c r="H128" s="122" t="s">
        <v>363</v>
      </c>
      <c r="I128" s="122">
        <f>ROWS(G128:G134)</f>
        <v>7</v>
      </c>
    </row>
    <row r="129" spans="1:10" s="72" customFormat="1" x14ac:dyDescent="0.35">
      <c r="A129" s="69">
        <v>1</v>
      </c>
      <c r="B129" s="70">
        <v>5.03</v>
      </c>
      <c r="C129" s="69">
        <v>12.11</v>
      </c>
      <c r="D129" s="71" t="s">
        <v>146</v>
      </c>
      <c r="E129" s="69">
        <v>29</v>
      </c>
      <c r="F129" s="76">
        <f t="shared" si="2"/>
        <v>5</v>
      </c>
      <c r="G129" s="76">
        <f t="shared" si="3"/>
        <v>12</v>
      </c>
      <c r="H129" s="122"/>
      <c r="I129" s="122"/>
    </row>
    <row r="130" spans="1:10" s="83" customFormat="1" x14ac:dyDescent="0.35">
      <c r="A130" s="69">
        <v>1</v>
      </c>
      <c r="B130" s="70">
        <v>5.0199999999999996</v>
      </c>
      <c r="C130" s="69">
        <v>12.01</v>
      </c>
      <c r="D130" s="71" t="s">
        <v>145</v>
      </c>
      <c r="E130" s="69">
        <v>59</v>
      </c>
      <c r="F130" s="76">
        <f t="shared" si="2"/>
        <v>5</v>
      </c>
      <c r="G130" s="76">
        <f t="shared" si="3"/>
        <v>12</v>
      </c>
      <c r="H130" s="122"/>
      <c r="I130" s="122"/>
      <c r="J130" s="72"/>
    </row>
    <row r="131" spans="1:10" s="83" customFormat="1" x14ac:dyDescent="0.35">
      <c r="A131" s="69">
        <v>1</v>
      </c>
      <c r="B131" s="70">
        <v>5.0199999999999996</v>
      </c>
      <c r="C131" s="69">
        <v>12.03</v>
      </c>
      <c r="D131" s="71" t="s">
        <v>145</v>
      </c>
      <c r="E131" s="69">
        <v>59</v>
      </c>
      <c r="F131" s="76">
        <f t="shared" si="2"/>
        <v>5</v>
      </c>
      <c r="G131" s="76">
        <f t="shared" si="3"/>
        <v>12</v>
      </c>
      <c r="H131" s="122"/>
      <c r="I131" s="122"/>
      <c r="J131" s="72"/>
    </row>
    <row r="132" spans="1:10" s="83" customFormat="1" x14ac:dyDescent="0.35">
      <c r="A132" s="69">
        <v>1</v>
      </c>
      <c r="B132" s="70">
        <v>5.0199999999999996</v>
      </c>
      <c r="C132" s="69">
        <v>12.05</v>
      </c>
      <c r="D132" s="71" t="s">
        <v>145</v>
      </c>
      <c r="E132" s="69">
        <v>59</v>
      </c>
      <c r="F132" s="76">
        <f t="shared" si="2"/>
        <v>5</v>
      </c>
      <c r="G132" s="76">
        <f t="shared" si="3"/>
        <v>12</v>
      </c>
      <c r="H132" s="122"/>
      <c r="I132" s="122"/>
      <c r="J132" s="72"/>
    </row>
    <row r="133" spans="1:10" s="72" customFormat="1" x14ac:dyDescent="0.35">
      <c r="A133" s="69">
        <v>1</v>
      </c>
      <c r="B133" s="70">
        <v>5.0199999999999996</v>
      </c>
      <c r="C133" s="69">
        <v>12.07</v>
      </c>
      <c r="D133" s="71" t="s">
        <v>145</v>
      </c>
      <c r="E133" s="69">
        <v>59</v>
      </c>
      <c r="F133" s="76">
        <f t="shared" si="2"/>
        <v>5</v>
      </c>
      <c r="G133" s="76">
        <f t="shared" si="3"/>
        <v>12</v>
      </c>
      <c r="H133" s="122"/>
      <c r="I133" s="122"/>
    </row>
    <row r="134" spans="1:10" s="72" customFormat="1" x14ac:dyDescent="0.35">
      <c r="A134" s="69">
        <v>12.2</v>
      </c>
      <c r="B134" s="70">
        <v>5.0199999999999996</v>
      </c>
      <c r="C134" s="69">
        <v>12.02</v>
      </c>
      <c r="D134" s="71" t="s">
        <v>145</v>
      </c>
      <c r="E134" s="69">
        <v>59</v>
      </c>
      <c r="F134" s="76">
        <f t="shared" si="2"/>
        <v>5</v>
      </c>
      <c r="G134" s="76">
        <f t="shared" si="3"/>
        <v>12</v>
      </c>
      <c r="H134" s="122"/>
      <c r="I134" s="122"/>
    </row>
    <row r="135" spans="1:10" s="64" customFormat="1" x14ac:dyDescent="0.35">
      <c r="A135" s="60">
        <v>3</v>
      </c>
      <c r="B135" s="61">
        <v>6.01</v>
      </c>
      <c r="C135" s="60">
        <v>2.04</v>
      </c>
      <c r="D135" s="62" t="s">
        <v>300</v>
      </c>
      <c r="E135" s="60">
        <v>9</v>
      </c>
      <c r="F135" s="75">
        <f t="shared" si="2"/>
        <v>6</v>
      </c>
      <c r="G135" s="75">
        <f t="shared" si="3"/>
        <v>2</v>
      </c>
      <c r="H135" s="123" t="s">
        <v>430</v>
      </c>
      <c r="I135" s="123">
        <f>ROWS(G135:G137)</f>
        <v>3</v>
      </c>
    </row>
    <row r="136" spans="1:10" s="64" customFormat="1" x14ac:dyDescent="0.35">
      <c r="A136" s="60">
        <v>12.2</v>
      </c>
      <c r="B136" s="61">
        <v>6.01</v>
      </c>
      <c r="C136" s="60">
        <v>2.04</v>
      </c>
      <c r="D136" s="62" t="s">
        <v>300</v>
      </c>
      <c r="E136" s="60">
        <v>9</v>
      </c>
      <c r="F136" s="75">
        <f t="shared" si="2"/>
        <v>6</v>
      </c>
      <c r="G136" s="75">
        <f t="shared" si="3"/>
        <v>2</v>
      </c>
      <c r="H136" s="123"/>
      <c r="I136" s="123"/>
    </row>
    <row r="137" spans="1:10" s="64" customFormat="1" x14ac:dyDescent="0.35">
      <c r="A137" s="60">
        <v>12.2</v>
      </c>
      <c r="B137" s="61">
        <v>6.01</v>
      </c>
      <c r="C137" s="60">
        <v>2.02</v>
      </c>
      <c r="D137" s="62" t="s">
        <v>250</v>
      </c>
      <c r="E137" s="60">
        <v>82</v>
      </c>
      <c r="F137" s="75">
        <f t="shared" ref="F137:F200" si="6">_xlfn.FLOOR.MATH(B137)</f>
        <v>6</v>
      </c>
      <c r="G137" s="75">
        <f t="shared" ref="G137:G200" si="7">_xlfn.FLOOR.MATH(C137)</f>
        <v>2</v>
      </c>
      <c r="H137" s="123"/>
      <c r="I137" s="123"/>
    </row>
    <row r="138" spans="1:10" s="72" customFormat="1" x14ac:dyDescent="0.35">
      <c r="A138" s="69">
        <v>5</v>
      </c>
      <c r="B138" s="70">
        <v>6.0609999999999999</v>
      </c>
      <c r="C138" s="69">
        <v>5.09</v>
      </c>
      <c r="D138" s="71" t="s">
        <v>159</v>
      </c>
      <c r="E138" s="69">
        <v>4</v>
      </c>
      <c r="F138" s="76">
        <f t="shared" si="6"/>
        <v>6</v>
      </c>
      <c r="G138" s="76">
        <f t="shared" si="7"/>
        <v>5</v>
      </c>
      <c r="H138" s="126" t="s">
        <v>431</v>
      </c>
      <c r="I138" s="122">
        <f>ROWS(G138:G143)</f>
        <v>6</v>
      </c>
    </row>
    <row r="139" spans="1:10" s="72" customFormat="1" x14ac:dyDescent="0.35">
      <c r="A139" s="69">
        <v>7.2</v>
      </c>
      <c r="B139" s="70">
        <v>6.01</v>
      </c>
      <c r="C139" s="69">
        <v>5.0599999999999996</v>
      </c>
      <c r="D139" s="71" t="s">
        <v>250</v>
      </c>
      <c r="E139" s="69">
        <v>82</v>
      </c>
      <c r="F139" s="76">
        <f t="shared" si="6"/>
        <v>6</v>
      </c>
      <c r="G139" s="76">
        <f t="shared" si="7"/>
        <v>5</v>
      </c>
      <c r="H139" s="122"/>
      <c r="I139" s="122"/>
    </row>
    <row r="140" spans="1:10" s="72" customFormat="1" x14ac:dyDescent="0.35">
      <c r="A140" s="69">
        <v>12.2</v>
      </c>
      <c r="B140" s="70">
        <v>6.01</v>
      </c>
      <c r="C140" s="69">
        <v>5.0599999999999996</v>
      </c>
      <c r="D140" s="71" t="s">
        <v>250</v>
      </c>
      <c r="E140" s="69">
        <v>82</v>
      </c>
      <c r="F140" s="76">
        <f t="shared" si="6"/>
        <v>6</v>
      </c>
      <c r="G140" s="76">
        <f t="shared" si="7"/>
        <v>5</v>
      </c>
      <c r="H140" s="122"/>
      <c r="I140" s="122"/>
    </row>
    <row r="141" spans="1:10" s="72" customFormat="1" x14ac:dyDescent="0.35">
      <c r="A141" s="69">
        <v>7.2</v>
      </c>
      <c r="B141" s="70">
        <v>6.01</v>
      </c>
      <c r="C141" s="69">
        <v>5.0599999999999996</v>
      </c>
      <c r="D141" s="71" t="s">
        <v>222</v>
      </c>
      <c r="E141" s="69">
        <v>81</v>
      </c>
      <c r="F141" s="76">
        <f t="shared" si="6"/>
        <v>6</v>
      </c>
      <c r="G141" s="76">
        <f t="shared" si="7"/>
        <v>5</v>
      </c>
      <c r="H141" s="122"/>
      <c r="I141" s="122"/>
    </row>
    <row r="142" spans="1:10" s="72" customFormat="1" x14ac:dyDescent="0.35">
      <c r="A142" s="69">
        <v>7.2</v>
      </c>
      <c r="B142" s="70">
        <v>6.01</v>
      </c>
      <c r="C142" s="69">
        <v>5.07</v>
      </c>
      <c r="D142" s="71" t="s">
        <v>222</v>
      </c>
      <c r="E142" s="69">
        <v>81</v>
      </c>
      <c r="F142" s="76">
        <f t="shared" si="6"/>
        <v>6</v>
      </c>
      <c r="G142" s="76">
        <f t="shared" si="7"/>
        <v>5</v>
      </c>
      <c r="H142" s="122"/>
      <c r="I142" s="122"/>
    </row>
    <row r="143" spans="1:10" s="72" customFormat="1" x14ac:dyDescent="0.35">
      <c r="A143" s="69">
        <v>12.2</v>
      </c>
      <c r="B143" s="70">
        <v>6.01</v>
      </c>
      <c r="C143" s="69">
        <v>5.07</v>
      </c>
      <c r="D143" s="71" t="s">
        <v>222</v>
      </c>
      <c r="E143" s="69">
        <v>81</v>
      </c>
      <c r="F143" s="76">
        <f t="shared" si="6"/>
        <v>6</v>
      </c>
      <c r="G143" s="76">
        <f t="shared" si="7"/>
        <v>5</v>
      </c>
      <c r="H143" s="122"/>
      <c r="I143" s="122"/>
      <c r="J143" s="86"/>
    </row>
    <row r="144" spans="1:10" s="64" customFormat="1" x14ac:dyDescent="0.35">
      <c r="A144" s="60">
        <v>3</v>
      </c>
      <c r="B144" s="61">
        <v>6.01</v>
      </c>
      <c r="C144" s="60">
        <v>6.01</v>
      </c>
      <c r="D144" s="62" t="s">
        <v>156</v>
      </c>
      <c r="E144" s="60">
        <v>30</v>
      </c>
      <c r="F144" s="75">
        <f t="shared" si="6"/>
        <v>6</v>
      </c>
      <c r="G144" s="75">
        <f t="shared" si="7"/>
        <v>6</v>
      </c>
      <c r="H144" s="123" t="s">
        <v>432</v>
      </c>
      <c r="I144" s="123">
        <f>ROWS(G144:G145)</f>
        <v>2</v>
      </c>
    </row>
    <row r="145" spans="1:10" s="64" customFormat="1" x14ac:dyDescent="0.35">
      <c r="A145" s="60">
        <v>3</v>
      </c>
      <c r="B145" s="61">
        <v>6.04</v>
      </c>
      <c r="C145" s="60">
        <v>6.03</v>
      </c>
      <c r="D145" s="62" t="s">
        <v>156</v>
      </c>
      <c r="E145" s="60">
        <v>30</v>
      </c>
      <c r="F145" s="75">
        <f t="shared" si="6"/>
        <v>6</v>
      </c>
      <c r="G145" s="75">
        <f t="shared" si="7"/>
        <v>6</v>
      </c>
      <c r="H145" s="123"/>
      <c r="I145" s="123"/>
    </row>
    <row r="146" spans="1:10" s="72" customFormat="1" x14ac:dyDescent="0.35">
      <c r="A146" s="69">
        <v>7.1</v>
      </c>
      <c r="B146" s="70">
        <v>6.02</v>
      </c>
      <c r="C146" s="69">
        <v>8.07</v>
      </c>
      <c r="D146" s="71" t="s">
        <v>210</v>
      </c>
      <c r="E146" s="69"/>
      <c r="F146" s="76">
        <f t="shared" si="6"/>
        <v>6</v>
      </c>
      <c r="G146" s="76">
        <f t="shared" si="7"/>
        <v>8</v>
      </c>
      <c r="H146" s="122" t="s">
        <v>433</v>
      </c>
      <c r="I146" s="122">
        <f>ROWS(G146:G157)</f>
        <v>12</v>
      </c>
    </row>
    <row r="147" spans="1:10" s="72" customFormat="1" x14ac:dyDescent="0.35">
      <c r="A147" s="69">
        <v>7.1</v>
      </c>
      <c r="B147" s="70">
        <v>6.056</v>
      </c>
      <c r="C147" s="69">
        <v>8.07</v>
      </c>
      <c r="D147" s="71" t="s">
        <v>210</v>
      </c>
      <c r="E147" s="69"/>
      <c r="F147" s="76">
        <f t="shared" si="6"/>
        <v>6</v>
      </c>
      <c r="G147" s="76">
        <f t="shared" si="7"/>
        <v>8</v>
      </c>
      <c r="H147" s="122"/>
      <c r="I147" s="122"/>
    </row>
    <row r="148" spans="1:10" s="72" customFormat="1" x14ac:dyDescent="0.35">
      <c r="A148" s="69">
        <v>7.1</v>
      </c>
      <c r="B148" s="70">
        <v>6.0570000000000004</v>
      </c>
      <c r="C148" s="69">
        <v>8.07</v>
      </c>
      <c r="D148" s="71" t="s">
        <v>210</v>
      </c>
      <c r="E148" s="69"/>
      <c r="F148" s="76">
        <f t="shared" si="6"/>
        <v>6</v>
      </c>
      <c r="G148" s="76">
        <f t="shared" si="7"/>
        <v>8</v>
      </c>
      <c r="H148" s="122"/>
      <c r="I148" s="122"/>
    </row>
    <row r="149" spans="1:10" s="72" customFormat="1" x14ac:dyDescent="0.35">
      <c r="A149" s="69">
        <v>3</v>
      </c>
      <c r="B149" s="70">
        <v>6.01</v>
      </c>
      <c r="C149" s="69">
        <v>8.01</v>
      </c>
      <c r="D149" s="71" t="s">
        <v>156</v>
      </c>
      <c r="E149" s="69">
        <v>30</v>
      </c>
      <c r="F149" s="76">
        <f t="shared" si="6"/>
        <v>6</v>
      </c>
      <c r="G149" s="76">
        <f t="shared" si="7"/>
        <v>8</v>
      </c>
      <c r="H149" s="122"/>
      <c r="I149" s="122"/>
    </row>
    <row r="150" spans="1:10" s="72" customFormat="1" x14ac:dyDescent="0.35">
      <c r="A150" s="69">
        <v>3</v>
      </c>
      <c r="B150" s="70">
        <v>6.04</v>
      </c>
      <c r="C150" s="69">
        <v>8.01</v>
      </c>
      <c r="D150" s="71" t="s">
        <v>156</v>
      </c>
      <c r="E150" s="69">
        <v>30</v>
      </c>
      <c r="F150" s="76">
        <f t="shared" si="6"/>
        <v>6</v>
      </c>
      <c r="G150" s="76">
        <f t="shared" si="7"/>
        <v>8</v>
      </c>
      <c r="H150" s="122"/>
      <c r="I150" s="122"/>
    </row>
    <row r="151" spans="1:10" s="72" customFormat="1" x14ac:dyDescent="0.25">
      <c r="A151" s="130">
        <v>3</v>
      </c>
      <c r="B151" s="131">
        <v>6.01</v>
      </c>
      <c r="C151" s="130">
        <v>8.01</v>
      </c>
      <c r="D151" s="119" t="s">
        <v>214</v>
      </c>
      <c r="E151" s="130">
        <v>39</v>
      </c>
      <c r="F151" s="76">
        <f t="shared" si="6"/>
        <v>6</v>
      </c>
      <c r="G151" s="76">
        <f t="shared" si="7"/>
        <v>8</v>
      </c>
      <c r="H151" s="125"/>
      <c r="I151" s="125"/>
      <c r="J151" s="59"/>
    </row>
    <row r="152" spans="1:10" s="72" customFormat="1" x14ac:dyDescent="0.25">
      <c r="A152" s="130">
        <v>3</v>
      </c>
      <c r="B152" s="131">
        <v>6.03</v>
      </c>
      <c r="C152" s="130">
        <v>8.01</v>
      </c>
      <c r="D152" s="119" t="s">
        <v>214</v>
      </c>
      <c r="E152" s="130">
        <v>39</v>
      </c>
      <c r="F152" s="76">
        <f t="shared" si="6"/>
        <v>6</v>
      </c>
      <c r="G152" s="76">
        <f t="shared" si="7"/>
        <v>8</v>
      </c>
      <c r="H152" s="125"/>
      <c r="I152" s="125"/>
      <c r="J152" s="59"/>
    </row>
    <row r="153" spans="1:10" s="72" customFormat="1" x14ac:dyDescent="0.25">
      <c r="A153" s="130">
        <v>12.2</v>
      </c>
      <c r="B153" s="131">
        <v>6.01</v>
      </c>
      <c r="C153" s="130">
        <v>8.01</v>
      </c>
      <c r="D153" s="119" t="s">
        <v>214</v>
      </c>
      <c r="E153" s="130">
        <v>39</v>
      </c>
      <c r="F153" s="76">
        <f t="shared" si="6"/>
        <v>6</v>
      </c>
      <c r="G153" s="76">
        <f t="shared" si="7"/>
        <v>8</v>
      </c>
      <c r="H153" s="125"/>
      <c r="I153" s="125"/>
      <c r="J153" s="59"/>
    </row>
    <row r="154" spans="1:10" s="72" customFormat="1" x14ac:dyDescent="0.25">
      <c r="A154" s="65">
        <v>3</v>
      </c>
      <c r="B154" s="66">
        <v>6.04</v>
      </c>
      <c r="C154" s="65">
        <v>8.09</v>
      </c>
      <c r="D154" s="67" t="s">
        <v>213</v>
      </c>
      <c r="E154" s="65">
        <v>38</v>
      </c>
      <c r="F154" s="76">
        <f t="shared" si="6"/>
        <v>6</v>
      </c>
      <c r="G154" s="76">
        <f t="shared" si="7"/>
        <v>8</v>
      </c>
      <c r="H154" s="125"/>
      <c r="I154" s="128"/>
      <c r="J154" s="68"/>
    </row>
    <row r="155" spans="1:10" s="72" customFormat="1" x14ac:dyDescent="0.25">
      <c r="A155" s="65">
        <v>3</v>
      </c>
      <c r="B155" s="66">
        <v>6.0510000000000002</v>
      </c>
      <c r="C155" s="65">
        <v>8.09</v>
      </c>
      <c r="D155" s="67" t="s">
        <v>213</v>
      </c>
      <c r="E155" s="65">
        <v>38</v>
      </c>
      <c r="F155" s="76">
        <f t="shared" si="6"/>
        <v>6</v>
      </c>
      <c r="G155" s="76">
        <f t="shared" si="7"/>
        <v>8</v>
      </c>
      <c r="H155" s="125"/>
      <c r="I155" s="128"/>
      <c r="J155" s="68"/>
    </row>
    <row r="156" spans="1:10" s="72" customFormat="1" x14ac:dyDescent="0.25">
      <c r="A156" s="65">
        <v>3</v>
      </c>
      <c r="B156" s="66">
        <v>6.08</v>
      </c>
      <c r="C156" s="65">
        <v>8.09</v>
      </c>
      <c r="D156" s="67" t="s">
        <v>213</v>
      </c>
      <c r="E156" s="65">
        <v>38</v>
      </c>
      <c r="F156" s="76">
        <f t="shared" si="6"/>
        <v>6</v>
      </c>
      <c r="G156" s="76">
        <f t="shared" si="7"/>
        <v>8</v>
      </c>
      <c r="H156" s="125"/>
      <c r="I156" s="128"/>
      <c r="J156" s="68"/>
    </row>
    <row r="157" spans="1:10" s="72" customFormat="1" x14ac:dyDescent="0.25">
      <c r="A157" s="65">
        <v>7.1</v>
      </c>
      <c r="B157" s="66">
        <v>6.08</v>
      </c>
      <c r="C157" s="65">
        <v>8.09</v>
      </c>
      <c r="D157" s="67" t="s">
        <v>213</v>
      </c>
      <c r="E157" s="65">
        <v>38</v>
      </c>
      <c r="F157" s="76">
        <f t="shared" si="6"/>
        <v>6</v>
      </c>
      <c r="G157" s="76">
        <f t="shared" si="7"/>
        <v>8</v>
      </c>
      <c r="H157" s="125"/>
      <c r="I157" s="128"/>
      <c r="J157" s="68"/>
    </row>
    <row r="158" spans="1:10" s="64" customFormat="1" x14ac:dyDescent="0.35">
      <c r="A158" s="60">
        <v>12.2</v>
      </c>
      <c r="B158" s="61">
        <v>6.01</v>
      </c>
      <c r="C158" s="60">
        <v>10.039999999999999</v>
      </c>
      <c r="D158" s="62" t="s">
        <v>300</v>
      </c>
      <c r="E158" s="60">
        <v>9</v>
      </c>
      <c r="F158" s="75">
        <f t="shared" si="6"/>
        <v>6</v>
      </c>
      <c r="G158" s="75">
        <f t="shared" si="7"/>
        <v>10</v>
      </c>
      <c r="H158" s="123" t="s">
        <v>434</v>
      </c>
      <c r="I158" s="123">
        <f>ROWS(G158)</f>
        <v>1</v>
      </c>
    </row>
    <row r="159" spans="1:10" s="72" customFormat="1" x14ac:dyDescent="0.35">
      <c r="A159" s="69">
        <v>1</v>
      </c>
      <c r="B159" s="70">
        <v>6.01</v>
      </c>
      <c r="C159" s="69">
        <v>11.01</v>
      </c>
      <c r="D159" s="71" t="s">
        <v>146</v>
      </c>
      <c r="E159" s="69">
        <v>29</v>
      </c>
      <c r="F159" s="76">
        <f t="shared" si="6"/>
        <v>6</v>
      </c>
      <c r="G159" s="76">
        <f t="shared" si="7"/>
        <v>11</v>
      </c>
      <c r="H159" s="122" t="s">
        <v>435</v>
      </c>
      <c r="I159" s="122">
        <f>ROWS(G159)</f>
        <v>1</v>
      </c>
    </row>
    <row r="160" spans="1:10" s="64" customFormat="1" x14ac:dyDescent="0.35">
      <c r="A160" s="60">
        <v>1</v>
      </c>
      <c r="B160" s="61">
        <v>6.03</v>
      </c>
      <c r="C160" s="60">
        <v>12.03</v>
      </c>
      <c r="D160" s="62" t="s">
        <v>146</v>
      </c>
      <c r="E160" s="60">
        <v>29</v>
      </c>
      <c r="F160" s="75">
        <f t="shared" si="6"/>
        <v>6</v>
      </c>
      <c r="G160" s="75">
        <f t="shared" si="7"/>
        <v>12</v>
      </c>
      <c r="H160" s="123" t="s">
        <v>436</v>
      </c>
      <c r="I160" s="123">
        <f>ROWS(G160:G171)</f>
        <v>12</v>
      </c>
    </row>
    <row r="161" spans="1:10" s="64" customFormat="1" x14ac:dyDescent="0.35">
      <c r="A161" s="60">
        <v>1</v>
      </c>
      <c r="B161" s="61">
        <v>6.01</v>
      </c>
      <c r="C161" s="60">
        <v>12.06</v>
      </c>
      <c r="D161" s="62" t="s">
        <v>146</v>
      </c>
      <c r="E161" s="60">
        <v>29</v>
      </c>
      <c r="F161" s="75">
        <f t="shared" si="6"/>
        <v>6</v>
      </c>
      <c r="G161" s="75">
        <f t="shared" si="7"/>
        <v>12</v>
      </c>
      <c r="H161" s="123"/>
      <c r="I161" s="123"/>
    </row>
    <row r="162" spans="1:10" s="84" customFormat="1" x14ac:dyDescent="0.35">
      <c r="A162" s="60">
        <v>1</v>
      </c>
      <c r="B162" s="61">
        <v>6.01</v>
      </c>
      <c r="C162" s="60">
        <v>12.08</v>
      </c>
      <c r="D162" s="62" t="s">
        <v>146</v>
      </c>
      <c r="E162" s="60">
        <v>29</v>
      </c>
      <c r="F162" s="75">
        <f t="shared" si="6"/>
        <v>6</v>
      </c>
      <c r="G162" s="75">
        <f t="shared" si="7"/>
        <v>12</v>
      </c>
      <c r="H162" s="123"/>
      <c r="I162" s="123"/>
      <c r="J162" s="64"/>
    </row>
    <row r="163" spans="1:10" s="84" customFormat="1" x14ac:dyDescent="0.25">
      <c r="A163" s="73">
        <v>3</v>
      </c>
      <c r="B163" s="96">
        <v>6.03</v>
      </c>
      <c r="C163" s="73">
        <v>12.09</v>
      </c>
      <c r="D163" s="97" t="s">
        <v>214</v>
      </c>
      <c r="E163" s="73">
        <v>39</v>
      </c>
      <c r="F163" s="75">
        <f t="shared" si="6"/>
        <v>6</v>
      </c>
      <c r="G163" s="75">
        <f t="shared" si="7"/>
        <v>12</v>
      </c>
      <c r="H163" s="124"/>
      <c r="I163" s="124"/>
      <c r="J163" s="57"/>
    </row>
    <row r="164" spans="1:10" s="84" customFormat="1" x14ac:dyDescent="0.25">
      <c r="A164" s="73">
        <v>3</v>
      </c>
      <c r="B164" s="96">
        <v>6.03</v>
      </c>
      <c r="C164" s="73">
        <v>12.1</v>
      </c>
      <c r="D164" s="97" t="s">
        <v>214</v>
      </c>
      <c r="E164" s="73">
        <v>39</v>
      </c>
      <c r="F164" s="75">
        <f t="shared" si="6"/>
        <v>6</v>
      </c>
      <c r="G164" s="75">
        <f t="shared" si="7"/>
        <v>12</v>
      </c>
      <c r="H164" s="124"/>
      <c r="I164" s="124"/>
      <c r="J164" s="57"/>
    </row>
    <row r="165" spans="1:10" s="64" customFormat="1" x14ac:dyDescent="0.35">
      <c r="A165" s="73">
        <v>12.2</v>
      </c>
      <c r="B165" s="96">
        <v>6.01</v>
      </c>
      <c r="C165" s="73">
        <v>12.08</v>
      </c>
      <c r="D165" s="97" t="s">
        <v>214</v>
      </c>
      <c r="E165" s="73">
        <v>39</v>
      </c>
      <c r="F165" s="75">
        <f t="shared" si="6"/>
        <v>6</v>
      </c>
      <c r="G165" s="75">
        <f t="shared" si="7"/>
        <v>12</v>
      </c>
      <c r="H165" s="127"/>
      <c r="I165" s="123"/>
    </row>
    <row r="166" spans="1:10" s="84" customFormat="1" x14ac:dyDescent="0.25">
      <c r="A166" s="54">
        <v>3</v>
      </c>
      <c r="B166" s="55">
        <v>6.03</v>
      </c>
      <c r="C166" s="54">
        <v>12.04</v>
      </c>
      <c r="D166" s="56" t="s">
        <v>213</v>
      </c>
      <c r="E166" s="54">
        <v>38</v>
      </c>
      <c r="F166" s="75">
        <f t="shared" si="6"/>
        <v>6</v>
      </c>
      <c r="G166" s="75">
        <f t="shared" si="7"/>
        <v>12</v>
      </c>
      <c r="H166" s="124"/>
      <c r="I166" s="132"/>
      <c r="J166" s="58"/>
    </row>
    <row r="167" spans="1:10" s="84" customFormat="1" x14ac:dyDescent="0.35">
      <c r="A167" s="60">
        <v>1</v>
      </c>
      <c r="B167" s="61">
        <v>6.01</v>
      </c>
      <c r="C167" s="60">
        <v>12.01</v>
      </c>
      <c r="D167" s="62" t="s">
        <v>145</v>
      </c>
      <c r="E167" s="60">
        <v>59</v>
      </c>
      <c r="F167" s="75">
        <f t="shared" si="6"/>
        <v>6</v>
      </c>
      <c r="G167" s="75">
        <f t="shared" si="7"/>
        <v>12</v>
      </c>
      <c r="H167" s="123"/>
      <c r="I167" s="123"/>
      <c r="J167" s="64"/>
    </row>
    <row r="168" spans="1:10" s="84" customFormat="1" x14ac:dyDescent="0.35">
      <c r="A168" s="60">
        <v>1</v>
      </c>
      <c r="B168" s="61">
        <v>6.03</v>
      </c>
      <c r="C168" s="60">
        <v>12.03</v>
      </c>
      <c r="D168" s="62" t="s">
        <v>145</v>
      </c>
      <c r="E168" s="60">
        <v>59</v>
      </c>
      <c r="F168" s="75">
        <f t="shared" si="6"/>
        <v>6</v>
      </c>
      <c r="G168" s="75">
        <f t="shared" si="7"/>
        <v>12</v>
      </c>
      <c r="H168" s="123"/>
      <c r="I168" s="123"/>
      <c r="J168" s="64"/>
    </row>
    <row r="169" spans="1:10" s="84" customFormat="1" x14ac:dyDescent="0.35">
      <c r="A169" s="60">
        <v>1</v>
      </c>
      <c r="B169" s="61">
        <v>6.0540000000000003</v>
      </c>
      <c r="C169" s="60">
        <v>12.05</v>
      </c>
      <c r="D169" s="62" t="s">
        <v>145</v>
      </c>
      <c r="E169" s="60">
        <v>59</v>
      </c>
      <c r="F169" s="75">
        <f t="shared" si="6"/>
        <v>6</v>
      </c>
      <c r="G169" s="75">
        <f t="shared" si="7"/>
        <v>12</v>
      </c>
      <c r="H169" s="123"/>
      <c r="I169" s="123"/>
      <c r="J169" s="64"/>
    </row>
    <row r="170" spans="1:10" s="84" customFormat="1" x14ac:dyDescent="0.35">
      <c r="A170" s="60">
        <v>1</v>
      </c>
      <c r="B170" s="61">
        <v>6.03</v>
      </c>
      <c r="C170" s="60">
        <v>12.07</v>
      </c>
      <c r="D170" s="62" t="s">
        <v>145</v>
      </c>
      <c r="E170" s="60">
        <v>59</v>
      </c>
      <c r="F170" s="75">
        <f t="shared" si="6"/>
        <v>6</v>
      </c>
      <c r="G170" s="75">
        <f t="shared" si="7"/>
        <v>12</v>
      </c>
      <c r="H170" s="123"/>
      <c r="I170" s="123"/>
      <c r="J170" s="64"/>
    </row>
    <row r="171" spans="1:10" s="84" customFormat="1" x14ac:dyDescent="0.35">
      <c r="A171" s="60">
        <v>12.2</v>
      </c>
      <c r="B171" s="61">
        <v>6.01</v>
      </c>
      <c r="C171" s="60">
        <v>12.02</v>
      </c>
      <c r="D171" s="62" t="s">
        <v>145</v>
      </c>
      <c r="E171" s="60">
        <v>59</v>
      </c>
      <c r="F171" s="75">
        <f t="shared" si="6"/>
        <v>6</v>
      </c>
      <c r="G171" s="75">
        <f t="shared" si="7"/>
        <v>12</v>
      </c>
      <c r="H171" s="123"/>
      <c r="I171" s="123"/>
      <c r="J171" s="64"/>
    </row>
    <row r="172" spans="1:10" s="72" customFormat="1" x14ac:dyDescent="0.35">
      <c r="A172" s="69">
        <v>5</v>
      </c>
      <c r="B172" s="70">
        <v>6.0609999999999999</v>
      </c>
      <c r="C172" s="69">
        <v>13.02</v>
      </c>
      <c r="D172" s="71" t="s">
        <v>159</v>
      </c>
      <c r="E172" s="69">
        <v>4</v>
      </c>
      <c r="F172" s="76">
        <f t="shared" si="6"/>
        <v>6</v>
      </c>
      <c r="G172" s="76">
        <f t="shared" si="7"/>
        <v>13</v>
      </c>
      <c r="H172" s="126" t="s">
        <v>366</v>
      </c>
      <c r="I172" s="122">
        <f>ROWS(H172)</f>
        <v>1</v>
      </c>
    </row>
    <row r="173" spans="1:10" s="64" customFormat="1" x14ac:dyDescent="0.35">
      <c r="A173" s="60">
        <v>2.1</v>
      </c>
      <c r="B173" s="61">
        <v>6.0519999999999996</v>
      </c>
      <c r="C173" s="60">
        <v>14.02</v>
      </c>
      <c r="D173" s="62" t="s">
        <v>147</v>
      </c>
      <c r="E173" s="60">
        <v>76</v>
      </c>
      <c r="F173" s="75">
        <f t="shared" si="6"/>
        <v>6</v>
      </c>
      <c r="G173" s="75">
        <f t="shared" si="7"/>
        <v>14</v>
      </c>
      <c r="H173" s="123" t="s">
        <v>437</v>
      </c>
      <c r="I173" s="123">
        <f>ROWS(G173:G179)</f>
        <v>7</v>
      </c>
    </row>
    <row r="174" spans="1:10" s="64" customFormat="1" x14ac:dyDescent="0.35">
      <c r="A174" s="60">
        <v>2.1</v>
      </c>
      <c r="B174" s="61">
        <v>6.0519999999999996</v>
      </c>
      <c r="C174" s="60">
        <v>14.03</v>
      </c>
      <c r="D174" s="62" t="s">
        <v>147</v>
      </c>
      <c r="E174" s="60">
        <v>76</v>
      </c>
      <c r="F174" s="75">
        <f t="shared" si="6"/>
        <v>6</v>
      </c>
      <c r="G174" s="75">
        <f t="shared" si="7"/>
        <v>14</v>
      </c>
      <c r="H174" s="123"/>
      <c r="I174" s="123"/>
    </row>
    <row r="175" spans="1:10" s="64" customFormat="1" x14ac:dyDescent="0.35">
      <c r="A175" s="60">
        <v>2.1</v>
      </c>
      <c r="B175" s="61">
        <v>6.08</v>
      </c>
      <c r="C175" s="60">
        <v>14.03</v>
      </c>
      <c r="D175" s="62" t="s">
        <v>147</v>
      </c>
      <c r="E175" s="60">
        <v>76</v>
      </c>
      <c r="F175" s="75">
        <f t="shared" si="6"/>
        <v>6</v>
      </c>
      <c r="G175" s="75">
        <f t="shared" si="7"/>
        <v>14</v>
      </c>
      <c r="H175" s="123"/>
      <c r="I175" s="123"/>
    </row>
    <row r="176" spans="1:10" s="64" customFormat="1" x14ac:dyDescent="0.35">
      <c r="A176" s="60">
        <v>2.2000000000000002</v>
      </c>
      <c r="B176" s="61">
        <v>6.0519999999999996</v>
      </c>
      <c r="C176" s="60">
        <v>14.02</v>
      </c>
      <c r="D176" s="62" t="s">
        <v>147</v>
      </c>
      <c r="E176" s="60">
        <v>76</v>
      </c>
      <c r="F176" s="75">
        <f t="shared" si="6"/>
        <v>6</v>
      </c>
      <c r="G176" s="75">
        <f t="shared" si="7"/>
        <v>14</v>
      </c>
      <c r="H176" s="123"/>
      <c r="I176" s="123"/>
    </row>
    <row r="177" spans="1:10" s="64" customFormat="1" x14ac:dyDescent="0.35">
      <c r="A177" s="60">
        <v>2.2000000000000002</v>
      </c>
      <c r="B177" s="61">
        <v>6.0519999999999996</v>
      </c>
      <c r="C177" s="60">
        <v>14.04</v>
      </c>
      <c r="D177" s="62" t="s">
        <v>147</v>
      </c>
      <c r="E177" s="60">
        <v>76</v>
      </c>
      <c r="F177" s="75">
        <f t="shared" si="6"/>
        <v>6</v>
      </c>
      <c r="G177" s="75">
        <f t="shared" si="7"/>
        <v>14</v>
      </c>
      <c r="H177" s="123"/>
      <c r="I177" s="123"/>
    </row>
    <row r="178" spans="1:10" s="64" customFormat="1" x14ac:dyDescent="0.35">
      <c r="A178" s="60">
        <v>2.2000000000000002</v>
      </c>
      <c r="B178" s="61">
        <v>6.08</v>
      </c>
      <c r="C178" s="60">
        <v>14.04</v>
      </c>
      <c r="D178" s="62" t="s">
        <v>147</v>
      </c>
      <c r="E178" s="60">
        <v>76</v>
      </c>
      <c r="F178" s="75">
        <f t="shared" si="6"/>
        <v>6</v>
      </c>
      <c r="G178" s="75">
        <f t="shared" si="7"/>
        <v>14</v>
      </c>
      <c r="H178" s="123"/>
      <c r="I178" s="123"/>
    </row>
    <row r="179" spans="1:10" s="64" customFormat="1" x14ac:dyDescent="0.35">
      <c r="A179" s="82">
        <v>2.1</v>
      </c>
      <c r="B179" s="61">
        <v>6.07</v>
      </c>
      <c r="C179" s="60">
        <v>14.05</v>
      </c>
      <c r="D179" s="62" t="s">
        <v>148</v>
      </c>
      <c r="E179" s="60">
        <v>90</v>
      </c>
      <c r="F179" s="75">
        <f t="shared" si="6"/>
        <v>6</v>
      </c>
      <c r="G179" s="75">
        <f t="shared" si="7"/>
        <v>14</v>
      </c>
      <c r="H179" s="123"/>
      <c r="I179" s="123"/>
    </row>
    <row r="180" spans="1:10" s="72" customFormat="1" x14ac:dyDescent="0.35">
      <c r="A180" s="69">
        <v>1</v>
      </c>
      <c r="B180" s="70">
        <v>6.01</v>
      </c>
      <c r="C180" s="69">
        <v>15.04</v>
      </c>
      <c r="D180" s="71" t="s">
        <v>112</v>
      </c>
      <c r="E180" s="69"/>
      <c r="F180" s="76">
        <f t="shared" si="6"/>
        <v>6</v>
      </c>
      <c r="G180" s="76">
        <f t="shared" si="7"/>
        <v>15</v>
      </c>
      <c r="H180" s="122" t="s">
        <v>438</v>
      </c>
      <c r="I180" s="122">
        <f>ROWS(G180)</f>
        <v>1</v>
      </c>
    </row>
    <row r="181" spans="1:10" s="64" customFormat="1" x14ac:dyDescent="0.35">
      <c r="A181" s="60">
        <v>1</v>
      </c>
      <c r="B181" s="61">
        <v>6.0529999999999999</v>
      </c>
      <c r="C181" s="60">
        <v>16.023</v>
      </c>
      <c r="D181" s="62" t="s">
        <v>116</v>
      </c>
      <c r="E181" s="60"/>
      <c r="F181" s="75">
        <f t="shared" si="6"/>
        <v>6</v>
      </c>
      <c r="G181" s="75">
        <f t="shared" si="7"/>
        <v>16</v>
      </c>
      <c r="H181" s="123" t="s">
        <v>439</v>
      </c>
      <c r="I181" s="123">
        <f>ROWS(G181:G198)</f>
        <v>18</v>
      </c>
      <c r="J181" s="88"/>
    </row>
    <row r="182" spans="1:10" s="64" customFormat="1" x14ac:dyDescent="0.35">
      <c r="A182" s="60">
        <v>1</v>
      </c>
      <c r="B182" s="61">
        <v>6.0540000000000003</v>
      </c>
      <c r="C182" s="60">
        <v>16.023</v>
      </c>
      <c r="D182" s="62" t="s">
        <v>116</v>
      </c>
      <c r="E182" s="60"/>
      <c r="F182" s="75">
        <f t="shared" si="6"/>
        <v>6</v>
      </c>
      <c r="G182" s="75">
        <f t="shared" si="7"/>
        <v>16</v>
      </c>
      <c r="H182" s="123"/>
      <c r="I182" s="123"/>
      <c r="J182" s="88"/>
    </row>
    <row r="183" spans="1:10" s="64" customFormat="1" x14ac:dyDescent="0.35">
      <c r="A183" s="60">
        <v>1</v>
      </c>
      <c r="B183" s="61">
        <v>6.01</v>
      </c>
      <c r="C183" s="60">
        <v>16.024000000000001</v>
      </c>
      <c r="D183" s="62" t="s">
        <v>116</v>
      </c>
      <c r="E183" s="60"/>
      <c r="F183" s="75">
        <f t="shared" si="6"/>
        <v>6</v>
      </c>
      <c r="G183" s="75">
        <f t="shared" si="7"/>
        <v>16</v>
      </c>
      <c r="H183" s="123"/>
      <c r="I183" s="123"/>
      <c r="J183" s="88"/>
    </row>
    <row r="184" spans="1:10" s="64" customFormat="1" x14ac:dyDescent="0.35">
      <c r="A184" s="60">
        <v>1</v>
      </c>
      <c r="B184" s="61">
        <v>6.0529999999999999</v>
      </c>
      <c r="C184" s="60">
        <v>16.024000000000001</v>
      </c>
      <c r="D184" s="62" t="s">
        <v>116</v>
      </c>
      <c r="E184" s="60"/>
      <c r="F184" s="75">
        <f t="shared" si="6"/>
        <v>6</v>
      </c>
      <c r="G184" s="75">
        <f t="shared" si="7"/>
        <v>16</v>
      </c>
      <c r="H184" s="123"/>
      <c r="I184" s="123"/>
      <c r="J184" s="88"/>
    </row>
    <row r="185" spans="1:10" s="64" customFormat="1" x14ac:dyDescent="0.35">
      <c r="A185" s="60">
        <v>1</v>
      </c>
      <c r="B185" s="61">
        <v>6.0540000000000003</v>
      </c>
      <c r="C185" s="60">
        <v>16.024000000000001</v>
      </c>
      <c r="D185" s="62" t="s">
        <v>116</v>
      </c>
      <c r="E185" s="60"/>
      <c r="F185" s="75">
        <f t="shared" si="6"/>
        <v>6</v>
      </c>
      <c r="G185" s="75">
        <f t="shared" si="7"/>
        <v>16</v>
      </c>
      <c r="H185" s="123"/>
      <c r="I185" s="123"/>
      <c r="J185" s="88"/>
    </row>
    <row r="186" spans="1:10" s="64" customFormat="1" x14ac:dyDescent="0.35">
      <c r="A186" s="60">
        <v>1</v>
      </c>
      <c r="B186" s="61">
        <v>6.01</v>
      </c>
      <c r="C186" s="60">
        <v>16.024999999999999</v>
      </c>
      <c r="D186" s="62" t="s">
        <v>116</v>
      </c>
      <c r="E186" s="60"/>
      <c r="F186" s="75">
        <f t="shared" si="6"/>
        <v>6</v>
      </c>
      <c r="G186" s="75">
        <f t="shared" si="7"/>
        <v>16</v>
      </c>
      <c r="H186" s="123"/>
      <c r="I186" s="123"/>
      <c r="J186" s="88"/>
    </row>
    <row r="187" spans="1:10" s="64" customFormat="1" x14ac:dyDescent="0.35">
      <c r="A187" s="60">
        <v>1</v>
      </c>
      <c r="B187" s="61">
        <v>6.0529999999999999</v>
      </c>
      <c r="C187" s="60">
        <v>16.024999999999999</v>
      </c>
      <c r="D187" s="62" t="s">
        <v>116</v>
      </c>
      <c r="E187" s="60"/>
      <c r="F187" s="75">
        <f t="shared" si="6"/>
        <v>6</v>
      </c>
      <c r="G187" s="75">
        <f t="shared" si="7"/>
        <v>16</v>
      </c>
      <c r="H187" s="123"/>
      <c r="I187" s="123"/>
      <c r="J187" s="88"/>
    </row>
    <row r="188" spans="1:10" s="64" customFormat="1" x14ac:dyDescent="0.35">
      <c r="A188" s="60">
        <v>1</v>
      </c>
      <c r="B188" s="61">
        <v>6.0540000000000003</v>
      </c>
      <c r="C188" s="60">
        <v>16.024999999999999</v>
      </c>
      <c r="D188" s="62" t="s">
        <v>116</v>
      </c>
      <c r="E188" s="60"/>
      <c r="F188" s="75">
        <f t="shared" si="6"/>
        <v>6</v>
      </c>
      <c r="G188" s="75">
        <f t="shared" si="7"/>
        <v>16</v>
      </c>
      <c r="H188" s="123"/>
      <c r="I188" s="123"/>
      <c r="J188" s="88"/>
    </row>
    <row r="189" spans="1:10" s="64" customFormat="1" x14ac:dyDescent="0.35">
      <c r="A189" s="60">
        <v>1</v>
      </c>
      <c r="B189" s="61">
        <v>6.0549999999999997</v>
      </c>
      <c r="C189" s="60">
        <v>16.024999999999999</v>
      </c>
      <c r="D189" s="62" t="s">
        <v>116</v>
      </c>
      <c r="E189" s="60"/>
      <c r="F189" s="75">
        <f t="shared" si="6"/>
        <v>6</v>
      </c>
      <c r="G189" s="75">
        <f t="shared" si="7"/>
        <v>16</v>
      </c>
      <c r="H189" s="123"/>
      <c r="I189" s="123"/>
      <c r="J189" s="88"/>
    </row>
    <row r="190" spans="1:10" s="64" customFormat="1" x14ac:dyDescent="0.35">
      <c r="A190" s="60">
        <v>9</v>
      </c>
      <c r="B190" s="61">
        <v>6.0529999999999999</v>
      </c>
      <c r="C190" s="60">
        <v>16.023</v>
      </c>
      <c r="D190" s="62" t="s">
        <v>116</v>
      </c>
      <c r="E190" s="60"/>
      <c r="F190" s="75">
        <f t="shared" si="6"/>
        <v>6</v>
      </c>
      <c r="G190" s="75">
        <f t="shared" si="7"/>
        <v>16</v>
      </c>
      <c r="H190" s="123"/>
      <c r="I190" s="123"/>
      <c r="J190" s="88"/>
    </row>
    <row r="191" spans="1:10" s="64" customFormat="1" x14ac:dyDescent="0.35">
      <c r="A191" s="60">
        <v>9</v>
      </c>
      <c r="B191" s="61">
        <v>6.0540000000000003</v>
      </c>
      <c r="C191" s="60">
        <v>16.023</v>
      </c>
      <c r="D191" s="62" t="s">
        <v>116</v>
      </c>
      <c r="E191" s="60"/>
      <c r="F191" s="75">
        <f t="shared" si="6"/>
        <v>6</v>
      </c>
      <c r="G191" s="75">
        <f t="shared" si="7"/>
        <v>16</v>
      </c>
      <c r="H191" s="123"/>
      <c r="I191" s="123"/>
      <c r="J191" s="88"/>
    </row>
    <row r="192" spans="1:10" s="64" customFormat="1" x14ac:dyDescent="0.35">
      <c r="A192" s="60">
        <v>9</v>
      </c>
      <c r="B192" s="61">
        <v>6.01</v>
      </c>
      <c r="C192" s="60">
        <v>16.024000000000001</v>
      </c>
      <c r="D192" s="62" t="s">
        <v>116</v>
      </c>
      <c r="E192" s="60"/>
      <c r="F192" s="75">
        <f t="shared" si="6"/>
        <v>6</v>
      </c>
      <c r="G192" s="75">
        <f t="shared" si="7"/>
        <v>16</v>
      </c>
      <c r="H192" s="123"/>
      <c r="I192" s="123"/>
      <c r="J192" s="88"/>
    </row>
    <row r="193" spans="1:10" s="64" customFormat="1" x14ac:dyDescent="0.35">
      <c r="A193" s="60">
        <v>9</v>
      </c>
      <c r="B193" s="61">
        <v>6.0529999999999999</v>
      </c>
      <c r="C193" s="60">
        <v>16.024000000000001</v>
      </c>
      <c r="D193" s="62" t="s">
        <v>116</v>
      </c>
      <c r="E193" s="60"/>
      <c r="F193" s="75">
        <f t="shared" si="6"/>
        <v>6</v>
      </c>
      <c r="G193" s="75">
        <f t="shared" si="7"/>
        <v>16</v>
      </c>
      <c r="H193" s="123"/>
      <c r="I193" s="123"/>
      <c r="J193" s="88"/>
    </row>
    <row r="194" spans="1:10" s="64" customFormat="1" x14ac:dyDescent="0.35">
      <c r="A194" s="60">
        <v>9</v>
      </c>
      <c r="B194" s="61">
        <v>6.0540000000000003</v>
      </c>
      <c r="C194" s="60">
        <v>16.024000000000001</v>
      </c>
      <c r="D194" s="62" t="s">
        <v>116</v>
      </c>
      <c r="E194" s="60"/>
      <c r="F194" s="75">
        <f t="shared" si="6"/>
        <v>6</v>
      </c>
      <c r="G194" s="75">
        <f t="shared" si="7"/>
        <v>16</v>
      </c>
      <c r="H194" s="123"/>
      <c r="I194" s="123"/>
      <c r="J194" s="88"/>
    </row>
    <row r="195" spans="1:10" s="64" customFormat="1" x14ac:dyDescent="0.35">
      <c r="A195" s="60">
        <v>9</v>
      </c>
      <c r="B195" s="61">
        <v>6.01</v>
      </c>
      <c r="C195" s="60">
        <v>16.024999999999999</v>
      </c>
      <c r="D195" s="62" t="s">
        <v>116</v>
      </c>
      <c r="E195" s="60"/>
      <c r="F195" s="75">
        <f t="shared" si="6"/>
        <v>6</v>
      </c>
      <c r="G195" s="75">
        <f t="shared" si="7"/>
        <v>16</v>
      </c>
      <c r="H195" s="123"/>
      <c r="I195" s="123"/>
      <c r="J195" s="88"/>
    </row>
    <row r="196" spans="1:10" s="64" customFormat="1" x14ac:dyDescent="0.35">
      <c r="A196" s="60">
        <v>9</v>
      </c>
      <c r="B196" s="61">
        <v>6.0529999999999999</v>
      </c>
      <c r="C196" s="60">
        <v>16.024999999999999</v>
      </c>
      <c r="D196" s="62" t="s">
        <v>116</v>
      </c>
      <c r="E196" s="60"/>
      <c r="F196" s="75">
        <f t="shared" si="6"/>
        <v>6</v>
      </c>
      <c r="G196" s="75">
        <f t="shared" si="7"/>
        <v>16</v>
      </c>
      <c r="H196" s="123"/>
      <c r="I196" s="123"/>
      <c r="J196" s="88"/>
    </row>
    <row r="197" spans="1:10" s="64" customFormat="1" x14ac:dyDescent="0.35">
      <c r="A197" s="60">
        <v>9</v>
      </c>
      <c r="B197" s="61">
        <v>6.0540000000000003</v>
      </c>
      <c r="C197" s="60">
        <v>16.024999999999999</v>
      </c>
      <c r="D197" s="62" t="s">
        <v>116</v>
      </c>
      <c r="E197" s="60"/>
      <c r="F197" s="75">
        <f t="shared" si="6"/>
        <v>6</v>
      </c>
      <c r="G197" s="75">
        <f t="shared" si="7"/>
        <v>16</v>
      </c>
      <c r="H197" s="123"/>
      <c r="I197" s="123"/>
      <c r="J197" s="88"/>
    </row>
    <row r="198" spans="1:10" s="64" customFormat="1" x14ac:dyDescent="0.35">
      <c r="A198" s="60">
        <v>9</v>
      </c>
      <c r="B198" s="61">
        <v>6.0549999999999997</v>
      </c>
      <c r="C198" s="60">
        <v>16.024999999999999</v>
      </c>
      <c r="D198" s="62" t="s">
        <v>116</v>
      </c>
      <c r="E198" s="60"/>
      <c r="F198" s="75">
        <f t="shared" si="6"/>
        <v>6</v>
      </c>
      <c r="G198" s="75">
        <f t="shared" si="7"/>
        <v>16</v>
      </c>
      <c r="H198" s="123"/>
      <c r="I198" s="123"/>
      <c r="J198" s="88"/>
    </row>
    <row r="199" spans="1:10" s="72" customFormat="1" x14ac:dyDescent="0.35">
      <c r="A199" s="69">
        <v>10</v>
      </c>
      <c r="B199" s="70">
        <v>6.0620000000000003</v>
      </c>
      <c r="C199" s="69">
        <v>17.010999999999999</v>
      </c>
      <c r="D199" s="71" t="s">
        <v>113</v>
      </c>
      <c r="E199" s="69"/>
      <c r="F199" s="76">
        <f t="shared" si="6"/>
        <v>6</v>
      </c>
      <c r="G199" s="76">
        <f t="shared" si="7"/>
        <v>17</v>
      </c>
      <c r="H199" s="122" t="s">
        <v>440</v>
      </c>
      <c r="I199" s="122">
        <f>ROWS(G199:G201)</f>
        <v>3</v>
      </c>
    </row>
    <row r="200" spans="1:10" s="72" customFormat="1" x14ac:dyDescent="0.35">
      <c r="A200" s="69">
        <v>10</v>
      </c>
      <c r="B200" s="70">
        <v>6.0620000000000003</v>
      </c>
      <c r="C200" s="69">
        <v>17.021000000000001</v>
      </c>
      <c r="D200" s="71" t="s">
        <v>113</v>
      </c>
      <c r="E200" s="69"/>
      <c r="F200" s="76">
        <f t="shared" si="6"/>
        <v>6</v>
      </c>
      <c r="G200" s="76">
        <f t="shared" si="7"/>
        <v>17</v>
      </c>
      <c r="H200" s="122"/>
      <c r="I200" s="122"/>
    </row>
    <row r="201" spans="1:10" s="72" customFormat="1" x14ac:dyDescent="0.35">
      <c r="A201" s="69">
        <v>10</v>
      </c>
      <c r="B201" s="70">
        <v>6.0620000000000003</v>
      </c>
      <c r="C201" s="69">
        <v>17.021999999999998</v>
      </c>
      <c r="D201" s="71" t="s">
        <v>113</v>
      </c>
      <c r="E201" s="69"/>
      <c r="F201" s="76">
        <f t="shared" ref="F201:F264" si="8">_xlfn.FLOOR.MATH(B201)</f>
        <v>6</v>
      </c>
      <c r="G201" s="76">
        <f t="shared" ref="G201:G264" si="9">_xlfn.FLOOR.MATH(C201)</f>
        <v>17</v>
      </c>
      <c r="H201" s="122"/>
      <c r="I201" s="122"/>
    </row>
    <row r="202" spans="1:10" s="64" customFormat="1" x14ac:dyDescent="0.35">
      <c r="A202" s="60">
        <v>7.1</v>
      </c>
      <c r="B202" s="61">
        <v>6.08</v>
      </c>
      <c r="C202" s="60">
        <v>18.03</v>
      </c>
      <c r="D202" s="62" t="s">
        <v>148</v>
      </c>
      <c r="E202" s="60">
        <v>90</v>
      </c>
      <c r="F202" s="75">
        <f t="shared" si="8"/>
        <v>6</v>
      </c>
      <c r="G202" s="75">
        <f t="shared" si="9"/>
        <v>18</v>
      </c>
      <c r="H202" s="123" t="s">
        <v>441</v>
      </c>
      <c r="I202" s="123">
        <f>ROWS(G202)</f>
        <v>1</v>
      </c>
    </row>
    <row r="203" spans="1:10" s="72" customFormat="1" x14ac:dyDescent="0.35">
      <c r="A203" s="69">
        <v>7.1</v>
      </c>
      <c r="B203" s="70">
        <v>7.02</v>
      </c>
      <c r="C203" s="69">
        <v>8.07</v>
      </c>
      <c r="D203" s="71" t="s">
        <v>210</v>
      </c>
      <c r="E203" s="69"/>
      <c r="F203" s="76">
        <f t="shared" si="8"/>
        <v>7</v>
      </c>
      <c r="G203" s="76">
        <f t="shared" si="9"/>
        <v>8</v>
      </c>
      <c r="H203" s="122" t="s">
        <v>369</v>
      </c>
      <c r="I203" s="122">
        <f>ROWS(G203:G213)</f>
        <v>11</v>
      </c>
    </row>
    <row r="204" spans="1:10" s="72" customFormat="1" x14ac:dyDescent="0.35">
      <c r="A204" s="69">
        <v>12.2</v>
      </c>
      <c r="B204" s="70">
        <v>7.03</v>
      </c>
      <c r="C204" s="69">
        <v>8.02</v>
      </c>
      <c r="D204" s="71" t="s">
        <v>211</v>
      </c>
      <c r="E204" s="69"/>
      <c r="F204" s="76">
        <f t="shared" si="8"/>
        <v>7</v>
      </c>
      <c r="G204" s="76">
        <f t="shared" si="9"/>
        <v>8</v>
      </c>
      <c r="H204" s="122"/>
      <c r="I204" s="122"/>
      <c r="J204" s="85"/>
    </row>
    <row r="205" spans="1:10" s="72" customFormat="1" x14ac:dyDescent="0.35">
      <c r="A205" s="69">
        <v>12.2</v>
      </c>
      <c r="B205" s="70">
        <v>7.03</v>
      </c>
      <c r="C205" s="69">
        <v>8.08</v>
      </c>
      <c r="D205" s="71" t="s">
        <v>211</v>
      </c>
      <c r="E205" s="69"/>
      <c r="F205" s="76">
        <f t="shared" si="8"/>
        <v>7</v>
      </c>
      <c r="G205" s="76">
        <f t="shared" si="9"/>
        <v>8</v>
      </c>
      <c r="H205" s="122"/>
      <c r="I205" s="122"/>
      <c r="J205" s="85"/>
    </row>
    <row r="206" spans="1:10" s="72" customFormat="1" x14ac:dyDescent="0.35">
      <c r="A206" s="69">
        <v>4</v>
      </c>
      <c r="B206" s="70">
        <v>7.03</v>
      </c>
      <c r="C206" s="69">
        <v>8.0299999999999994</v>
      </c>
      <c r="D206" s="71" t="s">
        <v>218</v>
      </c>
      <c r="E206" s="69"/>
      <c r="F206" s="76">
        <f t="shared" si="8"/>
        <v>7</v>
      </c>
      <c r="G206" s="76">
        <f t="shared" si="9"/>
        <v>8</v>
      </c>
      <c r="H206" s="122"/>
      <c r="I206" s="122"/>
    </row>
    <row r="207" spans="1:10" s="72" customFormat="1" x14ac:dyDescent="0.35">
      <c r="A207" s="69">
        <v>4</v>
      </c>
      <c r="B207" s="70">
        <v>7.04</v>
      </c>
      <c r="C207" s="69">
        <v>8.0299999999999994</v>
      </c>
      <c r="D207" s="71" t="s">
        <v>218</v>
      </c>
      <c r="E207" s="69"/>
      <c r="F207" s="76">
        <f t="shared" si="8"/>
        <v>7</v>
      </c>
      <c r="G207" s="76">
        <f t="shared" si="9"/>
        <v>8</v>
      </c>
      <c r="H207" s="122"/>
      <c r="I207" s="122"/>
    </row>
    <row r="208" spans="1:10" s="72" customFormat="1" x14ac:dyDescent="0.35">
      <c r="A208" s="69">
        <v>4</v>
      </c>
      <c r="B208" s="70">
        <v>7.03</v>
      </c>
      <c r="C208" s="69">
        <v>8.0399999999999991</v>
      </c>
      <c r="D208" s="71" t="s">
        <v>218</v>
      </c>
      <c r="E208" s="69"/>
      <c r="F208" s="76">
        <f t="shared" si="8"/>
        <v>7</v>
      </c>
      <c r="G208" s="76">
        <f t="shared" si="9"/>
        <v>8</v>
      </c>
      <c r="H208" s="122"/>
      <c r="I208" s="122"/>
    </row>
    <row r="209" spans="1:10" s="72" customFormat="1" x14ac:dyDescent="0.35">
      <c r="A209" s="69">
        <v>4</v>
      </c>
      <c r="B209" s="70">
        <v>7.04</v>
      </c>
      <c r="C209" s="69">
        <v>8.0399999999999991</v>
      </c>
      <c r="D209" s="71" t="s">
        <v>218</v>
      </c>
      <c r="E209" s="69"/>
      <c r="F209" s="76">
        <f t="shared" si="8"/>
        <v>7</v>
      </c>
      <c r="G209" s="76">
        <f t="shared" si="9"/>
        <v>8</v>
      </c>
      <c r="H209" s="122"/>
      <c r="I209" s="122"/>
    </row>
    <row r="210" spans="1:10" s="72" customFormat="1" x14ac:dyDescent="0.35">
      <c r="A210" s="69">
        <v>5</v>
      </c>
      <c r="B210" s="70">
        <v>7.03</v>
      </c>
      <c r="C210" s="69">
        <v>8.0299999999999994</v>
      </c>
      <c r="D210" s="71" t="s">
        <v>218</v>
      </c>
      <c r="E210" s="69"/>
      <c r="F210" s="76">
        <f t="shared" si="8"/>
        <v>7</v>
      </c>
      <c r="G210" s="76">
        <f t="shared" si="9"/>
        <v>8</v>
      </c>
      <c r="H210" s="122"/>
      <c r="I210" s="122"/>
    </row>
    <row r="211" spans="1:10" s="72" customFormat="1" x14ac:dyDescent="0.35">
      <c r="A211" s="69">
        <v>5</v>
      </c>
      <c r="B211" s="70">
        <v>7.04</v>
      </c>
      <c r="C211" s="69">
        <v>8.0299999999999994</v>
      </c>
      <c r="D211" s="71" t="s">
        <v>218</v>
      </c>
      <c r="E211" s="69"/>
      <c r="F211" s="76">
        <f t="shared" si="8"/>
        <v>7</v>
      </c>
      <c r="G211" s="76">
        <f t="shared" si="9"/>
        <v>8</v>
      </c>
      <c r="H211" s="122"/>
      <c r="I211" s="122"/>
    </row>
    <row r="212" spans="1:10" s="72" customFormat="1" x14ac:dyDescent="0.35">
      <c r="A212" s="69">
        <v>5</v>
      </c>
      <c r="B212" s="70">
        <v>7.03</v>
      </c>
      <c r="C212" s="69">
        <v>8.0399999999999991</v>
      </c>
      <c r="D212" s="71" t="s">
        <v>218</v>
      </c>
      <c r="E212" s="69"/>
      <c r="F212" s="76">
        <f t="shared" si="8"/>
        <v>7</v>
      </c>
      <c r="G212" s="76">
        <f t="shared" si="9"/>
        <v>8</v>
      </c>
      <c r="H212" s="122"/>
      <c r="I212" s="122"/>
    </row>
    <row r="213" spans="1:10" s="72" customFormat="1" x14ac:dyDescent="0.35">
      <c r="A213" s="69">
        <v>5</v>
      </c>
      <c r="B213" s="70">
        <v>7.04</v>
      </c>
      <c r="C213" s="69">
        <v>8.0399999999999991</v>
      </c>
      <c r="D213" s="71" t="s">
        <v>218</v>
      </c>
      <c r="E213" s="69"/>
      <c r="F213" s="76">
        <f t="shared" si="8"/>
        <v>7</v>
      </c>
      <c r="G213" s="76">
        <f t="shared" si="9"/>
        <v>8</v>
      </c>
      <c r="H213" s="122"/>
      <c r="I213" s="122"/>
    </row>
    <row r="214" spans="1:10" s="64" customFormat="1" x14ac:dyDescent="0.35">
      <c r="A214" s="60">
        <v>7.3</v>
      </c>
      <c r="B214" s="61">
        <v>7.01</v>
      </c>
      <c r="C214" s="60">
        <v>9.0299999999999994</v>
      </c>
      <c r="D214" s="62" t="s">
        <v>117</v>
      </c>
      <c r="E214" s="60"/>
      <c r="F214" s="75">
        <f t="shared" si="8"/>
        <v>7</v>
      </c>
      <c r="G214" s="75">
        <f t="shared" si="9"/>
        <v>9</v>
      </c>
      <c r="H214" s="123" t="s">
        <v>370</v>
      </c>
      <c r="I214" s="123">
        <f>ROWS(G214:G216)</f>
        <v>3</v>
      </c>
      <c r="J214" s="88"/>
    </row>
    <row r="215" spans="1:10" s="64" customFormat="1" x14ac:dyDescent="0.35">
      <c r="A215" s="60">
        <v>7.3</v>
      </c>
      <c r="B215" s="61">
        <v>7.01</v>
      </c>
      <c r="C215" s="60">
        <v>9.0399999999999991</v>
      </c>
      <c r="D215" s="62" t="s">
        <v>117</v>
      </c>
      <c r="E215" s="60"/>
      <c r="F215" s="75">
        <f t="shared" si="8"/>
        <v>7</v>
      </c>
      <c r="G215" s="75">
        <f t="shared" si="9"/>
        <v>9</v>
      </c>
      <c r="H215" s="123"/>
      <c r="I215" s="123"/>
      <c r="J215" s="88"/>
    </row>
    <row r="216" spans="1:10" s="64" customFormat="1" x14ac:dyDescent="0.35">
      <c r="A216" s="60">
        <v>7.3</v>
      </c>
      <c r="B216" s="61">
        <v>7.01</v>
      </c>
      <c r="C216" s="60">
        <v>9.0500000000000007</v>
      </c>
      <c r="D216" s="62" t="s">
        <v>117</v>
      </c>
      <c r="E216" s="60"/>
      <c r="F216" s="75">
        <f t="shared" si="8"/>
        <v>7</v>
      </c>
      <c r="G216" s="75">
        <f t="shared" si="9"/>
        <v>9</v>
      </c>
      <c r="H216" s="123"/>
      <c r="I216" s="123"/>
      <c r="J216" s="88"/>
    </row>
    <row r="217" spans="1:10" s="72" customFormat="1" x14ac:dyDescent="0.35">
      <c r="A217" s="69">
        <v>12.2</v>
      </c>
      <c r="B217" s="70">
        <v>7.03</v>
      </c>
      <c r="C217" s="69">
        <v>17.04</v>
      </c>
      <c r="D217" s="71" t="s">
        <v>211</v>
      </c>
      <c r="E217" s="69"/>
      <c r="F217" s="76">
        <f t="shared" si="8"/>
        <v>7</v>
      </c>
      <c r="G217" s="76">
        <f t="shared" si="9"/>
        <v>17</v>
      </c>
      <c r="H217" s="122" t="s">
        <v>442</v>
      </c>
      <c r="I217" s="122">
        <f>ROWS(G217)</f>
        <v>1</v>
      </c>
      <c r="J217" s="85"/>
    </row>
    <row r="218" spans="1:10" s="64" customFormat="1" x14ac:dyDescent="0.35">
      <c r="A218" s="60">
        <v>7.3</v>
      </c>
      <c r="B218" s="61">
        <v>7.01</v>
      </c>
      <c r="C218" s="60">
        <v>200</v>
      </c>
      <c r="D218" s="62" t="s">
        <v>117</v>
      </c>
      <c r="E218" s="60"/>
      <c r="F218" s="75">
        <f t="shared" si="8"/>
        <v>7</v>
      </c>
      <c r="G218" s="75">
        <f t="shared" si="9"/>
        <v>200</v>
      </c>
      <c r="H218" s="123"/>
      <c r="I218" s="123"/>
      <c r="J218" s="88"/>
    </row>
    <row r="219" spans="1:10" s="72" customFormat="1" x14ac:dyDescent="0.35">
      <c r="A219" s="69">
        <v>4</v>
      </c>
      <c r="B219" s="70">
        <v>8.01</v>
      </c>
      <c r="C219" s="69">
        <v>1.04</v>
      </c>
      <c r="D219" s="71" t="s">
        <v>233</v>
      </c>
      <c r="E219" s="69">
        <v>56</v>
      </c>
      <c r="F219" s="76">
        <f t="shared" si="8"/>
        <v>8</v>
      </c>
      <c r="G219" s="76">
        <f t="shared" si="9"/>
        <v>1</v>
      </c>
      <c r="H219" s="122" t="s">
        <v>374</v>
      </c>
      <c r="I219" s="122">
        <f>ROWS(G219:G230)</f>
        <v>12</v>
      </c>
    </row>
    <row r="220" spans="1:10" s="72" customFormat="1" x14ac:dyDescent="0.35">
      <c r="A220" s="69">
        <v>4</v>
      </c>
      <c r="B220" s="70">
        <v>8.02</v>
      </c>
      <c r="C220" s="69">
        <v>1.04</v>
      </c>
      <c r="D220" s="71" t="s">
        <v>233</v>
      </c>
      <c r="E220" s="69">
        <v>56</v>
      </c>
      <c r="F220" s="76">
        <f t="shared" si="8"/>
        <v>8</v>
      </c>
      <c r="G220" s="76">
        <f t="shared" si="9"/>
        <v>1</v>
      </c>
      <c r="H220" s="122"/>
      <c r="I220" s="122"/>
    </row>
    <row r="221" spans="1:10" s="72" customFormat="1" x14ac:dyDescent="0.35">
      <c r="A221" s="69">
        <v>4</v>
      </c>
      <c r="B221" s="70">
        <v>8.0399999999999991</v>
      </c>
      <c r="C221" s="69">
        <v>1.04</v>
      </c>
      <c r="D221" s="71" t="s">
        <v>233</v>
      </c>
      <c r="E221" s="69">
        <v>56</v>
      </c>
      <c r="F221" s="76">
        <f t="shared" si="8"/>
        <v>8</v>
      </c>
      <c r="G221" s="76">
        <f t="shared" si="9"/>
        <v>1</v>
      </c>
      <c r="H221" s="122"/>
      <c r="I221" s="122"/>
    </row>
    <row r="222" spans="1:10" s="72" customFormat="1" x14ac:dyDescent="0.35">
      <c r="A222" s="69">
        <v>3</v>
      </c>
      <c r="B222" s="70">
        <v>8.01</v>
      </c>
      <c r="C222" s="69">
        <v>1.02</v>
      </c>
      <c r="D222" s="71" t="s">
        <v>228</v>
      </c>
      <c r="E222" s="69">
        <v>62</v>
      </c>
      <c r="F222" s="76">
        <f t="shared" si="8"/>
        <v>8</v>
      </c>
      <c r="G222" s="76">
        <f t="shared" si="9"/>
        <v>1</v>
      </c>
      <c r="H222" s="122"/>
      <c r="I222" s="122"/>
    </row>
    <row r="223" spans="1:10" s="72" customFormat="1" x14ac:dyDescent="0.35">
      <c r="A223" s="69">
        <v>3</v>
      </c>
      <c r="B223" s="70">
        <v>8.02</v>
      </c>
      <c r="C223" s="69">
        <v>1.02</v>
      </c>
      <c r="D223" s="71" t="s">
        <v>228</v>
      </c>
      <c r="E223" s="69">
        <v>62</v>
      </c>
      <c r="F223" s="76">
        <f t="shared" si="8"/>
        <v>8</v>
      </c>
      <c r="G223" s="76">
        <f t="shared" si="9"/>
        <v>1</v>
      </c>
      <c r="H223" s="122"/>
      <c r="I223" s="122"/>
    </row>
    <row r="224" spans="1:10" s="72" customFormat="1" x14ac:dyDescent="0.35">
      <c r="A224" s="69">
        <v>3</v>
      </c>
      <c r="B224" s="70">
        <v>8.0500000000000007</v>
      </c>
      <c r="C224" s="69">
        <v>1.02</v>
      </c>
      <c r="D224" s="71" t="s">
        <v>228</v>
      </c>
      <c r="E224" s="69">
        <v>62</v>
      </c>
      <c r="F224" s="76">
        <f t="shared" si="8"/>
        <v>8</v>
      </c>
      <c r="G224" s="76">
        <f t="shared" si="9"/>
        <v>1</v>
      </c>
      <c r="H224" s="122"/>
      <c r="I224" s="122"/>
    </row>
    <row r="225" spans="1:10" s="72" customFormat="1" x14ac:dyDescent="0.35">
      <c r="A225" s="69">
        <v>3</v>
      </c>
      <c r="B225" s="70">
        <v>8.06</v>
      </c>
      <c r="C225" s="69">
        <v>1.02</v>
      </c>
      <c r="D225" s="71" t="s">
        <v>228</v>
      </c>
      <c r="E225" s="69">
        <v>62</v>
      </c>
      <c r="F225" s="76">
        <f t="shared" si="8"/>
        <v>8</v>
      </c>
      <c r="G225" s="76">
        <f t="shared" si="9"/>
        <v>1</v>
      </c>
      <c r="H225" s="122"/>
      <c r="I225" s="122"/>
    </row>
    <row r="226" spans="1:10" s="72" customFormat="1" x14ac:dyDescent="0.35">
      <c r="A226" s="69">
        <v>4</v>
      </c>
      <c r="B226" s="70">
        <v>8.01</v>
      </c>
      <c r="C226" s="69">
        <v>1.02</v>
      </c>
      <c r="D226" s="71" t="s">
        <v>228</v>
      </c>
      <c r="E226" s="69">
        <v>62</v>
      </c>
      <c r="F226" s="76">
        <f t="shared" si="8"/>
        <v>8</v>
      </c>
      <c r="G226" s="76">
        <f t="shared" si="9"/>
        <v>1</v>
      </c>
      <c r="H226" s="122"/>
      <c r="I226" s="122"/>
    </row>
    <row r="227" spans="1:10" s="72" customFormat="1" x14ac:dyDescent="0.35">
      <c r="A227" s="69">
        <v>4</v>
      </c>
      <c r="B227" s="70">
        <v>8.02</v>
      </c>
      <c r="C227" s="69">
        <v>1.02</v>
      </c>
      <c r="D227" s="71" t="s">
        <v>228</v>
      </c>
      <c r="E227" s="69">
        <v>62</v>
      </c>
      <c r="F227" s="76">
        <f t="shared" si="8"/>
        <v>8</v>
      </c>
      <c r="G227" s="76">
        <f t="shared" si="9"/>
        <v>1</v>
      </c>
      <c r="H227" s="122"/>
      <c r="I227" s="122"/>
    </row>
    <row r="228" spans="1:10" s="72" customFormat="1" x14ac:dyDescent="0.35">
      <c r="A228" s="69">
        <v>4</v>
      </c>
      <c r="B228" s="70">
        <v>8.0500000000000007</v>
      </c>
      <c r="C228" s="69">
        <v>1.02</v>
      </c>
      <c r="D228" s="71" t="s">
        <v>228</v>
      </c>
      <c r="E228" s="69">
        <v>62</v>
      </c>
      <c r="F228" s="76">
        <f t="shared" si="8"/>
        <v>8</v>
      </c>
      <c r="G228" s="76">
        <f t="shared" si="9"/>
        <v>1</v>
      </c>
      <c r="H228" s="122"/>
      <c r="I228" s="122"/>
    </row>
    <row r="229" spans="1:10" s="72" customFormat="1" x14ac:dyDescent="0.35">
      <c r="A229" s="69">
        <v>4</v>
      </c>
      <c r="B229" s="70">
        <v>8.06</v>
      </c>
      <c r="C229" s="69">
        <v>1.02</v>
      </c>
      <c r="D229" s="71" t="s">
        <v>228</v>
      </c>
      <c r="E229" s="69">
        <v>62</v>
      </c>
      <c r="F229" s="76">
        <f t="shared" si="8"/>
        <v>8</v>
      </c>
      <c r="G229" s="76">
        <f t="shared" si="9"/>
        <v>1</v>
      </c>
      <c r="H229" s="122"/>
      <c r="I229" s="122"/>
    </row>
    <row r="230" spans="1:10" s="72" customFormat="1" x14ac:dyDescent="0.35">
      <c r="A230" s="69">
        <v>3</v>
      </c>
      <c r="B230" s="70">
        <v>8.01</v>
      </c>
      <c r="C230" s="69">
        <v>1.03</v>
      </c>
      <c r="D230" s="71" t="s">
        <v>226</v>
      </c>
      <c r="E230" s="69">
        <v>101</v>
      </c>
      <c r="F230" s="76">
        <f t="shared" si="8"/>
        <v>8</v>
      </c>
      <c r="G230" s="76">
        <f t="shared" si="9"/>
        <v>1</v>
      </c>
      <c r="H230" s="126"/>
      <c r="I230" s="122"/>
    </row>
    <row r="231" spans="1:10" s="64" customFormat="1" x14ac:dyDescent="0.35">
      <c r="A231" s="60">
        <v>3</v>
      </c>
      <c r="B231" s="61">
        <v>8.01</v>
      </c>
      <c r="C231" s="60">
        <v>2.04</v>
      </c>
      <c r="D231" s="62" t="s">
        <v>300</v>
      </c>
      <c r="E231" s="60">
        <v>9</v>
      </c>
      <c r="F231" s="75">
        <f t="shared" si="8"/>
        <v>8</v>
      </c>
      <c r="G231" s="75">
        <f t="shared" si="9"/>
        <v>2</v>
      </c>
      <c r="H231" s="123" t="s">
        <v>375</v>
      </c>
      <c r="I231" s="123">
        <f>ROWS(G231:G234)</f>
        <v>4</v>
      </c>
    </row>
    <row r="232" spans="1:10" s="64" customFormat="1" x14ac:dyDescent="0.35">
      <c r="A232" s="60">
        <v>3</v>
      </c>
      <c r="B232" s="61">
        <v>8.02</v>
      </c>
      <c r="C232" s="60">
        <v>2.04</v>
      </c>
      <c r="D232" s="62" t="s">
        <v>300</v>
      </c>
      <c r="E232" s="60">
        <v>9</v>
      </c>
      <c r="F232" s="75">
        <f t="shared" si="8"/>
        <v>8</v>
      </c>
      <c r="G232" s="75">
        <f t="shared" si="9"/>
        <v>2</v>
      </c>
      <c r="H232" s="123"/>
      <c r="I232" s="123"/>
    </row>
    <row r="233" spans="1:10" s="64" customFormat="1" x14ac:dyDescent="0.35">
      <c r="A233" s="60">
        <v>4</v>
      </c>
      <c r="B233" s="61">
        <v>8.01</v>
      </c>
      <c r="C233" s="60">
        <v>2.0099999999999998</v>
      </c>
      <c r="D233" s="62" t="s">
        <v>234</v>
      </c>
      <c r="E233" s="60">
        <v>100</v>
      </c>
      <c r="F233" s="75">
        <f t="shared" si="8"/>
        <v>8</v>
      </c>
      <c r="G233" s="75">
        <f t="shared" si="9"/>
        <v>2</v>
      </c>
      <c r="H233" s="123"/>
      <c r="I233" s="123"/>
    </row>
    <row r="234" spans="1:10" s="64" customFormat="1" x14ac:dyDescent="0.35">
      <c r="A234" s="60">
        <v>3</v>
      </c>
      <c r="B234" s="61">
        <v>8.01</v>
      </c>
      <c r="C234" s="60">
        <v>2.0099999999999998</v>
      </c>
      <c r="D234" s="62" t="s">
        <v>221</v>
      </c>
      <c r="E234" s="60">
        <v>104</v>
      </c>
      <c r="F234" s="75">
        <f t="shared" si="8"/>
        <v>8</v>
      </c>
      <c r="G234" s="75">
        <f t="shared" si="9"/>
        <v>2</v>
      </c>
      <c r="H234" s="123"/>
      <c r="I234" s="123"/>
      <c r="J234" s="84"/>
    </row>
    <row r="235" spans="1:10" s="72" customFormat="1" x14ac:dyDescent="0.35">
      <c r="A235" s="69">
        <v>7.1</v>
      </c>
      <c r="B235" s="70">
        <v>8.01</v>
      </c>
      <c r="C235" s="69">
        <v>3.03</v>
      </c>
      <c r="D235" s="71" t="s">
        <v>215</v>
      </c>
      <c r="E235" s="69"/>
      <c r="F235" s="76">
        <f t="shared" si="8"/>
        <v>8</v>
      </c>
      <c r="G235" s="76">
        <f t="shared" si="9"/>
        <v>3</v>
      </c>
      <c r="H235" s="122" t="s">
        <v>443</v>
      </c>
      <c r="I235" s="122">
        <f>ROWS(G235:G238)</f>
        <v>4</v>
      </c>
      <c r="J235" s="85"/>
    </row>
    <row r="236" spans="1:10" s="72" customFormat="1" x14ac:dyDescent="0.35">
      <c r="A236" s="69">
        <v>7.1</v>
      </c>
      <c r="B236" s="70">
        <v>8.0399999999999991</v>
      </c>
      <c r="C236" s="69">
        <v>3.03</v>
      </c>
      <c r="D236" s="71" t="s">
        <v>215</v>
      </c>
      <c r="E236" s="69"/>
      <c r="F236" s="76">
        <f t="shared" si="8"/>
        <v>8</v>
      </c>
      <c r="G236" s="76">
        <f t="shared" si="9"/>
        <v>3</v>
      </c>
      <c r="H236" s="122"/>
      <c r="I236" s="122"/>
      <c r="J236" s="85"/>
    </row>
    <row r="237" spans="1:10" s="72" customFormat="1" x14ac:dyDescent="0.35">
      <c r="A237" s="69">
        <v>7.1</v>
      </c>
      <c r="B237" s="70">
        <v>8.01</v>
      </c>
      <c r="C237" s="69">
        <v>3.04</v>
      </c>
      <c r="D237" s="71" t="s">
        <v>215</v>
      </c>
      <c r="E237" s="69"/>
      <c r="F237" s="76">
        <f t="shared" si="8"/>
        <v>8</v>
      </c>
      <c r="G237" s="76">
        <f t="shared" si="9"/>
        <v>3</v>
      </c>
      <c r="H237" s="122"/>
      <c r="I237" s="122"/>
      <c r="J237" s="85"/>
    </row>
    <row r="238" spans="1:10" s="69" customFormat="1" x14ac:dyDescent="0.35">
      <c r="A238" s="69">
        <v>7.1</v>
      </c>
      <c r="B238" s="70">
        <v>8.0399999999999991</v>
      </c>
      <c r="C238" s="69">
        <v>3.04</v>
      </c>
      <c r="D238" s="71" t="s">
        <v>215</v>
      </c>
      <c r="F238" s="76">
        <f t="shared" si="8"/>
        <v>8</v>
      </c>
      <c r="G238" s="76">
        <f t="shared" si="9"/>
        <v>3</v>
      </c>
      <c r="H238" s="122"/>
      <c r="I238" s="122"/>
      <c r="J238" s="85"/>
    </row>
    <row r="239" spans="1:10" s="60" customFormat="1" x14ac:dyDescent="0.35">
      <c r="A239" s="60">
        <v>7.1</v>
      </c>
      <c r="B239" s="61">
        <v>8.0399999999999991</v>
      </c>
      <c r="C239" s="60">
        <v>4.01</v>
      </c>
      <c r="D239" s="62" t="s">
        <v>227</v>
      </c>
      <c r="E239" s="60">
        <v>94</v>
      </c>
      <c r="F239" s="75">
        <f t="shared" si="8"/>
        <v>8</v>
      </c>
      <c r="G239" s="75">
        <f t="shared" si="9"/>
        <v>4</v>
      </c>
      <c r="H239" s="123" t="s">
        <v>444</v>
      </c>
      <c r="I239" s="123">
        <f>ROWS(G239)</f>
        <v>1</v>
      </c>
      <c r="J239" s="64"/>
    </row>
    <row r="240" spans="1:10" s="69" customFormat="1" x14ac:dyDescent="0.35">
      <c r="A240" s="69">
        <v>7.1</v>
      </c>
      <c r="B240" s="70">
        <v>8.01</v>
      </c>
      <c r="C240" s="69">
        <v>5.04</v>
      </c>
      <c r="D240" s="71" t="s">
        <v>235</v>
      </c>
      <c r="E240" s="69">
        <v>48</v>
      </c>
      <c r="F240" s="76">
        <f t="shared" si="8"/>
        <v>8</v>
      </c>
      <c r="G240" s="76">
        <f t="shared" si="9"/>
        <v>5</v>
      </c>
      <c r="H240" s="126" t="s">
        <v>445</v>
      </c>
      <c r="I240" s="122">
        <f>ROWS(G240:G245)</f>
        <v>6</v>
      </c>
      <c r="J240" s="72"/>
    </row>
    <row r="241" spans="1:10" s="69" customFormat="1" x14ac:dyDescent="0.35">
      <c r="A241" s="69">
        <v>7.1</v>
      </c>
      <c r="B241" s="70">
        <v>8.02</v>
      </c>
      <c r="C241" s="69">
        <v>5.04</v>
      </c>
      <c r="D241" s="71" t="s">
        <v>235</v>
      </c>
      <c r="E241" s="69">
        <v>48</v>
      </c>
      <c r="F241" s="76">
        <f t="shared" si="8"/>
        <v>8</v>
      </c>
      <c r="G241" s="76">
        <f t="shared" si="9"/>
        <v>5</v>
      </c>
      <c r="H241" s="126"/>
      <c r="I241" s="122"/>
      <c r="J241" s="72"/>
    </row>
    <row r="242" spans="1:10" s="69" customFormat="1" x14ac:dyDescent="0.35">
      <c r="A242" s="69">
        <v>7.1</v>
      </c>
      <c r="B242" s="70">
        <v>8.0399999999999991</v>
      </c>
      <c r="C242" s="69">
        <v>5.04</v>
      </c>
      <c r="D242" s="71" t="s">
        <v>235</v>
      </c>
      <c r="E242" s="69">
        <v>48</v>
      </c>
      <c r="F242" s="76">
        <f t="shared" si="8"/>
        <v>8</v>
      </c>
      <c r="G242" s="76">
        <f t="shared" si="9"/>
        <v>5</v>
      </c>
      <c r="H242" s="126"/>
      <c r="I242" s="122"/>
      <c r="J242" s="72"/>
    </row>
    <row r="243" spans="1:10" s="72" customFormat="1" x14ac:dyDescent="0.35">
      <c r="A243" s="69">
        <v>7.1</v>
      </c>
      <c r="B243" s="70">
        <v>8.01</v>
      </c>
      <c r="C243" s="69">
        <v>5.03</v>
      </c>
      <c r="D243" s="71" t="s">
        <v>227</v>
      </c>
      <c r="E243" s="69">
        <v>94</v>
      </c>
      <c r="F243" s="76">
        <f t="shared" si="8"/>
        <v>8</v>
      </c>
      <c r="G243" s="76">
        <f t="shared" si="9"/>
        <v>5</v>
      </c>
      <c r="H243" s="122"/>
      <c r="I243" s="122"/>
    </row>
    <row r="244" spans="1:10" s="72" customFormat="1" x14ac:dyDescent="0.35">
      <c r="A244" s="69">
        <v>7.1</v>
      </c>
      <c r="B244" s="70">
        <v>8.01</v>
      </c>
      <c r="C244" s="69">
        <v>5.05</v>
      </c>
      <c r="D244" s="71" t="s">
        <v>226</v>
      </c>
      <c r="E244" s="69">
        <v>101</v>
      </c>
      <c r="F244" s="76">
        <f t="shared" si="8"/>
        <v>8</v>
      </c>
      <c r="G244" s="76">
        <f t="shared" si="9"/>
        <v>5</v>
      </c>
      <c r="H244" s="126"/>
      <c r="I244" s="122"/>
    </row>
    <row r="245" spans="1:10" s="72" customFormat="1" x14ac:dyDescent="0.35">
      <c r="A245" s="69">
        <v>7.1</v>
      </c>
      <c r="B245" s="70">
        <v>8.01</v>
      </c>
      <c r="C245" s="69">
        <v>5.05</v>
      </c>
      <c r="D245" s="71" t="s">
        <v>226</v>
      </c>
      <c r="E245" s="69">
        <v>101</v>
      </c>
      <c r="F245" s="76">
        <f t="shared" si="8"/>
        <v>8</v>
      </c>
      <c r="G245" s="76">
        <f t="shared" si="9"/>
        <v>5</v>
      </c>
      <c r="H245" s="126"/>
      <c r="I245" s="122"/>
    </row>
    <row r="246" spans="1:10" s="64" customFormat="1" x14ac:dyDescent="0.35">
      <c r="A246" s="60">
        <v>3</v>
      </c>
      <c r="B246" s="61">
        <v>8.01</v>
      </c>
      <c r="C246" s="60">
        <v>6.01</v>
      </c>
      <c r="D246" s="62" t="s">
        <v>156</v>
      </c>
      <c r="E246" s="60">
        <v>30</v>
      </c>
      <c r="F246" s="75">
        <f t="shared" si="8"/>
        <v>8</v>
      </c>
      <c r="G246" s="75">
        <f t="shared" si="9"/>
        <v>6</v>
      </c>
      <c r="H246" s="123" t="s">
        <v>446</v>
      </c>
      <c r="I246" s="123">
        <f>ROWS(G246:G252)</f>
        <v>7</v>
      </c>
    </row>
    <row r="247" spans="1:10" s="64" customFormat="1" x14ac:dyDescent="0.35">
      <c r="A247" s="60">
        <v>3</v>
      </c>
      <c r="B247" s="61">
        <v>8.0299999999999994</v>
      </c>
      <c r="C247" s="60">
        <v>6.03</v>
      </c>
      <c r="D247" s="62" t="s">
        <v>156</v>
      </c>
      <c r="E247" s="60">
        <v>30</v>
      </c>
      <c r="F247" s="75">
        <f t="shared" si="8"/>
        <v>8</v>
      </c>
      <c r="G247" s="75">
        <f t="shared" si="9"/>
        <v>6</v>
      </c>
      <c r="H247" s="123"/>
      <c r="I247" s="123"/>
    </row>
    <row r="248" spans="1:10" s="64" customFormat="1" x14ac:dyDescent="0.35">
      <c r="A248" s="60">
        <v>4</v>
      </c>
      <c r="B248" s="61">
        <v>8.01</v>
      </c>
      <c r="C248" s="60">
        <v>6.01</v>
      </c>
      <c r="D248" s="62" t="s">
        <v>234</v>
      </c>
      <c r="E248" s="60">
        <v>100</v>
      </c>
      <c r="F248" s="75">
        <f t="shared" si="8"/>
        <v>8</v>
      </c>
      <c r="G248" s="75">
        <f t="shared" si="9"/>
        <v>6</v>
      </c>
      <c r="H248" s="123"/>
      <c r="I248" s="123"/>
    </row>
    <row r="249" spans="1:10" s="64" customFormat="1" x14ac:dyDescent="0.35">
      <c r="A249" s="60">
        <v>7.1</v>
      </c>
      <c r="B249" s="61">
        <v>8.01</v>
      </c>
      <c r="C249" s="60">
        <v>6.01</v>
      </c>
      <c r="D249" s="62" t="s">
        <v>234</v>
      </c>
      <c r="E249" s="60">
        <v>100</v>
      </c>
      <c r="F249" s="75">
        <f t="shared" si="8"/>
        <v>8</v>
      </c>
      <c r="G249" s="75">
        <f t="shared" si="9"/>
        <v>6</v>
      </c>
      <c r="H249" s="123"/>
      <c r="I249" s="123"/>
    </row>
    <row r="250" spans="1:10" s="64" customFormat="1" x14ac:dyDescent="0.35">
      <c r="A250" s="60">
        <v>7.1</v>
      </c>
      <c r="B250" s="61">
        <v>8.07</v>
      </c>
      <c r="C250" s="60">
        <v>6.01</v>
      </c>
      <c r="D250" s="62" t="s">
        <v>234</v>
      </c>
      <c r="E250" s="60">
        <v>100</v>
      </c>
      <c r="F250" s="75">
        <f t="shared" si="8"/>
        <v>8</v>
      </c>
      <c r="G250" s="75">
        <f t="shared" si="9"/>
        <v>6</v>
      </c>
      <c r="H250" s="123"/>
      <c r="I250" s="123"/>
    </row>
    <row r="251" spans="1:10" s="64" customFormat="1" x14ac:dyDescent="0.35">
      <c r="A251" s="60">
        <v>7.1</v>
      </c>
      <c r="B251" s="61">
        <v>8.01</v>
      </c>
      <c r="C251" s="60">
        <v>6.02</v>
      </c>
      <c r="D251" s="62" t="s">
        <v>234</v>
      </c>
      <c r="E251" s="60">
        <v>100</v>
      </c>
      <c r="F251" s="75">
        <f t="shared" si="8"/>
        <v>8</v>
      </c>
      <c r="G251" s="75">
        <f t="shared" si="9"/>
        <v>6</v>
      </c>
      <c r="H251" s="123"/>
      <c r="I251" s="123"/>
    </row>
    <row r="252" spans="1:10" s="64" customFormat="1" x14ac:dyDescent="0.35">
      <c r="A252" s="60">
        <v>7.1</v>
      </c>
      <c r="B252" s="61">
        <v>8.01</v>
      </c>
      <c r="C252" s="60">
        <v>6.01</v>
      </c>
      <c r="D252" s="62" t="s">
        <v>221</v>
      </c>
      <c r="E252" s="60">
        <v>104</v>
      </c>
      <c r="F252" s="75">
        <f t="shared" si="8"/>
        <v>8</v>
      </c>
      <c r="G252" s="75">
        <f t="shared" si="9"/>
        <v>6</v>
      </c>
      <c r="H252" s="123"/>
      <c r="I252" s="123"/>
    </row>
    <row r="253" spans="1:10" s="72" customFormat="1" x14ac:dyDescent="0.35">
      <c r="A253" s="69">
        <v>3</v>
      </c>
      <c r="B253" s="70">
        <v>8.01</v>
      </c>
      <c r="C253" s="69">
        <v>8.01</v>
      </c>
      <c r="D253" s="71" t="s">
        <v>156</v>
      </c>
      <c r="E253" s="69">
        <v>30</v>
      </c>
      <c r="F253" s="76">
        <f t="shared" si="8"/>
        <v>8</v>
      </c>
      <c r="G253" s="76">
        <f t="shared" si="9"/>
        <v>8</v>
      </c>
      <c r="H253" s="122" t="s">
        <v>447</v>
      </c>
      <c r="I253" s="122">
        <f>ROWS(G253:G261)</f>
        <v>9</v>
      </c>
    </row>
    <row r="254" spans="1:10" s="72" customFormat="1" x14ac:dyDescent="0.35">
      <c r="A254" s="69">
        <v>3</v>
      </c>
      <c r="B254" s="70">
        <v>8.0299999999999994</v>
      </c>
      <c r="C254" s="69">
        <v>8.01</v>
      </c>
      <c r="D254" s="71" t="s">
        <v>156</v>
      </c>
      <c r="E254" s="69">
        <v>30</v>
      </c>
      <c r="F254" s="76">
        <f t="shared" si="8"/>
        <v>8</v>
      </c>
      <c r="G254" s="76">
        <f t="shared" si="9"/>
        <v>8</v>
      </c>
      <c r="H254" s="122"/>
      <c r="I254" s="122"/>
    </row>
    <row r="255" spans="1:10" s="72" customFormat="1" x14ac:dyDescent="0.25">
      <c r="A255" s="130">
        <v>3</v>
      </c>
      <c r="B255" s="131">
        <v>8.01</v>
      </c>
      <c r="C255" s="130">
        <v>8.01</v>
      </c>
      <c r="D255" s="119" t="s">
        <v>214</v>
      </c>
      <c r="E255" s="130">
        <v>39</v>
      </c>
      <c r="F255" s="76">
        <f t="shared" si="8"/>
        <v>8</v>
      </c>
      <c r="G255" s="76">
        <f t="shared" si="9"/>
        <v>8</v>
      </c>
      <c r="H255" s="125"/>
      <c r="I255" s="125"/>
      <c r="J255" s="59"/>
    </row>
    <row r="256" spans="1:10" s="72" customFormat="1" x14ac:dyDescent="0.25">
      <c r="A256" s="130">
        <v>4</v>
      </c>
      <c r="B256" s="131">
        <v>8.01</v>
      </c>
      <c r="C256" s="130">
        <v>8.01</v>
      </c>
      <c r="D256" s="119" t="s">
        <v>214</v>
      </c>
      <c r="E256" s="130">
        <v>39</v>
      </c>
      <c r="F256" s="76">
        <f t="shared" si="8"/>
        <v>8</v>
      </c>
      <c r="G256" s="76">
        <f t="shared" si="9"/>
        <v>8</v>
      </c>
      <c r="H256" s="125"/>
      <c r="I256" s="125"/>
      <c r="J256" s="59"/>
    </row>
    <row r="257" spans="1:10" s="72" customFormat="1" x14ac:dyDescent="0.35">
      <c r="A257" s="69">
        <v>3</v>
      </c>
      <c r="B257" s="70">
        <v>8.01</v>
      </c>
      <c r="C257" s="69">
        <v>8.01</v>
      </c>
      <c r="D257" s="71" t="s">
        <v>212</v>
      </c>
      <c r="E257" s="69">
        <v>37</v>
      </c>
      <c r="F257" s="76">
        <f t="shared" si="8"/>
        <v>8</v>
      </c>
      <c r="G257" s="76">
        <f t="shared" si="9"/>
        <v>8</v>
      </c>
      <c r="H257" s="122"/>
      <c r="I257" s="122"/>
      <c r="J257" s="86"/>
    </row>
    <row r="258" spans="1:10" s="72" customFormat="1" x14ac:dyDescent="0.35">
      <c r="A258" s="69">
        <v>4</v>
      </c>
      <c r="B258" s="70">
        <v>8.01</v>
      </c>
      <c r="C258" s="65">
        <v>8.01</v>
      </c>
      <c r="D258" s="71" t="s">
        <v>212</v>
      </c>
      <c r="E258" s="69">
        <v>37</v>
      </c>
      <c r="F258" s="76">
        <f t="shared" si="8"/>
        <v>8</v>
      </c>
      <c r="G258" s="76">
        <f t="shared" si="9"/>
        <v>8</v>
      </c>
      <c r="H258" s="122"/>
      <c r="I258" s="122"/>
      <c r="J258" s="86"/>
    </row>
    <row r="259" spans="1:10" s="72" customFormat="1" x14ac:dyDescent="0.25">
      <c r="A259" s="65">
        <v>7.1</v>
      </c>
      <c r="B259" s="66">
        <v>8.01</v>
      </c>
      <c r="C259" s="65">
        <v>8.01</v>
      </c>
      <c r="D259" s="67" t="s">
        <v>212</v>
      </c>
      <c r="E259" s="65">
        <v>37</v>
      </c>
      <c r="F259" s="76">
        <f t="shared" si="8"/>
        <v>8</v>
      </c>
      <c r="G259" s="76">
        <f t="shared" si="9"/>
        <v>8</v>
      </c>
      <c r="H259" s="128"/>
      <c r="I259" s="128"/>
      <c r="J259" s="59"/>
    </row>
    <row r="260" spans="1:10" s="72" customFormat="1" x14ac:dyDescent="0.35">
      <c r="A260" s="69">
        <v>3</v>
      </c>
      <c r="B260" s="70">
        <v>8.01</v>
      </c>
      <c r="C260" s="69">
        <v>8.01</v>
      </c>
      <c r="D260" s="71" t="s">
        <v>249</v>
      </c>
      <c r="E260" s="69">
        <v>86</v>
      </c>
      <c r="F260" s="76">
        <f t="shared" si="8"/>
        <v>8</v>
      </c>
      <c r="G260" s="76">
        <f t="shared" si="9"/>
        <v>8</v>
      </c>
      <c r="H260" s="122"/>
      <c r="I260" s="122"/>
    </row>
    <row r="261" spans="1:10" s="72" customFormat="1" x14ac:dyDescent="0.35">
      <c r="A261" s="69">
        <v>3</v>
      </c>
      <c r="B261" s="70">
        <v>8.01</v>
      </c>
      <c r="C261" s="69">
        <v>8.01</v>
      </c>
      <c r="D261" s="71" t="s">
        <v>248</v>
      </c>
      <c r="E261" s="69">
        <v>85</v>
      </c>
      <c r="F261" s="76">
        <f t="shared" si="8"/>
        <v>8</v>
      </c>
      <c r="G261" s="76">
        <f t="shared" si="9"/>
        <v>8</v>
      </c>
      <c r="H261" s="122"/>
      <c r="I261" s="122"/>
    </row>
    <row r="262" spans="1:10" s="64" customFormat="1" x14ac:dyDescent="0.35">
      <c r="A262" s="60">
        <v>7.1</v>
      </c>
      <c r="B262" s="61">
        <v>8.01</v>
      </c>
      <c r="C262" s="60">
        <v>10.09</v>
      </c>
      <c r="D262" s="62" t="s">
        <v>215</v>
      </c>
      <c r="E262" s="60"/>
      <c r="F262" s="75">
        <f t="shared" si="8"/>
        <v>8</v>
      </c>
      <c r="G262" s="75">
        <f t="shared" si="9"/>
        <v>10</v>
      </c>
      <c r="H262" s="123" t="s">
        <v>448</v>
      </c>
      <c r="I262" s="123">
        <f>ROWS(G262:G263)</f>
        <v>2</v>
      </c>
      <c r="J262" s="88"/>
    </row>
    <row r="263" spans="1:10" s="64" customFormat="1" x14ac:dyDescent="0.35">
      <c r="A263" s="60">
        <v>7.1</v>
      </c>
      <c r="B263" s="61">
        <v>8.0399999999999991</v>
      </c>
      <c r="C263" s="60">
        <v>10.09</v>
      </c>
      <c r="D263" s="62" t="s">
        <v>215</v>
      </c>
      <c r="E263" s="60"/>
      <c r="F263" s="75">
        <f t="shared" si="8"/>
        <v>8</v>
      </c>
      <c r="G263" s="75">
        <f t="shared" si="9"/>
        <v>10</v>
      </c>
      <c r="H263" s="123"/>
      <c r="I263" s="123"/>
      <c r="J263" s="88"/>
    </row>
    <row r="264" spans="1:10" s="72" customFormat="1" x14ac:dyDescent="0.35">
      <c r="A264" s="69">
        <v>1</v>
      </c>
      <c r="B264" s="70">
        <v>8.01</v>
      </c>
      <c r="C264" s="69">
        <v>11.01</v>
      </c>
      <c r="D264" s="71" t="s">
        <v>146</v>
      </c>
      <c r="E264" s="69">
        <v>29</v>
      </c>
      <c r="F264" s="76">
        <f t="shared" si="8"/>
        <v>8</v>
      </c>
      <c r="G264" s="76">
        <f t="shared" si="9"/>
        <v>11</v>
      </c>
      <c r="H264" s="122" t="s">
        <v>449</v>
      </c>
      <c r="I264" s="122">
        <f>ROWS(G264:G270)</f>
        <v>7</v>
      </c>
    </row>
    <row r="265" spans="1:10" s="72" customFormat="1" x14ac:dyDescent="0.35">
      <c r="A265" s="69">
        <v>3</v>
      </c>
      <c r="B265" s="70">
        <v>8.0500000000000007</v>
      </c>
      <c r="C265" s="69">
        <v>11.03</v>
      </c>
      <c r="D265" s="71" t="s">
        <v>228</v>
      </c>
      <c r="E265" s="69">
        <v>62</v>
      </c>
      <c r="F265" s="76">
        <f t="shared" ref="F265:F328" si="10">_xlfn.FLOOR.MATH(B265)</f>
        <v>8</v>
      </c>
      <c r="G265" s="76">
        <f t="shared" ref="G265:G328" si="11">_xlfn.FLOOR.MATH(C265)</f>
        <v>11</v>
      </c>
      <c r="H265" s="122"/>
      <c r="I265" s="122"/>
    </row>
    <row r="266" spans="1:10" s="72" customFormat="1" x14ac:dyDescent="0.35">
      <c r="A266" s="69">
        <v>3</v>
      </c>
      <c r="B266" s="70">
        <v>8.06</v>
      </c>
      <c r="C266" s="69">
        <v>11.03</v>
      </c>
      <c r="D266" s="71" t="s">
        <v>228</v>
      </c>
      <c r="E266" s="69">
        <v>62</v>
      </c>
      <c r="F266" s="76">
        <f t="shared" si="10"/>
        <v>8</v>
      </c>
      <c r="G266" s="76">
        <f t="shared" si="11"/>
        <v>11</v>
      </c>
      <c r="H266" s="122"/>
      <c r="I266" s="122"/>
    </row>
    <row r="267" spans="1:10" s="72" customFormat="1" x14ac:dyDescent="0.35">
      <c r="A267" s="69">
        <v>3</v>
      </c>
      <c r="B267" s="70">
        <v>8.0500000000000007</v>
      </c>
      <c r="C267" s="69">
        <v>11.04</v>
      </c>
      <c r="D267" s="71" t="s">
        <v>228</v>
      </c>
      <c r="E267" s="69">
        <v>62</v>
      </c>
      <c r="F267" s="76">
        <f t="shared" si="10"/>
        <v>8</v>
      </c>
      <c r="G267" s="76">
        <f t="shared" si="11"/>
        <v>11</v>
      </c>
      <c r="H267" s="122"/>
      <c r="I267" s="122"/>
    </row>
    <row r="268" spans="1:10" s="72" customFormat="1" x14ac:dyDescent="0.35">
      <c r="A268" s="69">
        <v>3</v>
      </c>
      <c r="B268" s="70">
        <v>8.06</v>
      </c>
      <c r="C268" s="69">
        <v>11.04</v>
      </c>
      <c r="D268" s="71" t="s">
        <v>228</v>
      </c>
      <c r="E268" s="69">
        <v>62</v>
      </c>
      <c r="F268" s="76">
        <f t="shared" si="10"/>
        <v>8</v>
      </c>
      <c r="G268" s="76">
        <f t="shared" si="11"/>
        <v>11</v>
      </c>
      <c r="H268" s="122"/>
      <c r="I268" s="122"/>
    </row>
    <row r="269" spans="1:10" s="72" customFormat="1" x14ac:dyDescent="0.35">
      <c r="A269" s="69">
        <v>4</v>
      </c>
      <c r="B269" s="70">
        <v>8.07</v>
      </c>
      <c r="C269" s="69">
        <v>11.02</v>
      </c>
      <c r="D269" s="71" t="s">
        <v>234</v>
      </c>
      <c r="E269" s="69">
        <v>100</v>
      </c>
      <c r="F269" s="76">
        <f t="shared" si="10"/>
        <v>8</v>
      </c>
      <c r="G269" s="76">
        <f t="shared" si="11"/>
        <v>11</v>
      </c>
      <c r="H269" s="122"/>
      <c r="I269" s="122"/>
    </row>
    <row r="270" spans="1:10" s="72" customFormat="1" x14ac:dyDescent="0.35">
      <c r="A270" s="69">
        <v>7.1</v>
      </c>
      <c r="B270" s="70">
        <v>8.07</v>
      </c>
      <c r="C270" s="69">
        <v>11.02</v>
      </c>
      <c r="D270" s="71" t="s">
        <v>234</v>
      </c>
      <c r="E270" s="69">
        <v>100</v>
      </c>
      <c r="F270" s="76">
        <f t="shared" si="10"/>
        <v>8</v>
      </c>
      <c r="G270" s="76">
        <f t="shared" si="11"/>
        <v>11</v>
      </c>
      <c r="H270" s="122"/>
      <c r="I270" s="122"/>
    </row>
    <row r="271" spans="1:10" s="64" customFormat="1" x14ac:dyDescent="0.35">
      <c r="A271" s="60">
        <v>1</v>
      </c>
      <c r="B271" s="61">
        <v>8.01</v>
      </c>
      <c r="C271" s="60">
        <v>12.03</v>
      </c>
      <c r="D271" s="62" t="s">
        <v>146</v>
      </c>
      <c r="E271" s="60">
        <v>29</v>
      </c>
      <c r="F271" s="75">
        <f t="shared" si="10"/>
        <v>8</v>
      </c>
      <c r="G271" s="75">
        <f t="shared" si="11"/>
        <v>12</v>
      </c>
      <c r="H271" s="123" t="s">
        <v>376</v>
      </c>
      <c r="I271" s="123">
        <f>ROWS(G271:G285)</f>
        <v>15</v>
      </c>
    </row>
    <row r="272" spans="1:10" s="64" customFormat="1" x14ac:dyDescent="0.35">
      <c r="A272" s="60">
        <v>1</v>
      </c>
      <c r="B272" s="61">
        <v>8.01</v>
      </c>
      <c r="C272" s="60">
        <v>12.06</v>
      </c>
      <c r="D272" s="62" t="s">
        <v>146</v>
      </c>
      <c r="E272" s="60">
        <v>29</v>
      </c>
      <c r="F272" s="75">
        <f t="shared" si="10"/>
        <v>8</v>
      </c>
      <c r="G272" s="75">
        <f t="shared" si="11"/>
        <v>12</v>
      </c>
      <c r="H272" s="123"/>
      <c r="I272" s="123"/>
    </row>
    <row r="273" spans="1:10" s="64" customFormat="1" x14ac:dyDescent="0.35">
      <c r="A273" s="60">
        <v>1</v>
      </c>
      <c r="B273" s="61">
        <v>8.01</v>
      </c>
      <c r="C273" s="60">
        <v>12.08</v>
      </c>
      <c r="D273" s="62" t="s">
        <v>146</v>
      </c>
      <c r="E273" s="60">
        <v>29</v>
      </c>
      <c r="F273" s="75">
        <f t="shared" si="10"/>
        <v>8</v>
      </c>
      <c r="G273" s="75">
        <f t="shared" si="11"/>
        <v>12</v>
      </c>
      <c r="H273" s="123"/>
      <c r="I273" s="123"/>
    </row>
    <row r="274" spans="1:10" s="64" customFormat="1" x14ac:dyDescent="0.35">
      <c r="A274" s="60">
        <v>1</v>
      </c>
      <c r="B274" s="61">
        <v>8.01</v>
      </c>
      <c r="C274" s="60">
        <v>12.09</v>
      </c>
      <c r="D274" s="62" t="s">
        <v>146</v>
      </c>
      <c r="E274" s="60">
        <v>29</v>
      </c>
      <c r="F274" s="75">
        <f t="shared" si="10"/>
        <v>8</v>
      </c>
      <c r="G274" s="75">
        <f t="shared" si="11"/>
        <v>12</v>
      </c>
      <c r="H274" s="123"/>
      <c r="I274" s="123"/>
    </row>
    <row r="275" spans="1:10" s="64" customFormat="1" x14ac:dyDescent="0.35">
      <c r="A275" s="60">
        <v>1</v>
      </c>
      <c r="B275" s="61">
        <v>8.02</v>
      </c>
      <c r="C275" s="60">
        <v>12.11</v>
      </c>
      <c r="D275" s="62" t="s">
        <v>146</v>
      </c>
      <c r="E275" s="60">
        <v>29</v>
      </c>
      <c r="F275" s="75">
        <f t="shared" si="10"/>
        <v>8</v>
      </c>
      <c r="G275" s="75">
        <f t="shared" si="11"/>
        <v>12</v>
      </c>
      <c r="H275" s="123"/>
      <c r="I275" s="123"/>
    </row>
    <row r="276" spans="1:10" s="64" customFormat="1" x14ac:dyDescent="0.35">
      <c r="A276" s="60">
        <v>1</v>
      </c>
      <c r="B276" s="61">
        <v>8.01</v>
      </c>
      <c r="C276" s="60">
        <v>12.12</v>
      </c>
      <c r="D276" s="62" t="s">
        <v>146</v>
      </c>
      <c r="E276" s="60">
        <v>29</v>
      </c>
      <c r="F276" s="75">
        <f t="shared" si="10"/>
        <v>8</v>
      </c>
      <c r="G276" s="75">
        <f t="shared" si="11"/>
        <v>12</v>
      </c>
      <c r="H276" s="123"/>
      <c r="I276" s="123"/>
    </row>
    <row r="277" spans="1:10" s="64" customFormat="1" x14ac:dyDescent="0.35">
      <c r="A277" s="60">
        <v>1</v>
      </c>
      <c r="B277" s="61">
        <v>8.01</v>
      </c>
      <c r="C277" s="60">
        <v>12.13</v>
      </c>
      <c r="D277" s="62" t="s">
        <v>146</v>
      </c>
      <c r="E277" s="60">
        <v>29</v>
      </c>
      <c r="F277" s="75">
        <f t="shared" si="10"/>
        <v>8</v>
      </c>
      <c r="G277" s="75">
        <f t="shared" si="11"/>
        <v>12</v>
      </c>
      <c r="H277" s="123"/>
      <c r="I277" s="123"/>
    </row>
    <row r="278" spans="1:10" s="64" customFormat="1" x14ac:dyDescent="0.25">
      <c r="A278" s="73">
        <v>3</v>
      </c>
      <c r="B278" s="96">
        <v>8.01</v>
      </c>
      <c r="C278" s="73">
        <v>12.09</v>
      </c>
      <c r="D278" s="97" t="s">
        <v>214</v>
      </c>
      <c r="E278" s="73">
        <v>39</v>
      </c>
      <c r="F278" s="75">
        <f t="shared" si="10"/>
        <v>8</v>
      </c>
      <c r="G278" s="75">
        <f t="shared" si="11"/>
        <v>12</v>
      </c>
      <c r="H278" s="124"/>
      <c r="I278" s="124"/>
      <c r="J278" s="57"/>
    </row>
    <row r="279" spans="1:10" s="64" customFormat="1" x14ac:dyDescent="0.25">
      <c r="A279" s="73">
        <v>3</v>
      </c>
      <c r="B279" s="96">
        <v>8.01</v>
      </c>
      <c r="C279" s="73">
        <v>12.1</v>
      </c>
      <c r="D279" s="97" t="s">
        <v>214</v>
      </c>
      <c r="E279" s="73">
        <v>39</v>
      </c>
      <c r="F279" s="75">
        <f t="shared" si="10"/>
        <v>8</v>
      </c>
      <c r="G279" s="75">
        <f t="shared" si="11"/>
        <v>12</v>
      </c>
      <c r="H279" s="124"/>
      <c r="I279" s="124"/>
      <c r="J279" s="57"/>
    </row>
    <row r="280" spans="1:10" s="64" customFormat="1" x14ac:dyDescent="0.35">
      <c r="A280" s="60">
        <v>1</v>
      </c>
      <c r="B280" s="61">
        <v>8.01</v>
      </c>
      <c r="C280" s="60">
        <v>12.01</v>
      </c>
      <c r="D280" s="62" t="s">
        <v>145</v>
      </c>
      <c r="E280" s="60">
        <v>59</v>
      </c>
      <c r="F280" s="75">
        <f t="shared" si="10"/>
        <v>8</v>
      </c>
      <c r="G280" s="75">
        <f t="shared" si="11"/>
        <v>12</v>
      </c>
      <c r="H280" s="123"/>
      <c r="I280" s="123"/>
    </row>
    <row r="281" spans="1:10" s="64" customFormat="1" x14ac:dyDescent="0.35">
      <c r="A281" s="60">
        <v>1</v>
      </c>
      <c r="B281" s="61">
        <v>8.01</v>
      </c>
      <c r="C281" s="60">
        <v>12.03</v>
      </c>
      <c r="D281" s="62" t="s">
        <v>145</v>
      </c>
      <c r="E281" s="60">
        <v>59</v>
      </c>
      <c r="F281" s="75">
        <f t="shared" si="10"/>
        <v>8</v>
      </c>
      <c r="G281" s="75">
        <f t="shared" si="11"/>
        <v>12</v>
      </c>
      <c r="H281" s="123"/>
      <c r="I281" s="123"/>
    </row>
    <row r="282" spans="1:10" s="64" customFormat="1" x14ac:dyDescent="0.35">
      <c r="A282" s="60">
        <v>1</v>
      </c>
      <c r="B282" s="61">
        <v>8.01</v>
      </c>
      <c r="C282" s="60">
        <v>12.05</v>
      </c>
      <c r="D282" s="62" t="s">
        <v>145</v>
      </c>
      <c r="E282" s="60">
        <v>59</v>
      </c>
      <c r="F282" s="75">
        <f t="shared" si="10"/>
        <v>8</v>
      </c>
      <c r="G282" s="75">
        <f t="shared" si="11"/>
        <v>12</v>
      </c>
      <c r="H282" s="123"/>
      <c r="I282" s="123"/>
    </row>
    <row r="283" spans="1:10" s="64" customFormat="1" x14ac:dyDescent="0.35">
      <c r="A283" s="60">
        <v>1</v>
      </c>
      <c r="B283" s="61">
        <v>8.01</v>
      </c>
      <c r="C283" s="60">
        <v>12.07</v>
      </c>
      <c r="D283" s="62" t="s">
        <v>145</v>
      </c>
      <c r="E283" s="60">
        <v>59</v>
      </c>
      <c r="F283" s="75">
        <f t="shared" si="10"/>
        <v>8</v>
      </c>
      <c r="G283" s="75">
        <f t="shared" si="11"/>
        <v>12</v>
      </c>
      <c r="H283" s="123"/>
      <c r="I283" s="123"/>
    </row>
    <row r="284" spans="1:10" s="64" customFormat="1" x14ac:dyDescent="0.35">
      <c r="A284" s="60">
        <v>12.2</v>
      </c>
      <c r="B284" s="61">
        <v>8.01</v>
      </c>
      <c r="C284" s="60">
        <v>12.02</v>
      </c>
      <c r="D284" s="62" t="s">
        <v>145</v>
      </c>
      <c r="E284" s="60">
        <v>59</v>
      </c>
      <c r="F284" s="75">
        <f t="shared" si="10"/>
        <v>8</v>
      </c>
      <c r="G284" s="75">
        <f t="shared" si="11"/>
        <v>12</v>
      </c>
      <c r="H284" s="123"/>
      <c r="I284" s="123"/>
    </row>
    <row r="285" spans="1:10" s="64" customFormat="1" x14ac:dyDescent="0.35">
      <c r="A285" s="60">
        <v>4</v>
      </c>
      <c r="B285" s="61">
        <v>8.01</v>
      </c>
      <c r="C285" s="60">
        <v>12.06</v>
      </c>
      <c r="D285" s="62" t="s">
        <v>234</v>
      </c>
      <c r="E285" s="60">
        <v>100</v>
      </c>
      <c r="F285" s="75">
        <f t="shared" si="10"/>
        <v>8</v>
      </c>
      <c r="G285" s="75">
        <f t="shared" si="11"/>
        <v>12</v>
      </c>
      <c r="H285" s="123"/>
      <c r="I285" s="123"/>
    </row>
    <row r="286" spans="1:10" s="72" customFormat="1" x14ac:dyDescent="0.35">
      <c r="A286" s="69">
        <v>2.1</v>
      </c>
      <c r="B286" s="70">
        <v>8.01</v>
      </c>
      <c r="C286" s="69">
        <v>14.02</v>
      </c>
      <c r="D286" s="71" t="s">
        <v>147</v>
      </c>
      <c r="E286" s="69">
        <v>76</v>
      </c>
      <c r="F286" s="76">
        <f t="shared" si="10"/>
        <v>8</v>
      </c>
      <c r="G286" s="76">
        <f t="shared" si="11"/>
        <v>14</v>
      </c>
      <c r="H286" s="122" t="s">
        <v>450</v>
      </c>
      <c r="I286" s="122">
        <f>ROWS(G286:G293)</f>
        <v>8</v>
      </c>
    </row>
    <row r="287" spans="1:10" s="72" customFormat="1" x14ac:dyDescent="0.35">
      <c r="A287" s="69">
        <v>2.1</v>
      </c>
      <c r="B287" s="70">
        <v>8.02</v>
      </c>
      <c r="C287" s="69">
        <v>14.02</v>
      </c>
      <c r="D287" s="71" t="s">
        <v>147</v>
      </c>
      <c r="E287" s="69">
        <v>76</v>
      </c>
      <c r="F287" s="76">
        <f t="shared" si="10"/>
        <v>8</v>
      </c>
      <c r="G287" s="76">
        <f t="shared" si="11"/>
        <v>14</v>
      </c>
      <c r="H287" s="122"/>
      <c r="I287" s="122"/>
    </row>
    <row r="288" spans="1:10" s="72" customFormat="1" x14ac:dyDescent="0.35">
      <c r="A288" s="69">
        <v>2.1</v>
      </c>
      <c r="B288" s="70">
        <v>8.0299999999999994</v>
      </c>
      <c r="C288" s="69">
        <v>14.03</v>
      </c>
      <c r="D288" s="71" t="s">
        <v>147</v>
      </c>
      <c r="E288" s="69">
        <v>76</v>
      </c>
      <c r="F288" s="76">
        <f t="shared" si="10"/>
        <v>8</v>
      </c>
      <c r="G288" s="76">
        <f t="shared" si="11"/>
        <v>14</v>
      </c>
      <c r="H288" s="122"/>
      <c r="I288" s="122"/>
    </row>
    <row r="289" spans="1:10" s="72" customFormat="1" x14ac:dyDescent="0.35">
      <c r="A289" s="69">
        <v>2.2000000000000002</v>
      </c>
      <c r="B289" s="70">
        <v>8.01</v>
      </c>
      <c r="C289" s="69">
        <v>14.02</v>
      </c>
      <c r="D289" s="71" t="s">
        <v>147</v>
      </c>
      <c r="E289" s="69">
        <v>76</v>
      </c>
      <c r="F289" s="76">
        <f t="shared" si="10"/>
        <v>8</v>
      </c>
      <c r="G289" s="76">
        <f t="shared" si="11"/>
        <v>14</v>
      </c>
      <c r="H289" s="122"/>
      <c r="I289" s="122"/>
    </row>
    <row r="290" spans="1:10" s="72" customFormat="1" x14ac:dyDescent="0.35">
      <c r="A290" s="69">
        <v>2.2000000000000002</v>
      </c>
      <c r="B290" s="70">
        <v>8.02</v>
      </c>
      <c r="C290" s="69">
        <v>14.02</v>
      </c>
      <c r="D290" s="71" t="s">
        <v>147</v>
      </c>
      <c r="E290" s="69">
        <v>76</v>
      </c>
      <c r="F290" s="76">
        <f t="shared" si="10"/>
        <v>8</v>
      </c>
      <c r="G290" s="76">
        <f t="shared" si="11"/>
        <v>14</v>
      </c>
      <c r="H290" s="122"/>
      <c r="I290" s="122"/>
    </row>
    <row r="291" spans="1:10" s="72" customFormat="1" x14ac:dyDescent="0.35">
      <c r="A291" s="129">
        <v>2.2000000000000002</v>
      </c>
      <c r="B291" s="70">
        <v>8.0299999999999994</v>
      </c>
      <c r="C291" s="69">
        <v>14.04</v>
      </c>
      <c r="D291" s="71" t="s">
        <v>147</v>
      </c>
      <c r="E291" s="69">
        <v>76</v>
      </c>
      <c r="F291" s="76">
        <f t="shared" si="10"/>
        <v>8</v>
      </c>
      <c r="G291" s="76">
        <f t="shared" si="11"/>
        <v>14</v>
      </c>
      <c r="H291" s="122"/>
      <c r="I291" s="122"/>
    </row>
    <row r="292" spans="1:10" s="72" customFormat="1" x14ac:dyDescent="0.35">
      <c r="A292" s="129">
        <v>2.1</v>
      </c>
      <c r="B292" s="70">
        <v>8.0299999999999994</v>
      </c>
      <c r="C292" s="69">
        <v>14.04</v>
      </c>
      <c r="D292" s="71" t="s">
        <v>148</v>
      </c>
      <c r="E292" s="69">
        <v>90</v>
      </c>
      <c r="F292" s="76">
        <f t="shared" si="10"/>
        <v>8</v>
      </c>
      <c r="G292" s="76">
        <f t="shared" si="11"/>
        <v>14</v>
      </c>
      <c r="H292" s="122"/>
      <c r="I292" s="122"/>
    </row>
    <row r="293" spans="1:10" s="68" customFormat="1" x14ac:dyDescent="0.35">
      <c r="A293" s="129">
        <v>2.1</v>
      </c>
      <c r="B293" s="70">
        <v>8.0299999999999994</v>
      </c>
      <c r="C293" s="69">
        <v>14.06</v>
      </c>
      <c r="D293" s="71" t="s">
        <v>148</v>
      </c>
      <c r="E293" s="69">
        <v>90</v>
      </c>
      <c r="F293" s="76">
        <f t="shared" si="10"/>
        <v>8</v>
      </c>
      <c r="G293" s="76">
        <f t="shared" si="11"/>
        <v>14</v>
      </c>
      <c r="H293" s="122"/>
      <c r="I293" s="122"/>
      <c r="J293" s="72"/>
    </row>
    <row r="294" spans="1:10" s="64" customFormat="1" x14ac:dyDescent="0.35">
      <c r="A294" s="60">
        <v>1</v>
      </c>
      <c r="B294" s="61">
        <v>8.0299999999999994</v>
      </c>
      <c r="C294" s="60">
        <v>15.04</v>
      </c>
      <c r="D294" s="62" t="s">
        <v>112</v>
      </c>
      <c r="E294" s="60"/>
      <c r="F294" s="75">
        <f t="shared" si="10"/>
        <v>8</v>
      </c>
      <c r="G294" s="75">
        <f t="shared" si="11"/>
        <v>15</v>
      </c>
      <c r="H294" s="123" t="s">
        <v>377</v>
      </c>
      <c r="I294" s="123">
        <f>ROWS(G294:G301)</f>
        <v>8</v>
      </c>
    </row>
    <row r="295" spans="1:10" s="64" customFormat="1" x14ac:dyDescent="0.35">
      <c r="A295" s="60">
        <v>11</v>
      </c>
      <c r="B295" s="61">
        <v>8.0299999999999994</v>
      </c>
      <c r="C295" s="60">
        <v>15.010999999999999</v>
      </c>
      <c r="D295" s="62" t="s">
        <v>112</v>
      </c>
      <c r="E295" s="60"/>
      <c r="F295" s="75">
        <f t="shared" si="10"/>
        <v>8</v>
      </c>
      <c r="G295" s="75">
        <f t="shared" si="11"/>
        <v>15</v>
      </c>
      <c r="H295" s="123"/>
      <c r="I295" s="123"/>
    </row>
    <row r="296" spans="1:10" s="58" customFormat="1" x14ac:dyDescent="0.35">
      <c r="A296" s="60">
        <v>11</v>
      </c>
      <c r="B296" s="61">
        <v>8.0299999999999994</v>
      </c>
      <c r="C296" s="60">
        <v>15.021000000000001</v>
      </c>
      <c r="D296" s="62" t="s">
        <v>113</v>
      </c>
      <c r="E296" s="60"/>
      <c r="F296" s="75">
        <f t="shared" si="10"/>
        <v>8</v>
      </c>
      <c r="G296" s="75">
        <f t="shared" si="11"/>
        <v>15</v>
      </c>
      <c r="H296" s="123"/>
      <c r="I296" s="123"/>
      <c r="J296" s="64"/>
    </row>
    <row r="297" spans="1:10" s="58" customFormat="1" x14ac:dyDescent="0.35">
      <c r="A297" s="60">
        <v>11</v>
      </c>
      <c r="B297" s="61">
        <v>8.0299999999999994</v>
      </c>
      <c r="C297" s="60">
        <v>15.022</v>
      </c>
      <c r="D297" s="62" t="s">
        <v>113</v>
      </c>
      <c r="E297" s="60"/>
      <c r="F297" s="75">
        <f t="shared" si="10"/>
        <v>8</v>
      </c>
      <c r="G297" s="75">
        <f t="shared" si="11"/>
        <v>15</v>
      </c>
      <c r="H297" s="123"/>
      <c r="I297" s="123"/>
      <c r="J297" s="64"/>
    </row>
    <row r="298" spans="1:10" s="58" customFormat="1" x14ac:dyDescent="0.35">
      <c r="A298" s="60">
        <v>11</v>
      </c>
      <c r="B298" s="61">
        <v>8.0299999999999994</v>
      </c>
      <c r="C298" s="60">
        <v>15.023</v>
      </c>
      <c r="D298" s="62" t="s">
        <v>113</v>
      </c>
      <c r="E298" s="60"/>
      <c r="F298" s="75">
        <f t="shared" si="10"/>
        <v>8</v>
      </c>
      <c r="G298" s="75">
        <f t="shared" si="11"/>
        <v>15</v>
      </c>
      <c r="H298" s="123"/>
      <c r="I298" s="123"/>
      <c r="J298" s="64"/>
    </row>
    <row r="299" spans="1:10" s="58" customFormat="1" x14ac:dyDescent="0.35">
      <c r="A299" s="60">
        <v>11</v>
      </c>
      <c r="B299" s="61">
        <v>8.0299999999999994</v>
      </c>
      <c r="C299" s="60">
        <v>15.031000000000001</v>
      </c>
      <c r="D299" s="62" t="s">
        <v>113</v>
      </c>
      <c r="E299" s="60"/>
      <c r="F299" s="75">
        <f t="shared" si="10"/>
        <v>8</v>
      </c>
      <c r="G299" s="75">
        <f t="shared" si="11"/>
        <v>15</v>
      </c>
      <c r="H299" s="123"/>
      <c r="I299" s="123"/>
      <c r="J299" s="64"/>
    </row>
    <row r="300" spans="1:10" s="58" customFormat="1" x14ac:dyDescent="0.35">
      <c r="A300" s="60">
        <v>11</v>
      </c>
      <c r="B300" s="61">
        <v>8.0299999999999994</v>
      </c>
      <c r="C300" s="60">
        <v>15.032</v>
      </c>
      <c r="D300" s="62" t="s">
        <v>113</v>
      </c>
      <c r="E300" s="60"/>
      <c r="F300" s="75">
        <f t="shared" si="10"/>
        <v>8</v>
      </c>
      <c r="G300" s="75">
        <f t="shared" si="11"/>
        <v>15</v>
      </c>
      <c r="H300" s="123"/>
      <c r="I300" s="123"/>
      <c r="J300" s="64"/>
    </row>
    <row r="301" spans="1:10" s="58" customFormat="1" x14ac:dyDescent="0.35">
      <c r="A301" s="60">
        <v>11</v>
      </c>
      <c r="B301" s="61">
        <v>8.0299999999999994</v>
      </c>
      <c r="C301" s="60">
        <v>15.032999999999999</v>
      </c>
      <c r="D301" s="62" t="s">
        <v>113</v>
      </c>
      <c r="E301" s="60"/>
      <c r="F301" s="75">
        <f t="shared" si="10"/>
        <v>8</v>
      </c>
      <c r="G301" s="75">
        <f t="shared" si="11"/>
        <v>15</v>
      </c>
      <c r="H301" s="123"/>
      <c r="I301" s="123"/>
      <c r="J301" s="64"/>
    </row>
    <row r="302" spans="1:10" s="68" customFormat="1" x14ac:dyDescent="0.35">
      <c r="A302" s="69">
        <v>1</v>
      </c>
      <c r="B302" s="70">
        <v>8.0299999999999994</v>
      </c>
      <c r="C302" s="69">
        <v>16.021000000000001</v>
      </c>
      <c r="D302" s="71" t="s">
        <v>116</v>
      </c>
      <c r="E302" s="69"/>
      <c r="F302" s="76">
        <f t="shared" si="10"/>
        <v>8</v>
      </c>
      <c r="G302" s="76">
        <f t="shared" si="11"/>
        <v>16</v>
      </c>
      <c r="H302" s="122" t="s">
        <v>451</v>
      </c>
      <c r="I302" s="122">
        <f>ROWS(G302:G307)</f>
        <v>6</v>
      </c>
      <c r="J302" s="85"/>
    </row>
    <row r="303" spans="1:10" s="68" customFormat="1" x14ac:dyDescent="0.35">
      <c r="A303" s="69">
        <v>1</v>
      </c>
      <c r="B303" s="70">
        <v>8.0299999999999994</v>
      </c>
      <c r="C303" s="69">
        <v>16.021999999999998</v>
      </c>
      <c r="D303" s="71" t="s">
        <v>116</v>
      </c>
      <c r="E303" s="69"/>
      <c r="F303" s="76">
        <f t="shared" si="10"/>
        <v>8</v>
      </c>
      <c r="G303" s="76">
        <f t="shared" si="11"/>
        <v>16</v>
      </c>
      <c r="H303" s="122"/>
      <c r="I303" s="122"/>
      <c r="J303" s="85"/>
    </row>
    <row r="304" spans="1:10" s="68" customFormat="1" x14ac:dyDescent="0.35">
      <c r="A304" s="69">
        <v>9</v>
      </c>
      <c r="B304" s="70">
        <v>8.0299999999999994</v>
      </c>
      <c r="C304" s="69">
        <v>16.021000000000001</v>
      </c>
      <c r="D304" s="71" t="s">
        <v>116</v>
      </c>
      <c r="E304" s="69"/>
      <c r="F304" s="76">
        <f t="shared" si="10"/>
        <v>8</v>
      </c>
      <c r="G304" s="76">
        <f t="shared" si="11"/>
        <v>16</v>
      </c>
      <c r="H304" s="122"/>
      <c r="I304" s="122"/>
      <c r="J304" s="85"/>
    </row>
    <row r="305" spans="1:10" s="68" customFormat="1" x14ac:dyDescent="0.35">
      <c r="A305" s="69">
        <v>9</v>
      </c>
      <c r="B305" s="70">
        <v>8.0299999999999994</v>
      </c>
      <c r="C305" s="69">
        <v>16.021999999999998</v>
      </c>
      <c r="D305" s="71" t="s">
        <v>116</v>
      </c>
      <c r="E305" s="69"/>
      <c r="F305" s="76">
        <f t="shared" si="10"/>
        <v>8</v>
      </c>
      <c r="G305" s="76">
        <f t="shared" si="11"/>
        <v>16</v>
      </c>
      <c r="H305" s="122"/>
      <c r="I305" s="122"/>
      <c r="J305" s="85"/>
    </row>
    <row r="306" spans="1:10" s="68" customFormat="1" x14ac:dyDescent="0.35">
      <c r="A306" s="69">
        <v>9</v>
      </c>
      <c r="B306" s="70">
        <v>8.0299999999999994</v>
      </c>
      <c r="C306" s="69">
        <v>16.010999999999999</v>
      </c>
      <c r="D306" s="71" t="s">
        <v>113</v>
      </c>
      <c r="E306" s="69"/>
      <c r="F306" s="76">
        <f t="shared" si="10"/>
        <v>8</v>
      </c>
      <c r="G306" s="76">
        <f t="shared" si="11"/>
        <v>16</v>
      </c>
      <c r="H306" s="122"/>
      <c r="I306" s="122"/>
      <c r="J306" s="72"/>
    </row>
    <row r="307" spans="1:10" s="68" customFormat="1" x14ac:dyDescent="0.35">
      <c r="A307" s="69">
        <v>9</v>
      </c>
      <c r="B307" s="70">
        <v>8.0299999999999994</v>
      </c>
      <c r="C307" s="69">
        <v>16.012</v>
      </c>
      <c r="D307" s="71" t="s">
        <v>113</v>
      </c>
      <c r="E307" s="69"/>
      <c r="F307" s="76">
        <f t="shared" si="10"/>
        <v>8</v>
      </c>
      <c r="G307" s="76">
        <f t="shared" si="11"/>
        <v>16</v>
      </c>
      <c r="H307" s="122"/>
      <c r="I307" s="122"/>
      <c r="J307" s="72"/>
    </row>
    <row r="308" spans="1:10" s="58" customFormat="1" x14ac:dyDescent="0.35">
      <c r="A308" s="60">
        <v>10</v>
      </c>
      <c r="B308" s="61">
        <v>8.0299999999999994</v>
      </c>
      <c r="C308" s="60">
        <v>17.010999999999999</v>
      </c>
      <c r="D308" s="62" t="s">
        <v>113</v>
      </c>
      <c r="E308" s="60"/>
      <c r="F308" s="75">
        <f t="shared" si="10"/>
        <v>8</v>
      </c>
      <c r="G308" s="75">
        <f t="shared" si="11"/>
        <v>17</v>
      </c>
      <c r="H308" s="123" t="s">
        <v>378</v>
      </c>
      <c r="I308" s="123">
        <f>ROWS(G308:G310)</f>
        <v>3</v>
      </c>
      <c r="J308" s="64"/>
    </row>
    <row r="309" spans="1:10" s="58" customFormat="1" x14ac:dyDescent="0.35">
      <c r="A309" s="60">
        <v>10</v>
      </c>
      <c r="B309" s="61">
        <v>8.0299999999999994</v>
      </c>
      <c r="C309" s="60">
        <v>17.021000000000001</v>
      </c>
      <c r="D309" s="62" t="s">
        <v>113</v>
      </c>
      <c r="E309" s="60"/>
      <c r="F309" s="75">
        <f t="shared" si="10"/>
        <v>8</v>
      </c>
      <c r="G309" s="75">
        <f t="shared" si="11"/>
        <v>17</v>
      </c>
      <c r="H309" s="123"/>
      <c r="I309" s="123"/>
      <c r="J309" s="64"/>
    </row>
    <row r="310" spans="1:10" s="57" customFormat="1" x14ac:dyDescent="0.35">
      <c r="A310" s="60">
        <v>10</v>
      </c>
      <c r="B310" s="61">
        <v>8.0299999999999994</v>
      </c>
      <c r="C310" s="60">
        <v>17.021999999999998</v>
      </c>
      <c r="D310" s="62" t="s">
        <v>113</v>
      </c>
      <c r="E310" s="60"/>
      <c r="F310" s="75">
        <f t="shared" si="10"/>
        <v>8</v>
      </c>
      <c r="G310" s="75">
        <f t="shared" si="11"/>
        <v>17</v>
      </c>
      <c r="H310" s="123"/>
      <c r="I310" s="123"/>
      <c r="J310" s="64"/>
    </row>
    <row r="311" spans="1:10" s="59" customFormat="1" x14ac:dyDescent="0.35">
      <c r="A311" s="69">
        <v>4</v>
      </c>
      <c r="B311" s="70">
        <v>8.0299999999999994</v>
      </c>
      <c r="C311" s="69">
        <v>18.02</v>
      </c>
      <c r="D311" s="71" t="s">
        <v>148</v>
      </c>
      <c r="E311" s="69">
        <v>90</v>
      </c>
      <c r="F311" s="76">
        <f t="shared" si="10"/>
        <v>8</v>
      </c>
      <c r="G311" s="76">
        <f t="shared" si="11"/>
        <v>18</v>
      </c>
      <c r="H311" s="122" t="s">
        <v>452</v>
      </c>
      <c r="I311" s="122">
        <f>ROWS(G311:G314)</f>
        <v>4</v>
      </c>
      <c r="J311" s="72"/>
    </row>
    <row r="312" spans="1:10" s="59" customFormat="1" x14ac:dyDescent="0.35">
      <c r="A312" s="69">
        <v>4</v>
      </c>
      <c r="B312" s="70">
        <v>8.0299999999999994</v>
      </c>
      <c r="C312" s="69">
        <v>18.03</v>
      </c>
      <c r="D312" s="71" t="s">
        <v>148</v>
      </c>
      <c r="E312" s="69">
        <v>90</v>
      </c>
      <c r="F312" s="76">
        <f t="shared" si="10"/>
        <v>8</v>
      </c>
      <c r="G312" s="76">
        <f t="shared" si="11"/>
        <v>18</v>
      </c>
      <c r="H312" s="122"/>
      <c r="I312" s="122"/>
      <c r="J312" s="72"/>
    </row>
    <row r="313" spans="1:10" s="59" customFormat="1" x14ac:dyDescent="0.35">
      <c r="A313" s="69">
        <v>7.1</v>
      </c>
      <c r="B313" s="70">
        <v>8.0299999999999994</v>
      </c>
      <c r="C313" s="69">
        <v>18.03</v>
      </c>
      <c r="D313" s="71" t="s">
        <v>148</v>
      </c>
      <c r="E313" s="69">
        <v>90</v>
      </c>
      <c r="F313" s="76">
        <f t="shared" si="10"/>
        <v>8</v>
      </c>
      <c r="G313" s="76">
        <f t="shared" si="11"/>
        <v>18</v>
      </c>
      <c r="H313" s="122"/>
      <c r="I313" s="122"/>
      <c r="J313" s="72"/>
    </row>
    <row r="314" spans="1:10" s="59" customFormat="1" x14ac:dyDescent="0.35">
      <c r="A314" s="69">
        <v>7.1</v>
      </c>
      <c r="B314" s="70">
        <v>8.0299999999999994</v>
      </c>
      <c r="C314" s="69">
        <v>18.03</v>
      </c>
      <c r="D314" s="71" t="s">
        <v>148</v>
      </c>
      <c r="E314" s="69">
        <v>90</v>
      </c>
      <c r="F314" s="76">
        <f t="shared" si="10"/>
        <v>8</v>
      </c>
      <c r="G314" s="76">
        <f t="shared" si="11"/>
        <v>18</v>
      </c>
      <c r="H314" s="122"/>
      <c r="I314" s="122"/>
      <c r="J314" s="72"/>
    </row>
    <row r="315" spans="1:10" s="57" customFormat="1" x14ac:dyDescent="0.25">
      <c r="A315" s="54">
        <v>3</v>
      </c>
      <c r="B315" s="55">
        <v>9.0500000000000007</v>
      </c>
      <c r="C315" s="54">
        <v>1.01</v>
      </c>
      <c r="D315" s="56" t="s">
        <v>224</v>
      </c>
      <c r="E315" s="54">
        <v>5</v>
      </c>
      <c r="F315" s="75">
        <f t="shared" si="10"/>
        <v>9</v>
      </c>
      <c r="G315" s="75">
        <f t="shared" si="11"/>
        <v>1</v>
      </c>
      <c r="H315" s="124" t="s">
        <v>379</v>
      </c>
      <c r="I315" s="132">
        <f>ROWS(G315:G317)</f>
        <v>3</v>
      </c>
      <c r="J315" s="58"/>
    </row>
    <row r="316" spans="1:10" s="57" customFormat="1" x14ac:dyDescent="0.25">
      <c r="A316" s="54">
        <v>7.1</v>
      </c>
      <c r="B316" s="55">
        <v>9.0500000000000007</v>
      </c>
      <c r="C316" s="54">
        <v>1.01</v>
      </c>
      <c r="D316" s="56" t="s">
        <v>224</v>
      </c>
      <c r="E316" s="54">
        <v>5</v>
      </c>
      <c r="F316" s="75">
        <f t="shared" si="10"/>
        <v>9</v>
      </c>
      <c r="G316" s="75">
        <f t="shared" si="11"/>
        <v>1</v>
      </c>
      <c r="H316" s="124"/>
      <c r="I316" s="132"/>
      <c r="J316" s="58"/>
    </row>
    <row r="317" spans="1:10" s="57" customFormat="1" x14ac:dyDescent="0.25">
      <c r="A317" s="54">
        <v>3</v>
      </c>
      <c r="B317" s="55">
        <v>9.09</v>
      </c>
      <c r="C317" s="54">
        <v>1.05</v>
      </c>
      <c r="D317" s="56" t="s">
        <v>217</v>
      </c>
      <c r="E317" s="54">
        <v>69</v>
      </c>
      <c r="F317" s="75">
        <f t="shared" si="10"/>
        <v>9</v>
      </c>
      <c r="G317" s="75">
        <f t="shared" si="11"/>
        <v>1</v>
      </c>
      <c r="H317" s="124"/>
      <c r="I317" s="132"/>
      <c r="J317" s="58"/>
    </row>
    <row r="318" spans="1:10" s="59" customFormat="1" x14ac:dyDescent="0.25">
      <c r="A318" s="65">
        <v>3</v>
      </c>
      <c r="B318" s="66">
        <v>9.0500000000000007</v>
      </c>
      <c r="C318" s="65">
        <v>2.0099999999999998</v>
      </c>
      <c r="D318" s="67" t="s">
        <v>224</v>
      </c>
      <c r="E318" s="65">
        <v>5</v>
      </c>
      <c r="F318" s="76">
        <f t="shared" si="10"/>
        <v>9</v>
      </c>
      <c r="G318" s="76">
        <f t="shared" si="11"/>
        <v>2</v>
      </c>
      <c r="H318" s="125" t="s">
        <v>453</v>
      </c>
      <c r="I318" s="128">
        <f>ROWS(G318:G321)</f>
        <v>4</v>
      </c>
      <c r="J318" s="68"/>
    </row>
    <row r="319" spans="1:10" s="59" customFormat="1" x14ac:dyDescent="0.25">
      <c r="A319" s="65">
        <v>7.1</v>
      </c>
      <c r="B319" s="66">
        <v>9.0500000000000007</v>
      </c>
      <c r="C319" s="65">
        <v>2.0099999999999998</v>
      </c>
      <c r="D319" s="67" t="s">
        <v>224</v>
      </c>
      <c r="E319" s="65">
        <v>5</v>
      </c>
      <c r="F319" s="76">
        <f t="shared" si="10"/>
        <v>9</v>
      </c>
      <c r="G319" s="76">
        <f t="shared" si="11"/>
        <v>2</v>
      </c>
      <c r="H319" s="125"/>
      <c r="I319" s="128"/>
      <c r="J319" s="68"/>
    </row>
    <row r="320" spans="1:10" s="59" customFormat="1" x14ac:dyDescent="0.35">
      <c r="A320" s="69">
        <v>3</v>
      </c>
      <c r="B320" s="70">
        <v>9.01</v>
      </c>
      <c r="C320" s="69">
        <v>2.04</v>
      </c>
      <c r="D320" s="71" t="s">
        <v>300</v>
      </c>
      <c r="E320" s="69">
        <v>9</v>
      </c>
      <c r="F320" s="76">
        <f t="shared" si="10"/>
        <v>9</v>
      </c>
      <c r="G320" s="76">
        <f t="shared" si="11"/>
        <v>2</v>
      </c>
      <c r="H320" s="122"/>
      <c r="I320" s="122"/>
      <c r="J320" s="72"/>
    </row>
    <row r="321" spans="1:10" s="59" customFormat="1" x14ac:dyDescent="0.35">
      <c r="A321" s="69">
        <v>3</v>
      </c>
      <c r="B321" s="70">
        <v>9.0399999999999991</v>
      </c>
      <c r="C321" s="69">
        <v>2.04</v>
      </c>
      <c r="D321" s="71" t="s">
        <v>300</v>
      </c>
      <c r="E321" s="69">
        <v>9</v>
      </c>
      <c r="F321" s="76">
        <f t="shared" si="10"/>
        <v>9</v>
      </c>
      <c r="G321" s="76">
        <f t="shared" si="11"/>
        <v>2</v>
      </c>
      <c r="H321" s="122"/>
      <c r="I321" s="122"/>
      <c r="J321" s="72"/>
    </row>
    <row r="322" spans="1:10" s="57" customFormat="1" x14ac:dyDescent="0.35">
      <c r="A322" s="60">
        <v>3</v>
      </c>
      <c r="B322" s="61">
        <v>9.0399999999999991</v>
      </c>
      <c r="C322" s="60">
        <v>3.01</v>
      </c>
      <c r="D322" s="62" t="s">
        <v>229</v>
      </c>
      <c r="E322" s="60">
        <v>36</v>
      </c>
      <c r="F322" s="75">
        <f t="shared" si="10"/>
        <v>9</v>
      </c>
      <c r="G322" s="75">
        <f t="shared" si="11"/>
        <v>3</v>
      </c>
      <c r="H322" s="123" t="s">
        <v>454</v>
      </c>
      <c r="I322" s="123">
        <f>ROWS(G322:G325)</f>
        <v>4</v>
      </c>
      <c r="J322" s="64"/>
    </row>
    <row r="323" spans="1:10" s="57" customFormat="1" x14ac:dyDescent="0.35">
      <c r="A323" s="60">
        <v>4</v>
      </c>
      <c r="B323" s="61">
        <v>9.0399999999999991</v>
      </c>
      <c r="C323" s="60">
        <v>3.01</v>
      </c>
      <c r="D323" s="62" t="s">
        <v>229</v>
      </c>
      <c r="E323" s="60">
        <v>36</v>
      </c>
      <c r="F323" s="75">
        <f t="shared" si="10"/>
        <v>9</v>
      </c>
      <c r="G323" s="75">
        <f t="shared" si="11"/>
        <v>3</v>
      </c>
      <c r="H323" s="123"/>
      <c r="I323" s="123"/>
      <c r="J323" s="64"/>
    </row>
    <row r="324" spans="1:10" s="57" customFormat="1" x14ac:dyDescent="0.35">
      <c r="A324" s="60">
        <v>7.1</v>
      </c>
      <c r="B324" s="61">
        <v>9.06</v>
      </c>
      <c r="C324" s="60">
        <v>3.02</v>
      </c>
      <c r="D324" s="62" t="s">
        <v>230</v>
      </c>
      <c r="E324" s="60">
        <v>98</v>
      </c>
      <c r="F324" s="75">
        <f t="shared" si="10"/>
        <v>9</v>
      </c>
      <c r="G324" s="75">
        <f t="shared" si="11"/>
        <v>3</v>
      </c>
      <c r="H324" s="123"/>
      <c r="I324" s="123"/>
      <c r="J324" s="64"/>
    </row>
    <row r="325" spans="1:10" s="57" customFormat="1" x14ac:dyDescent="0.35">
      <c r="A325" s="60">
        <v>7.1</v>
      </c>
      <c r="B325" s="61">
        <v>9.07</v>
      </c>
      <c r="C325" s="60">
        <v>3.02</v>
      </c>
      <c r="D325" s="62" t="s">
        <v>230</v>
      </c>
      <c r="E325" s="60">
        <v>98</v>
      </c>
      <c r="F325" s="75">
        <f t="shared" si="10"/>
        <v>9</v>
      </c>
      <c r="G325" s="75">
        <f t="shared" si="11"/>
        <v>3</v>
      </c>
      <c r="H325" s="123"/>
      <c r="I325" s="123"/>
      <c r="J325" s="64"/>
    </row>
    <row r="326" spans="1:10" s="59" customFormat="1" x14ac:dyDescent="0.35">
      <c r="A326" s="69">
        <v>7.1</v>
      </c>
      <c r="B326" s="70">
        <v>9.0500000000000007</v>
      </c>
      <c r="C326" s="69">
        <v>5.09</v>
      </c>
      <c r="D326" s="71" t="s">
        <v>159</v>
      </c>
      <c r="E326" s="69">
        <v>4</v>
      </c>
      <c r="F326" s="76">
        <f t="shared" si="10"/>
        <v>9</v>
      </c>
      <c r="G326" s="76">
        <f t="shared" si="11"/>
        <v>5</v>
      </c>
      <c r="H326" s="126" t="s">
        <v>455</v>
      </c>
      <c r="I326" s="122">
        <f>ROWS(G326:G338)</f>
        <v>13</v>
      </c>
      <c r="J326" s="72"/>
    </row>
    <row r="327" spans="1:10" s="72" customFormat="1" x14ac:dyDescent="0.35">
      <c r="A327" s="69">
        <v>7.1</v>
      </c>
      <c r="B327" s="70">
        <v>9.02</v>
      </c>
      <c r="C327" s="69">
        <v>5.04</v>
      </c>
      <c r="D327" s="71" t="s">
        <v>235</v>
      </c>
      <c r="E327" s="69">
        <v>48</v>
      </c>
      <c r="F327" s="76">
        <f t="shared" si="10"/>
        <v>9</v>
      </c>
      <c r="G327" s="76">
        <f t="shared" si="11"/>
        <v>5</v>
      </c>
      <c r="H327" s="126"/>
      <c r="I327" s="122"/>
    </row>
    <row r="328" spans="1:10" s="72" customFormat="1" x14ac:dyDescent="0.35">
      <c r="A328" s="69">
        <v>7.1</v>
      </c>
      <c r="B328" s="70">
        <v>9.0399999999999991</v>
      </c>
      <c r="C328" s="69">
        <v>5.04</v>
      </c>
      <c r="D328" s="71" t="s">
        <v>235</v>
      </c>
      <c r="E328" s="69">
        <v>48</v>
      </c>
      <c r="F328" s="76">
        <f t="shared" si="10"/>
        <v>9</v>
      </c>
      <c r="G328" s="76">
        <f t="shared" si="11"/>
        <v>5</v>
      </c>
      <c r="H328" s="126"/>
      <c r="I328" s="122"/>
    </row>
    <row r="329" spans="1:10" s="72" customFormat="1" x14ac:dyDescent="0.35">
      <c r="A329" s="69">
        <v>7.1</v>
      </c>
      <c r="B329" s="70">
        <v>9.06</v>
      </c>
      <c r="C329" s="69">
        <v>5.04</v>
      </c>
      <c r="D329" s="71" t="s">
        <v>235</v>
      </c>
      <c r="E329" s="69">
        <v>48</v>
      </c>
      <c r="F329" s="76">
        <f t="shared" ref="F329:F395" si="12">_xlfn.FLOOR.MATH(B329)</f>
        <v>9</v>
      </c>
      <c r="G329" s="76">
        <f t="shared" ref="G329:G395" si="13">_xlfn.FLOOR.MATH(C329)</f>
        <v>5</v>
      </c>
      <c r="H329" s="126"/>
      <c r="I329" s="122"/>
    </row>
    <row r="330" spans="1:10" s="72" customFormat="1" x14ac:dyDescent="0.35">
      <c r="A330" s="69">
        <v>7.1</v>
      </c>
      <c r="B330" s="70">
        <v>9.07</v>
      </c>
      <c r="C330" s="69">
        <v>5.04</v>
      </c>
      <c r="D330" s="71" t="s">
        <v>235</v>
      </c>
      <c r="E330" s="69">
        <v>48</v>
      </c>
      <c r="F330" s="76">
        <f t="shared" si="12"/>
        <v>9</v>
      </c>
      <c r="G330" s="76">
        <f t="shared" si="13"/>
        <v>5</v>
      </c>
      <c r="H330" s="126"/>
      <c r="I330" s="122"/>
    </row>
    <row r="331" spans="1:10" s="72" customFormat="1" x14ac:dyDescent="0.35">
      <c r="A331" s="69">
        <v>4</v>
      </c>
      <c r="B331" s="70">
        <v>9.0399999999999991</v>
      </c>
      <c r="C331" s="69">
        <v>5.01</v>
      </c>
      <c r="D331" s="71" t="s">
        <v>233</v>
      </c>
      <c r="E331" s="69">
        <v>56</v>
      </c>
      <c r="F331" s="76">
        <f t="shared" si="12"/>
        <v>9</v>
      </c>
      <c r="G331" s="76">
        <f t="shared" si="13"/>
        <v>5</v>
      </c>
      <c r="H331" s="122"/>
      <c r="I331" s="122"/>
      <c r="J331" s="83"/>
    </row>
    <row r="332" spans="1:10" s="72" customFormat="1" x14ac:dyDescent="0.35">
      <c r="A332" s="69">
        <v>7.1</v>
      </c>
      <c r="B332" s="70">
        <v>9.0399999999999991</v>
      </c>
      <c r="C332" s="69">
        <v>5.05</v>
      </c>
      <c r="D332" s="71" t="s">
        <v>228</v>
      </c>
      <c r="E332" s="69">
        <v>62</v>
      </c>
      <c r="F332" s="76">
        <f t="shared" si="12"/>
        <v>9</v>
      </c>
      <c r="G332" s="76">
        <f t="shared" si="13"/>
        <v>5</v>
      </c>
      <c r="H332" s="122"/>
      <c r="I332" s="122"/>
    </row>
    <row r="333" spans="1:10" s="72" customFormat="1" x14ac:dyDescent="0.25">
      <c r="A333" s="65">
        <v>7.1</v>
      </c>
      <c r="B333" s="66">
        <v>9.09</v>
      </c>
      <c r="C333" s="65">
        <v>5.08</v>
      </c>
      <c r="D333" s="67" t="s">
        <v>217</v>
      </c>
      <c r="E333" s="65">
        <v>69</v>
      </c>
      <c r="F333" s="76">
        <f t="shared" si="12"/>
        <v>9</v>
      </c>
      <c r="G333" s="76">
        <f t="shared" si="13"/>
        <v>5</v>
      </c>
      <c r="H333" s="125"/>
      <c r="I333" s="128"/>
      <c r="J333" s="68"/>
    </row>
    <row r="334" spans="1:10" s="72" customFormat="1" x14ac:dyDescent="0.35">
      <c r="A334" s="69">
        <v>7.2</v>
      </c>
      <c r="B334" s="70">
        <v>9.08</v>
      </c>
      <c r="C334" s="69">
        <v>5.0599999999999996</v>
      </c>
      <c r="D334" s="71" t="s">
        <v>250</v>
      </c>
      <c r="E334" s="69">
        <v>82</v>
      </c>
      <c r="F334" s="76">
        <f t="shared" si="12"/>
        <v>9</v>
      </c>
      <c r="G334" s="76">
        <f t="shared" si="13"/>
        <v>5</v>
      </c>
      <c r="H334" s="122"/>
      <c r="I334" s="122"/>
    </row>
    <row r="335" spans="1:10" s="72" customFormat="1" x14ac:dyDescent="0.35">
      <c r="A335" s="69">
        <v>7.2</v>
      </c>
      <c r="B335" s="70">
        <v>9.08</v>
      </c>
      <c r="C335" s="69">
        <v>5.0599999999999996</v>
      </c>
      <c r="D335" s="71" t="s">
        <v>222</v>
      </c>
      <c r="E335" s="69">
        <v>81</v>
      </c>
      <c r="F335" s="76">
        <f t="shared" si="12"/>
        <v>9</v>
      </c>
      <c r="G335" s="76">
        <f t="shared" si="13"/>
        <v>5</v>
      </c>
      <c r="H335" s="122"/>
      <c r="I335" s="122"/>
    </row>
    <row r="336" spans="1:10" s="72" customFormat="1" x14ac:dyDescent="0.35">
      <c r="A336" s="69">
        <v>7.2</v>
      </c>
      <c r="B336" s="70">
        <v>9.09</v>
      </c>
      <c r="C336" s="69">
        <v>5.0599999999999996</v>
      </c>
      <c r="D336" s="71" t="s">
        <v>222</v>
      </c>
      <c r="E336" s="69">
        <v>81</v>
      </c>
      <c r="F336" s="76">
        <f t="shared" si="12"/>
        <v>9</v>
      </c>
      <c r="G336" s="76">
        <f t="shared" si="13"/>
        <v>5</v>
      </c>
      <c r="H336" s="122"/>
      <c r="I336" s="122"/>
    </row>
    <row r="337" spans="1:10" s="72" customFormat="1" x14ac:dyDescent="0.35">
      <c r="A337" s="69">
        <v>7.2</v>
      </c>
      <c r="B337" s="70">
        <v>9.08</v>
      </c>
      <c r="C337" s="69">
        <v>5.07</v>
      </c>
      <c r="D337" s="71" t="s">
        <v>222</v>
      </c>
      <c r="E337" s="69">
        <v>81</v>
      </c>
      <c r="F337" s="76">
        <f t="shared" si="12"/>
        <v>9</v>
      </c>
      <c r="G337" s="76">
        <f t="shared" si="13"/>
        <v>5</v>
      </c>
      <c r="H337" s="122"/>
      <c r="I337" s="122"/>
    </row>
    <row r="338" spans="1:10" s="72" customFormat="1" x14ac:dyDescent="0.35">
      <c r="A338" s="69">
        <v>7.2</v>
      </c>
      <c r="B338" s="70">
        <v>9.09</v>
      </c>
      <c r="C338" s="69">
        <v>5.07</v>
      </c>
      <c r="D338" s="71" t="s">
        <v>222</v>
      </c>
      <c r="E338" s="69">
        <v>81</v>
      </c>
      <c r="F338" s="76">
        <f t="shared" si="12"/>
        <v>9</v>
      </c>
      <c r="G338" s="76">
        <f t="shared" si="13"/>
        <v>5</v>
      </c>
      <c r="H338" s="122"/>
      <c r="I338" s="122"/>
    </row>
    <row r="339" spans="1:10" s="64" customFormat="1" x14ac:dyDescent="0.35">
      <c r="A339" s="60">
        <v>4</v>
      </c>
      <c r="B339" s="61">
        <v>9.0399999999999991</v>
      </c>
      <c r="C339" s="60">
        <v>7.01</v>
      </c>
      <c r="D339" s="62" t="s">
        <v>229</v>
      </c>
      <c r="E339" s="60">
        <v>36</v>
      </c>
      <c r="F339" s="75">
        <f t="shared" si="12"/>
        <v>9</v>
      </c>
      <c r="G339" s="75">
        <f t="shared" si="13"/>
        <v>7</v>
      </c>
      <c r="H339" s="123" t="s">
        <v>456</v>
      </c>
      <c r="I339" s="123">
        <f>ROWS(G339:G343)</f>
        <v>5</v>
      </c>
    </row>
    <row r="340" spans="1:10" s="64" customFormat="1" x14ac:dyDescent="0.35">
      <c r="A340" s="60">
        <v>5</v>
      </c>
      <c r="B340" s="61">
        <v>9.0399999999999991</v>
      </c>
      <c r="C340" s="60">
        <v>7.01</v>
      </c>
      <c r="D340" s="62" t="s">
        <v>229</v>
      </c>
      <c r="E340" s="60">
        <v>36</v>
      </c>
      <c r="F340" s="75">
        <f t="shared" si="12"/>
        <v>9</v>
      </c>
      <c r="G340" s="75">
        <f t="shared" si="13"/>
        <v>7</v>
      </c>
      <c r="H340" s="123"/>
      <c r="I340" s="123"/>
    </row>
    <row r="341" spans="1:10" s="64" customFormat="1" x14ac:dyDescent="0.35">
      <c r="A341" s="60">
        <v>7.1</v>
      </c>
      <c r="B341" s="61">
        <v>9.0399999999999991</v>
      </c>
      <c r="C341" s="60">
        <v>7.01</v>
      </c>
      <c r="D341" s="62" t="s">
        <v>229</v>
      </c>
      <c r="E341" s="60">
        <v>36</v>
      </c>
      <c r="F341" s="75">
        <f t="shared" si="12"/>
        <v>9</v>
      </c>
      <c r="G341" s="75">
        <f t="shared" si="13"/>
        <v>7</v>
      </c>
      <c r="H341" s="123"/>
      <c r="I341" s="123"/>
    </row>
    <row r="342" spans="1:10" s="64" customFormat="1" x14ac:dyDescent="0.35">
      <c r="A342" s="60">
        <v>7.1</v>
      </c>
      <c r="B342" s="61">
        <v>9.06</v>
      </c>
      <c r="C342" s="60">
        <v>7.02</v>
      </c>
      <c r="D342" s="62" t="s">
        <v>230</v>
      </c>
      <c r="E342" s="60">
        <v>98</v>
      </c>
      <c r="F342" s="75">
        <f t="shared" si="12"/>
        <v>9</v>
      </c>
      <c r="G342" s="75">
        <f t="shared" si="13"/>
        <v>7</v>
      </c>
      <c r="H342" s="123"/>
      <c r="I342" s="123"/>
    </row>
    <row r="343" spans="1:10" s="64" customFormat="1" x14ac:dyDescent="0.35">
      <c r="A343" s="60">
        <v>7.1</v>
      </c>
      <c r="B343" s="61">
        <v>9.07</v>
      </c>
      <c r="C343" s="60">
        <v>7.02</v>
      </c>
      <c r="D343" s="62" t="s">
        <v>230</v>
      </c>
      <c r="E343" s="60">
        <v>98</v>
      </c>
      <c r="F343" s="75">
        <f t="shared" si="12"/>
        <v>9</v>
      </c>
      <c r="G343" s="75">
        <f t="shared" si="13"/>
        <v>7</v>
      </c>
      <c r="H343" s="123"/>
      <c r="I343" s="123"/>
    </row>
    <row r="344" spans="1:10" s="72" customFormat="1" x14ac:dyDescent="0.35">
      <c r="A344" s="69">
        <v>7.1</v>
      </c>
      <c r="B344" s="70">
        <v>9.11</v>
      </c>
      <c r="C344" s="69">
        <v>8.07</v>
      </c>
      <c r="D344" s="71" t="s">
        <v>210</v>
      </c>
      <c r="E344" s="69"/>
      <c r="F344" s="76">
        <f t="shared" si="12"/>
        <v>9</v>
      </c>
      <c r="G344" s="76">
        <f t="shared" si="13"/>
        <v>8</v>
      </c>
      <c r="H344" s="122" t="s">
        <v>381</v>
      </c>
      <c r="I344" s="122">
        <f>ROWS(G344:G355)</f>
        <v>12</v>
      </c>
    </row>
    <row r="345" spans="1:10" s="72" customFormat="1" x14ac:dyDescent="0.35">
      <c r="A345" s="69">
        <v>7.1</v>
      </c>
      <c r="B345" s="70">
        <v>9.1199999999999992</v>
      </c>
      <c r="C345" s="69">
        <v>8.07</v>
      </c>
      <c r="D345" s="71" t="s">
        <v>210</v>
      </c>
      <c r="E345" s="69"/>
      <c r="F345" s="76">
        <f t="shared" si="12"/>
        <v>9</v>
      </c>
      <c r="G345" s="76">
        <f t="shared" si="13"/>
        <v>8</v>
      </c>
      <c r="H345" s="122"/>
      <c r="I345" s="122"/>
    </row>
    <row r="346" spans="1:10" s="72" customFormat="1" x14ac:dyDescent="0.35">
      <c r="A346" s="69">
        <v>3</v>
      </c>
      <c r="B346" s="70">
        <v>9.01</v>
      </c>
      <c r="C346" s="69">
        <v>8.01</v>
      </c>
      <c r="D346" s="71" t="s">
        <v>149</v>
      </c>
      <c r="E346" s="69">
        <v>24</v>
      </c>
      <c r="F346" s="76">
        <f t="shared" si="12"/>
        <v>9</v>
      </c>
      <c r="G346" s="76">
        <f t="shared" si="13"/>
        <v>8</v>
      </c>
      <c r="H346" s="122"/>
      <c r="I346" s="122"/>
    </row>
    <row r="347" spans="1:10" s="72" customFormat="1" x14ac:dyDescent="0.25">
      <c r="A347" s="65">
        <v>3</v>
      </c>
      <c r="B347" s="66">
        <v>9.02</v>
      </c>
      <c r="C347" s="65">
        <v>8.09</v>
      </c>
      <c r="D347" s="67" t="s">
        <v>213</v>
      </c>
      <c r="E347" s="65">
        <v>38</v>
      </c>
      <c r="F347" s="76">
        <f t="shared" si="12"/>
        <v>9</v>
      </c>
      <c r="G347" s="76">
        <f t="shared" si="13"/>
        <v>8</v>
      </c>
      <c r="H347" s="125"/>
      <c r="I347" s="128"/>
      <c r="J347" s="68"/>
    </row>
    <row r="348" spans="1:10" s="72" customFormat="1" x14ac:dyDescent="0.25">
      <c r="A348" s="65">
        <v>4</v>
      </c>
      <c r="B348" s="66">
        <v>9.02</v>
      </c>
      <c r="C348" s="65">
        <v>8.09</v>
      </c>
      <c r="D348" s="67" t="s">
        <v>213</v>
      </c>
      <c r="E348" s="65">
        <v>38</v>
      </c>
      <c r="F348" s="76">
        <f t="shared" si="12"/>
        <v>9</v>
      </c>
      <c r="G348" s="76">
        <f t="shared" si="13"/>
        <v>8</v>
      </c>
      <c r="H348" s="125"/>
      <c r="I348" s="128"/>
      <c r="J348" s="68"/>
    </row>
    <row r="349" spans="1:10" s="72" customFormat="1" x14ac:dyDescent="0.25">
      <c r="A349" s="65">
        <v>7.1</v>
      </c>
      <c r="B349" s="66">
        <v>9.02</v>
      </c>
      <c r="C349" s="65">
        <v>8.09</v>
      </c>
      <c r="D349" s="67" t="s">
        <v>213</v>
      </c>
      <c r="E349" s="65">
        <v>38</v>
      </c>
      <c r="F349" s="76">
        <f t="shared" si="12"/>
        <v>9</v>
      </c>
      <c r="G349" s="76">
        <f t="shared" si="13"/>
        <v>8</v>
      </c>
      <c r="H349" s="125"/>
      <c r="I349" s="128"/>
      <c r="J349" s="68"/>
    </row>
    <row r="350" spans="1:10" s="72" customFormat="1" x14ac:dyDescent="0.35">
      <c r="A350" s="69">
        <v>7.1</v>
      </c>
      <c r="B350" s="70">
        <v>9.11</v>
      </c>
      <c r="C350" s="69">
        <v>8.02</v>
      </c>
      <c r="D350" s="71" t="s">
        <v>211</v>
      </c>
      <c r="E350" s="69"/>
      <c r="F350" s="76">
        <f t="shared" si="12"/>
        <v>9</v>
      </c>
      <c r="G350" s="76">
        <f t="shared" si="13"/>
        <v>8</v>
      </c>
      <c r="H350" s="122"/>
      <c r="I350" s="122"/>
      <c r="J350" s="85"/>
    </row>
    <row r="351" spans="1:10" s="72" customFormat="1" x14ac:dyDescent="0.35">
      <c r="A351" s="69">
        <v>7.1</v>
      </c>
      <c r="B351" s="70">
        <v>9.11</v>
      </c>
      <c r="C351" s="69">
        <v>8.08</v>
      </c>
      <c r="D351" s="71" t="s">
        <v>211</v>
      </c>
      <c r="E351" s="69"/>
      <c r="F351" s="76">
        <f t="shared" si="12"/>
        <v>9</v>
      </c>
      <c r="G351" s="76">
        <f t="shared" si="13"/>
        <v>8</v>
      </c>
      <c r="H351" s="122"/>
      <c r="I351" s="122"/>
      <c r="J351" s="85"/>
    </row>
    <row r="352" spans="1:10" s="72" customFormat="1" x14ac:dyDescent="0.35">
      <c r="A352" s="69">
        <v>7.2</v>
      </c>
      <c r="B352" s="70">
        <v>9.14</v>
      </c>
      <c r="C352" s="69">
        <v>8.0299999999999994</v>
      </c>
      <c r="D352" s="71" t="s">
        <v>218</v>
      </c>
      <c r="E352" s="69"/>
      <c r="F352" s="76">
        <f t="shared" si="12"/>
        <v>9</v>
      </c>
      <c r="G352" s="76">
        <f t="shared" si="13"/>
        <v>8</v>
      </c>
      <c r="H352" s="122"/>
      <c r="I352" s="122"/>
    </row>
    <row r="353" spans="1:10" s="72" customFormat="1" x14ac:dyDescent="0.35">
      <c r="A353" s="69">
        <v>7.2</v>
      </c>
      <c r="B353" s="70">
        <v>9.15</v>
      </c>
      <c r="C353" s="69">
        <v>8.0299999999999994</v>
      </c>
      <c r="D353" s="71" t="s">
        <v>218</v>
      </c>
      <c r="E353" s="69"/>
      <c r="F353" s="76">
        <f t="shared" si="12"/>
        <v>9</v>
      </c>
      <c r="G353" s="76">
        <f t="shared" si="13"/>
        <v>8</v>
      </c>
      <c r="H353" s="122"/>
      <c r="I353" s="122"/>
    </row>
    <row r="354" spans="1:10" s="72" customFormat="1" x14ac:dyDescent="0.35">
      <c r="A354" s="69">
        <v>7.2</v>
      </c>
      <c r="B354" s="70">
        <v>9.14</v>
      </c>
      <c r="C354" s="69">
        <v>8.0399999999999991</v>
      </c>
      <c r="D354" s="71" t="s">
        <v>218</v>
      </c>
      <c r="E354" s="69"/>
      <c r="F354" s="76">
        <f t="shared" si="12"/>
        <v>9</v>
      </c>
      <c r="G354" s="76">
        <f t="shared" si="13"/>
        <v>8</v>
      </c>
      <c r="H354" s="122"/>
      <c r="I354" s="122"/>
    </row>
    <row r="355" spans="1:10" s="72" customFormat="1" x14ac:dyDescent="0.35">
      <c r="A355" s="69">
        <v>7.2</v>
      </c>
      <c r="B355" s="70">
        <v>9.15</v>
      </c>
      <c r="C355" s="69">
        <v>8.0399999999999991</v>
      </c>
      <c r="D355" s="71" t="s">
        <v>218</v>
      </c>
      <c r="E355" s="69"/>
      <c r="F355" s="76">
        <f t="shared" si="12"/>
        <v>9</v>
      </c>
      <c r="G355" s="76">
        <f t="shared" si="13"/>
        <v>8</v>
      </c>
      <c r="H355" s="122"/>
      <c r="I355" s="122"/>
    </row>
    <row r="356" spans="1:10" s="64" customFormat="1" x14ac:dyDescent="0.35">
      <c r="A356" s="60">
        <v>7.3</v>
      </c>
      <c r="B356" s="61">
        <v>9.1199999999999992</v>
      </c>
      <c r="C356" s="60">
        <v>9.0299999999999994</v>
      </c>
      <c r="D356" s="62" t="s">
        <v>117</v>
      </c>
      <c r="E356" s="60"/>
      <c r="F356" s="75">
        <f t="shared" si="12"/>
        <v>9</v>
      </c>
      <c r="G356" s="75">
        <f t="shared" si="13"/>
        <v>9</v>
      </c>
      <c r="H356" s="123" t="s">
        <v>457</v>
      </c>
      <c r="I356" s="123">
        <f>ROWS(G356:G361)</f>
        <v>6</v>
      </c>
      <c r="J356" s="88"/>
    </row>
    <row r="357" spans="1:10" s="64" customFormat="1" x14ac:dyDescent="0.35">
      <c r="A357" s="60">
        <v>7.3</v>
      </c>
      <c r="B357" s="61">
        <v>9.1199999999999992</v>
      </c>
      <c r="C357" s="60">
        <v>9.0399999999999991</v>
      </c>
      <c r="D357" s="62" t="s">
        <v>117</v>
      </c>
      <c r="E357" s="60"/>
      <c r="F357" s="75">
        <f t="shared" si="12"/>
        <v>9</v>
      </c>
      <c r="G357" s="75">
        <f t="shared" si="13"/>
        <v>9</v>
      </c>
      <c r="H357" s="123"/>
      <c r="I357" s="123"/>
      <c r="J357" s="88"/>
    </row>
    <row r="358" spans="1:10" s="64" customFormat="1" x14ac:dyDescent="0.35">
      <c r="A358" s="60">
        <v>7.3</v>
      </c>
      <c r="B358" s="61">
        <v>9.1199999999999992</v>
      </c>
      <c r="C358" s="60">
        <v>9.0500000000000007</v>
      </c>
      <c r="D358" s="62" t="s">
        <v>117</v>
      </c>
      <c r="E358" s="60"/>
      <c r="F358" s="75">
        <f t="shared" si="12"/>
        <v>9</v>
      </c>
      <c r="G358" s="75">
        <f t="shared" si="13"/>
        <v>9</v>
      </c>
      <c r="H358" s="123"/>
      <c r="I358" s="123"/>
      <c r="J358" s="88"/>
    </row>
    <row r="359" spans="1:10" s="64" customFormat="1" x14ac:dyDescent="0.35">
      <c r="A359" s="69">
        <v>13</v>
      </c>
      <c r="B359" s="70">
        <v>9.1199999999999992</v>
      </c>
      <c r="C359" s="69">
        <v>9.0299999999999994</v>
      </c>
      <c r="D359" s="71" t="s">
        <v>117</v>
      </c>
      <c r="E359" s="60"/>
      <c r="F359" s="75">
        <f t="shared" ref="F359:F361" si="14">_xlfn.FLOOR.MATH(B359)</f>
        <v>9</v>
      </c>
      <c r="G359" s="75">
        <f t="shared" ref="G359:G361" si="15">_xlfn.FLOOR.MATH(C359)</f>
        <v>9</v>
      </c>
      <c r="H359" s="123"/>
      <c r="I359" s="123"/>
      <c r="J359" s="88"/>
    </row>
    <row r="360" spans="1:10" s="64" customFormat="1" x14ac:dyDescent="0.35">
      <c r="A360" s="69">
        <v>13</v>
      </c>
      <c r="B360" s="70">
        <v>9.1199999999999992</v>
      </c>
      <c r="C360" s="69">
        <v>9.0399999999999991</v>
      </c>
      <c r="D360" s="71" t="s">
        <v>117</v>
      </c>
      <c r="E360" s="60"/>
      <c r="F360" s="75">
        <f t="shared" si="14"/>
        <v>9</v>
      </c>
      <c r="G360" s="75">
        <f t="shared" si="15"/>
        <v>9</v>
      </c>
      <c r="H360" s="123"/>
      <c r="I360" s="123"/>
      <c r="J360" s="88"/>
    </row>
    <row r="361" spans="1:10" s="64" customFormat="1" x14ac:dyDescent="0.35">
      <c r="A361" s="69">
        <v>13</v>
      </c>
      <c r="B361" s="70">
        <v>9.1199999999999992</v>
      </c>
      <c r="C361" s="69">
        <v>9.0500000000000007</v>
      </c>
      <c r="D361" s="71" t="s">
        <v>117</v>
      </c>
      <c r="E361" s="60"/>
      <c r="F361" s="75">
        <f t="shared" si="14"/>
        <v>9</v>
      </c>
      <c r="G361" s="75">
        <f t="shared" si="15"/>
        <v>9</v>
      </c>
      <c r="H361" s="123"/>
      <c r="I361" s="123"/>
      <c r="J361" s="88"/>
    </row>
    <row r="362" spans="1:10" s="72" customFormat="1" x14ac:dyDescent="0.35">
      <c r="A362" s="69">
        <v>7.1</v>
      </c>
      <c r="B362" s="70">
        <v>9.0500000000000007</v>
      </c>
      <c r="C362" s="69">
        <v>13.01</v>
      </c>
      <c r="D362" s="71" t="s">
        <v>159</v>
      </c>
      <c r="E362" s="69">
        <v>4</v>
      </c>
      <c r="F362" s="76">
        <f t="shared" si="12"/>
        <v>9</v>
      </c>
      <c r="G362" s="76">
        <f t="shared" si="13"/>
        <v>13</v>
      </c>
      <c r="H362" s="126" t="s">
        <v>458</v>
      </c>
      <c r="I362" s="122">
        <f>ROWS(G362:G363)</f>
        <v>2</v>
      </c>
    </row>
    <row r="363" spans="1:10" s="72" customFormat="1" x14ac:dyDescent="0.35">
      <c r="A363" s="69">
        <v>7.1</v>
      </c>
      <c r="B363" s="70">
        <v>9.0500000000000007</v>
      </c>
      <c r="C363" s="69">
        <v>13.02</v>
      </c>
      <c r="D363" s="71" t="s">
        <v>159</v>
      </c>
      <c r="E363" s="69">
        <v>4</v>
      </c>
      <c r="F363" s="76">
        <f t="shared" si="12"/>
        <v>9</v>
      </c>
      <c r="G363" s="76">
        <f t="shared" si="13"/>
        <v>13</v>
      </c>
      <c r="H363" s="126"/>
      <c r="I363" s="122"/>
    </row>
    <row r="364" spans="1:10" s="64" customFormat="1" x14ac:dyDescent="0.35">
      <c r="A364" s="82">
        <v>2.1</v>
      </c>
      <c r="B364" s="61">
        <v>9.0299999999999994</v>
      </c>
      <c r="C364" s="60">
        <v>14.06</v>
      </c>
      <c r="D364" s="62" t="s">
        <v>148</v>
      </c>
      <c r="E364" s="60">
        <v>90</v>
      </c>
      <c r="F364" s="75">
        <f t="shared" si="12"/>
        <v>9</v>
      </c>
      <c r="G364" s="75">
        <f t="shared" si="13"/>
        <v>14</v>
      </c>
      <c r="H364" s="123" t="s">
        <v>459</v>
      </c>
      <c r="I364" s="123">
        <f>ROWS(G364)</f>
        <v>1</v>
      </c>
    </row>
    <row r="365" spans="1:10" s="72" customFormat="1" x14ac:dyDescent="0.35">
      <c r="A365" s="69">
        <v>10</v>
      </c>
      <c r="B365" s="70">
        <v>9.1</v>
      </c>
      <c r="C365" s="69">
        <v>17.03</v>
      </c>
      <c r="D365" s="71" t="s">
        <v>112</v>
      </c>
      <c r="E365" s="69"/>
      <c r="F365" s="76">
        <f t="shared" si="12"/>
        <v>9</v>
      </c>
      <c r="G365" s="76">
        <f t="shared" si="13"/>
        <v>17</v>
      </c>
      <c r="H365" s="122">
        <v>9.17</v>
      </c>
      <c r="I365" s="122">
        <f>ROWS(G365:G366)</f>
        <v>2</v>
      </c>
    </row>
    <row r="366" spans="1:10" s="72" customFormat="1" x14ac:dyDescent="0.35">
      <c r="A366" s="69">
        <v>7.1</v>
      </c>
      <c r="B366" s="70">
        <v>9.11</v>
      </c>
      <c r="C366" s="69">
        <v>17.04</v>
      </c>
      <c r="D366" s="71" t="s">
        <v>211</v>
      </c>
      <c r="E366" s="69"/>
      <c r="F366" s="76">
        <f t="shared" si="12"/>
        <v>9</v>
      </c>
      <c r="G366" s="76">
        <f t="shared" si="13"/>
        <v>17</v>
      </c>
      <c r="H366" s="122"/>
      <c r="I366" s="122"/>
      <c r="J366" s="85"/>
    </row>
    <row r="367" spans="1:10" s="64" customFormat="1" x14ac:dyDescent="0.35">
      <c r="A367" s="60">
        <v>3</v>
      </c>
      <c r="B367" s="61">
        <v>9.01</v>
      </c>
      <c r="C367" s="60">
        <v>18.04</v>
      </c>
      <c r="D367" s="62" t="s">
        <v>149</v>
      </c>
      <c r="E367" s="60">
        <v>24</v>
      </c>
      <c r="F367" s="75">
        <f t="shared" si="12"/>
        <v>9</v>
      </c>
      <c r="G367" s="75">
        <f t="shared" si="13"/>
        <v>18</v>
      </c>
      <c r="H367" s="123" t="s">
        <v>460</v>
      </c>
      <c r="I367" s="123">
        <f>ROWS(G367:G372)</f>
        <v>6</v>
      </c>
    </row>
    <row r="368" spans="1:10" s="64" customFormat="1" x14ac:dyDescent="0.35">
      <c r="A368" s="60">
        <v>7.1</v>
      </c>
      <c r="B368" s="61">
        <v>9.01</v>
      </c>
      <c r="C368" s="60">
        <v>18.04</v>
      </c>
      <c r="D368" s="62" t="s">
        <v>149</v>
      </c>
      <c r="E368" s="60">
        <v>24</v>
      </c>
      <c r="F368" s="75">
        <f t="shared" si="12"/>
        <v>9</v>
      </c>
      <c r="G368" s="75">
        <f t="shared" si="13"/>
        <v>18</v>
      </c>
      <c r="H368" s="123"/>
      <c r="I368" s="123"/>
    </row>
    <row r="369" spans="1:10" s="64" customFormat="1" x14ac:dyDescent="0.35">
      <c r="A369" s="60">
        <v>4</v>
      </c>
      <c r="B369" s="61">
        <v>9.0299999999999994</v>
      </c>
      <c r="C369" s="60">
        <v>18.02</v>
      </c>
      <c r="D369" s="62" t="s">
        <v>148</v>
      </c>
      <c r="E369" s="60">
        <v>90</v>
      </c>
      <c r="F369" s="75">
        <f t="shared" si="12"/>
        <v>9</v>
      </c>
      <c r="G369" s="75">
        <f t="shared" si="13"/>
        <v>18</v>
      </c>
      <c r="H369" s="123"/>
      <c r="I369" s="123"/>
    </row>
    <row r="370" spans="1:10" s="64" customFormat="1" x14ac:dyDescent="0.35">
      <c r="A370" s="60">
        <v>4</v>
      </c>
      <c r="B370" s="61">
        <v>9.0299999999999994</v>
      </c>
      <c r="C370" s="60">
        <v>18.03</v>
      </c>
      <c r="D370" s="62" t="s">
        <v>148</v>
      </c>
      <c r="E370" s="60">
        <v>90</v>
      </c>
      <c r="F370" s="75">
        <f t="shared" si="12"/>
        <v>9</v>
      </c>
      <c r="G370" s="75">
        <f t="shared" si="13"/>
        <v>18</v>
      </c>
      <c r="H370" s="123"/>
      <c r="I370" s="123"/>
    </row>
    <row r="371" spans="1:10" s="64" customFormat="1" x14ac:dyDescent="0.35">
      <c r="A371" s="60">
        <v>7.1</v>
      </c>
      <c r="B371" s="61">
        <v>9.0299999999999994</v>
      </c>
      <c r="C371" s="60">
        <v>18.03</v>
      </c>
      <c r="D371" s="62" t="s">
        <v>148</v>
      </c>
      <c r="E371" s="60">
        <v>90</v>
      </c>
      <c r="F371" s="75">
        <f t="shared" si="12"/>
        <v>9</v>
      </c>
      <c r="G371" s="75">
        <f t="shared" si="13"/>
        <v>18</v>
      </c>
      <c r="H371" s="123"/>
      <c r="I371" s="123"/>
    </row>
    <row r="372" spans="1:10" s="64" customFormat="1" x14ac:dyDescent="0.35">
      <c r="A372" s="60">
        <v>7.1</v>
      </c>
      <c r="B372" s="61">
        <v>9.0299999999999994</v>
      </c>
      <c r="C372" s="60">
        <v>18.03</v>
      </c>
      <c r="D372" s="62" t="s">
        <v>148</v>
      </c>
      <c r="E372" s="60">
        <v>90</v>
      </c>
      <c r="F372" s="75">
        <f t="shared" si="12"/>
        <v>9</v>
      </c>
      <c r="G372" s="75">
        <f t="shared" si="13"/>
        <v>18</v>
      </c>
      <c r="H372" s="123"/>
      <c r="I372" s="123"/>
    </row>
    <row r="373" spans="1:10" s="72" customFormat="1" x14ac:dyDescent="0.35">
      <c r="A373" s="69">
        <v>4</v>
      </c>
      <c r="B373" s="70">
        <v>9.06</v>
      </c>
      <c r="C373" s="69">
        <v>200</v>
      </c>
      <c r="D373" s="71" t="s">
        <v>230</v>
      </c>
      <c r="E373" s="69">
        <v>98</v>
      </c>
      <c r="F373" s="76">
        <f t="shared" si="12"/>
        <v>9</v>
      </c>
      <c r="G373" s="76">
        <f t="shared" si="13"/>
        <v>200</v>
      </c>
      <c r="H373" s="122"/>
      <c r="I373" s="122"/>
      <c r="J373" s="69"/>
    </row>
    <row r="374" spans="1:10" s="72" customFormat="1" x14ac:dyDescent="0.35">
      <c r="A374" s="69">
        <v>4</v>
      </c>
      <c r="B374" s="70">
        <v>9.07</v>
      </c>
      <c r="C374" s="69">
        <v>200</v>
      </c>
      <c r="D374" s="71" t="s">
        <v>230</v>
      </c>
      <c r="E374" s="69">
        <v>98</v>
      </c>
      <c r="F374" s="76">
        <f t="shared" si="12"/>
        <v>9</v>
      </c>
      <c r="G374" s="76">
        <f t="shared" si="13"/>
        <v>200</v>
      </c>
      <c r="H374" s="122"/>
      <c r="I374" s="122"/>
      <c r="J374" s="69"/>
    </row>
    <row r="375" spans="1:10" s="64" customFormat="1" x14ac:dyDescent="0.25">
      <c r="A375" s="54">
        <v>3</v>
      </c>
      <c r="B375" s="55">
        <v>10.021000000000001</v>
      </c>
      <c r="C375" s="54">
        <v>1.01</v>
      </c>
      <c r="D375" s="56" t="s">
        <v>224</v>
      </c>
      <c r="E375" s="54">
        <v>5</v>
      </c>
      <c r="F375" s="75">
        <f t="shared" si="12"/>
        <v>10</v>
      </c>
      <c r="G375" s="75">
        <f t="shared" si="13"/>
        <v>1</v>
      </c>
      <c r="H375" s="124" t="s">
        <v>461</v>
      </c>
      <c r="I375" s="132">
        <f>ROWS(G375:G381)</f>
        <v>7</v>
      </c>
      <c r="J375" s="58"/>
    </row>
    <row r="376" spans="1:10" s="64" customFormat="1" x14ac:dyDescent="0.25">
      <c r="A376" s="54">
        <v>7.1</v>
      </c>
      <c r="B376" s="55">
        <v>10.021000000000001</v>
      </c>
      <c r="C376" s="54">
        <v>1.01</v>
      </c>
      <c r="D376" s="56" t="s">
        <v>224</v>
      </c>
      <c r="E376" s="54">
        <v>5</v>
      </c>
      <c r="F376" s="75">
        <f t="shared" si="12"/>
        <v>10</v>
      </c>
      <c r="G376" s="75">
        <f t="shared" si="13"/>
        <v>1</v>
      </c>
      <c r="H376" s="124"/>
      <c r="I376" s="132"/>
      <c r="J376" s="58"/>
    </row>
    <row r="377" spans="1:10" s="64" customFormat="1" x14ac:dyDescent="0.35">
      <c r="A377" s="60">
        <v>3</v>
      </c>
      <c r="B377" s="61">
        <v>10.010999999999999</v>
      </c>
      <c r="C377" s="60">
        <v>1.02</v>
      </c>
      <c r="D377" s="62" t="s">
        <v>228</v>
      </c>
      <c r="E377" s="60">
        <v>62</v>
      </c>
      <c r="F377" s="75">
        <f t="shared" si="12"/>
        <v>10</v>
      </c>
      <c r="G377" s="75">
        <f t="shared" si="13"/>
        <v>1</v>
      </c>
      <c r="H377" s="123"/>
      <c r="I377" s="123"/>
    </row>
    <row r="378" spans="1:10" s="64" customFormat="1" x14ac:dyDescent="0.25">
      <c r="A378" s="54">
        <v>3</v>
      </c>
      <c r="B378" s="55">
        <v>10.021000000000001</v>
      </c>
      <c r="C378" s="54">
        <v>1.05</v>
      </c>
      <c r="D378" s="56" t="s">
        <v>217</v>
      </c>
      <c r="E378" s="54">
        <v>69</v>
      </c>
      <c r="F378" s="75">
        <f t="shared" si="12"/>
        <v>10</v>
      </c>
      <c r="G378" s="75">
        <f t="shared" si="13"/>
        <v>1</v>
      </c>
      <c r="H378" s="124"/>
      <c r="I378" s="132"/>
      <c r="J378" s="58"/>
    </row>
    <row r="379" spans="1:10" s="64" customFormat="1" x14ac:dyDescent="0.35">
      <c r="A379" s="54">
        <v>3</v>
      </c>
      <c r="B379" s="55">
        <v>10.023</v>
      </c>
      <c r="C379" s="54">
        <v>1.05</v>
      </c>
      <c r="D379" s="56" t="s">
        <v>217</v>
      </c>
      <c r="E379" s="54">
        <v>69</v>
      </c>
      <c r="F379" s="75">
        <f t="shared" si="12"/>
        <v>10</v>
      </c>
      <c r="G379" s="75">
        <f t="shared" si="13"/>
        <v>1</v>
      </c>
      <c r="H379" s="127"/>
      <c r="I379" s="123"/>
    </row>
    <row r="380" spans="1:10" s="64" customFormat="1" x14ac:dyDescent="0.35">
      <c r="A380" s="60">
        <v>3</v>
      </c>
      <c r="B380" s="61">
        <v>10.025</v>
      </c>
      <c r="C380" s="60">
        <v>1.05</v>
      </c>
      <c r="D380" s="62" t="s">
        <v>217</v>
      </c>
      <c r="E380" s="60">
        <v>69</v>
      </c>
      <c r="F380" s="75">
        <f t="shared" si="12"/>
        <v>10</v>
      </c>
      <c r="G380" s="75">
        <f t="shared" si="13"/>
        <v>1</v>
      </c>
      <c r="H380" s="127"/>
      <c r="I380" s="123"/>
    </row>
    <row r="381" spans="1:10" s="64" customFormat="1" x14ac:dyDescent="0.35">
      <c r="A381" s="60">
        <v>3</v>
      </c>
      <c r="B381" s="61">
        <v>10.010999999999999</v>
      </c>
      <c r="C381" s="60">
        <v>1.03</v>
      </c>
      <c r="D381" s="62" t="s">
        <v>226</v>
      </c>
      <c r="E381" s="60">
        <v>101</v>
      </c>
      <c r="F381" s="75">
        <f t="shared" si="12"/>
        <v>10</v>
      </c>
      <c r="G381" s="75">
        <f t="shared" si="13"/>
        <v>1</v>
      </c>
      <c r="H381" s="127"/>
      <c r="I381" s="123"/>
    </row>
    <row r="382" spans="1:10" s="68" customFormat="1" x14ac:dyDescent="0.25">
      <c r="A382" s="65">
        <v>3</v>
      </c>
      <c r="B382" s="66">
        <v>10.021000000000001</v>
      </c>
      <c r="C382" s="65">
        <v>2.0099999999999998</v>
      </c>
      <c r="D382" s="67" t="s">
        <v>224</v>
      </c>
      <c r="E382" s="65">
        <v>5</v>
      </c>
      <c r="F382" s="76">
        <f t="shared" si="12"/>
        <v>10</v>
      </c>
      <c r="G382" s="76">
        <f t="shared" si="13"/>
        <v>2</v>
      </c>
      <c r="H382" s="125" t="s">
        <v>462</v>
      </c>
      <c r="I382" s="128">
        <f>ROWS(G382:G384)</f>
        <v>3</v>
      </c>
    </row>
    <row r="383" spans="1:10" s="68" customFormat="1" x14ac:dyDescent="0.25">
      <c r="A383" s="65">
        <v>7.1</v>
      </c>
      <c r="B383" s="66">
        <v>10.021000000000001</v>
      </c>
      <c r="C383" s="65">
        <v>2.0099999999999998</v>
      </c>
      <c r="D383" s="67" t="s">
        <v>224</v>
      </c>
      <c r="E383" s="65">
        <v>5</v>
      </c>
      <c r="F383" s="76">
        <f t="shared" si="12"/>
        <v>10</v>
      </c>
      <c r="G383" s="76">
        <f t="shared" si="13"/>
        <v>2</v>
      </c>
      <c r="H383" s="125"/>
      <c r="I383" s="128"/>
    </row>
    <row r="384" spans="1:10" s="68" customFormat="1" x14ac:dyDescent="0.35">
      <c r="A384" s="69">
        <v>3</v>
      </c>
      <c r="B384" s="70">
        <v>10.021000000000001</v>
      </c>
      <c r="C384" s="69">
        <v>2.0099999999999998</v>
      </c>
      <c r="D384" s="71" t="s">
        <v>221</v>
      </c>
      <c r="E384" s="69">
        <v>104</v>
      </c>
      <c r="F384" s="76">
        <f t="shared" si="12"/>
        <v>10</v>
      </c>
      <c r="G384" s="76">
        <f t="shared" si="13"/>
        <v>2</v>
      </c>
      <c r="H384" s="122"/>
      <c r="I384" s="122"/>
      <c r="J384" s="83"/>
    </row>
    <row r="385" spans="1:10" s="58" customFormat="1" x14ac:dyDescent="0.35">
      <c r="A385" s="60">
        <v>3</v>
      </c>
      <c r="B385" s="61">
        <v>10.010999999999999</v>
      </c>
      <c r="C385" s="60">
        <v>3.01</v>
      </c>
      <c r="D385" s="62" t="s">
        <v>229</v>
      </c>
      <c r="E385" s="60">
        <v>36</v>
      </c>
      <c r="F385" s="75">
        <f t="shared" si="12"/>
        <v>10</v>
      </c>
      <c r="G385" s="75">
        <f t="shared" si="13"/>
        <v>3</v>
      </c>
      <c r="H385" s="123" t="s">
        <v>463</v>
      </c>
      <c r="I385" s="123">
        <f>ROWS(G385:G394)</f>
        <v>10</v>
      </c>
      <c r="J385" s="64"/>
    </row>
    <row r="386" spans="1:10" s="58" customFormat="1" x14ac:dyDescent="0.35">
      <c r="A386" s="60">
        <v>3</v>
      </c>
      <c r="B386" s="61">
        <v>10.021000000000001</v>
      </c>
      <c r="C386" s="60">
        <v>3.01</v>
      </c>
      <c r="D386" s="62" t="s">
        <v>229</v>
      </c>
      <c r="E386" s="60">
        <v>36</v>
      </c>
      <c r="F386" s="75">
        <f t="shared" si="12"/>
        <v>10</v>
      </c>
      <c r="G386" s="75">
        <f t="shared" si="13"/>
        <v>3</v>
      </c>
      <c r="H386" s="123"/>
      <c r="I386" s="123"/>
      <c r="J386" s="64"/>
    </row>
    <row r="387" spans="1:10" s="64" customFormat="1" x14ac:dyDescent="0.35">
      <c r="A387" s="60">
        <v>4</v>
      </c>
      <c r="B387" s="61">
        <v>10.010999999999999</v>
      </c>
      <c r="C387" s="60">
        <v>3.01</v>
      </c>
      <c r="D387" s="62" t="s">
        <v>229</v>
      </c>
      <c r="E387" s="60">
        <v>36</v>
      </c>
      <c r="F387" s="75">
        <f t="shared" si="12"/>
        <v>10</v>
      </c>
      <c r="G387" s="75">
        <f t="shared" si="13"/>
        <v>3</v>
      </c>
      <c r="H387" s="123"/>
      <c r="I387" s="123"/>
    </row>
    <row r="388" spans="1:10" s="64" customFormat="1" x14ac:dyDescent="0.35">
      <c r="A388" s="60">
        <v>4</v>
      </c>
      <c r="B388" s="61">
        <v>10.021000000000001</v>
      </c>
      <c r="C388" s="60">
        <v>3.01</v>
      </c>
      <c r="D388" s="62" t="s">
        <v>229</v>
      </c>
      <c r="E388" s="60">
        <v>36</v>
      </c>
      <c r="F388" s="75">
        <f t="shared" si="12"/>
        <v>10</v>
      </c>
      <c r="G388" s="75">
        <f t="shared" si="13"/>
        <v>3</v>
      </c>
      <c r="H388" s="123"/>
      <c r="I388" s="123"/>
    </row>
    <row r="389" spans="1:10" s="58" customFormat="1" x14ac:dyDescent="0.35">
      <c r="A389" s="60">
        <v>7.1</v>
      </c>
      <c r="B389" s="61">
        <v>10.010999999999999</v>
      </c>
      <c r="C389" s="60">
        <v>3.03</v>
      </c>
      <c r="D389" s="62" t="s">
        <v>215</v>
      </c>
      <c r="E389" s="60"/>
      <c r="F389" s="75">
        <f t="shared" si="12"/>
        <v>10</v>
      </c>
      <c r="G389" s="75">
        <f t="shared" si="13"/>
        <v>3</v>
      </c>
      <c r="H389" s="123"/>
      <c r="I389" s="123"/>
      <c r="J389" s="88"/>
    </row>
    <row r="390" spans="1:10" s="58" customFormat="1" x14ac:dyDescent="0.35">
      <c r="A390" s="60">
        <v>7.1</v>
      </c>
      <c r="B390" s="61">
        <v>10.021000000000001</v>
      </c>
      <c r="C390" s="60">
        <v>3.03</v>
      </c>
      <c r="D390" s="62" t="s">
        <v>215</v>
      </c>
      <c r="E390" s="60"/>
      <c r="F390" s="75">
        <f t="shared" si="12"/>
        <v>10</v>
      </c>
      <c r="G390" s="75">
        <f t="shared" si="13"/>
        <v>3</v>
      </c>
      <c r="H390" s="123"/>
      <c r="I390" s="123"/>
      <c r="J390" s="88"/>
    </row>
    <row r="391" spans="1:10" s="58" customFormat="1" x14ac:dyDescent="0.35">
      <c r="A391" s="60">
        <v>7.1</v>
      </c>
      <c r="B391" s="61">
        <v>10.010999999999999</v>
      </c>
      <c r="C391" s="60">
        <v>3.04</v>
      </c>
      <c r="D391" s="62" t="s">
        <v>215</v>
      </c>
      <c r="E391" s="60"/>
      <c r="F391" s="75">
        <f t="shared" si="12"/>
        <v>10</v>
      </c>
      <c r="G391" s="75">
        <f t="shared" si="13"/>
        <v>3</v>
      </c>
      <c r="H391" s="123"/>
      <c r="I391" s="123"/>
      <c r="J391" s="88"/>
    </row>
    <row r="392" spans="1:10" s="58" customFormat="1" x14ac:dyDescent="0.35">
      <c r="A392" s="60">
        <v>7.1</v>
      </c>
      <c r="B392" s="61">
        <v>10.021000000000001</v>
      </c>
      <c r="C392" s="60">
        <v>3.04</v>
      </c>
      <c r="D392" s="62" t="s">
        <v>215</v>
      </c>
      <c r="E392" s="60"/>
      <c r="F392" s="75">
        <f t="shared" si="12"/>
        <v>10</v>
      </c>
      <c r="G392" s="75">
        <f t="shared" si="13"/>
        <v>3</v>
      </c>
      <c r="H392" s="123"/>
      <c r="I392" s="123"/>
      <c r="J392" s="88"/>
    </row>
    <row r="393" spans="1:10" s="58" customFormat="1" x14ac:dyDescent="0.35">
      <c r="A393" s="60">
        <v>7.1</v>
      </c>
      <c r="B393" s="61">
        <v>10.010999999999999</v>
      </c>
      <c r="C393" s="60">
        <v>3.02</v>
      </c>
      <c r="D393" s="62" t="s">
        <v>230</v>
      </c>
      <c r="E393" s="60">
        <v>98</v>
      </c>
      <c r="F393" s="75">
        <f t="shared" si="12"/>
        <v>10</v>
      </c>
      <c r="G393" s="75">
        <f t="shared" si="13"/>
        <v>3</v>
      </c>
      <c r="H393" s="123"/>
      <c r="I393" s="123"/>
      <c r="J393" s="64"/>
    </row>
    <row r="394" spans="1:10" s="58" customFormat="1" x14ac:dyDescent="0.35">
      <c r="A394" s="60">
        <v>7.1</v>
      </c>
      <c r="B394" s="61">
        <v>10.023</v>
      </c>
      <c r="C394" s="60">
        <v>3.02</v>
      </c>
      <c r="D394" s="62" t="s">
        <v>230</v>
      </c>
      <c r="E394" s="60">
        <v>98</v>
      </c>
      <c r="F394" s="75">
        <f t="shared" si="12"/>
        <v>10</v>
      </c>
      <c r="G394" s="75">
        <f t="shared" si="13"/>
        <v>3</v>
      </c>
      <c r="H394" s="123"/>
      <c r="I394" s="123"/>
      <c r="J394" s="64"/>
    </row>
    <row r="395" spans="1:10" s="68" customFormat="1" x14ac:dyDescent="0.35">
      <c r="A395" s="69">
        <v>7.1</v>
      </c>
      <c r="B395" s="70">
        <v>10.023</v>
      </c>
      <c r="C395" s="69">
        <v>4.01</v>
      </c>
      <c r="D395" s="71" t="s">
        <v>227</v>
      </c>
      <c r="E395" s="69">
        <v>94</v>
      </c>
      <c r="F395" s="76">
        <f t="shared" si="12"/>
        <v>10</v>
      </c>
      <c r="G395" s="76">
        <f t="shared" si="13"/>
        <v>4</v>
      </c>
      <c r="H395" s="122" t="s">
        <v>464</v>
      </c>
      <c r="I395" s="122">
        <f>ROWS(G395:G396)</f>
        <v>2</v>
      </c>
      <c r="J395" s="72"/>
    </row>
    <row r="396" spans="1:10" s="68" customFormat="1" x14ac:dyDescent="0.35">
      <c r="A396" s="69">
        <v>7.1</v>
      </c>
      <c r="B396" s="70">
        <v>10.023999999999999</v>
      </c>
      <c r="C396" s="69">
        <v>4.01</v>
      </c>
      <c r="D396" s="71" t="s">
        <v>227</v>
      </c>
      <c r="E396" s="69">
        <v>94</v>
      </c>
      <c r="F396" s="76">
        <f t="shared" ref="F396:F465" si="16">_xlfn.FLOOR.MATH(B396)</f>
        <v>10</v>
      </c>
      <c r="G396" s="76">
        <f t="shared" ref="G396:G465" si="17">_xlfn.FLOOR.MATH(C396)</f>
        <v>4</v>
      </c>
      <c r="H396" s="122"/>
      <c r="I396" s="122"/>
      <c r="J396" s="72"/>
    </row>
    <row r="397" spans="1:10" s="58" customFormat="1" x14ac:dyDescent="0.35">
      <c r="A397" s="60">
        <v>7.1</v>
      </c>
      <c r="B397" s="61">
        <v>10.021000000000001</v>
      </c>
      <c r="C397" s="60">
        <v>5.09</v>
      </c>
      <c r="D397" s="62" t="s">
        <v>159</v>
      </c>
      <c r="E397" s="60">
        <v>4</v>
      </c>
      <c r="F397" s="75">
        <f t="shared" si="16"/>
        <v>10</v>
      </c>
      <c r="G397" s="75">
        <f t="shared" si="17"/>
        <v>5</v>
      </c>
      <c r="H397" s="127" t="s">
        <v>465</v>
      </c>
      <c r="I397" s="123">
        <f>ROWS(G397:G416)</f>
        <v>20</v>
      </c>
      <c r="J397" s="64"/>
    </row>
    <row r="398" spans="1:10" s="64" customFormat="1" x14ac:dyDescent="0.35">
      <c r="A398" s="60">
        <v>7.1</v>
      </c>
      <c r="B398" s="61">
        <v>10.010999999999999</v>
      </c>
      <c r="C398" s="60">
        <v>5.04</v>
      </c>
      <c r="D398" s="62" t="s">
        <v>235</v>
      </c>
      <c r="E398" s="60">
        <v>48</v>
      </c>
      <c r="F398" s="75">
        <f t="shared" si="16"/>
        <v>10</v>
      </c>
      <c r="G398" s="75">
        <f t="shared" si="17"/>
        <v>5</v>
      </c>
      <c r="H398" s="127"/>
      <c r="I398" s="123"/>
    </row>
    <row r="399" spans="1:10" s="64" customFormat="1" x14ac:dyDescent="0.35">
      <c r="A399" s="60">
        <v>7.1</v>
      </c>
      <c r="B399" s="61">
        <v>10.023</v>
      </c>
      <c r="C399" s="60">
        <v>5.04</v>
      </c>
      <c r="D399" s="62" t="s">
        <v>235</v>
      </c>
      <c r="E399" s="60">
        <v>48</v>
      </c>
      <c r="F399" s="75">
        <f t="shared" si="16"/>
        <v>10</v>
      </c>
      <c r="G399" s="75">
        <f t="shared" si="17"/>
        <v>5</v>
      </c>
      <c r="H399" s="127"/>
      <c r="I399" s="123"/>
    </row>
    <row r="400" spans="1:10" s="64" customFormat="1" x14ac:dyDescent="0.35">
      <c r="A400" s="60">
        <v>7.1</v>
      </c>
      <c r="B400" s="61">
        <v>10.025</v>
      </c>
      <c r="C400" s="60">
        <v>5.04</v>
      </c>
      <c r="D400" s="62" t="s">
        <v>235</v>
      </c>
      <c r="E400" s="60">
        <v>48</v>
      </c>
      <c r="F400" s="75">
        <f t="shared" si="16"/>
        <v>10</v>
      </c>
      <c r="G400" s="75">
        <f t="shared" si="17"/>
        <v>5</v>
      </c>
      <c r="H400" s="127"/>
      <c r="I400" s="123"/>
    </row>
    <row r="401" spans="1:10" s="64" customFormat="1" x14ac:dyDescent="0.35">
      <c r="A401" s="60">
        <v>7.1</v>
      </c>
      <c r="B401" s="61">
        <v>10.021000000000001</v>
      </c>
      <c r="C401" s="60">
        <v>5.01</v>
      </c>
      <c r="D401" s="62" t="s">
        <v>233</v>
      </c>
      <c r="E401" s="60">
        <v>56</v>
      </c>
      <c r="F401" s="75">
        <f t="shared" si="16"/>
        <v>10</v>
      </c>
      <c r="G401" s="75">
        <f t="shared" si="17"/>
        <v>5</v>
      </c>
      <c r="H401" s="123"/>
      <c r="I401" s="123"/>
    </row>
    <row r="402" spans="1:10" s="64" customFormat="1" x14ac:dyDescent="0.35">
      <c r="A402" s="60">
        <v>7.1</v>
      </c>
      <c r="B402" s="61">
        <v>10.010999999999999</v>
      </c>
      <c r="C402" s="60">
        <v>5.05</v>
      </c>
      <c r="D402" s="62" t="s">
        <v>228</v>
      </c>
      <c r="E402" s="60">
        <v>62</v>
      </c>
      <c r="F402" s="75">
        <f t="shared" si="16"/>
        <v>10</v>
      </c>
      <c r="G402" s="75">
        <f t="shared" si="17"/>
        <v>5</v>
      </c>
      <c r="H402" s="123"/>
      <c r="I402" s="123"/>
    </row>
    <row r="403" spans="1:10" s="64" customFormat="1" x14ac:dyDescent="0.25">
      <c r="A403" s="54">
        <v>7.1</v>
      </c>
      <c r="B403" s="55">
        <v>10.021000000000001</v>
      </c>
      <c r="C403" s="54">
        <v>5.08</v>
      </c>
      <c r="D403" s="56" t="s">
        <v>217</v>
      </c>
      <c r="E403" s="54">
        <v>69</v>
      </c>
      <c r="F403" s="75">
        <f t="shared" si="16"/>
        <v>10</v>
      </c>
      <c r="G403" s="75">
        <f t="shared" si="17"/>
        <v>5</v>
      </c>
      <c r="H403" s="124"/>
      <c r="I403" s="132"/>
      <c r="J403" s="58"/>
    </row>
    <row r="404" spans="1:10" s="64" customFormat="1" x14ac:dyDescent="0.25">
      <c r="A404" s="54">
        <v>7.1</v>
      </c>
      <c r="B404" s="55">
        <v>10.023</v>
      </c>
      <c r="C404" s="54">
        <v>5.08</v>
      </c>
      <c r="D404" s="56" t="s">
        <v>217</v>
      </c>
      <c r="E404" s="54">
        <v>69</v>
      </c>
      <c r="F404" s="75">
        <f t="shared" si="16"/>
        <v>10</v>
      </c>
      <c r="G404" s="75">
        <f t="shared" si="17"/>
        <v>5</v>
      </c>
      <c r="H404" s="124"/>
      <c r="I404" s="132"/>
      <c r="J404" s="58"/>
    </row>
    <row r="405" spans="1:10" s="64" customFormat="1" x14ac:dyDescent="0.25">
      <c r="A405" s="54">
        <v>7.1</v>
      </c>
      <c r="B405" s="55">
        <v>10.025</v>
      </c>
      <c r="C405" s="54">
        <v>5.08</v>
      </c>
      <c r="D405" s="56" t="s">
        <v>217</v>
      </c>
      <c r="E405" s="54">
        <v>69</v>
      </c>
      <c r="F405" s="75">
        <f t="shared" si="16"/>
        <v>10</v>
      </c>
      <c r="G405" s="75">
        <f t="shared" si="17"/>
        <v>5</v>
      </c>
      <c r="H405" s="124"/>
      <c r="I405" s="132"/>
      <c r="J405" s="58"/>
    </row>
    <row r="406" spans="1:10" s="64" customFormat="1" x14ac:dyDescent="0.35">
      <c r="A406" s="60">
        <v>7.2</v>
      </c>
      <c r="B406" s="61">
        <v>10.010999999999999</v>
      </c>
      <c r="C406" s="60">
        <v>5.0599999999999996</v>
      </c>
      <c r="D406" s="62" t="s">
        <v>250</v>
      </c>
      <c r="E406" s="60">
        <v>82</v>
      </c>
      <c r="F406" s="75">
        <f t="shared" si="16"/>
        <v>10</v>
      </c>
      <c r="G406" s="75">
        <f t="shared" si="17"/>
        <v>5</v>
      </c>
      <c r="H406" s="123"/>
      <c r="I406" s="123"/>
    </row>
    <row r="407" spans="1:10" s="64" customFormat="1" x14ac:dyDescent="0.35">
      <c r="A407" s="60">
        <v>7.2</v>
      </c>
      <c r="B407" s="61">
        <v>10.010999999999999</v>
      </c>
      <c r="C407" s="60">
        <v>5.0599999999999996</v>
      </c>
      <c r="D407" s="62" t="s">
        <v>222</v>
      </c>
      <c r="E407" s="60">
        <v>81</v>
      </c>
      <c r="F407" s="75">
        <f t="shared" si="16"/>
        <v>10</v>
      </c>
      <c r="G407" s="75">
        <f t="shared" si="17"/>
        <v>5</v>
      </c>
      <c r="H407" s="123"/>
      <c r="I407" s="123"/>
    </row>
    <row r="408" spans="1:10" s="64" customFormat="1" x14ac:dyDescent="0.35">
      <c r="A408" s="60">
        <v>7.2</v>
      </c>
      <c r="B408" s="61">
        <v>10.012</v>
      </c>
      <c r="C408" s="60">
        <v>5.0599999999999996</v>
      </c>
      <c r="D408" s="62" t="s">
        <v>222</v>
      </c>
      <c r="E408" s="60">
        <v>81</v>
      </c>
      <c r="F408" s="75">
        <f t="shared" si="16"/>
        <v>10</v>
      </c>
      <c r="G408" s="75">
        <f t="shared" si="17"/>
        <v>5</v>
      </c>
      <c r="H408" s="123"/>
      <c r="I408" s="123"/>
    </row>
    <row r="409" spans="1:10" s="64" customFormat="1" x14ac:dyDescent="0.35">
      <c r="A409" s="60">
        <v>7.2</v>
      </c>
      <c r="B409" s="61">
        <v>10.021000000000001</v>
      </c>
      <c r="C409" s="60">
        <v>5.0599999999999996</v>
      </c>
      <c r="D409" s="62" t="s">
        <v>222</v>
      </c>
      <c r="E409" s="60">
        <v>81</v>
      </c>
      <c r="F409" s="75">
        <f t="shared" si="16"/>
        <v>10</v>
      </c>
      <c r="G409" s="75">
        <f t="shared" si="17"/>
        <v>5</v>
      </c>
      <c r="H409" s="123"/>
      <c r="I409" s="123"/>
    </row>
    <row r="410" spans="1:10" s="64" customFormat="1" x14ac:dyDescent="0.35">
      <c r="A410" s="60">
        <v>7.2</v>
      </c>
      <c r="B410" s="61">
        <v>10.022</v>
      </c>
      <c r="C410" s="60">
        <v>5.0599999999999996</v>
      </c>
      <c r="D410" s="62" t="s">
        <v>222</v>
      </c>
      <c r="E410" s="60">
        <v>81</v>
      </c>
      <c r="F410" s="75">
        <f t="shared" si="16"/>
        <v>10</v>
      </c>
      <c r="G410" s="75">
        <f t="shared" si="17"/>
        <v>5</v>
      </c>
      <c r="H410" s="123"/>
      <c r="I410" s="123"/>
    </row>
    <row r="411" spans="1:10" s="64" customFormat="1" x14ac:dyDescent="0.35">
      <c r="A411" s="60">
        <v>7.2</v>
      </c>
      <c r="B411" s="61">
        <v>10.010999999999999</v>
      </c>
      <c r="C411" s="60">
        <v>5.07</v>
      </c>
      <c r="D411" s="62" t="s">
        <v>222</v>
      </c>
      <c r="E411" s="60">
        <v>81</v>
      </c>
      <c r="F411" s="75">
        <f t="shared" si="16"/>
        <v>10</v>
      </c>
      <c r="G411" s="75">
        <f t="shared" si="17"/>
        <v>5</v>
      </c>
      <c r="H411" s="123"/>
      <c r="I411" s="123"/>
    </row>
    <row r="412" spans="1:10" s="64" customFormat="1" x14ac:dyDescent="0.35">
      <c r="A412" s="60">
        <v>7.2</v>
      </c>
      <c r="B412" s="61">
        <v>10.012</v>
      </c>
      <c r="C412" s="60">
        <v>5.07</v>
      </c>
      <c r="D412" s="62" t="s">
        <v>222</v>
      </c>
      <c r="E412" s="60">
        <v>81</v>
      </c>
      <c r="F412" s="75">
        <f t="shared" si="16"/>
        <v>10</v>
      </c>
      <c r="G412" s="75">
        <f t="shared" si="17"/>
        <v>5</v>
      </c>
      <c r="H412" s="123"/>
      <c r="I412" s="123"/>
    </row>
    <row r="413" spans="1:10" s="64" customFormat="1" x14ac:dyDescent="0.35">
      <c r="A413" s="60">
        <v>7.2</v>
      </c>
      <c r="B413" s="61">
        <v>10.021000000000001</v>
      </c>
      <c r="C413" s="60">
        <v>5.07</v>
      </c>
      <c r="D413" s="62" t="s">
        <v>222</v>
      </c>
      <c r="E413" s="60">
        <v>81</v>
      </c>
      <c r="F413" s="75">
        <f t="shared" si="16"/>
        <v>10</v>
      </c>
      <c r="G413" s="75">
        <f t="shared" si="17"/>
        <v>5</v>
      </c>
      <c r="H413" s="123"/>
      <c r="I413" s="123"/>
    </row>
    <row r="414" spans="1:10" s="64" customFormat="1" x14ac:dyDescent="0.35">
      <c r="A414" s="60">
        <v>7.1</v>
      </c>
      <c r="B414" s="61">
        <v>10.010999999999999</v>
      </c>
      <c r="C414" s="60">
        <v>5.03</v>
      </c>
      <c r="D414" s="62" t="s">
        <v>227</v>
      </c>
      <c r="E414" s="60">
        <v>94</v>
      </c>
      <c r="F414" s="75">
        <f t="shared" si="16"/>
        <v>10</v>
      </c>
      <c r="G414" s="75">
        <f t="shared" si="17"/>
        <v>5</v>
      </c>
      <c r="H414" s="123"/>
      <c r="I414" s="123"/>
    </row>
    <row r="415" spans="1:10" s="64" customFormat="1" x14ac:dyDescent="0.35">
      <c r="A415" s="60">
        <v>7.1</v>
      </c>
      <c r="B415" s="61">
        <v>10.010999999999999</v>
      </c>
      <c r="C415" s="60">
        <v>5.05</v>
      </c>
      <c r="D415" s="62" t="s">
        <v>226</v>
      </c>
      <c r="E415" s="60">
        <v>101</v>
      </c>
      <c r="F415" s="75">
        <f t="shared" si="16"/>
        <v>10</v>
      </c>
      <c r="G415" s="75">
        <f t="shared" si="17"/>
        <v>5</v>
      </c>
      <c r="H415" s="127"/>
      <c r="I415" s="123"/>
    </row>
    <row r="416" spans="1:10" s="64" customFormat="1" x14ac:dyDescent="0.35">
      <c r="A416" s="60">
        <v>7.1</v>
      </c>
      <c r="B416" s="61">
        <v>10.010999999999999</v>
      </c>
      <c r="C416" s="60">
        <v>5.05</v>
      </c>
      <c r="D416" s="62" t="s">
        <v>226</v>
      </c>
      <c r="E416" s="60">
        <v>101</v>
      </c>
      <c r="F416" s="75">
        <f t="shared" si="16"/>
        <v>10</v>
      </c>
      <c r="G416" s="75">
        <f t="shared" si="17"/>
        <v>5</v>
      </c>
      <c r="H416" s="127"/>
      <c r="I416" s="123"/>
    </row>
    <row r="417" spans="1:10" s="72" customFormat="1" x14ac:dyDescent="0.35">
      <c r="A417" s="69">
        <v>7.1</v>
      </c>
      <c r="B417" s="70">
        <v>10.021000000000001</v>
      </c>
      <c r="C417" s="69">
        <v>6.01</v>
      </c>
      <c r="D417" s="71" t="s">
        <v>234</v>
      </c>
      <c r="E417" s="69">
        <v>100</v>
      </c>
      <c r="F417" s="76">
        <f t="shared" si="16"/>
        <v>10</v>
      </c>
      <c r="G417" s="76">
        <f t="shared" si="17"/>
        <v>6</v>
      </c>
      <c r="H417" s="122" t="s">
        <v>384</v>
      </c>
      <c r="I417" s="122">
        <f>ROWS(G417:G419)</f>
        <v>3</v>
      </c>
    </row>
    <row r="418" spans="1:10" s="72" customFormat="1" x14ac:dyDescent="0.35">
      <c r="A418" s="69">
        <v>7.1</v>
      </c>
      <c r="B418" s="70">
        <v>10.021000000000001</v>
      </c>
      <c r="C418" s="69">
        <v>6.02</v>
      </c>
      <c r="D418" s="71" t="s">
        <v>234</v>
      </c>
      <c r="E418" s="69">
        <v>100</v>
      </c>
      <c r="F418" s="76">
        <f t="shared" si="16"/>
        <v>10</v>
      </c>
      <c r="G418" s="76">
        <f t="shared" si="17"/>
        <v>6</v>
      </c>
      <c r="H418" s="122"/>
      <c r="I418" s="122"/>
    </row>
    <row r="419" spans="1:10" s="72" customFormat="1" x14ac:dyDescent="0.35">
      <c r="A419" s="69">
        <v>7.1</v>
      </c>
      <c r="B419" s="70">
        <v>10.021000000000001</v>
      </c>
      <c r="C419" s="69">
        <v>6.01</v>
      </c>
      <c r="D419" s="71" t="s">
        <v>221</v>
      </c>
      <c r="E419" s="69">
        <v>104</v>
      </c>
      <c r="F419" s="76">
        <f t="shared" si="16"/>
        <v>10</v>
      </c>
      <c r="G419" s="76">
        <f t="shared" si="17"/>
        <v>6</v>
      </c>
      <c r="H419" s="122"/>
      <c r="I419" s="122"/>
    </row>
    <row r="420" spans="1:10" s="64" customFormat="1" x14ac:dyDescent="0.35">
      <c r="A420" s="60">
        <v>4</v>
      </c>
      <c r="B420" s="61">
        <v>10.010999999999999</v>
      </c>
      <c r="C420" s="60">
        <v>7.01</v>
      </c>
      <c r="D420" s="62" t="s">
        <v>229</v>
      </c>
      <c r="E420" s="60">
        <v>36</v>
      </c>
      <c r="F420" s="75">
        <f t="shared" si="16"/>
        <v>10</v>
      </c>
      <c r="G420" s="75">
        <f t="shared" si="17"/>
        <v>7</v>
      </c>
      <c r="H420" s="123" t="s">
        <v>466</v>
      </c>
      <c r="I420" s="123">
        <f>ROWS(G420:G427)</f>
        <v>8</v>
      </c>
    </row>
    <row r="421" spans="1:10" s="64" customFormat="1" x14ac:dyDescent="0.35">
      <c r="A421" s="60">
        <v>4</v>
      </c>
      <c r="B421" s="61">
        <v>10.021000000000001</v>
      </c>
      <c r="C421" s="60">
        <v>7.01</v>
      </c>
      <c r="D421" s="62" t="s">
        <v>229</v>
      </c>
      <c r="E421" s="60">
        <v>36</v>
      </c>
      <c r="F421" s="75">
        <f t="shared" si="16"/>
        <v>10</v>
      </c>
      <c r="G421" s="75">
        <f t="shared" si="17"/>
        <v>7</v>
      </c>
      <c r="H421" s="123"/>
      <c r="I421" s="123"/>
    </row>
    <row r="422" spans="1:10" s="64" customFormat="1" x14ac:dyDescent="0.35">
      <c r="A422" s="60">
        <v>5</v>
      </c>
      <c r="B422" s="61">
        <v>10.010999999999999</v>
      </c>
      <c r="C422" s="60">
        <v>7.01</v>
      </c>
      <c r="D422" s="62" t="s">
        <v>229</v>
      </c>
      <c r="E422" s="60">
        <v>36</v>
      </c>
      <c r="F422" s="75">
        <f t="shared" si="16"/>
        <v>10</v>
      </c>
      <c r="G422" s="75">
        <f t="shared" si="17"/>
        <v>7</v>
      </c>
      <c r="H422" s="123"/>
      <c r="I422" s="123"/>
    </row>
    <row r="423" spans="1:10" s="64" customFormat="1" x14ac:dyDescent="0.35">
      <c r="A423" s="60">
        <v>5</v>
      </c>
      <c r="B423" s="61">
        <v>10.021000000000001</v>
      </c>
      <c r="C423" s="60">
        <v>7.01</v>
      </c>
      <c r="D423" s="62" t="s">
        <v>229</v>
      </c>
      <c r="E423" s="60">
        <v>36</v>
      </c>
      <c r="F423" s="75">
        <f t="shared" si="16"/>
        <v>10</v>
      </c>
      <c r="G423" s="75">
        <f t="shared" si="17"/>
        <v>7</v>
      </c>
      <c r="H423" s="123"/>
      <c r="I423" s="123"/>
    </row>
    <row r="424" spans="1:10" s="64" customFormat="1" x14ac:dyDescent="0.35">
      <c r="A424" s="60">
        <v>7.1</v>
      </c>
      <c r="B424" s="61">
        <v>10.010999999999999</v>
      </c>
      <c r="C424" s="60">
        <v>7.01</v>
      </c>
      <c r="D424" s="62" t="s">
        <v>229</v>
      </c>
      <c r="E424" s="60">
        <v>36</v>
      </c>
      <c r="F424" s="75">
        <f t="shared" si="16"/>
        <v>10</v>
      </c>
      <c r="G424" s="75">
        <f t="shared" si="17"/>
        <v>7</v>
      </c>
      <c r="H424" s="123"/>
      <c r="I424" s="123"/>
    </row>
    <row r="425" spans="1:10" s="64" customFormat="1" x14ac:dyDescent="0.35">
      <c r="A425" s="60">
        <v>7.1</v>
      </c>
      <c r="B425" s="61">
        <v>10.021000000000001</v>
      </c>
      <c r="C425" s="60">
        <v>7.01</v>
      </c>
      <c r="D425" s="62" t="s">
        <v>229</v>
      </c>
      <c r="E425" s="60">
        <v>36</v>
      </c>
      <c r="F425" s="75">
        <f t="shared" si="16"/>
        <v>10</v>
      </c>
      <c r="G425" s="75">
        <f t="shared" si="17"/>
        <v>7</v>
      </c>
      <c r="H425" s="123"/>
      <c r="I425" s="123"/>
    </row>
    <row r="426" spans="1:10" s="64" customFormat="1" x14ac:dyDescent="0.35">
      <c r="A426" s="60">
        <v>7.1</v>
      </c>
      <c r="B426" s="61">
        <v>10.010999999999999</v>
      </c>
      <c r="C426" s="60">
        <v>7.02</v>
      </c>
      <c r="D426" s="62" t="s">
        <v>230</v>
      </c>
      <c r="E426" s="60">
        <v>98</v>
      </c>
      <c r="F426" s="75">
        <f t="shared" si="16"/>
        <v>10</v>
      </c>
      <c r="G426" s="75">
        <f t="shared" si="17"/>
        <v>7</v>
      </c>
      <c r="H426" s="123"/>
      <c r="I426" s="123"/>
    </row>
    <row r="427" spans="1:10" s="64" customFormat="1" x14ac:dyDescent="0.35">
      <c r="A427" s="60">
        <v>7.1</v>
      </c>
      <c r="B427" s="61">
        <v>10.023</v>
      </c>
      <c r="C427" s="60">
        <v>7.02</v>
      </c>
      <c r="D427" s="62" t="s">
        <v>230</v>
      </c>
      <c r="E427" s="60">
        <v>98</v>
      </c>
      <c r="F427" s="75">
        <f t="shared" si="16"/>
        <v>10</v>
      </c>
      <c r="G427" s="75">
        <f t="shared" si="17"/>
        <v>7</v>
      </c>
      <c r="H427" s="123"/>
      <c r="I427" s="123"/>
    </row>
    <row r="428" spans="1:10" s="72" customFormat="1" x14ac:dyDescent="0.35">
      <c r="A428" s="69">
        <v>7.1</v>
      </c>
      <c r="B428" s="70">
        <v>10.010999999999999</v>
      </c>
      <c r="C428" s="69">
        <v>8.07</v>
      </c>
      <c r="D428" s="71" t="s">
        <v>210</v>
      </c>
      <c r="E428" s="69"/>
      <c r="F428" s="76">
        <f t="shared" si="16"/>
        <v>10</v>
      </c>
      <c r="G428" s="76">
        <f t="shared" si="17"/>
        <v>8</v>
      </c>
      <c r="H428" s="122" t="s">
        <v>385</v>
      </c>
      <c r="I428" s="122">
        <f>ROWS(G428:G445)</f>
        <v>18</v>
      </c>
    </row>
    <row r="429" spans="1:10" s="72" customFormat="1" x14ac:dyDescent="0.35">
      <c r="A429" s="69">
        <v>7.1</v>
      </c>
      <c r="B429" s="70">
        <v>10.012</v>
      </c>
      <c r="C429" s="69">
        <v>8.07</v>
      </c>
      <c r="D429" s="71" t="s">
        <v>210</v>
      </c>
      <c r="E429" s="69"/>
      <c r="F429" s="76">
        <f t="shared" si="16"/>
        <v>10</v>
      </c>
      <c r="G429" s="76">
        <f t="shared" si="17"/>
        <v>8</v>
      </c>
      <c r="H429" s="122"/>
      <c r="I429" s="122"/>
    </row>
    <row r="430" spans="1:10" s="72" customFormat="1" x14ac:dyDescent="0.35">
      <c r="A430" s="69">
        <v>7.1</v>
      </c>
      <c r="B430" s="70">
        <v>10.012</v>
      </c>
      <c r="C430" s="69">
        <v>8.02</v>
      </c>
      <c r="D430" s="71" t="s">
        <v>211</v>
      </c>
      <c r="E430" s="69"/>
      <c r="F430" s="76">
        <f t="shared" si="16"/>
        <v>10</v>
      </c>
      <c r="G430" s="76">
        <f t="shared" si="17"/>
        <v>8</v>
      </c>
      <c r="H430" s="122"/>
      <c r="I430" s="122"/>
      <c r="J430" s="85"/>
    </row>
    <row r="431" spans="1:10" s="72" customFormat="1" x14ac:dyDescent="0.35">
      <c r="A431" s="69">
        <v>7.1</v>
      </c>
      <c r="B431" s="70">
        <v>10.012</v>
      </c>
      <c r="C431" s="69">
        <v>8.08</v>
      </c>
      <c r="D431" s="71" t="s">
        <v>211</v>
      </c>
      <c r="E431" s="69"/>
      <c r="F431" s="76">
        <f t="shared" si="16"/>
        <v>10</v>
      </c>
      <c r="G431" s="76">
        <f t="shared" si="17"/>
        <v>8</v>
      </c>
      <c r="H431" s="122"/>
      <c r="I431" s="122"/>
      <c r="J431" s="85"/>
    </row>
    <row r="432" spans="1:10" s="72" customFormat="1" x14ac:dyDescent="0.35">
      <c r="A432" s="69">
        <v>3</v>
      </c>
      <c r="B432" s="70">
        <v>10.013</v>
      </c>
      <c r="C432" s="69">
        <v>8.01</v>
      </c>
      <c r="D432" s="71" t="s">
        <v>249</v>
      </c>
      <c r="E432" s="69">
        <v>86</v>
      </c>
      <c r="F432" s="76">
        <f t="shared" si="16"/>
        <v>10</v>
      </c>
      <c r="G432" s="76">
        <f t="shared" si="17"/>
        <v>8</v>
      </c>
      <c r="H432" s="122"/>
      <c r="I432" s="122"/>
    </row>
    <row r="433" spans="1:10" s="72" customFormat="1" x14ac:dyDescent="0.35">
      <c r="A433" s="69">
        <v>3</v>
      </c>
      <c r="B433" s="70">
        <v>10.010999999999999</v>
      </c>
      <c r="C433" s="69">
        <v>8.01</v>
      </c>
      <c r="D433" s="71" t="s">
        <v>248</v>
      </c>
      <c r="E433" s="69">
        <v>85</v>
      </c>
      <c r="F433" s="76">
        <f t="shared" si="16"/>
        <v>10</v>
      </c>
      <c r="G433" s="76">
        <f t="shared" si="17"/>
        <v>8</v>
      </c>
      <c r="H433" s="122"/>
      <c r="I433" s="122"/>
    </row>
    <row r="434" spans="1:10" s="72" customFormat="1" x14ac:dyDescent="0.35">
      <c r="A434" s="69">
        <v>4</v>
      </c>
      <c r="B434" s="70">
        <v>10.010999999999999</v>
      </c>
      <c r="C434" s="69">
        <v>8.0299999999999994</v>
      </c>
      <c r="D434" s="71" t="s">
        <v>218</v>
      </c>
      <c r="E434" s="69"/>
      <c r="F434" s="76">
        <f t="shared" si="16"/>
        <v>10</v>
      </c>
      <c r="G434" s="76">
        <f t="shared" si="17"/>
        <v>8</v>
      </c>
      <c r="H434" s="122"/>
      <c r="I434" s="122"/>
    </row>
    <row r="435" spans="1:10" s="72" customFormat="1" x14ac:dyDescent="0.35">
      <c r="A435" s="69">
        <v>4</v>
      </c>
      <c r="B435" s="70">
        <v>10.012</v>
      </c>
      <c r="C435" s="69">
        <v>8.0299999999999994</v>
      </c>
      <c r="D435" s="71" t="s">
        <v>218</v>
      </c>
      <c r="E435" s="69"/>
      <c r="F435" s="76">
        <f t="shared" si="16"/>
        <v>10</v>
      </c>
      <c r="G435" s="76">
        <f t="shared" si="17"/>
        <v>8</v>
      </c>
      <c r="H435" s="122"/>
      <c r="I435" s="122"/>
    </row>
    <row r="436" spans="1:10" s="72" customFormat="1" x14ac:dyDescent="0.35">
      <c r="A436" s="69">
        <v>4</v>
      </c>
      <c r="B436" s="70">
        <v>10.010999999999999</v>
      </c>
      <c r="C436" s="69">
        <v>8.0399999999999991</v>
      </c>
      <c r="D436" s="71" t="s">
        <v>218</v>
      </c>
      <c r="E436" s="69"/>
      <c r="F436" s="76">
        <f t="shared" si="16"/>
        <v>10</v>
      </c>
      <c r="G436" s="76">
        <f t="shared" si="17"/>
        <v>8</v>
      </c>
      <c r="H436" s="122"/>
      <c r="I436" s="122"/>
    </row>
    <row r="437" spans="1:10" s="72" customFormat="1" x14ac:dyDescent="0.35">
      <c r="A437" s="69">
        <v>4</v>
      </c>
      <c r="B437" s="70">
        <v>10.012</v>
      </c>
      <c r="C437" s="69">
        <v>8.0399999999999991</v>
      </c>
      <c r="D437" s="71" t="s">
        <v>218</v>
      </c>
      <c r="E437" s="69"/>
      <c r="F437" s="76">
        <f t="shared" si="16"/>
        <v>10</v>
      </c>
      <c r="G437" s="76">
        <f t="shared" si="17"/>
        <v>8</v>
      </c>
      <c r="H437" s="122"/>
      <c r="I437" s="122"/>
    </row>
    <row r="438" spans="1:10" s="72" customFormat="1" x14ac:dyDescent="0.35">
      <c r="A438" s="69">
        <v>5</v>
      </c>
      <c r="B438" s="70">
        <v>10.010999999999999</v>
      </c>
      <c r="C438" s="69">
        <v>8.0299999999999994</v>
      </c>
      <c r="D438" s="71" t="s">
        <v>218</v>
      </c>
      <c r="E438" s="69"/>
      <c r="F438" s="76">
        <f t="shared" si="16"/>
        <v>10</v>
      </c>
      <c r="G438" s="76">
        <f t="shared" si="17"/>
        <v>8</v>
      </c>
      <c r="H438" s="122"/>
      <c r="I438" s="122"/>
    </row>
    <row r="439" spans="1:10" s="72" customFormat="1" x14ac:dyDescent="0.35">
      <c r="A439" s="69">
        <v>5</v>
      </c>
      <c r="B439" s="70">
        <v>10.012</v>
      </c>
      <c r="C439" s="69">
        <v>8.0299999999999994</v>
      </c>
      <c r="D439" s="71" t="s">
        <v>218</v>
      </c>
      <c r="E439" s="69"/>
      <c r="F439" s="76">
        <f t="shared" si="16"/>
        <v>10</v>
      </c>
      <c r="G439" s="76">
        <f t="shared" si="17"/>
        <v>8</v>
      </c>
      <c r="H439" s="122"/>
      <c r="I439" s="122"/>
    </row>
    <row r="440" spans="1:10" s="72" customFormat="1" x14ac:dyDescent="0.35">
      <c r="A440" s="69">
        <v>5</v>
      </c>
      <c r="B440" s="70">
        <v>10.010999999999999</v>
      </c>
      <c r="C440" s="69">
        <v>8.0399999999999991</v>
      </c>
      <c r="D440" s="71" t="s">
        <v>218</v>
      </c>
      <c r="E440" s="69"/>
      <c r="F440" s="76">
        <f t="shared" si="16"/>
        <v>10</v>
      </c>
      <c r="G440" s="76">
        <f t="shared" si="17"/>
        <v>8</v>
      </c>
      <c r="H440" s="122"/>
      <c r="I440" s="122"/>
    </row>
    <row r="441" spans="1:10" s="72" customFormat="1" x14ac:dyDescent="0.35">
      <c r="A441" s="69">
        <v>5</v>
      </c>
      <c r="B441" s="70">
        <v>10.012</v>
      </c>
      <c r="C441" s="69">
        <v>8.0399999999999991</v>
      </c>
      <c r="D441" s="71" t="s">
        <v>218</v>
      </c>
      <c r="E441" s="69"/>
      <c r="F441" s="76">
        <f t="shared" si="16"/>
        <v>10</v>
      </c>
      <c r="G441" s="76">
        <f t="shared" si="17"/>
        <v>8</v>
      </c>
      <c r="H441" s="122"/>
      <c r="I441" s="122"/>
    </row>
    <row r="442" spans="1:10" s="72" customFormat="1" x14ac:dyDescent="0.35">
      <c r="A442" s="69">
        <v>7.2</v>
      </c>
      <c r="B442" s="70">
        <v>10.010999999999999</v>
      </c>
      <c r="C442" s="69">
        <v>8.0299999999999994</v>
      </c>
      <c r="D442" s="71" t="s">
        <v>218</v>
      </c>
      <c r="E442" s="69"/>
      <c r="F442" s="76">
        <f t="shared" si="16"/>
        <v>10</v>
      </c>
      <c r="G442" s="76">
        <f t="shared" si="17"/>
        <v>8</v>
      </c>
      <c r="H442" s="122"/>
      <c r="I442" s="122"/>
    </row>
    <row r="443" spans="1:10" s="72" customFormat="1" x14ac:dyDescent="0.35">
      <c r="A443" s="69">
        <v>7.2</v>
      </c>
      <c r="B443" s="70">
        <v>10.012</v>
      </c>
      <c r="C443" s="69">
        <v>8.0299999999999994</v>
      </c>
      <c r="D443" s="71" t="s">
        <v>218</v>
      </c>
      <c r="E443" s="69"/>
      <c r="F443" s="76">
        <f t="shared" si="16"/>
        <v>10</v>
      </c>
      <c r="G443" s="76">
        <f t="shared" si="17"/>
        <v>8</v>
      </c>
      <c r="H443" s="122"/>
      <c r="I443" s="122"/>
    </row>
    <row r="444" spans="1:10" s="72" customFormat="1" x14ac:dyDescent="0.35">
      <c r="A444" s="69">
        <v>7.2</v>
      </c>
      <c r="B444" s="70">
        <v>10.010999999999999</v>
      </c>
      <c r="C444" s="69">
        <v>8.0399999999999991</v>
      </c>
      <c r="D444" s="71" t="s">
        <v>218</v>
      </c>
      <c r="E444" s="69"/>
      <c r="F444" s="76">
        <f t="shared" si="16"/>
        <v>10</v>
      </c>
      <c r="G444" s="76">
        <f t="shared" si="17"/>
        <v>8</v>
      </c>
      <c r="H444" s="122"/>
      <c r="I444" s="122"/>
    </row>
    <row r="445" spans="1:10" s="72" customFormat="1" x14ac:dyDescent="0.35">
      <c r="A445" s="69">
        <v>7.2</v>
      </c>
      <c r="B445" s="70">
        <v>10.012</v>
      </c>
      <c r="C445" s="69">
        <v>8.0399999999999991</v>
      </c>
      <c r="D445" s="71" t="s">
        <v>218</v>
      </c>
      <c r="E445" s="69"/>
      <c r="F445" s="76">
        <f t="shared" si="16"/>
        <v>10</v>
      </c>
      <c r="G445" s="76">
        <f t="shared" si="17"/>
        <v>8</v>
      </c>
      <c r="H445" s="122"/>
      <c r="I445" s="122"/>
    </row>
    <row r="446" spans="1:10" s="64" customFormat="1" x14ac:dyDescent="0.35">
      <c r="A446" s="60">
        <v>7.3</v>
      </c>
      <c r="B446" s="61">
        <v>10.012</v>
      </c>
      <c r="C446" s="60">
        <v>9.0299999999999994</v>
      </c>
      <c r="D446" s="62" t="s">
        <v>117</v>
      </c>
      <c r="E446" s="60"/>
      <c r="F446" s="75">
        <f t="shared" si="16"/>
        <v>10</v>
      </c>
      <c r="G446" s="75">
        <f t="shared" si="17"/>
        <v>9</v>
      </c>
      <c r="H446" s="123" t="s">
        <v>386</v>
      </c>
      <c r="I446" s="123">
        <f>ROWS(G446:G457)</f>
        <v>12</v>
      </c>
      <c r="J446" s="88"/>
    </row>
    <row r="447" spans="1:10" s="64" customFormat="1" x14ac:dyDescent="0.35">
      <c r="A447" s="60">
        <v>7.3</v>
      </c>
      <c r="B447" s="61">
        <v>10.021000000000001</v>
      </c>
      <c r="C447" s="60">
        <v>9.0299999999999994</v>
      </c>
      <c r="D447" s="62" t="s">
        <v>117</v>
      </c>
      <c r="E447" s="60"/>
      <c r="F447" s="75">
        <f t="shared" si="16"/>
        <v>10</v>
      </c>
      <c r="G447" s="75">
        <f t="shared" si="17"/>
        <v>9</v>
      </c>
      <c r="H447" s="123"/>
      <c r="I447" s="123"/>
      <c r="J447" s="88"/>
    </row>
    <row r="448" spans="1:10" s="64" customFormat="1" x14ac:dyDescent="0.35">
      <c r="A448" s="60">
        <v>7.3</v>
      </c>
      <c r="B448" s="61">
        <v>10.012</v>
      </c>
      <c r="C448" s="60">
        <v>9.0399999999999991</v>
      </c>
      <c r="D448" s="62" t="s">
        <v>117</v>
      </c>
      <c r="E448" s="60"/>
      <c r="F448" s="75">
        <f t="shared" si="16"/>
        <v>10</v>
      </c>
      <c r="G448" s="75">
        <f t="shared" si="17"/>
        <v>9</v>
      </c>
      <c r="H448" s="123"/>
      <c r="I448" s="123"/>
      <c r="J448" s="88"/>
    </row>
    <row r="449" spans="1:10" s="64" customFormat="1" x14ac:dyDescent="0.35">
      <c r="A449" s="60">
        <v>7.3</v>
      </c>
      <c r="B449" s="61">
        <v>10.021000000000001</v>
      </c>
      <c r="C449" s="60">
        <v>9.0399999999999991</v>
      </c>
      <c r="D449" s="62" t="s">
        <v>117</v>
      </c>
      <c r="E449" s="60"/>
      <c r="F449" s="75">
        <f t="shared" si="16"/>
        <v>10</v>
      </c>
      <c r="G449" s="75">
        <f t="shared" si="17"/>
        <v>9</v>
      </c>
      <c r="H449" s="123"/>
      <c r="I449" s="123"/>
      <c r="J449" s="88"/>
    </row>
    <row r="450" spans="1:10" s="64" customFormat="1" x14ac:dyDescent="0.35">
      <c r="A450" s="60">
        <v>7.3</v>
      </c>
      <c r="B450" s="61">
        <v>10.012</v>
      </c>
      <c r="C450" s="60">
        <v>9.0500000000000007</v>
      </c>
      <c r="D450" s="62" t="s">
        <v>117</v>
      </c>
      <c r="E450" s="60"/>
      <c r="F450" s="75">
        <f t="shared" si="16"/>
        <v>10</v>
      </c>
      <c r="G450" s="75">
        <f t="shared" si="17"/>
        <v>9</v>
      </c>
      <c r="H450" s="123"/>
      <c r="I450" s="123"/>
      <c r="J450" s="88"/>
    </row>
    <row r="451" spans="1:10" s="64" customFormat="1" x14ac:dyDescent="0.35">
      <c r="A451" s="60">
        <v>7.3</v>
      </c>
      <c r="B451" s="61">
        <v>10.021000000000001</v>
      </c>
      <c r="C451" s="60">
        <v>9.0500000000000007</v>
      </c>
      <c r="D451" s="62" t="s">
        <v>117</v>
      </c>
      <c r="E451" s="60"/>
      <c r="F451" s="75">
        <f t="shared" si="16"/>
        <v>10</v>
      </c>
      <c r="G451" s="75">
        <f t="shared" si="17"/>
        <v>9</v>
      </c>
      <c r="H451" s="123"/>
      <c r="I451" s="123"/>
      <c r="J451" s="88"/>
    </row>
    <row r="452" spans="1:10" s="64" customFormat="1" x14ac:dyDescent="0.35">
      <c r="A452" s="60">
        <v>13</v>
      </c>
      <c r="B452" s="61">
        <v>10.012</v>
      </c>
      <c r="C452" s="60">
        <v>9.0299999999999994</v>
      </c>
      <c r="D452" s="62" t="s">
        <v>117</v>
      </c>
      <c r="E452" s="60"/>
      <c r="F452" s="75">
        <f t="shared" ref="F452:F457" si="18">_xlfn.FLOOR.MATH(B452)</f>
        <v>10</v>
      </c>
      <c r="G452" s="75">
        <f t="shared" ref="G452:G457" si="19">_xlfn.FLOOR.MATH(C452)</f>
        <v>9</v>
      </c>
      <c r="H452" s="123"/>
      <c r="I452" s="123"/>
      <c r="J452" s="88"/>
    </row>
    <row r="453" spans="1:10" s="64" customFormat="1" x14ac:dyDescent="0.35">
      <c r="A453" s="60">
        <v>13</v>
      </c>
      <c r="B453" s="61">
        <v>10.012</v>
      </c>
      <c r="C453" s="60">
        <v>9.0399999999999991</v>
      </c>
      <c r="D453" s="62" t="s">
        <v>117</v>
      </c>
      <c r="E453" s="60"/>
      <c r="F453" s="75">
        <f t="shared" si="18"/>
        <v>10</v>
      </c>
      <c r="G453" s="75">
        <f t="shared" si="19"/>
        <v>9</v>
      </c>
      <c r="H453" s="123"/>
      <c r="I453" s="123"/>
      <c r="J453" s="88"/>
    </row>
    <row r="454" spans="1:10" s="64" customFormat="1" x14ac:dyDescent="0.35">
      <c r="A454" s="60">
        <v>13</v>
      </c>
      <c r="B454" s="61">
        <v>10.012</v>
      </c>
      <c r="C454" s="60">
        <v>9.0500000000000007</v>
      </c>
      <c r="D454" s="62" t="s">
        <v>117</v>
      </c>
      <c r="E454" s="60"/>
      <c r="F454" s="75">
        <f t="shared" si="18"/>
        <v>10</v>
      </c>
      <c r="G454" s="75">
        <f t="shared" si="19"/>
        <v>9</v>
      </c>
      <c r="H454" s="123"/>
      <c r="I454" s="123"/>
      <c r="J454" s="88"/>
    </row>
    <row r="455" spans="1:10" s="64" customFormat="1" x14ac:dyDescent="0.35">
      <c r="A455" s="60">
        <v>13</v>
      </c>
      <c r="B455" s="61">
        <v>10.021000000000001</v>
      </c>
      <c r="C455" s="60">
        <v>9.0299999999999994</v>
      </c>
      <c r="D455" s="62" t="s">
        <v>117</v>
      </c>
      <c r="E455" s="60"/>
      <c r="F455" s="75">
        <f t="shared" si="18"/>
        <v>10</v>
      </c>
      <c r="G455" s="75">
        <f t="shared" si="19"/>
        <v>9</v>
      </c>
      <c r="H455" s="123"/>
      <c r="I455" s="123"/>
      <c r="J455" s="88"/>
    </row>
    <row r="456" spans="1:10" s="64" customFormat="1" x14ac:dyDescent="0.35">
      <c r="A456" s="60">
        <v>13</v>
      </c>
      <c r="B456" s="61">
        <v>10.021000000000001</v>
      </c>
      <c r="C456" s="60">
        <v>9.0399999999999991</v>
      </c>
      <c r="D456" s="62" t="s">
        <v>117</v>
      </c>
      <c r="E456" s="60"/>
      <c r="F456" s="75">
        <f t="shared" si="18"/>
        <v>10</v>
      </c>
      <c r="G456" s="75">
        <f t="shared" si="19"/>
        <v>9</v>
      </c>
      <c r="H456" s="123"/>
      <c r="I456" s="123"/>
      <c r="J456" s="88"/>
    </row>
    <row r="457" spans="1:10" s="64" customFormat="1" x14ac:dyDescent="0.35">
      <c r="A457" s="60">
        <v>13</v>
      </c>
      <c r="B457" s="61">
        <v>10.021000000000001</v>
      </c>
      <c r="C457" s="60">
        <v>9.0500000000000007</v>
      </c>
      <c r="D457" s="62" t="s">
        <v>117</v>
      </c>
      <c r="E457" s="60"/>
      <c r="F457" s="75">
        <f t="shared" si="18"/>
        <v>10</v>
      </c>
      <c r="G457" s="75">
        <f t="shared" si="19"/>
        <v>9</v>
      </c>
      <c r="H457" s="123"/>
      <c r="I457" s="123"/>
      <c r="J457" s="88"/>
    </row>
    <row r="458" spans="1:10" s="72" customFormat="1" x14ac:dyDescent="0.35">
      <c r="A458" s="69">
        <v>7.1</v>
      </c>
      <c r="B458" s="70">
        <v>10.010999999999999</v>
      </c>
      <c r="C458" s="69">
        <v>10.09</v>
      </c>
      <c r="D458" s="71" t="s">
        <v>215</v>
      </c>
      <c r="E458" s="69"/>
      <c r="F458" s="76">
        <f t="shared" si="16"/>
        <v>10</v>
      </c>
      <c r="G458" s="76">
        <f t="shared" si="17"/>
        <v>10</v>
      </c>
      <c r="H458" s="122" t="s">
        <v>467</v>
      </c>
      <c r="I458" s="122">
        <f>ROWS(G458:G459)</f>
        <v>2</v>
      </c>
      <c r="J458" s="85"/>
    </row>
    <row r="459" spans="1:10" s="72" customFormat="1" x14ac:dyDescent="0.35">
      <c r="A459" s="69">
        <v>7.1</v>
      </c>
      <c r="B459" s="70">
        <v>10.021000000000001</v>
      </c>
      <c r="C459" s="69">
        <v>10.09</v>
      </c>
      <c r="D459" s="71" t="s">
        <v>215</v>
      </c>
      <c r="E459" s="69"/>
      <c r="F459" s="76">
        <f t="shared" si="16"/>
        <v>10</v>
      </c>
      <c r="G459" s="76">
        <f t="shared" si="17"/>
        <v>10</v>
      </c>
      <c r="H459" s="122"/>
      <c r="I459" s="122"/>
      <c r="J459" s="85"/>
    </row>
    <row r="460" spans="1:10" s="64" customFormat="1" x14ac:dyDescent="0.35">
      <c r="A460" s="60">
        <v>1</v>
      </c>
      <c r="B460" s="61">
        <v>10.021000000000001</v>
      </c>
      <c r="C460" s="60">
        <v>11.01</v>
      </c>
      <c r="D460" s="62" t="s">
        <v>146</v>
      </c>
      <c r="E460" s="60">
        <v>29</v>
      </c>
      <c r="F460" s="75">
        <f t="shared" si="16"/>
        <v>10</v>
      </c>
      <c r="G460" s="75">
        <f t="shared" si="17"/>
        <v>11</v>
      </c>
      <c r="H460" s="123" t="s">
        <v>387</v>
      </c>
      <c r="I460" s="123">
        <f>ROWS(G460)</f>
        <v>1</v>
      </c>
    </row>
    <row r="461" spans="1:10" s="72" customFormat="1" x14ac:dyDescent="0.35">
      <c r="A461" s="69">
        <v>1</v>
      </c>
      <c r="B461" s="70">
        <v>10.021000000000001</v>
      </c>
      <c r="C461" s="69">
        <v>12.06</v>
      </c>
      <c r="D461" s="71" t="s">
        <v>146</v>
      </c>
      <c r="E461" s="69">
        <v>29</v>
      </c>
      <c r="F461" s="76">
        <f t="shared" si="16"/>
        <v>10</v>
      </c>
      <c r="G461" s="76">
        <f t="shared" si="17"/>
        <v>12</v>
      </c>
      <c r="H461" s="122" t="s">
        <v>388</v>
      </c>
      <c r="I461" s="122">
        <f>ROWS(G461:G465)</f>
        <v>5</v>
      </c>
    </row>
    <row r="462" spans="1:10" s="72" customFormat="1" x14ac:dyDescent="0.35">
      <c r="A462" s="69">
        <v>1</v>
      </c>
      <c r="B462" s="70">
        <v>10.021000000000001</v>
      </c>
      <c r="C462" s="69">
        <v>12.08</v>
      </c>
      <c r="D462" s="71" t="s">
        <v>146</v>
      </c>
      <c r="E462" s="69">
        <v>29</v>
      </c>
      <c r="F462" s="76">
        <f t="shared" si="16"/>
        <v>10</v>
      </c>
      <c r="G462" s="76">
        <f t="shared" si="17"/>
        <v>12</v>
      </c>
      <c r="H462" s="122"/>
      <c r="I462" s="122"/>
    </row>
    <row r="463" spans="1:10" s="72" customFormat="1" x14ac:dyDescent="0.35">
      <c r="A463" s="69">
        <v>1</v>
      </c>
      <c r="B463" s="70">
        <v>10.021000000000001</v>
      </c>
      <c r="C463" s="69">
        <v>12.09</v>
      </c>
      <c r="D463" s="71" t="s">
        <v>146</v>
      </c>
      <c r="E463" s="69">
        <v>29</v>
      </c>
      <c r="F463" s="76">
        <f t="shared" si="16"/>
        <v>10</v>
      </c>
      <c r="G463" s="76">
        <f t="shared" si="17"/>
        <v>12</v>
      </c>
      <c r="H463" s="122"/>
      <c r="I463" s="122"/>
    </row>
    <row r="464" spans="1:10" s="72" customFormat="1" x14ac:dyDescent="0.35">
      <c r="A464" s="69">
        <v>1</v>
      </c>
      <c r="B464" s="70">
        <v>10.025</v>
      </c>
      <c r="C464" s="69">
        <v>12.11</v>
      </c>
      <c r="D464" s="71" t="s">
        <v>146</v>
      </c>
      <c r="E464" s="69">
        <v>29</v>
      </c>
      <c r="F464" s="76">
        <f t="shared" si="16"/>
        <v>10</v>
      </c>
      <c r="G464" s="76">
        <f t="shared" si="17"/>
        <v>12</v>
      </c>
      <c r="H464" s="122"/>
      <c r="I464" s="122"/>
    </row>
    <row r="465" spans="1:10" s="72" customFormat="1" x14ac:dyDescent="0.35">
      <c r="A465" s="69">
        <v>1</v>
      </c>
      <c r="B465" s="70">
        <v>10.021000000000001</v>
      </c>
      <c r="C465" s="69">
        <v>12.13</v>
      </c>
      <c r="D465" s="71" t="s">
        <v>146</v>
      </c>
      <c r="E465" s="69">
        <v>29</v>
      </c>
      <c r="F465" s="76">
        <f t="shared" si="16"/>
        <v>10</v>
      </c>
      <c r="G465" s="76">
        <f t="shared" si="17"/>
        <v>12</v>
      </c>
      <c r="H465" s="122"/>
      <c r="I465" s="122"/>
    </row>
    <row r="466" spans="1:10" s="64" customFormat="1" x14ac:dyDescent="0.35">
      <c r="A466" s="60">
        <v>7.1</v>
      </c>
      <c r="B466" s="61">
        <v>10.021000000000001</v>
      </c>
      <c r="C466" s="60">
        <v>13.01</v>
      </c>
      <c r="D466" s="62" t="s">
        <v>159</v>
      </c>
      <c r="E466" s="60">
        <v>4</v>
      </c>
      <c r="F466" s="75">
        <f t="shared" ref="F466:F529" si="20">_xlfn.FLOOR.MATH(B466)</f>
        <v>10</v>
      </c>
      <c r="G466" s="75">
        <f t="shared" ref="G466:G529" si="21">_xlfn.FLOOR.MATH(C466)</f>
        <v>13</v>
      </c>
      <c r="H466" s="127" t="s">
        <v>468</v>
      </c>
      <c r="I466" s="123">
        <f>ROWS(G466:G467)</f>
        <v>2</v>
      </c>
    </row>
    <row r="467" spans="1:10" s="64" customFormat="1" x14ac:dyDescent="0.35">
      <c r="A467" s="60">
        <v>7.1</v>
      </c>
      <c r="B467" s="61">
        <v>10.021000000000001</v>
      </c>
      <c r="C467" s="60">
        <v>13.02</v>
      </c>
      <c r="D467" s="62" t="s">
        <v>159</v>
      </c>
      <c r="E467" s="60">
        <v>4</v>
      </c>
      <c r="F467" s="75">
        <f t="shared" si="20"/>
        <v>10</v>
      </c>
      <c r="G467" s="75">
        <f t="shared" si="21"/>
        <v>13</v>
      </c>
      <c r="H467" s="127"/>
      <c r="I467" s="123"/>
    </row>
    <row r="468" spans="1:10" s="72" customFormat="1" x14ac:dyDescent="0.35">
      <c r="A468" s="69">
        <v>1</v>
      </c>
      <c r="B468" s="70">
        <v>10.012</v>
      </c>
      <c r="C468" s="69">
        <v>15.04</v>
      </c>
      <c r="D468" s="71" t="s">
        <v>112</v>
      </c>
      <c r="E468" s="69"/>
      <c r="F468" s="76">
        <f t="shared" si="20"/>
        <v>10</v>
      </c>
      <c r="G468" s="76">
        <f t="shared" si="21"/>
        <v>15</v>
      </c>
      <c r="H468" s="122" t="s">
        <v>469</v>
      </c>
      <c r="I468" s="122">
        <f>ROWS(G468:G471)</f>
        <v>4</v>
      </c>
    </row>
    <row r="469" spans="1:10" s="72" customFormat="1" x14ac:dyDescent="0.35">
      <c r="A469" s="69">
        <v>1</v>
      </c>
      <c r="B469" s="70">
        <v>10.026</v>
      </c>
      <c r="C469" s="69">
        <v>15.04</v>
      </c>
      <c r="D469" s="71" t="s">
        <v>112</v>
      </c>
      <c r="E469" s="69"/>
      <c r="F469" s="76">
        <f t="shared" si="20"/>
        <v>10</v>
      </c>
      <c r="G469" s="76">
        <f t="shared" si="21"/>
        <v>15</v>
      </c>
      <c r="H469" s="122"/>
      <c r="I469" s="122"/>
    </row>
    <row r="470" spans="1:10" s="72" customFormat="1" x14ac:dyDescent="0.35">
      <c r="A470" s="69">
        <v>11</v>
      </c>
      <c r="B470" s="70">
        <v>10.012</v>
      </c>
      <c r="C470" s="69">
        <v>15.010999999999999</v>
      </c>
      <c r="D470" s="71" t="s">
        <v>112</v>
      </c>
      <c r="E470" s="69"/>
      <c r="F470" s="76">
        <f t="shared" si="20"/>
        <v>10</v>
      </c>
      <c r="G470" s="76">
        <f t="shared" si="21"/>
        <v>15</v>
      </c>
      <c r="H470" s="122"/>
      <c r="I470" s="122"/>
    </row>
    <row r="471" spans="1:10" s="72" customFormat="1" x14ac:dyDescent="0.35">
      <c r="A471" s="69">
        <v>11</v>
      </c>
      <c r="B471" s="70">
        <v>10.026</v>
      </c>
      <c r="C471" s="69">
        <v>15.010999999999999</v>
      </c>
      <c r="D471" s="71" t="s">
        <v>112</v>
      </c>
      <c r="E471" s="69"/>
      <c r="F471" s="76">
        <f t="shared" si="20"/>
        <v>10</v>
      </c>
      <c r="G471" s="76">
        <f t="shared" si="21"/>
        <v>15</v>
      </c>
      <c r="H471" s="122"/>
      <c r="I471" s="122"/>
    </row>
    <row r="472" spans="1:10" s="64" customFormat="1" x14ac:dyDescent="0.35">
      <c r="A472" s="60">
        <v>7.1</v>
      </c>
      <c r="B472" s="61">
        <v>10.012</v>
      </c>
      <c r="C472" s="60">
        <v>17.04</v>
      </c>
      <c r="D472" s="62" t="s">
        <v>211</v>
      </c>
      <c r="E472" s="60"/>
      <c r="F472" s="75">
        <f t="shared" si="20"/>
        <v>10</v>
      </c>
      <c r="G472" s="75">
        <f t="shared" si="21"/>
        <v>17</v>
      </c>
      <c r="H472" s="123" t="s">
        <v>470</v>
      </c>
      <c r="I472" s="123">
        <f>ROWS(G472)</f>
        <v>1</v>
      </c>
      <c r="J472" s="88"/>
    </row>
    <row r="473" spans="1:10" s="72" customFormat="1" x14ac:dyDescent="0.35">
      <c r="A473" s="69">
        <v>7.1</v>
      </c>
      <c r="B473" s="70">
        <v>10.010999999999999</v>
      </c>
      <c r="C473" s="69">
        <v>18.03</v>
      </c>
      <c r="D473" s="71" t="s">
        <v>148</v>
      </c>
      <c r="E473" s="69">
        <v>90</v>
      </c>
      <c r="F473" s="76">
        <f t="shared" si="20"/>
        <v>10</v>
      </c>
      <c r="G473" s="76">
        <f t="shared" si="21"/>
        <v>18</v>
      </c>
      <c r="H473" s="122" t="s">
        <v>471</v>
      </c>
      <c r="I473" s="122">
        <f>ROWS(G473:G476)</f>
        <v>4</v>
      </c>
    </row>
    <row r="474" spans="1:10" s="72" customFormat="1" x14ac:dyDescent="0.35">
      <c r="A474" s="69">
        <v>7.1</v>
      </c>
      <c r="B474" s="70">
        <v>10.010999999999999</v>
      </c>
      <c r="C474" s="69">
        <v>18.03</v>
      </c>
      <c r="D474" s="71" t="s">
        <v>148</v>
      </c>
      <c r="E474" s="69">
        <v>90</v>
      </c>
      <c r="F474" s="76">
        <f t="shared" si="20"/>
        <v>10</v>
      </c>
      <c r="G474" s="76">
        <f t="shared" si="21"/>
        <v>18</v>
      </c>
      <c r="H474" s="122"/>
      <c r="I474" s="122"/>
    </row>
    <row r="475" spans="1:10" s="72" customFormat="1" x14ac:dyDescent="0.35">
      <c r="A475" s="69">
        <v>7.1</v>
      </c>
      <c r="B475" s="70">
        <v>10.012</v>
      </c>
      <c r="C475" s="69">
        <v>18.03</v>
      </c>
      <c r="D475" s="71" t="s">
        <v>148</v>
      </c>
      <c r="E475" s="69">
        <v>90</v>
      </c>
      <c r="F475" s="76">
        <f t="shared" si="20"/>
        <v>10</v>
      </c>
      <c r="G475" s="76">
        <f t="shared" si="21"/>
        <v>18</v>
      </c>
      <c r="H475" s="122"/>
      <c r="I475" s="122"/>
    </row>
    <row r="476" spans="1:10" s="72" customFormat="1" x14ac:dyDescent="0.35">
      <c r="A476" s="69">
        <v>7.1</v>
      </c>
      <c r="B476" s="70">
        <v>10.012</v>
      </c>
      <c r="C476" s="69">
        <v>18.03</v>
      </c>
      <c r="D476" s="71" t="s">
        <v>148</v>
      </c>
      <c r="E476" s="69">
        <v>90</v>
      </c>
      <c r="F476" s="76">
        <f t="shared" si="20"/>
        <v>10</v>
      </c>
      <c r="G476" s="76">
        <f t="shared" si="21"/>
        <v>18</v>
      </c>
      <c r="H476" s="122"/>
      <c r="I476" s="122"/>
    </row>
    <row r="477" spans="1:10" s="64" customFormat="1" x14ac:dyDescent="0.35">
      <c r="A477" s="60">
        <v>4</v>
      </c>
      <c r="B477" s="61">
        <v>10.010999999999999</v>
      </c>
      <c r="C477" s="60">
        <v>200</v>
      </c>
      <c r="D477" s="62" t="s">
        <v>230</v>
      </c>
      <c r="E477" s="60">
        <v>98</v>
      </c>
      <c r="F477" s="75">
        <f t="shared" si="20"/>
        <v>10</v>
      </c>
      <c r="G477" s="75">
        <f t="shared" si="21"/>
        <v>200</v>
      </c>
      <c r="H477" s="123"/>
      <c r="I477" s="123"/>
      <c r="J477" s="60"/>
    </row>
    <row r="478" spans="1:10" s="64" customFormat="1" x14ac:dyDescent="0.35">
      <c r="A478" s="60">
        <v>4</v>
      </c>
      <c r="B478" s="61">
        <v>10.023</v>
      </c>
      <c r="C478" s="60">
        <v>200</v>
      </c>
      <c r="D478" s="62" t="s">
        <v>230</v>
      </c>
      <c r="E478" s="60">
        <v>98</v>
      </c>
      <c r="F478" s="75">
        <f t="shared" si="20"/>
        <v>10</v>
      </c>
      <c r="G478" s="75">
        <f t="shared" si="21"/>
        <v>200</v>
      </c>
      <c r="H478" s="123"/>
      <c r="I478" s="123"/>
      <c r="J478" s="60"/>
    </row>
    <row r="479" spans="1:10" s="72" customFormat="1" x14ac:dyDescent="0.35">
      <c r="A479" s="69">
        <v>7.1</v>
      </c>
      <c r="B479" s="70">
        <v>11.05</v>
      </c>
      <c r="C479" s="69">
        <v>8.07</v>
      </c>
      <c r="D479" s="71" t="s">
        <v>210</v>
      </c>
      <c r="E479" s="69"/>
      <c r="F479" s="76">
        <f t="shared" si="20"/>
        <v>11</v>
      </c>
      <c r="G479" s="76">
        <f t="shared" si="21"/>
        <v>8</v>
      </c>
      <c r="H479" s="122" t="s">
        <v>390</v>
      </c>
      <c r="I479" s="122">
        <f>ROWS(G479:G496)</f>
        <v>18</v>
      </c>
    </row>
    <row r="480" spans="1:10" s="72" customFormat="1" x14ac:dyDescent="0.35">
      <c r="A480" s="69">
        <v>3</v>
      </c>
      <c r="B480" s="70">
        <v>11.04</v>
      </c>
      <c r="C480" s="69">
        <v>8.01</v>
      </c>
      <c r="D480" s="71" t="s">
        <v>149</v>
      </c>
      <c r="E480" s="69">
        <v>24</v>
      </c>
      <c r="F480" s="76">
        <f t="shared" si="20"/>
        <v>11</v>
      </c>
      <c r="G480" s="76">
        <f t="shared" si="21"/>
        <v>8</v>
      </c>
      <c r="H480" s="122"/>
      <c r="I480" s="122"/>
    </row>
    <row r="481" spans="1:10" s="72" customFormat="1" x14ac:dyDescent="0.25">
      <c r="A481" s="130">
        <v>3</v>
      </c>
      <c r="B481" s="131">
        <v>11.02</v>
      </c>
      <c r="C481" s="130">
        <v>8.01</v>
      </c>
      <c r="D481" s="119" t="s">
        <v>214</v>
      </c>
      <c r="E481" s="130">
        <v>39</v>
      </c>
      <c r="F481" s="76">
        <f t="shared" si="20"/>
        <v>11</v>
      </c>
      <c r="G481" s="76">
        <f t="shared" si="21"/>
        <v>8</v>
      </c>
      <c r="H481" s="125"/>
      <c r="I481" s="125"/>
      <c r="J481" s="59"/>
    </row>
    <row r="482" spans="1:10" s="72" customFormat="1" x14ac:dyDescent="0.35">
      <c r="A482" s="69">
        <v>3</v>
      </c>
      <c r="B482" s="70">
        <v>11.02</v>
      </c>
      <c r="C482" s="69">
        <v>8.01</v>
      </c>
      <c r="D482" s="71" t="s">
        <v>212</v>
      </c>
      <c r="E482" s="69">
        <v>37</v>
      </c>
      <c r="F482" s="76">
        <f t="shared" si="20"/>
        <v>11</v>
      </c>
      <c r="G482" s="76">
        <f t="shared" si="21"/>
        <v>8</v>
      </c>
      <c r="H482" s="125"/>
      <c r="I482" s="128"/>
      <c r="J482" s="59"/>
    </row>
    <row r="483" spans="1:10" s="72" customFormat="1" x14ac:dyDescent="0.25">
      <c r="A483" s="65">
        <v>7.1</v>
      </c>
      <c r="B483" s="66">
        <v>11.02</v>
      </c>
      <c r="C483" s="65">
        <v>8.01</v>
      </c>
      <c r="D483" s="67" t="s">
        <v>212</v>
      </c>
      <c r="E483" s="65">
        <v>37</v>
      </c>
      <c r="F483" s="76">
        <f t="shared" si="20"/>
        <v>11</v>
      </c>
      <c r="G483" s="76">
        <f t="shared" si="21"/>
        <v>8</v>
      </c>
      <c r="H483" s="125"/>
      <c r="I483" s="128"/>
      <c r="J483" s="68"/>
    </row>
    <row r="484" spans="1:10" s="72" customFormat="1" x14ac:dyDescent="0.25">
      <c r="A484" s="65">
        <v>3</v>
      </c>
      <c r="B484" s="66">
        <v>11.01</v>
      </c>
      <c r="C484" s="65">
        <v>8.09</v>
      </c>
      <c r="D484" s="67" t="s">
        <v>213</v>
      </c>
      <c r="E484" s="65">
        <v>38</v>
      </c>
      <c r="F484" s="76">
        <f t="shared" si="20"/>
        <v>11</v>
      </c>
      <c r="G484" s="76">
        <f t="shared" si="21"/>
        <v>8</v>
      </c>
      <c r="H484" s="125"/>
      <c r="I484" s="128"/>
      <c r="J484" s="68"/>
    </row>
    <row r="485" spans="1:10" s="72" customFormat="1" x14ac:dyDescent="0.25">
      <c r="A485" s="65">
        <v>7.1</v>
      </c>
      <c r="B485" s="66">
        <v>11.01</v>
      </c>
      <c r="C485" s="65">
        <v>8.09</v>
      </c>
      <c r="D485" s="67" t="s">
        <v>213</v>
      </c>
      <c r="E485" s="65">
        <v>38</v>
      </c>
      <c r="F485" s="76">
        <f t="shared" si="20"/>
        <v>11</v>
      </c>
      <c r="G485" s="76">
        <f t="shared" si="21"/>
        <v>8</v>
      </c>
      <c r="H485" s="125"/>
      <c r="I485" s="125"/>
      <c r="J485" s="59"/>
    </row>
    <row r="486" spans="1:10" s="72" customFormat="1" x14ac:dyDescent="0.35">
      <c r="A486" s="69">
        <v>7.1</v>
      </c>
      <c r="B486" s="70">
        <v>11.01</v>
      </c>
      <c r="C486" s="69">
        <v>8.02</v>
      </c>
      <c r="D486" s="71" t="s">
        <v>211</v>
      </c>
      <c r="E486" s="69"/>
      <c r="F486" s="76">
        <f t="shared" si="20"/>
        <v>11</v>
      </c>
      <c r="G486" s="76">
        <f t="shared" si="21"/>
        <v>8</v>
      </c>
      <c r="H486" s="122"/>
      <c r="I486" s="122"/>
      <c r="J486" s="85"/>
    </row>
    <row r="487" spans="1:10" s="72" customFormat="1" x14ac:dyDescent="0.35">
      <c r="A487" s="69">
        <v>7.1</v>
      </c>
      <c r="B487" s="70">
        <v>11.01</v>
      </c>
      <c r="C487" s="69">
        <v>8.08</v>
      </c>
      <c r="D487" s="71" t="s">
        <v>211</v>
      </c>
      <c r="E487" s="69"/>
      <c r="F487" s="76">
        <f t="shared" si="20"/>
        <v>11</v>
      </c>
      <c r="G487" s="76">
        <f t="shared" si="21"/>
        <v>8</v>
      </c>
      <c r="H487" s="122"/>
      <c r="I487" s="122"/>
      <c r="J487" s="85"/>
    </row>
    <row r="488" spans="1:10" s="72" customFormat="1" x14ac:dyDescent="0.35">
      <c r="A488" s="69">
        <v>3</v>
      </c>
      <c r="B488" s="70">
        <v>11.09</v>
      </c>
      <c r="C488" s="69">
        <v>8.01</v>
      </c>
      <c r="D488" s="71" t="s">
        <v>248</v>
      </c>
      <c r="E488" s="69">
        <v>85</v>
      </c>
      <c r="F488" s="76">
        <f t="shared" si="20"/>
        <v>11</v>
      </c>
      <c r="G488" s="76">
        <f t="shared" si="21"/>
        <v>8</v>
      </c>
      <c r="H488" s="122"/>
      <c r="I488" s="122"/>
    </row>
    <row r="489" spans="1:10" s="72" customFormat="1" x14ac:dyDescent="0.35">
      <c r="A489" s="69">
        <v>4</v>
      </c>
      <c r="B489" s="70">
        <v>11.07</v>
      </c>
      <c r="C489" s="69">
        <v>8.0299999999999994</v>
      </c>
      <c r="D489" s="71" t="s">
        <v>218</v>
      </c>
      <c r="E489" s="69"/>
      <c r="F489" s="76">
        <f t="shared" si="20"/>
        <v>11</v>
      </c>
      <c r="G489" s="76">
        <f t="shared" si="21"/>
        <v>8</v>
      </c>
      <c r="H489" s="122"/>
      <c r="I489" s="122"/>
    </row>
    <row r="490" spans="1:10" s="72" customFormat="1" x14ac:dyDescent="0.35">
      <c r="A490" s="69">
        <v>4</v>
      </c>
      <c r="B490" s="70">
        <v>11.08</v>
      </c>
      <c r="C490" s="69">
        <v>8.0299999999999994</v>
      </c>
      <c r="D490" s="71" t="s">
        <v>218</v>
      </c>
      <c r="E490" s="69"/>
      <c r="F490" s="76">
        <f t="shared" si="20"/>
        <v>11</v>
      </c>
      <c r="G490" s="76">
        <f t="shared" si="21"/>
        <v>8</v>
      </c>
      <c r="H490" s="122"/>
      <c r="I490" s="122"/>
    </row>
    <row r="491" spans="1:10" s="72" customFormat="1" x14ac:dyDescent="0.35">
      <c r="A491" s="69">
        <v>4</v>
      </c>
      <c r="B491" s="70">
        <v>11.07</v>
      </c>
      <c r="C491" s="69">
        <v>8.0399999999999991</v>
      </c>
      <c r="D491" s="71" t="s">
        <v>218</v>
      </c>
      <c r="E491" s="69"/>
      <c r="F491" s="76">
        <f t="shared" si="20"/>
        <v>11</v>
      </c>
      <c r="G491" s="76">
        <f t="shared" si="21"/>
        <v>8</v>
      </c>
      <c r="H491" s="122"/>
      <c r="I491" s="122"/>
    </row>
    <row r="492" spans="1:10" s="72" customFormat="1" x14ac:dyDescent="0.35">
      <c r="A492" s="69">
        <v>4</v>
      </c>
      <c r="B492" s="70">
        <v>11.08</v>
      </c>
      <c r="C492" s="69">
        <v>8.0399999999999991</v>
      </c>
      <c r="D492" s="71" t="s">
        <v>218</v>
      </c>
      <c r="E492" s="69"/>
      <c r="F492" s="76">
        <f t="shared" si="20"/>
        <v>11</v>
      </c>
      <c r="G492" s="76">
        <f t="shared" si="21"/>
        <v>8</v>
      </c>
      <c r="H492" s="122"/>
      <c r="I492" s="122"/>
    </row>
    <row r="493" spans="1:10" s="72" customFormat="1" x14ac:dyDescent="0.35">
      <c r="A493" s="69">
        <v>5</v>
      </c>
      <c r="B493" s="70">
        <v>11.07</v>
      </c>
      <c r="C493" s="69">
        <v>8.0299999999999994</v>
      </c>
      <c r="D493" s="71" t="s">
        <v>218</v>
      </c>
      <c r="E493" s="69"/>
      <c r="F493" s="76">
        <f t="shared" si="20"/>
        <v>11</v>
      </c>
      <c r="G493" s="76">
        <f t="shared" si="21"/>
        <v>8</v>
      </c>
      <c r="H493" s="122"/>
      <c r="I493" s="122"/>
    </row>
    <row r="494" spans="1:10" s="72" customFormat="1" x14ac:dyDescent="0.35">
      <c r="A494" s="69">
        <v>5</v>
      </c>
      <c r="B494" s="70">
        <v>11.08</v>
      </c>
      <c r="C494" s="69">
        <v>8.0299999999999994</v>
      </c>
      <c r="D494" s="71" t="s">
        <v>218</v>
      </c>
      <c r="E494" s="69"/>
      <c r="F494" s="76">
        <f t="shared" si="20"/>
        <v>11</v>
      </c>
      <c r="G494" s="76">
        <f t="shared" si="21"/>
        <v>8</v>
      </c>
      <c r="H494" s="122"/>
      <c r="I494" s="122"/>
    </row>
    <row r="495" spans="1:10" s="72" customFormat="1" x14ac:dyDescent="0.35">
      <c r="A495" s="69">
        <v>5</v>
      </c>
      <c r="B495" s="70">
        <v>11.07</v>
      </c>
      <c r="C495" s="69">
        <v>8.0399999999999991</v>
      </c>
      <c r="D495" s="71" t="s">
        <v>218</v>
      </c>
      <c r="E495" s="69"/>
      <c r="F495" s="76">
        <f t="shared" si="20"/>
        <v>11</v>
      </c>
      <c r="G495" s="76">
        <f t="shared" si="21"/>
        <v>8</v>
      </c>
      <c r="H495" s="122"/>
      <c r="I495" s="122"/>
    </row>
    <row r="496" spans="1:10" s="72" customFormat="1" x14ac:dyDescent="0.35">
      <c r="A496" s="69">
        <v>5</v>
      </c>
      <c r="B496" s="70">
        <v>11.08</v>
      </c>
      <c r="C496" s="69">
        <v>8.0399999999999991</v>
      </c>
      <c r="D496" s="71" t="s">
        <v>218</v>
      </c>
      <c r="E496" s="69"/>
      <c r="F496" s="76">
        <f t="shared" si="20"/>
        <v>11</v>
      </c>
      <c r="G496" s="76">
        <f t="shared" si="21"/>
        <v>8</v>
      </c>
      <c r="H496" s="122"/>
      <c r="I496" s="122"/>
    </row>
    <row r="497" spans="1:10" s="64" customFormat="1" x14ac:dyDescent="0.35">
      <c r="A497" s="60">
        <v>7.3</v>
      </c>
      <c r="B497" s="61">
        <v>11.05</v>
      </c>
      <c r="C497" s="60">
        <v>9.0299999999999994</v>
      </c>
      <c r="D497" s="62" t="s">
        <v>117</v>
      </c>
      <c r="E497" s="60"/>
      <c r="F497" s="75">
        <f t="shared" si="20"/>
        <v>11</v>
      </c>
      <c r="G497" s="75">
        <f t="shared" si="21"/>
        <v>9</v>
      </c>
      <c r="H497" s="123" t="s">
        <v>472</v>
      </c>
      <c r="I497" s="123">
        <f>ROWS(G497:G499)</f>
        <v>3</v>
      </c>
      <c r="J497" s="88"/>
    </row>
    <row r="498" spans="1:10" s="64" customFormat="1" x14ac:dyDescent="0.35">
      <c r="A498" s="60">
        <v>7.3</v>
      </c>
      <c r="B498" s="61">
        <v>11.05</v>
      </c>
      <c r="C498" s="60">
        <v>9.0399999999999991</v>
      </c>
      <c r="D498" s="62" t="s">
        <v>117</v>
      </c>
      <c r="E498" s="60"/>
      <c r="F498" s="75">
        <f t="shared" si="20"/>
        <v>11</v>
      </c>
      <c r="G498" s="75">
        <f t="shared" si="21"/>
        <v>9</v>
      </c>
      <c r="H498" s="123"/>
      <c r="I498" s="123"/>
      <c r="J498" s="88"/>
    </row>
    <row r="499" spans="1:10" s="64" customFormat="1" x14ac:dyDescent="0.35">
      <c r="A499" s="60">
        <v>7.3</v>
      </c>
      <c r="B499" s="61">
        <v>11.05</v>
      </c>
      <c r="C499" s="60">
        <v>9.0500000000000007</v>
      </c>
      <c r="D499" s="62" t="s">
        <v>117</v>
      </c>
      <c r="E499" s="60"/>
      <c r="F499" s="75">
        <f t="shared" si="20"/>
        <v>11</v>
      </c>
      <c r="G499" s="75">
        <f t="shared" si="21"/>
        <v>9</v>
      </c>
      <c r="H499" s="123"/>
      <c r="I499" s="123"/>
      <c r="J499" s="88"/>
    </row>
    <row r="500" spans="1:10" s="72" customFormat="1" x14ac:dyDescent="0.35">
      <c r="A500" s="69">
        <v>1</v>
      </c>
      <c r="B500" s="70">
        <v>11.03</v>
      </c>
      <c r="C500" s="69">
        <v>12.03</v>
      </c>
      <c r="D500" s="71" t="s">
        <v>146</v>
      </c>
      <c r="E500" s="69">
        <v>29</v>
      </c>
      <c r="F500" s="76">
        <f t="shared" si="20"/>
        <v>11</v>
      </c>
      <c r="G500" s="76">
        <f t="shared" si="21"/>
        <v>12</v>
      </c>
      <c r="H500" s="122" t="s">
        <v>393</v>
      </c>
      <c r="I500" s="122">
        <f>ROWS(G500:G507)</f>
        <v>8</v>
      </c>
    </row>
    <row r="501" spans="1:10" s="72" customFormat="1" x14ac:dyDescent="0.35">
      <c r="A501" s="69">
        <v>1</v>
      </c>
      <c r="B501" s="70">
        <v>11.03</v>
      </c>
      <c r="C501" s="69">
        <v>12.09</v>
      </c>
      <c r="D501" s="71" t="s">
        <v>146</v>
      </c>
      <c r="E501" s="69">
        <v>29</v>
      </c>
      <c r="F501" s="76">
        <f t="shared" si="20"/>
        <v>11</v>
      </c>
      <c r="G501" s="76">
        <f t="shared" si="21"/>
        <v>12</v>
      </c>
      <c r="H501" s="122"/>
      <c r="I501" s="122"/>
    </row>
    <row r="502" spans="1:10" s="72" customFormat="1" x14ac:dyDescent="0.35">
      <c r="A502" s="69">
        <v>1</v>
      </c>
      <c r="B502" s="70">
        <v>11.03</v>
      </c>
      <c r="C502" s="69">
        <v>12.11</v>
      </c>
      <c r="D502" s="71" t="s">
        <v>146</v>
      </c>
      <c r="E502" s="69">
        <v>29</v>
      </c>
      <c r="F502" s="76">
        <f t="shared" si="20"/>
        <v>11</v>
      </c>
      <c r="G502" s="76">
        <f t="shared" si="21"/>
        <v>12</v>
      </c>
      <c r="H502" s="122"/>
      <c r="I502" s="122"/>
    </row>
    <row r="503" spans="1:10" s="72" customFormat="1" x14ac:dyDescent="0.35">
      <c r="A503" s="69">
        <v>1</v>
      </c>
      <c r="B503" s="70">
        <v>11.03</v>
      </c>
      <c r="C503" s="69">
        <v>12.12</v>
      </c>
      <c r="D503" s="71" t="s">
        <v>146</v>
      </c>
      <c r="E503" s="69">
        <v>29</v>
      </c>
      <c r="F503" s="76">
        <f t="shared" si="20"/>
        <v>11</v>
      </c>
      <c r="G503" s="76">
        <f t="shared" si="21"/>
        <v>12</v>
      </c>
      <c r="H503" s="122"/>
      <c r="I503" s="122"/>
    </row>
    <row r="504" spans="1:10" s="72" customFormat="1" x14ac:dyDescent="0.35">
      <c r="A504" s="69">
        <v>1</v>
      </c>
      <c r="B504" s="70">
        <v>11.03</v>
      </c>
      <c r="C504" s="69">
        <v>12.13</v>
      </c>
      <c r="D504" s="71" t="s">
        <v>146</v>
      </c>
      <c r="E504" s="69">
        <v>29</v>
      </c>
      <c r="F504" s="76">
        <f t="shared" si="20"/>
        <v>11</v>
      </c>
      <c r="G504" s="76">
        <f t="shared" si="21"/>
        <v>12</v>
      </c>
      <c r="H504" s="122"/>
      <c r="I504" s="122"/>
    </row>
    <row r="505" spans="1:10" s="72" customFormat="1" x14ac:dyDescent="0.35">
      <c r="A505" s="69">
        <v>1</v>
      </c>
      <c r="B505" s="70">
        <v>11.03</v>
      </c>
      <c r="C505" s="69">
        <v>12.13</v>
      </c>
      <c r="D505" s="71" t="s">
        <v>146</v>
      </c>
      <c r="E505" s="69">
        <v>29</v>
      </c>
      <c r="F505" s="76">
        <f t="shared" si="20"/>
        <v>11</v>
      </c>
      <c r="G505" s="76">
        <f t="shared" si="21"/>
        <v>12</v>
      </c>
      <c r="H505" s="122"/>
      <c r="I505" s="122"/>
    </row>
    <row r="506" spans="1:10" s="72" customFormat="1" x14ac:dyDescent="0.25">
      <c r="A506" s="130">
        <v>3</v>
      </c>
      <c r="B506" s="131">
        <v>11.02</v>
      </c>
      <c r="C506" s="130">
        <v>12.09</v>
      </c>
      <c r="D506" s="119" t="s">
        <v>214</v>
      </c>
      <c r="E506" s="130">
        <v>39</v>
      </c>
      <c r="F506" s="76">
        <f t="shared" si="20"/>
        <v>11</v>
      </c>
      <c r="G506" s="76">
        <f t="shared" si="21"/>
        <v>12</v>
      </c>
      <c r="H506" s="125"/>
      <c r="I506" s="125"/>
      <c r="J506" s="59"/>
    </row>
    <row r="507" spans="1:10" s="72" customFormat="1" x14ac:dyDescent="0.25">
      <c r="A507" s="130">
        <v>3</v>
      </c>
      <c r="B507" s="131">
        <v>11.02</v>
      </c>
      <c r="C507" s="130">
        <v>12.1</v>
      </c>
      <c r="D507" s="119" t="s">
        <v>214</v>
      </c>
      <c r="E507" s="130">
        <v>39</v>
      </c>
      <c r="F507" s="76">
        <f t="shared" si="20"/>
        <v>11</v>
      </c>
      <c r="G507" s="76">
        <f t="shared" si="21"/>
        <v>12</v>
      </c>
      <c r="H507" s="125"/>
      <c r="I507" s="125"/>
      <c r="J507" s="59"/>
    </row>
    <row r="508" spans="1:10" s="64" customFormat="1" x14ac:dyDescent="0.35">
      <c r="A508" s="60">
        <v>1</v>
      </c>
      <c r="B508" s="61">
        <v>11.06</v>
      </c>
      <c r="C508" s="60">
        <v>15.04</v>
      </c>
      <c r="D508" s="62" t="s">
        <v>112</v>
      </c>
      <c r="E508" s="60"/>
      <c r="F508" s="75">
        <f t="shared" si="20"/>
        <v>11</v>
      </c>
      <c r="G508" s="75">
        <f t="shared" si="21"/>
        <v>15</v>
      </c>
      <c r="H508" s="123" t="s">
        <v>473</v>
      </c>
      <c r="I508" s="123">
        <f>ROWS(G508:G521)</f>
        <v>14</v>
      </c>
      <c r="J508" s="88"/>
    </row>
    <row r="509" spans="1:10" s="64" customFormat="1" x14ac:dyDescent="0.35">
      <c r="A509" s="60">
        <v>11</v>
      </c>
      <c r="B509" s="61">
        <v>11.06</v>
      </c>
      <c r="C509" s="60">
        <v>15.010999999999999</v>
      </c>
      <c r="D509" s="62" t="s">
        <v>112</v>
      </c>
      <c r="E509" s="60"/>
      <c r="F509" s="75">
        <f t="shared" si="20"/>
        <v>11</v>
      </c>
      <c r="G509" s="75">
        <f t="shared" si="21"/>
        <v>15</v>
      </c>
      <c r="H509" s="123"/>
      <c r="I509" s="123"/>
    </row>
    <row r="510" spans="1:10" s="88" customFormat="1" x14ac:dyDescent="0.35">
      <c r="A510" s="60">
        <v>11</v>
      </c>
      <c r="B510" s="61">
        <v>11.05</v>
      </c>
      <c r="C510" s="60">
        <v>15.021000000000001</v>
      </c>
      <c r="D510" s="62" t="s">
        <v>113</v>
      </c>
      <c r="E510" s="60"/>
      <c r="F510" s="75">
        <f t="shared" si="20"/>
        <v>11</v>
      </c>
      <c r="G510" s="75">
        <f t="shared" si="21"/>
        <v>15</v>
      </c>
      <c r="H510" s="123"/>
      <c r="I510" s="123"/>
      <c r="J510" s="64"/>
    </row>
    <row r="511" spans="1:10" s="88" customFormat="1" x14ac:dyDescent="0.35">
      <c r="A511" s="60">
        <v>11</v>
      </c>
      <c r="B511" s="61">
        <v>11.06</v>
      </c>
      <c r="C511" s="60">
        <v>15.021000000000001</v>
      </c>
      <c r="D511" s="62" t="s">
        <v>113</v>
      </c>
      <c r="E511" s="60"/>
      <c r="F511" s="75">
        <f t="shared" si="20"/>
        <v>11</v>
      </c>
      <c r="G511" s="75">
        <f t="shared" si="21"/>
        <v>15</v>
      </c>
      <c r="H511" s="123"/>
      <c r="I511" s="123"/>
      <c r="J511" s="64"/>
    </row>
    <row r="512" spans="1:10" s="88" customFormat="1" x14ac:dyDescent="0.35">
      <c r="A512" s="60">
        <v>11</v>
      </c>
      <c r="B512" s="61">
        <v>11.05</v>
      </c>
      <c r="C512" s="60">
        <v>15.022</v>
      </c>
      <c r="D512" s="62" t="s">
        <v>113</v>
      </c>
      <c r="E512" s="60"/>
      <c r="F512" s="75">
        <f t="shared" si="20"/>
        <v>11</v>
      </c>
      <c r="G512" s="75">
        <f t="shared" si="21"/>
        <v>15</v>
      </c>
      <c r="H512" s="123"/>
      <c r="I512" s="123"/>
      <c r="J512" s="64"/>
    </row>
    <row r="513" spans="1:10" s="88" customFormat="1" x14ac:dyDescent="0.35">
      <c r="A513" s="60">
        <v>11</v>
      </c>
      <c r="B513" s="61">
        <v>11.06</v>
      </c>
      <c r="C513" s="60">
        <v>15.022</v>
      </c>
      <c r="D513" s="62" t="s">
        <v>113</v>
      </c>
      <c r="E513" s="60"/>
      <c r="F513" s="75">
        <f t="shared" si="20"/>
        <v>11</v>
      </c>
      <c r="G513" s="75">
        <f t="shared" si="21"/>
        <v>15</v>
      </c>
      <c r="H513" s="123"/>
      <c r="I513" s="123"/>
      <c r="J513" s="64"/>
    </row>
    <row r="514" spans="1:10" s="88" customFormat="1" x14ac:dyDescent="0.35">
      <c r="A514" s="60">
        <v>11</v>
      </c>
      <c r="B514" s="61">
        <v>11.05</v>
      </c>
      <c r="C514" s="60">
        <v>15.023</v>
      </c>
      <c r="D514" s="62" t="s">
        <v>113</v>
      </c>
      <c r="E514" s="60"/>
      <c r="F514" s="75">
        <f t="shared" si="20"/>
        <v>11</v>
      </c>
      <c r="G514" s="75">
        <f t="shared" si="21"/>
        <v>15</v>
      </c>
      <c r="H514" s="123"/>
      <c r="I514" s="123"/>
      <c r="J514" s="64"/>
    </row>
    <row r="515" spans="1:10" s="88" customFormat="1" x14ac:dyDescent="0.35">
      <c r="A515" s="60">
        <v>11</v>
      </c>
      <c r="B515" s="61">
        <v>11.06</v>
      </c>
      <c r="C515" s="60">
        <v>15.023</v>
      </c>
      <c r="D515" s="62" t="s">
        <v>113</v>
      </c>
      <c r="E515" s="60"/>
      <c r="F515" s="75">
        <f t="shared" si="20"/>
        <v>11</v>
      </c>
      <c r="G515" s="75">
        <f t="shared" si="21"/>
        <v>15</v>
      </c>
      <c r="H515" s="123"/>
      <c r="I515" s="123"/>
      <c r="J515" s="64"/>
    </row>
    <row r="516" spans="1:10" s="88" customFormat="1" x14ac:dyDescent="0.35">
      <c r="A516" s="60">
        <v>11</v>
      </c>
      <c r="B516" s="61">
        <v>11.05</v>
      </c>
      <c r="C516" s="60">
        <v>15.031000000000001</v>
      </c>
      <c r="D516" s="62" t="s">
        <v>113</v>
      </c>
      <c r="E516" s="60"/>
      <c r="F516" s="75">
        <f t="shared" si="20"/>
        <v>11</v>
      </c>
      <c r="G516" s="75">
        <f t="shared" si="21"/>
        <v>15</v>
      </c>
      <c r="H516" s="123"/>
      <c r="I516" s="123"/>
      <c r="J516" s="64"/>
    </row>
    <row r="517" spans="1:10" s="88" customFormat="1" x14ac:dyDescent="0.35">
      <c r="A517" s="60">
        <v>11</v>
      </c>
      <c r="B517" s="61">
        <v>11.06</v>
      </c>
      <c r="C517" s="60">
        <v>15.031000000000001</v>
      </c>
      <c r="D517" s="62" t="s">
        <v>113</v>
      </c>
      <c r="E517" s="60"/>
      <c r="F517" s="75">
        <f t="shared" si="20"/>
        <v>11</v>
      </c>
      <c r="G517" s="75">
        <f t="shared" si="21"/>
        <v>15</v>
      </c>
      <c r="H517" s="123"/>
      <c r="I517" s="123"/>
      <c r="J517" s="64"/>
    </row>
    <row r="518" spans="1:10" s="88" customFormat="1" x14ac:dyDescent="0.35">
      <c r="A518" s="60">
        <v>11</v>
      </c>
      <c r="B518" s="61">
        <v>11.05</v>
      </c>
      <c r="C518" s="60">
        <v>15.032</v>
      </c>
      <c r="D518" s="62" t="s">
        <v>113</v>
      </c>
      <c r="E518" s="60"/>
      <c r="F518" s="75">
        <f t="shared" si="20"/>
        <v>11</v>
      </c>
      <c r="G518" s="75">
        <f t="shared" si="21"/>
        <v>15</v>
      </c>
      <c r="H518" s="123"/>
      <c r="I518" s="123"/>
      <c r="J518" s="64"/>
    </row>
    <row r="519" spans="1:10" s="88" customFormat="1" x14ac:dyDescent="0.35">
      <c r="A519" s="60">
        <v>11</v>
      </c>
      <c r="B519" s="61">
        <v>11.06</v>
      </c>
      <c r="C519" s="60">
        <v>15.032</v>
      </c>
      <c r="D519" s="62" t="s">
        <v>113</v>
      </c>
      <c r="E519" s="60"/>
      <c r="F519" s="75">
        <f t="shared" si="20"/>
        <v>11</v>
      </c>
      <c r="G519" s="75">
        <f t="shared" si="21"/>
        <v>15</v>
      </c>
      <c r="H519" s="123"/>
      <c r="I519" s="123"/>
      <c r="J519" s="64"/>
    </row>
    <row r="520" spans="1:10" s="88" customFormat="1" x14ac:dyDescent="0.35">
      <c r="A520" s="60">
        <v>11</v>
      </c>
      <c r="B520" s="61">
        <v>11.05</v>
      </c>
      <c r="C520" s="60">
        <v>15.032999999999999</v>
      </c>
      <c r="D520" s="62" t="s">
        <v>113</v>
      </c>
      <c r="E520" s="60"/>
      <c r="F520" s="75">
        <f t="shared" si="20"/>
        <v>11</v>
      </c>
      <c r="G520" s="75">
        <f t="shared" si="21"/>
        <v>15</v>
      </c>
      <c r="H520" s="123"/>
      <c r="I520" s="123"/>
      <c r="J520" s="64"/>
    </row>
    <row r="521" spans="1:10" s="88" customFormat="1" x14ac:dyDescent="0.35">
      <c r="A521" s="60">
        <v>11</v>
      </c>
      <c r="B521" s="61">
        <v>11.06</v>
      </c>
      <c r="C521" s="60">
        <v>15.032999999999999</v>
      </c>
      <c r="D521" s="62" t="s">
        <v>113</v>
      </c>
      <c r="E521" s="60"/>
      <c r="F521" s="75">
        <f t="shared" si="20"/>
        <v>11</v>
      </c>
      <c r="G521" s="75">
        <f t="shared" si="21"/>
        <v>15</v>
      </c>
      <c r="H521" s="123"/>
      <c r="I521" s="123"/>
      <c r="J521" s="64"/>
    </row>
    <row r="522" spans="1:10" s="85" customFormat="1" x14ac:dyDescent="0.35">
      <c r="A522" s="69">
        <v>9</v>
      </c>
      <c r="B522" s="70">
        <v>11.05</v>
      </c>
      <c r="C522" s="69">
        <v>16.010999999999999</v>
      </c>
      <c r="D522" s="71" t="s">
        <v>113</v>
      </c>
      <c r="E522" s="69"/>
      <c r="F522" s="76">
        <f t="shared" si="20"/>
        <v>11</v>
      </c>
      <c r="G522" s="76">
        <f t="shared" si="21"/>
        <v>16</v>
      </c>
      <c r="H522" s="122" t="s">
        <v>474</v>
      </c>
      <c r="I522" s="122">
        <f>ROWS(G522:G525)</f>
        <v>4</v>
      </c>
      <c r="J522" s="72"/>
    </row>
    <row r="523" spans="1:10" s="85" customFormat="1" x14ac:dyDescent="0.35">
      <c r="A523" s="69">
        <v>9</v>
      </c>
      <c r="B523" s="70">
        <v>11.06</v>
      </c>
      <c r="C523" s="69">
        <v>16.010999999999999</v>
      </c>
      <c r="D523" s="71" t="s">
        <v>113</v>
      </c>
      <c r="E523" s="69"/>
      <c r="F523" s="76">
        <f t="shared" si="20"/>
        <v>11</v>
      </c>
      <c r="G523" s="76">
        <f t="shared" si="21"/>
        <v>16</v>
      </c>
      <c r="H523" s="122"/>
      <c r="I523" s="122"/>
      <c r="J523" s="72"/>
    </row>
    <row r="524" spans="1:10" s="85" customFormat="1" x14ac:dyDescent="0.35">
      <c r="A524" s="69">
        <v>9</v>
      </c>
      <c r="B524" s="70">
        <v>11.05</v>
      </c>
      <c r="C524" s="69">
        <v>16.012</v>
      </c>
      <c r="D524" s="71" t="s">
        <v>113</v>
      </c>
      <c r="E524" s="69"/>
      <c r="F524" s="76">
        <f t="shared" si="20"/>
        <v>11</v>
      </c>
      <c r="G524" s="76">
        <f t="shared" si="21"/>
        <v>16</v>
      </c>
      <c r="H524" s="122"/>
      <c r="I524" s="122"/>
      <c r="J524" s="72"/>
    </row>
    <row r="525" spans="1:10" s="85" customFormat="1" x14ac:dyDescent="0.35">
      <c r="A525" s="69">
        <v>9</v>
      </c>
      <c r="B525" s="70">
        <v>11.06</v>
      </c>
      <c r="C525" s="69">
        <v>16.012</v>
      </c>
      <c r="D525" s="71" t="s">
        <v>113</v>
      </c>
      <c r="E525" s="69"/>
      <c r="F525" s="76">
        <f t="shared" si="20"/>
        <v>11</v>
      </c>
      <c r="G525" s="76">
        <f t="shared" si="21"/>
        <v>16</v>
      </c>
      <c r="H525" s="122"/>
      <c r="I525" s="122"/>
      <c r="J525" s="72"/>
    </row>
    <row r="526" spans="1:10" s="88" customFormat="1" x14ac:dyDescent="0.35">
      <c r="A526" s="60">
        <v>7.1</v>
      </c>
      <c r="B526" s="61">
        <v>11.01</v>
      </c>
      <c r="C526" s="60">
        <v>17.04</v>
      </c>
      <c r="D526" s="62" t="s">
        <v>211</v>
      </c>
      <c r="E526" s="60"/>
      <c r="F526" s="75">
        <f t="shared" si="20"/>
        <v>11</v>
      </c>
      <c r="G526" s="75">
        <f t="shared" si="21"/>
        <v>17</v>
      </c>
      <c r="H526" s="123" t="s">
        <v>475</v>
      </c>
      <c r="I526" s="123">
        <f>ROWS(G526:G532)</f>
        <v>7</v>
      </c>
    </row>
    <row r="527" spans="1:10" s="88" customFormat="1" x14ac:dyDescent="0.35">
      <c r="A527" s="60">
        <v>10</v>
      </c>
      <c r="B527" s="61">
        <v>11.05</v>
      </c>
      <c r="C527" s="60">
        <v>17.010999999999999</v>
      </c>
      <c r="D527" s="62" t="s">
        <v>113</v>
      </c>
      <c r="E527" s="60"/>
      <c r="F527" s="75">
        <f t="shared" si="20"/>
        <v>11</v>
      </c>
      <c r="G527" s="75">
        <f t="shared" si="21"/>
        <v>17</v>
      </c>
      <c r="H527" s="123"/>
      <c r="I527" s="123"/>
      <c r="J527" s="64"/>
    </row>
    <row r="528" spans="1:10" s="88" customFormat="1" x14ac:dyDescent="0.35">
      <c r="A528" s="60">
        <v>10</v>
      </c>
      <c r="B528" s="61">
        <v>11.06</v>
      </c>
      <c r="C528" s="60">
        <v>17.010999999999999</v>
      </c>
      <c r="D528" s="62" t="s">
        <v>113</v>
      </c>
      <c r="E528" s="60"/>
      <c r="F528" s="75">
        <f t="shared" si="20"/>
        <v>11</v>
      </c>
      <c r="G528" s="75">
        <f t="shared" si="21"/>
        <v>17</v>
      </c>
      <c r="H528" s="123"/>
      <c r="I528" s="123"/>
      <c r="J528" s="64"/>
    </row>
    <row r="529" spans="1:10" s="88" customFormat="1" x14ac:dyDescent="0.35">
      <c r="A529" s="60">
        <v>10</v>
      </c>
      <c r="B529" s="61">
        <v>11.05</v>
      </c>
      <c r="C529" s="60">
        <v>17.021000000000001</v>
      </c>
      <c r="D529" s="62" t="s">
        <v>113</v>
      </c>
      <c r="E529" s="60"/>
      <c r="F529" s="75">
        <f t="shared" si="20"/>
        <v>11</v>
      </c>
      <c r="G529" s="75">
        <f t="shared" si="21"/>
        <v>17</v>
      </c>
      <c r="H529" s="123"/>
      <c r="I529" s="123"/>
      <c r="J529" s="64"/>
    </row>
    <row r="530" spans="1:10" s="88" customFormat="1" x14ac:dyDescent="0.35">
      <c r="A530" s="60">
        <v>10</v>
      </c>
      <c r="B530" s="61">
        <v>11.06</v>
      </c>
      <c r="C530" s="60">
        <v>17.021000000000001</v>
      </c>
      <c r="D530" s="62" t="s">
        <v>113</v>
      </c>
      <c r="E530" s="60"/>
      <c r="F530" s="75">
        <f t="shared" ref="F530:F593" si="22">_xlfn.FLOOR.MATH(B530)</f>
        <v>11</v>
      </c>
      <c r="G530" s="75">
        <f t="shared" ref="G530:G593" si="23">_xlfn.FLOOR.MATH(C530)</f>
        <v>17</v>
      </c>
      <c r="H530" s="123"/>
      <c r="I530" s="123"/>
      <c r="J530" s="64"/>
    </row>
    <row r="531" spans="1:10" s="88" customFormat="1" x14ac:dyDescent="0.35">
      <c r="A531" s="60">
        <v>10</v>
      </c>
      <c r="B531" s="61">
        <v>11.05</v>
      </c>
      <c r="C531" s="60">
        <v>17.021999999999998</v>
      </c>
      <c r="D531" s="62" t="s">
        <v>113</v>
      </c>
      <c r="E531" s="60"/>
      <c r="F531" s="75">
        <f t="shared" si="22"/>
        <v>11</v>
      </c>
      <c r="G531" s="75">
        <f t="shared" si="23"/>
        <v>17</v>
      </c>
      <c r="H531" s="123"/>
      <c r="I531" s="123"/>
      <c r="J531" s="64"/>
    </row>
    <row r="532" spans="1:10" s="88" customFormat="1" x14ac:dyDescent="0.35">
      <c r="A532" s="60">
        <v>10</v>
      </c>
      <c r="B532" s="61">
        <v>11.06</v>
      </c>
      <c r="C532" s="60">
        <v>17.021999999999998</v>
      </c>
      <c r="D532" s="62" t="s">
        <v>113</v>
      </c>
      <c r="E532" s="60"/>
      <c r="F532" s="75">
        <f t="shared" si="22"/>
        <v>11</v>
      </c>
      <c r="G532" s="75">
        <f t="shared" si="23"/>
        <v>17</v>
      </c>
      <c r="H532" s="123"/>
      <c r="I532" s="123"/>
      <c r="J532" s="64"/>
    </row>
    <row r="533" spans="1:10" s="85" customFormat="1" x14ac:dyDescent="0.35">
      <c r="A533" s="69">
        <v>7.1</v>
      </c>
      <c r="B533" s="70">
        <v>11.04</v>
      </c>
      <c r="C533" s="69">
        <v>18.04</v>
      </c>
      <c r="D533" s="71" t="s">
        <v>149</v>
      </c>
      <c r="E533" s="69">
        <v>24</v>
      </c>
      <c r="F533" s="76">
        <f t="shared" si="22"/>
        <v>11</v>
      </c>
      <c r="G533" s="76">
        <f t="shared" si="23"/>
        <v>18</v>
      </c>
      <c r="H533" s="122" t="s">
        <v>476</v>
      </c>
      <c r="I533" s="122">
        <f>ROWS(G533)</f>
        <v>1</v>
      </c>
      <c r="J533" s="72"/>
    </row>
    <row r="534" spans="1:10" s="88" customFormat="1" x14ac:dyDescent="0.3">
      <c r="A534" s="54">
        <v>3</v>
      </c>
      <c r="B534" s="55">
        <v>12.01</v>
      </c>
      <c r="C534" s="54">
        <v>1.01</v>
      </c>
      <c r="D534" s="56" t="s">
        <v>224</v>
      </c>
      <c r="E534" s="54">
        <v>5</v>
      </c>
      <c r="F534" s="75">
        <f t="shared" si="22"/>
        <v>12</v>
      </c>
      <c r="G534" s="75">
        <f t="shared" si="23"/>
        <v>1</v>
      </c>
      <c r="H534" s="124" t="s">
        <v>477</v>
      </c>
      <c r="I534" s="132">
        <f>ROWS(G534:G537)</f>
        <v>4</v>
      </c>
      <c r="J534" s="58"/>
    </row>
    <row r="535" spans="1:10" s="88" customFormat="1" x14ac:dyDescent="0.3">
      <c r="A535" s="54">
        <v>8</v>
      </c>
      <c r="B535" s="55">
        <v>12.01</v>
      </c>
      <c r="C535" s="54">
        <v>1.01</v>
      </c>
      <c r="D535" s="56" t="s">
        <v>224</v>
      </c>
      <c r="E535" s="54">
        <v>5</v>
      </c>
      <c r="F535" s="75">
        <f t="shared" si="22"/>
        <v>12</v>
      </c>
      <c r="G535" s="75">
        <f t="shared" si="23"/>
        <v>1</v>
      </c>
      <c r="H535" s="124"/>
      <c r="I535" s="132"/>
      <c r="J535" s="58"/>
    </row>
    <row r="536" spans="1:10" s="88" customFormat="1" x14ac:dyDescent="0.35">
      <c r="A536" s="60">
        <v>3</v>
      </c>
      <c r="B536" s="61">
        <v>12.01</v>
      </c>
      <c r="C536" s="60">
        <v>1.05</v>
      </c>
      <c r="D536" s="62" t="s">
        <v>217</v>
      </c>
      <c r="E536" s="60">
        <v>69</v>
      </c>
      <c r="F536" s="75">
        <f t="shared" si="22"/>
        <v>12</v>
      </c>
      <c r="G536" s="75">
        <f t="shared" si="23"/>
        <v>1</v>
      </c>
      <c r="H536" s="124"/>
      <c r="I536" s="132"/>
      <c r="J536" s="58"/>
    </row>
    <row r="537" spans="1:10" s="88" customFormat="1" x14ac:dyDescent="0.35">
      <c r="A537" s="60">
        <v>3</v>
      </c>
      <c r="B537" s="61">
        <v>12.01</v>
      </c>
      <c r="C537" s="60">
        <v>1.03</v>
      </c>
      <c r="D537" s="62" t="s">
        <v>226</v>
      </c>
      <c r="E537" s="60">
        <v>101</v>
      </c>
      <c r="F537" s="75">
        <f t="shared" si="22"/>
        <v>12</v>
      </c>
      <c r="G537" s="75">
        <f t="shared" si="23"/>
        <v>1</v>
      </c>
      <c r="H537" s="127"/>
      <c r="I537" s="123"/>
      <c r="J537" s="64"/>
    </row>
    <row r="538" spans="1:10" s="85" customFormat="1" x14ac:dyDescent="0.3">
      <c r="A538" s="65">
        <v>3</v>
      </c>
      <c r="B538" s="66">
        <v>12.01</v>
      </c>
      <c r="C538" s="65">
        <v>2.0099999999999998</v>
      </c>
      <c r="D538" s="67" t="s">
        <v>224</v>
      </c>
      <c r="E538" s="65">
        <v>5</v>
      </c>
      <c r="F538" s="76">
        <f t="shared" si="22"/>
        <v>12</v>
      </c>
      <c r="G538" s="76">
        <f t="shared" si="23"/>
        <v>2</v>
      </c>
      <c r="H538" s="125" t="s">
        <v>394</v>
      </c>
      <c r="I538" s="128">
        <f>ROWS(G538:G541)</f>
        <v>4</v>
      </c>
      <c r="J538" s="68"/>
    </row>
    <row r="539" spans="1:10" s="85" customFormat="1" x14ac:dyDescent="0.35">
      <c r="A539" s="69">
        <v>4</v>
      </c>
      <c r="B539" s="70">
        <v>12.01</v>
      </c>
      <c r="C539" s="69">
        <v>2.0099999999999998</v>
      </c>
      <c r="D539" s="71" t="s">
        <v>234</v>
      </c>
      <c r="E539" s="69">
        <v>100</v>
      </c>
      <c r="F539" s="76">
        <f t="shared" si="22"/>
        <v>12</v>
      </c>
      <c r="G539" s="76">
        <f t="shared" si="23"/>
        <v>2</v>
      </c>
      <c r="H539" s="122"/>
      <c r="I539" s="122"/>
      <c r="J539" s="72"/>
    </row>
    <row r="540" spans="1:10" s="85" customFormat="1" x14ac:dyDescent="0.35">
      <c r="A540" s="69">
        <v>8</v>
      </c>
      <c r="B540" s="70">
        <v>12.01</v>
      </c>
      <c r="C540" s="69">
        <v>2.0099999999999998</v>
      </c>
      <c r="D540" s="71" t="s">
        <v>234</v>
      </c>
      <c r="E540" s="69">
        <v>100</v>
      </c>
      <c r="F540" s="76">
        <f t="shared" si="22"/>
        <v>12</v>
      </c>
      <c r="G540" s="76">
        <f t="shared" si="23"/>
        <v>2</v>
      </c>
      <c r="H540" s="122"/>
      <c r="I540" s="122"/>
      <c r="J540" s="72"/>
    </row>
    <row r="541" spans="1:10" s="85" customFormat="1" x14ac:dyDescent="0.35">
      <c r="A541" s="69">
        <v>3</v>
      </c>
      <c r="B541" s="70">
        <v>12.01</v>
      </c>
      <c r="C541" s="69">
        <v>2.0099999999999998</v>
      </c>
      <c r="D541" s="71" t="s">
        <v>221</v>
      </c>
      <c r="E541" s="69">
        <v>104</v>
      </c>
      <c r="F541" s="76">
        <f t="shared" si="22"/>
        <v>12</v>
      </c>
      <c r="G541" s="76">
        <f t="shared" si="23"/>
        <v>2</v>
      </c>
      <c r="H541" s="122"/>
      <c r="I541" s="122"/>
      <c r="J541" s="83"/>
    </row>
    <row r="542" spans="1:10" s="88" customFormat="1" x14ac:dyDescent="0.35">
      <c r="A542" s="60">
        <v>3</v>
      </c>
      <c r="B542" s="61">
        <v>12.02</v>
      </c>
      <c r="C542" s="60">
        <v>3.01</v>
      </c>
      <c r="D542" s="62" t="s">
        <v>229</v>
      </c>
      <c r="E542" s="60">
        <v>36</v>
      </c>
      <c r="F542" s="75">
        <f t="shared" si="22"/>
        <v>12</v>
      </c>
      <c r="G542" s="75">
        <f t="shared" si="23"/>
        <v>3</v>
      </c>
      <c r="H542" s="123" t="s">
        <v>395</v>
      </c>
      <c r="I542" s="123">
        <f>ROWS(G542:G543)</f>
        <v>2</v>
      </c>
      <c r="J542" s="64"/>
    </row>
    <row r="543" spans="1:10" s="88" customFormat="1" x14ac:dyDescent="0.35">
      <c r="A543" s="60">
        <v>4</v>
      </c>
      <c r="B543" s="61">
        <v>12.02</v>
      </c>
      <c r="C543" s="60">
        <v>3.01</v>
      </c>
      <c r="D543" s="62" t="s">
        <v>229</v>
      </c>
      <c r="E543" s="60">
        <v>36</v>
      </c>
      <c r="F543" s="75">
        <f t="shared" si="22"/>
        <v>12</v>
      </c>
      <c r="G543" s="75">
        <f t="shared" si="23"/>
        <v>3</v>
      </c>
      <c r="H543" s="123"/>
      <c r="I543" s="123"/>
      <c r="J543" s="64"/>
    </row>
    <row r="544" spans="1:10" s="85" customFormat="1" x14ac:dyDescent="0.35">
      <c r="A544" s="69">
        <v>5</v>
      </c>
      <c r="B544" s="70">
        <v>12.01</v>
      </c>
      <c r="C544" s="69">
        <v>5.09</v>
      </c>
      <c r="D544" s="71" t="s">
        <v>159</v>
      </c>
      <c r="E544" s="69">
        <v>4</v>
      </c>
      <c r="F544" s="76">
        <f t="shared" si="22"/>
        <v>12</v>
      </c>
      <c r="G544" s="76">
        <f t="shared" si="23"/>
        <v>5</v>
      </c>
      <c r="H544" s="126" t="s">
        <v>397</v>
      </c>
      <c r="I544" s="122">
        <f>ROWS(G544:G548)</f>
        <v>5</v>
      </c>
      <c r="J544" s="72"/>
    </row>
    <row r="545" spans="1:10" s="85" customFormat="1" x14ac:dyDescent="0.3">
      <c r="A545" s="65">
        <v>8</v>
      </c>
      <c r="B545" s="66">
        <v>12.01</v>
      </c>
      <c r="C545" s="65">
        <v>5.09</v>
      </c>
      <c r="D545" s="67" t="s">
        <v>159</v>
      </c>
      <c r="E545" s="65">
        <v>4</v>
      </c>
      <c r="F545" s="76">
        <f t="shared" si="22"/>
        <v>12</v>
      </c>
      <c r="G545" s="76">
        <f t="shared" si="23"/>
        <v>5</v>
      </c>
      <c r="H545" s="125"/>
      <c r="I545" s="128"/>
      <c r="J545" s="68"/>
    </row>
    <row r="546" spans="1:10" s="85" customFormat="1" x14ac:dyDescent="0.35">
      <c r="A546" s="69">
        <v>8</v>
      </c>
      <c r="B546" s="70">
        <v>12.01</v>
      </c>
      <c r="C546" s="69">
        <v>5.04</v>
      </c>
      <c r="D546" s="71" t="s">
        <v>235</v>
      </c>
      <c r="E546" s="69">
        <v>48</v>
      </c>
      <c r="F546" s="76">
        <f t="shared" si="22"/>
        <v>12</v>
      </c>
      <c r="G546" s="76">
        <f t="shared" si="23"/>
        <v>5</v>
      </c>
      <c r="H546" s="126"/>
      <c r="I546" s="122"/>
      <c r="J546" s="72"/>
    </row>
    <row r="547" spans="1:10" s="85" customFormat="1" x14ac:dyDescent="0.3">
      <c r="A547" s="65">
        <v>8</v>
      </c>
      <c r="B547" s="66">
        <v>12.01</v>
      </c>
      <c r="C547" s="65">
        <v>5.08</v>
      </c>
      <c r="D547" s="67" t="s">
        <v>217</v>
      </c>
      <c r="E547" s="65">
        <v>69</v>
      </c>
      <c r="F547" s="76">
        <f t="shared" si="22"/>
        <v>12</v>
      </c>
      <c r="G547" s="76">
        <f t="shared" si="23"/>
        <v>5</v>
      </c>
      <c r="H547" s="125"/>
      <c r="I547" s="128"/>
      <c r="J547" s="68"/>
    </row>
    <row r="548" spans="1:10" s="85" customFormat="1" x14ac:dyDescent="0.35">
      <c r="A548" s="69">
        <v>8</v>
      </c>
      <c r="B548" s="70">
        <v>12.01</v>
      </c>
      <c r="C548" s="69">
        <v>5.05</v>
      </c>
      <c r="D548" s="71" t="s">
        <v>226</v>
      </c>
      <c r="E548" s="69">
        <v>101</v>
      </c>
      <c r="F548" s="76">
        <f t="shared" si="22"/>
        <v>12</v>
      </c>
      <c r="G548" s="76">
        <f t="shared" si="23"/>
        <v>5</v>
      </c>
      <c r="H548" s="126"/>
      <c r="I548" s="122"/>
      <c r="J548" s="72"/>
    </row>
    <row r="549" spans="1:10" s="88" customFormat="1" x14ac:dyDescent="0.35">
      <c r="A549" s="60">
        <v>4</v>
      </c>
      <c r="B549" s="61">
        <v>12.01</v>
      </c>
      <c r="C549" s="60">
        <v>6.01</v>
      </c>
      <c r="D549" s="62" t="s">
        <v>234</v>
      </c>
      <c r="E549" s="60">
        <v>100</v>
      </c>
      <c r="F549" s="75">
        <f t="shared" si="22"/>
        <v>12</v>
      </c>
      <c r="G549" s="75">
        <f t="shared" si="23"/>
        <v>6</v>
      </c>
      <c r="H549" s="123" t="s">
        <v>398</v>
      </c>
      <c r="I549" s="123">
        <f>ROWS(G549:G552)</f>
        <v>4</v>
      </c>
      <c r="J549" s="64"/>
    </row>
    <row r="550" spans="1:10" s="88" customFormat="1" x14ac:dyDescent="0.35">
      <c r="A550" s="60">
        <v>8</v>
      </c>
      <c r="B550" s="61">
        <v>12.01</v>
      </c>
      <c r="C550" s="60">
        <v>6.01</v>
      </c>
      <c r="D550" s="62" t="s">
        <v>234</v>
      </c>
      <c r="E550" s="60">
        <v>100</v>
      </c>
      <c r="F550" s="75">
        <f t="shared" si="22"/>
        <v>12</v>
      </c>
      <c r="G550" s="75">
        <f t="shared" si="23"/>
        <v>6</v>
      </c>
      <c r="H550" s="123"/>
      <c r="I550" s="123"/>
      <c r="J550" s="84"/>
    </row>
    <row r="551" spans="1:10" s="88" customFormat="1" x14ac:dyDescent="0.35">
      <c r="A551" s="60">
        <v>8</v>
      </c>
      <c r="B551" s="61">
        <v>12.01</v>
      </c>
      <c r="C551" s="60">
        <v>6.02</v>
      </c>
      <c r="D551" s="62" t="s">
        <v>234</v>
      </c>
      <c r="E551" s="60">
        <v>100</v>
      </c>
      <c r="F551" s="75">
        <f t="shared" si="22"/>
        <v>12</v>
      </c>
      <c r="G551" s="75">
        <f t="shared" si="23"/>
        <v>6</v>
      </c>
      <c r="H551" s="123"/>
      <c r="I551" s="123"/>
      <c r="J551" s="84"/>
    </row>
    <row r="552" spans="1:10" s="88" customFormat="1" x14ac:dyDescent="0.35">
      <c r="A552" s="60">
        <v>8</v>
      </c>
      <c r="B552" s="61">
        <v>12.01</v>
      </c>
      <c r="C552" s="60">
        <v>6.01</v>
      </c>
      <c r="D552" s="62" t="s">
        <v>221</v>
      </c>
      <c r="E552" s="60">
        <v>104</v>
      </c>
      <c r="F552" s="75">
        <f t="shared" si="22"/>
        <v>12</v>
      </c>
      <c r="G552" s="75">
        <f t="shared" si="23"/>
        <v>6</v>
      </c>
      <c r="H552" s="123"/>
      <c r="I552" s="123"/>
      <c r="J552" s="64"/>
    </row>
    <row r="553" spans="1:10" s="85" customFormat="1" x14ac:dyDescent="0.35">
      <c r="A553" s="69">
        <v>4</v>
      </c>
      <c r="B553" s="70">
        <v>12.02</v>
      </c>
      <c r="C553" s="69">
        <v>7.01</v>
      </c>
      <c r="D553" s="71" t="s">
        <v>229</v>
      </c>
      <c r="E553" s="69">
        <v>36</v>
      </c>
      <c r="F553" s="76">
        <f t="shared" si="22"/>
        <v>12</v>
      </c>
      <c r="G553" s="76">
        <f t="shared" si="23"/>
        <v>7</v>
      </c>
      <c r="H553" s="122" t="s">
        <v>399</v>
      </c>
      <c r="I553" s="122">
        <f>ROWS(G553:G554)</f>
        <v>2</v>
      </c>
      <c r="J553" s="72"/>
    </row>
    <row r="554" spans="1:10" s="85" customFormat="1" x14ac:dyDescent="0.35">
      <c r="A554" s="69">
        <v>5</v>
      </c>
      <c r="B554" s="70">
        <v>12.02</v>
      </c>
      <c r="C554" s="69">
        <v>7.01</v>
      </c>
      <c r="D554" s="71" t="s">
        <v>229</v>
      </c>
      <c r="E554" s="69">
        <v>36</v>
      </c>
      <c r="F554" s="76">
        <f t="shared" si="22"/>
        <v>12</v>
      </c>
      <c r="G554" s="76">
        <f t="shared" si="23"/>
        <v>7</v>
      </c>
      <c r="H554" s="122"/>
      <c r="I554" s="122"/>
      <c r="J554" s="72"/>
    </row>
    <row r="555" spans="1:10" s="88" customFormat="1" x14ac:dyDescent="0.3">
      <c r="A555" s="73">
        <v>3</v>
      </c>
      <c r="B555" s="96">
        <v>12.01</v>
      </c>
      <c r="C555" s="73">
        <v>8.01</v>
      </c>
      <c r="D555" s="97" t="s">
        <v>214</v>
      </c>
      <c r="E555" s="73">
        <v>39</v>
      </c>
      <c r="F555" s="75">
        <f t="shared" si="22"/>
        <v>12</v>
      </c>
      <c r="G555" s="75">
        <f t="shared" si="23"/>
        <v>8</v>
      </c>
      <c r="H555" s="124" t="s">
        <v>400</v>
      </c>
      <c r="I555" s="124">
        <f>ROWS(G555:G559)</f>
        <v>5</v>
      </c>
      <c r="J555" s="57"/>
    </row>
    <row r="556" spans="1:10" s="88" customFormat="1" x14ac:dyDescent="0.35">
      <c r="A556" s="54">
        <v>3</v>
      </c>
      <c r="B556" s="55">
        <v>12.01</v>
      </c>
      <c r="C556" s="54">
        <v>8.01</v>
      </c>
      <c r="D556" s="56" t="s">
        <v>212</v>
      </c>
      <c r="E556" s="54">
        <v>37</v>
      </c>
      <c r="F556" s="75">
        <f t="shared" si="22"/>
        <v>12</v>
      </c>
      <c r="G556" s="75">
        <f t="shared" si="23"/>
        <v>8</v>
      </c>
      <c r="H556" s="123"/>
      <c r="I556" s="123"/>
      <c r="J556" s="63"/>
    </row>
    <row r="557" spans="1:10" s="88" customFormat="1" x14ac:dyDescent="0.3">
      <c r="A557" s="54">
        <v>3</v>
      </c>
      <c r="B557" s="55">
        <v>12.01</v>
      </c>
      <c r="C557" s="54">
        <v>8.09</v>
      </c>
      <c r="D557" s="56" t="s">
        <v>213</v>
      </c>
      <c r="E557" s="54">
        <v>38</v>
      </c>
      <c r="F557" s="75">
        <f t="shared" si="22"/>
        <v>12</v>
      </c>
      <c r="G557" s="75">
        <f t="shared" si="23"/>
        <v>8</v>
      </c>
      <c r="H557" s="124"/>
      <c r="I557" s="132"/>
      <c r="J557" s="58"/>
    </row>
    <row r="558" spans="1:10" s="88" customFormat="1" x14ac:dyDescent="0.35">
      <c r="A558" s="60">
        <v>3</v>
      </c>
      <c r="B558" s="61">
        <v>12.01</v>
      </c>
      <c r="C558" s="60">
        <v>8.01</v>
      </c>
      <c r="D558" s="62" t="s">
        <v>249</v>
      </c>
      <c r="E558" s="60">
        <v>86</v>
      </c>
      <c r="F558" s="75">
        <f t="shared" si="22"/>
        <v>12</v>
      </c>
      <c r="G558" s="75">
        <f t="shared" si="23"/>
        <v>8</v>
      </c>
      <c r="H558" s="123"/>
      <c r="I558" s="123"/>
      <c r="J558" s="64"/>
    </row>
    <row r="559" spans="1:10" s="88" customFormat="1" x14ac:dyDescent="0.35">
      <c r="A559" s="60">
        <v>3</v>
      </c>
      <c r="B559" s="61">
        <v>12.01</v>
      </c>
      <c r="C559" s="60">
        <v>8.01</v>
      </c>
      <c r="D559" s="62" t="s">
        <v>248</v>
      </c>
      <c r="E559" s="60">
        <v>85</v>
      </c>
      <c r="F559" s="75">
        <f t="shared" si="22"/>
        <v>12</v>
      </c>
      <c r="G559" s="75">
        <f t="shared" si="23"/>
        <v>8</v>
      </c>
      <c r="H559" s="123"/>
      <c r="I559" s="123"/>
      <c r="J559" s="64"/>
    </row>
    <row r="560" spans="1:10" s="85" customFormat="1" x14ac:dyDescent="0.35">
      <c r="A560" s="69">
        <v>1</v>
      </c>
      <c r="B560" s="70">
        <v>12.01</v>
      </c>
      <c r="C560" s="69">
        <v>11.01</v>
      </c>
      <c r="D560" s="71" t="s">
        <v>146</v>
      </c>
      <c r="E560" s="69">
        <v>29</v>
      </c>
      <c r="F560" s="76">
        <f t="shared" si="22"/>
        <v>12</v>
      </c>
      <c r="G560" s="76">
        <f t="shared" si="23"/>
        <v>11</v>
      </c>
      <c r="H560" s="125" t="s">
        <v>478</v>
      </c>
      <c r="I560" s="128">
        <f>ROWS(G560:G561)</f>
        <v>2</v>
      </c>
      <c r="J560" s="68"/>
    </row>
    <row r="561" spans="1:10" s="85" customFormat="1" x14ac:dyDescent="0.35">
      <c r="A561" s="69">
        <v>4</v>
      </c>
      <c r="B561" s="70">
        <v>12.01</v>
      </c>
      <c r="C561" s="69">
        <v>11.02</v>
      </c>
      <c r="D561" s="71" t="s">
        <v>234</v>
      </c>
      <c r="E561" s="69">
        <v>100</v>
      </c>
      <c r="F561" s="76">
        <f t="shared" si="22"/>
        <v>12</v>
      </c>
      <c r="G561" s="76">
        <f t="shared" si="23"/>
        <v>11</v>
      </c>
      <c r="H561" s="122"/>
      <c r="I561" s="122"/>
      <c r="J561" s="72"/>
    </row>
    <row r="562" spans="1:10" s="88" customFormat="1" x14ac:dyDescent="0.35">
      <c r="A562" s="60">
        <v>1</v>
      </c>
      <c r="B562" s="61">
        <v>12.01</v>
      </c>
      <c r="C562" s="60">
        <v>12.03</v>
      </c>
      <c r="D562" s="62" t="s">
        <v>146</v>
      </c>
      <c r="E562" s="60">
        <v>29</v>
      </c>
      <c r="F562" s="75">
        <f t="shared" si="22"/>
        <v>12</v>
      </c>
      <c r="G562" s="75">
        <f t="shared" si="23"/>
        <v>12</v>
      </c>
      <c r="H562" s="123" t="s">
        <v>401</v>
      </c>
      <c r="I562" s="123">
        <f>ROWS(G562:G575)</f>
        <v>14</v>
      </c>
      <c r="J562" s="64"/>
    </row>
    <row r="563" spans="1:10" s="88" customFormat="1" x14ac:dyDescent="0.35">
      <c r="A563" s="60">
        <v>1</v>
      </c>
      <c r="B563" s="61">
        <v>12.01</v>
      </c>
      <c r="C563" s="60">
        <v>12.06</v>
      </c>
      <c r="D563" s="62" t="s">
        <v>146</v>
      </c>
      <c r="E563" s="60">
        <v>29</v>
      </c>
      <c r="F563" s="75">
        <f t="shared" si="22"/>
        <v>12</v>
      </c>
      <c r="G563" s="75">
        <f t="shared" si="23"/>
        <v>12</v>
      </c>
      <c r="H563" s="123"/>
      <c r="I563" s="123"/>
      <c r="J563" s="64"/>
    </row>
    <row r="564" spans="1:10" s="88" customFormat="1" x14ac:dyDescent="0.35">
      <c r="A564" s="60">
        <v>1</v>
      </c>
      <c r="B564" s="61">
        <v>12.01</v>
      </c>
      <c r="C564" s="60">
        <v>12.08</v>
      </c>
      <c r="D564" s="62" t="s">
        <v>146</v>
      </c>
      <c r="E564" s="60">
        <v>29</v>
      </c>
      <c r="F564" s="75">
        <f t="shared" si="22"/>
        <v>12</v>
      </c>
      <c r="G564" s="75">
        <f t="shared" si="23"/>
        <v>12</v>
      </c>
      <c r="H564" s="123"/>
      <c r="I564" s="123"/>
      <c r="J564" s="64"/>
    </row>
    <row r="565" spans="1:10" s="88" customFormat="1" x14ac:dyDescent="0.35">
      <c r="A565" s="60">
        <v>1</v>
      </c>
      <c r="B565" s="61">
        <v>12.01</v>
      </c>
      <c r="C565" s="60">
        <v>12.09</v>
      </c>
      <c r="D565" s="62" t="s">
        <v>146</v>
      </c>
      <c r="E565" s="60">
        <v>29</v>
      </c>
      <c r="F565" s="75">
        <f t="shared" si="22"/>
        <v>12</v>
      </c>
      <c r="G565" s="75">
        <f t="shared" si="23"/>
        <v>12</v>
      </c>
      <c r="H565" s="123"/>
      <c r="I565" s="123"/>
      <c r="J565" s="64"/>
    </row>
    <row r="566" spans="1:10" s="88" customFormat="1" x14ac:dyDescent="0.35">
      <c r="A566" s="60">
        <v>1</v>
      </c>
      <c r="B566" s="61">
        <v>12.01</v>
      </c>
      <c r="C566" s="60">
        <v>12.11</v>
      </c>
      <c r="D566" s="62" t="s">
        <v>146</v>
      </c>
      <c r="E566" s="60">
        <v>29</v>
      </c>
      <c r="F566" s="75">
        <f t="shared" si="22"/>
        <v>12</v>
      </c>
      <c r="G566" s="75">
        <f t="shared" si="23"/>
        <v>12</v>
      </c>
      <c r="H566" s="123"/>
      <c r="I566" s="123"/>
      <c r="J566" s="64"/>
    </row>
    <row r="567" spans="1:10" s="88" customFormat="1" x14ac:dyDescent="0.35">
      <c r="A567" s="60">
        <v>1</v>
      </c>
      <c r="B567" s="61">
        <v>12.01</v>
      </c>
      <c r="C567" s="60">
        <v>12.12</v>
      </c>
      <c r="D567" s="62" t="s">
        <v>146</v>
      </c>
      <c r="E567" s="60">
        <v>29</v>
      </c>
      <c r="F567" s="75">
        <f t="shared" si="22"/>
        <v>12</v>
      </c>
      <c r="G567" s="75">
        <f t="shared" si="23"/>
        <v>12</v>
      </c>
      <c r="H567" s="123"/>
      <c r="I567" s="123"/>
      <c r="J567" s="64"/>
    </row>
    <row r="568" spans="1:10" s="64" customFormat="1" x14ac:dyDescent="0.25">
      <c r="A568" s="73">
        <v>3</v>
      </c>
      <c r="B568" s="96">
        <v>12.01</v>
      </c>
      <c r="C568" s="73">
        <v>12.09</v>
      </c>
      <c r="D568" s="97" t="s">
        <v>214</v>
      </c>
      <c r="E568" s="73">
        <v>39</v>
      </c>
      <c r="F568" s="75">
        <f t="shared" si="22"/>
        <v>12</v>
      </c>
      <c r="G568" s="75">
        <f t="shared" si="23"/>
        <v>12</v>
      </c>
      <c r="H568" s="124"/>
      <c r="I568" s="124"/>
      <c r="J568" s="57"/>
    </row>
    <row r="569" spans="1:10" s="64" customFormat="1" x14ac:dyDescent="0.25">
      <c r="A569" s="73">
        <v>3</v>
      </c>
      <c r="B569" s="96">
        <v>12.01</v>
      </c>
      <c r="C569" s="73">
        <v>12.1</v>
      </c>
      <c r="D569" s="97" t="s">
        <v>214</v>
      </c>
      <c r="E569" s="73">
        <v>39</v>
      </c>
      <c r="F569" s="75">
        <f t="shared" si="22"/>
        <v>12</v>
      </c>
      <c r="G569" s="75">
        <f t="shared" si="23"/>
        <v>12</v>
      </c>
      <c r="H569" s="124"/>
      <c r="I569" s="124"/>
      <c r="J569" s="57"/>
    </row>
    <row r="570" spans="1:10" s="64" customFormat="1" x14ac:dyDescent="0.35">
      <c r="A570" s="60">
        <v>1</v>
      </c>
      <c r="B570" s="61">
        <v>12.01</v>
      </c>
      <c r="C570" s="60">
        <v>12.01</v>
      </c>
      <c r="D570" s="62" t="s">
        <v>145</v>
      </c>
      <c r="E570" s="60">
        <v>59</v>
      </c>
      <c r="F570" s="75">
        <f t="shared" si="22"/>
        <v>12</v>
      </c>
      <c r="G570" s="75">
        <f t="shared" si="23"/>
        <v>12</v>
      </c>
      <c r="H570" s="123"/>
      <c r="I570" s="123"/>
    </row>
    <row r="571" spans="1:10" s="64" customFormat="1" x14ac:dyDescent="0.35">
      <c r="A571" s="60">
        <v>1</v>
      </c>
      <c r="B571" s="61">
        <v>12.01</v>
      </c>
      <c r="C571" s="60">
        <v>12.03</v>
      </c>
      <c r="D571" s="62" t="s">
        <v>145</v>
      </c>
      <c r="E571" s="60">
        <v>59</v>
      </c>
      <c r="F571" s="75">
        <f t="shared" si="22"/>
        <v>12</v>
      </c>
      <c r="G571" s="75">
        <f t="shared" si="23"/>
        <v>12</v>
      </c>
      <c r="H571" s="123"/>
      <c r="I571" s="123"/>
    </row>
    <row r="572" spans="1:10" s="64" customFormat="1" x14ac:dyDescent="0.35">
      <c r="A572" s="60">
        <v>1</v>
      </c>
      <c r="B572" s="61">
        <v>12.01</v>
      </c>
      <c r="C572" s="60">
        <v>12.05</v>
      </c>
      <c r="D572" s="62" t="s">
        <v>145</v>
      </c>
      <c r="E572" s="60">
        <v>59</v>
      </c>
      <c r="F572" s="75">
        <f t="shared" si="22"/>
        <v>12</v>
      </c>
      <c r="G572" s="75">
        <f t="shared" si="23"/>
        <v>12</v>
      </c>
      <c r="H572" s="123"/>
      <c r="I572" s="123"/>
    </row>
    <row r="573" spans="1:10" s="64" customFormat="1" x14ac:dyDescent="0.35">
      <c r="A573" s="60">
        <v>1</v>
      </c>
      <c r="B573" s="61">
        <v>12.01</v>
      </c>
      <c r="C573" s="60">
        <v>12.07</v>
      </c>
      <c r="D573" s="62" t="s">
        <v>145</v>
      </c>
      <c r="E573" s="60">
        <v>59</v>
      </c>
      <c r="F573" s="75">
        <f t="shared" si="22"/>
        <v>12</v>
      </c>
      <c r="G573" s="75">
        <f t="shared" si="23"/>
        <v>12</v>
      </c>
      <c r="H573" s="123"/>
      <c r="I573" s="123"/>
    </row>
    <row r="574" spans="1:10" s="64" customFormat="1" x14ac:dyDescent="0.35">
      <c r="A574" s="60">
        <v>12.2</v>
      </c>
      <c r="B574" s="61">
        <v>12.01</v>
      </c>
      <c r="C574" s="60">
        <v>12.02</v>
      </c>
      <c r="D574" s="62" t="s">
        <v>145</v>
      </c>
      <c r="E574" s="60">
        <v>59</v>
      </c>
      <c r="F574" s="75">
        <f t="shared" si="22"/>
        <v>12</v>
      </c>
      <c r="G574" s="75">
        <f t="shared" si="23"/>
        <v>12</v>
      </c>
      <c r="H574" s="123"/>
      <c r="I574" s="123"/>
    </row>
    <row r="575" spans="1:10" s="64" customFormat="1" x14ac:dyDescent="0.35">
      <c r="A575" s="60">
        <v>4</v>
      </c>
      <c r="B575" s="61">
        <v>12.01</v>
      </c>
      <c r="C575" s="60">
        <v>12.06</v>
      </c>
      <c r="D575" s="62" t="s">
        <v>234</v>
      </c>
      <c r="E575" s="60">
        <v>100</v>
      </c>
      <c r="F575" s="75">
        <f t="shared" si="22"/>
        <v>12</v>
      </c>
      <c r="G575" s="75">
        <f t="shared" si="23"/>
        <v>12</v>
      </c>
      <c r="H575" s="123"/>
      <c r="I575" s="123"/>
    </row>
    <row r="576" spans="1:10" s="72" customFormat="1" x14ac:dyDescent="0.35">
      <c r="A576" s="69">
        <v>5</v>
      </c>
      <c r="B576" s="70">
        <v>12.01</v>
      </c>
      <c r="C576" s="69">
        <v>13.02</v>
      </c>
      <c r="D576" s="71" t="s">
        <v>159</v>
      </c>
      <c r="E576" s="69">
        <v>4</v>
      </c>
      <c r="F576" s="76">
        <f t="shared" si="22"/>
        <v>12</v>
      </c>
      <c r="G576" s="76">
        <f t="shared" si="23"/>
        <v>13</v>
      </c>
      <c r="H576" s="126" t="s">
        <v>479</v>
      </c>
      <c r="I576" s="122">
        <f>ROWS(G576)</f>
        <v>1</v>
      </c>
    </row>
    <row r="577" spans="1:10" s="64" customFormat="1" x14ac:dyDescent="0.35">
      <c r="A577" s="60">
        <v>2.1</v>
      </c>
      <c r="B577" s="61">
        <v>12.01</v>
      </c>
      <c r="C577" s="60">
        <v>14.02</v>
      </c>
      <c r="D577" s="62" t="s">
        <v>147</v>
      </c>
      <c r="E577" s="60">
        <v>76</v>
      </c>
      <c r="F577" s="75">
        <f t="shared" si="22"/>
        <v>12</v>
      </c>
      <c r="G577" s="75">
        <f t="shared" si="23"/>
        <v>14</v>
      </c>
      <c r="H577" s="123" t="s">
        <v>402</v>
      </c>
      <c r="I577" s="123">
        <f>ROWS(G577:G583)</f>
        <v>7</v>
      </c>
    </row>
    <row r="578" spans="1:10" s="64" customFormat="1" x14ac:dyDescent="0.35">
      <c r="A578" s="60">
        <v>2.1</v>
      </c>
      <c r="B578" s="61">
        <v>12.01</v>
      </c>
      <c r="C578" s="60">
        <v>14.03</v>
      </c>
      <c r="D578" s="62" t="s">
        <v>147</v>
      </c>
      <c r="E578" s="60">
        <v>76</v>
      </c>
      <c r="F578" s="75">
        <f t="shared" si="22"/>
        <v>12</v>
      </c>
      <c r="G578" s="75">
        <f t="shared" si="23"/>
        <v>14</v>
      </c>
      <c r="H578" s="123"/>
      <c r="I578" s="123"/>
    </row>
    <row r="579" spans="1:10" s="64" customFormat="1" x14ac:dyDescent="0.35">
      <c r="A579" s="60">
        <v>2.2000000000000002</v>
      </c>
      <c r="B579" s="61">
        <v>12.01</v>
      </c>
      <c r="C579" s="60">
        <v>14.02</v>
      </c>
      <c r="D579" s="62" t="s">
        <v>147</v>
      </c>
      <c r="E579" s="60">
        <v>76</v>
      </c>
      <c r="F579" s="75">
        <f t="shared" si="22"/>
        <v>12</v>
      </c>
      <c r="G579" s="75">
        <f t="shared" si="23"/>
        <v>14</v>
      </c>
      <c r="H579" s="123"/>
      <c r="I579" s="123"/>
    </row>
    <row r="580" spans="1:10" s="88" customFormat="1" x14ac:dyDescent="0.35">
      <c r="A580" s="82">
        <v>2.2000000000000002</v>
      </c>
      <c r="B580" s="61">
        <v>12.01</v>
      </c>
      <c r="C580" s="60">
        <v>14.04</v>
      </c>
      <c r="D580" s="62" t="s">
        <v>147</v>
      </c>
      <c r="E580" s="60">
        <v>76</v>
      </c>
      <c r="F580" s="75">
        <f t="shared" si="22"/>
        <v>12</v>
      </c>
      <c r="G580" s="75">
        <f t="shared" si="23"/>
        <v>14</v>
      </c>
      <c r="H580" s="123"/>
      <c r="I580" s="123"/>
      <c r="J580" s="64"/>
    </row>
    <row r="581" spans="1:10" s="88" customFormat="1" x14ac:dyDescent="0.35">
      <c r="A581" s="82">
        <v>2.1</v>
      </c>
      <c r="B581" s="61">
        <v>12.01</v>
      </c>
      <c r="C581" s="60">
        <v>14.04</v>
      </c>
      <c r="D581" s="62" t="s">
        <v>148</v>
      </c>
      <c r="E581" s="60">
        <v>90</v>
      </c>
      <c r="F581" s="75">
        <f t="shared" si="22"/>
        <v>12</v>
      </c>
      <c r="G581" s="75">
        <f t="shared" si="23"/>
        <v>14</v>
      </c>
      <c r="H581" s="123"/>
      <c r="I581" s="123"/>
      <c r="J581" s="64"/>
    </row>
    <row r="582" spans="1:10" s="88" customFormat="1" x14ac:dyDescent="0.35">
      <c r="A582" s="82">
        <v>2.1</v>
      </c>
      <c r="B582" s="61">
        <v>12.01</v>
      </c>
      <c r="C582" s="60">
        <v>14.05</v>
      </c>
      <c r="D582" s="62" t="s">
        <v>148</v>
      </c>
      <c r="E582" s="60">
        <v>90</v>
      </c>
      <c r="F582" s="75">
        <f t="shared" si="22"/>
        <v>12</v>
      </c>
      <c r="G582" s="75">
        <f t="shared" si="23"/>
        <v>14</v>
      </c>
      <c r="H582" s="123"/>
      <c r="I582" s="123"/>
      <c r="J582" s="64"/>
    </row>
    <row r="583" spans="1:10" s="88" customFormat="1" x14ac:dyDescent="0.35">
      <c r="A583" s="82">
        <v>2.1</v>
      </c>
      <c r="B583" s="61">
        <v>12.01</v>
      </c>
      <c r="C583" s="60">
        <v>14.06</v>
      </c>
      <c r="D583" s="62" t="s">
        <v>148</v>
      </c>
      <c r="E583" s="60">
        <v>90</v>
      </c>
      <c r="F583" s="75">
        <f t="shared" si="22"/>
        <v>12</v>
      </c>
      <c r="G583" s="75">
        <f t="shared" si="23"/>
        <v>14</v>
      </c>
      <c r="H583" s="123"/>
      <c r="I583" s="123"/>
      <c r="J583" s="64"/>
    </row>
    <row r="584" spans="1:10" s="85" customFormat="1" x14ac:dyDescent="0.35">
      <c r="A584" s="69">
        <v>1</v>
      </c>
      <c r="B584" s="70">
        <v>12.01</v>
      </c>
      <c r="C584" s="69">
        <v>15.04</v>
      </c>
      <c r="D584" s="71" t="s">
        <v>112</v>
      </c>
      <c r="E584" s="69"/>
      <c r="F584" s="76">
        <f t="shared" si="22"/>
        <v>12</v>
      </c>
      <c r="G584" s="76">
        <f t="shared" si="23"/>
        <v>15</v>
      </c>
      <c r="H584" s="122" t="s">
        <v>403</v>
      </c>
      <c r="I584" s="122">
        <f>ROWS(G584:G591)</f>
        <v>8</v>
      </c>
    </row>
    <row r="585" spans="1:10" s="85" customFormat="1" x14ac:dyDescent="0.35">
      <c r="A585" s="69">
        <v>11</v>
      </c>
      <c r="B585" s="70">
        <v>12.01</v>
      </c>
      <c r="C585" s="69">
        <v>15.010999999999999</v>
      </c>
      <c r="D585" s="71" t="s">
        <v>112</v>
      </c>
      <c r="E585" s="69"/>
      <c r="F585" s="76">
        <f t="shared" si="22"/>
        <v>12</v>
      </c>
      <c r="G585" s="76">
        <f t="shared" si="23"/>
        <v>15</v>
      </c>
      <c r="H585" s="122"/>
      <c r="I585" s="122"/>
      <c r="J585" s="72"/>
    </row>
    <row r="586" spans="1:10" s="85" customFormat="1" x14ac:dyDescent="0.35">
      <c r="A586" s="69">
        <v>11</v>
      </c>
      <c r="B586" s="70">
        <v>12.01</v>
      </c>
      <c r="C586" s="69">
        <v>15.021000000000001</v>
      </c>
      <c r="D586" s="71" t="s">
        <v>113</v>
      </c>
      <c r="E586" s="69"/>
      <c r="F586" s="76">
        <f t="shared" si="22"/>
        <v>12</v>
      </c>
      <c r="G586" s="76">
        <f t="shared" si="23"/>
        <v>15</v>
      </c>
      <c r="H586" s="122"/>
      <c r="I586" s="122"/>
      <c r="J586" s="72"/>
    </row>
    <row r="587" spans="1:10" s="85" customFormat="1" x14ac:dyDescent="0.35">
      <c r="A587" s="69">
        <v>11</v>
      </c>
      <c r="B587" s="70">
        <v>12.01</v>
      </c>
      <c r="C587" s="69">
        <v>15.022</v>
      </c>
      <c r="D587" s="71" t="s">
        <v>113</v>
      </c>
      <c r="E587" s="69"/>
      <c r="F587" s="76">
        <f t="shared" si="22"/>
        <v>12</v>
      </c>
      <c r="G587" s="76">
        <f t="shared" si="23"/>
        <v>15</v>
      </c>
      <c r="H587" s="122"/>
      <c r="I587" s="122"/>
      <c r="J587" s="72"/>
    </row>
    <row r="588" spans="1:10" s="85" customFormat="1" x14ac:dyDescent="0.35">
      <c r="A588" s="69">
        <v>11</v>
      </c>
      <c r="B588" s="70">
        <v>12.01</v>
      </c>
      <c r="C588" s="69">
        <v>15.023</v>
      </c>
      <c r="D588" s="71" t="s">
        <v>113</v>
      </c>
      <c r="E588" s="69"/>
      <c r="F588" s="76">
        <f t="shared" si="22"/>
        <v>12</v>
      </c>
      <c r="G588" s="76">
        <f t="shared" si="23"/>
        <v>15</v>
      </c>
      <c r="H588" s="122"/>
      <c r="I588" s="122"/>
      <c r="J588" s="72"/>
    </row>
    <row r="589" spans="1:10" s="85" customFormat="1" x14ac:dyDescent="0.35">
      <c r="A589" s="69">
        <v>11</v>
      </c>
      <c r="B589" s="70">
        <v>12.01</v>
      </c>
      <c r="C589" s="69">
        <v>15.031000000000001</v>
      </c>
      <c r="D589" s="71" t="s">
        <v>113</v>
      </c>
      <c r="E589" s="69"/>
      <c r="F589" s="76">
        <f t="shared" si="22"/>
        <v>12</v>
      </c>
      <c r="G589" s="76">
        <f t="shared" si="23"/>
        <v>15</v>
      </c>
      <c r="H589" s="122"/>
      <c r="I589" s="122"/>
      <c r="J589" s="72"/>
    </row>
    <row r="590" spans="1:10" s="85" customFormat="1" x14ac:dyDescent="0.35">
      <c r="A590" s="69">
        <v>11</v>
      </c>
      <c r="B590" s="70">
        <v>12.01</v>
      </c>
      <c r="C590" s="69">
        <v>15.032</v>
      </c>
      <c r="D590" s="71" t="s">
        <v>113</v>
      </c>
      <c r="E590" s="69"/>
      <c r="F590" s="76">
        <f t="shared" si="22"/>
        <v>12</v>
      </c>
      <c r="G590" s="76">
        <f t="shared" si="23"/>
        <v>15</v>
      </c>
      <c r="H590" s="122"/>
      <c r="I590" s="122"/>
      <c r="J590" s="72"/>
    </row>
    <row r="591" spans="1:10" s="85" customFormat="1" x14ac:dyDescent="0.35">
      <c r="A591" s="69">
        <v>11</v>
      </c>
      <c r="B591" s="70">
        <v>12.01</v>
      </c>
      <c r="C591" s="69">
        <v>15.032999999999999</v>
      </c>
      <c r="D591" s="71" t="s">
        <v>113</v>
      </c>
      <c r="E591" s="69"/>
      <c r="F591" s="76">
        <f t="shared" si="22"/>
        <v>12</v>
      </c>
      <c r="G591" s="76">
        <f t="shared" si="23"/>
        <v>15</v>
      </c>
      <c r="H591" s="122"/>
      <c r="I591" s="122"/>
      <c r="J591" s="72"/>
    </row>
    <row r="592" spans="1:10" s="88" customFormat="1" x14ac:dyDescent="0.35">
      <c r="A592" s="60">
        <v>9</v>
      </c>
      <c r="B592" s="61">
        <v>12.01</v>
      </c>
      <c r="C592" s="60">
        <v>16.010999999999999</v>
      </c>
      <c r="D592" s="62" t="s">
        <v>113</v>
      </c>
      <c r="E592" s="60"/>
      <c r="F592" s="75">
        <f t="shared" si="22"/>
        <v>12</v>
      </c>
      <c r="G592" s="75">
        <f t="shared" si="23"/>
        <v>16</v>
      </c>
      <c r="H592" s="123" t="s">
        <v>404</v>
      </c>
      <c r="I592" s="123">
        <f>ROWS(G592:G594)</f>
        <v>3</v>
      </c>
      <c r="J592" s="64"/>
    </row>
    <row r="593" spans="1:10" s="88" customFormat="1" x14ac:dyDescent="0.35">
      <c r="A593" s="60">
        <v>9</v>
      </c>
      <c r="B593" s="61">
        <v>12.01</v>
      </c>
      <c r="C593" s="60">
        <v>16.012</v>
      </c>
      <c r="D593" s="62" t="s">
        <v>113</v>
      </c>
      <c r="E593" s="60"/>
      <c r="F593" s="75">
        <f t="shared" si="22"/>
        <v>12</v>
      </c>
      <c r="G593" s="75">
        <f t="shared" si="23"/>
        <v>16</v>
      </c>
      <c r="H593" s="123"/>
      <c r="I593" s="123"/>
      <c r="J593" s="64"/>
    </row>
    <row r="594" spans="1:10" s="88" customFormat="1" x14ac:dyDescent="0.35">
      <c r="A594" s="60">
        <v>9</v>
      </c>
      <c r="B594" s="61">
        <v>12.01</v>
      </c>
      <c r="C594" s="60">
        <v>16.012</v>
      </c>
      <c r="D594" s="62" t="s">
        <v>113</v>
      </c>
      <c r="E594" s="60"/>
      <c r="F594" s="75">
        <f t="shared" ref="F594:F660" si="24">_xlfn.FLOOR.MATH(B594)</f>
        <v>12</v>
      </c>
      <c r="G594" s="75">
        <f t="shared" ref="G594:G660" si="25">_xlfn.FLOOR.MATH(C594)</f>
        <v>16</v>
      </c>
      <c r="H594" s="123"/>
      <c r="I594" s="123"/>
      <c r="J594" s="64"/>
    </row>
    <row r="595" spans="1:10" s="85" customFormat="1" x14ac:dyDescent="0.35">
      <c r="A595" s="69">
        <v>10</v>
      </c>
      <c r="B595" s="70">
        <v>12.01</v>
      </c>
      <c r="C595" s="69">
        <v>17.03</v>
      </c>
      <c r="D595" s="71" t="s">
        <v>112</v>
      </c>
      <c r="E595" s="69"/>
      <c r="F595" s="76">
        <f t="shared" si="24"/>
        <v>12</v>
      </c>
      <c r="G595" s="76">
        <f t="shared" si="25"/>
        <v>17</v>
      </c>
      <c r="H595" s="122" t="s">
        <v>480</v>
      </c>
      <c r="I595" s="122">
        <f>ROWS(G595:G598)</f>
        <v>4</v>
      </c>
      <c r="J595" s="72"/>
    </row>
    <row r="596" spans="1:10" s="85" customFormat="1" x14ac:dyDescent="0.35">
      <c r="A596" s="69">
        <v>10</v>
      </c>
      <c r="B596" s="70">
        <v>12.01</v>
      </c>
      <c r="C596" s="69">
        <v>17.010999999999999</v>
      </c>
      <c r="D596" s="71" t="s">
        <v>113</v>
      </c>
      <c r="E596" s="69"/>
      <c r="F596" s="76">
        <f t="shared" si="24"/>
        <v>12</v>
      </c>
      <c r="G596" s="76">
        <f t="shared" si="25"/>
        <v>17</v>
      </c>
      <c r="H596" s="122"/>
      <c r="I596" s="122"/>
      <c r="J596" s="72"/>
    </row>
    <row r="597" spans="1:10" s="85" customFormat="1" x14ac:dyDescent="0.35">
      <c r="A597" s="69">
        <v>10</v>
      </c>
      <c r="B597" s="70">
        <v>12.01</v>
      </c>
      <c r="C597" s="69">
        <v>17.021000000000001</v>
      </c>
      <c r="D597" s="71" t="s">
        <v>113</v>
      </c>
      <c r="E597" s="69"/>
      <c r="F597" s="76">
        <f t="shared" si="24"/>
        <v>12</v>
      </c>
      <c r="G597" s="76">
        <f t="shared" si="25"/>
        <v>17</v>
      </c>
      <c r="H597" s="122"/>
      <c r="I597" s="122"/>
      <c r="J597" s="72"/>
    </row>
    <row r="598" spans="1:10" s="85" customFormat="1" x14ac:dyDescent="0.35">
      <c r="A598" s="69">
        <v>10</v>
      </c>
      <c r="B598" s="70">
        <v>12.01</v>
      </c>
      <c r="C598" s="69">
        <v>17.021999999999998</v>
      </c>
      <c r="D598" s="71" t="s">
        <v>113</v>
      </c>
      <c r="E598" s="69"/>
      <c r="F598" s="76">
        <f t="shared" si="24"/>
        <v>12</v>
      </c>
      <c r="G598" s="76">
        <f t="shared" si="25"/>
        <v>17</v>
      </c>
      <c r="H598" s="122"/>
      <c r="I598" s="122"/>
      <c r="J598" s="72"/>
    </row>
    <row r="599" spans="1:10" s="88" customFormat="1" x14ac:dyDescent="0.35">
      <c r="A599" s="60">
        <v>4</v>
      </c>
      <c r="B599" s="61">
        <v>12.01</v>
      </c>
      <c r="C599" s="60">
        <v>18.02</v>
      </c>
      <c r="D599" s="62" t="s">
        <v>148</v>
      </c>
      <c r="E599" s="60">
        <v>90</v>
      </c>
      <c r="F599" s="75">
        <f t="shared" si="24"/>
        <v>12</v>
      </c>
      <c r="G599" s="75">
        <f t="shared" si="25"/>
        <v>18</v>
      </c>
      <c r="H599" s="123" t="s">
        <v>481</v>
      </c>
      <c r="I599" s="123">
        <f>ROWS(G599:G600)</f>
        <v>2</v>
      </c>
      <c r="J599" s="64"/>
    </row>
    <row r="600" spans="1:10" s="88" customFormat="1" x14ac:dyDescent="0.35">
      <c r="A600" s="60">
        <v>4</v>
      </c>
      <c r="B600" s="61">
        <v>12.01</v>
      </c>
      <c r="C600" s="60">
        <v>18.03</v>
      </c>
      <c r="D600" s="62" t="s">
        <v>148</v>
      </c>
      <c r="E600" s="60">
        <v>90</v>
      </c>
      <c r="F600" s="75">
        <f t="shared" si="24"/>
        <v>12</v>
      </c>
      <c r="G600" s="75">
        <f t="shared" si="25"/>
        <v>18</v>
      </c>
      <c r="H600" s="123"/>
      <c r="I600" s="123"/>
      <c r="J600" s="64"/>
    </row>
    <row r="601" spans="1:10" s="85" customFormat="1" x14ac:dyDescent="0.35">
      <c r="A601" s="69">
        <v>4</v>
      </c>
      <c r="B601" s="70">
        <v>12.01</v>
      </c>
      <c r="C601" s="69">
        <v>200</v>
      </c>
      <c r="D601" s="71" t="s">
        <v>230</v>
      </c>
      <c r="E601" s="69">
        <v>98</v>
      </c>
      <c r="F601" s="76">
        <f t="shared" si="24"/>
        <v>12</v>
      </c>
      <c r="G601" s="76">
        <f t="shared" si="25"/>
        <v>200</v>
      </c>
      <c r="H601" s="122"/>
      <c r="I601" s="122"/>
      <c r="J601" s="72"/>
    </row>
    <row r="602" spans="1:10" s="88" customFormat="1" x14ac:dyDescent="0.35">
      <c r="A602" s="60">
        <v>6</v>
      </c>
      <c r="B602" s="61">
        <v>13.01</v>
      </c>
      <c r="C602" s="60">
        <v>2.04</v>
      </c>
      <c r="D602" s="62" t="s">
        <v>300</v>
      </c>
      <c r="E602" s="60">
        <v>9</v>
      </c>
      <c r="F602" s="75">
        <f t="shared" si="24"/>
        <v>13</v>
      </c>
      <c r="G602" s="75">
        <f t="shared" si="25"/>
        <v>2</v>
      </c>
      <c r="H602" s="123" t="s">
        <v>482</v>
      </c>
      <c r="I602" s="123">
        <f>ROWS(G602:G604)</f>
        <v>3</v>
      </c>
      <c r="J602" s="64"/>
    </row>
    <row r="603" spans="1:10" s="88" customFormat="1" x14ac:dyDescent="0.35">
      <c r="A603" s="60">
        <v>6</v>
      </c>
      <c r="B603" s="61">
        <v>13.02</v>
      </c>
      <c r="C603" s="60">
        <v>2.04</v>
      </c>
      <c r="D603" s="62" t="s">
        <v>300</v>
      </c>
      <c r="E603" s="60">
        <v>9</v>
      </c>
      <c r="F603" s="75">
        <f t="shared" si="24"/>
        <v>13</v>
      </c>
      <c r="G603" s="75">
        <f t="shared" si="25"/>
        <v>2</v>
      </c>
      <c r="H603" s="123"/>
      <c r="I603" s="123"/>
      <c r="J603" s="64"/>
    </row>
    <row r="604" spans="1:10" s="88" customFormat="1" x14ac:dyDescent="0.35">
      <c r="A604" s="60">
        <v>6</v>
      </c>
      <c r="B604" s="61">
        <v>13.01</v>
      </c>
      <c r="C604" s="60">
        <v>2.0299999999999998</v>
      </c>
      <c r="D604" s="62" t="s">
        <v>250</v>
      </c>
      <c r="E604" s="60">
        <v>82</v>
      </c>
      <c r="F604" s="75">
        <f t="shared" si="24"/>
        <v>13</v>
      </c>
      <c r="G604" s="75">
        <f t="shared" si="25"/>
        <v>2</v>
      </c>
      <c r="H604" s="123"/>
      <c r="I604" s="123"/>
      <c r="J604" s="64"/>
    </row>
    <row r="605" spans="1:10" s="85" customFormat="1" x14ac:dyDescent="0.35">
      <c r="A605" s="69">
        <v>6</v>
      </c>
      <c r="B605" s="70">
        <v>13.01</v>
      </c>
      <c r="C605" s="69">
        <v>5.0599999999999996</v>
      </c>
      <c r="D605" s="71" t="s">
        <v>250</v>
      </c>
      <c r="E605" s="69">
        <v>82</v>
      </c>
      <c r="F605" s="76">
        <f t="shared" si="24"/>
        <v>13</v>
      </c>
      <c r="G605" s="76">
        <f t="shared" si="25"/>
        <v>5</v>
      </c>
      <c r="H605" s="122" t="s">
        <v>483</v>
      </c>
      <c r="I605" s="122">
        <f>ROWS(G605:G606)</f>
        <v>2</v>
      </c>
      <c r="J605" s="72"/>
    </row>
    <row r="606" spans="1:10" s="85" customFormat="1" x14ac:dyDescent="0.35">
      <c r="A606" s="69">
        <v>6</v>
      </c>
      <c r="B606" s="70">
        <v>13.01</v>
      </c>
      <c r="C606" s="69">
        <v>5.07</v>
      </c>
      <c r="D606" s="71" t="s">
        <v>222</v>
      </c>
      <c r="E606" s="69">
        <v>81</v>
      </c>
      <c r="F606" s="76">
        <f t="shared" si="24"/>
        <v>13</v>
      </c>
      <c r="G606" s="76">
        <f t="shared" si="25"/>
        <v>5</v>
      </c>
      <c r="H606" s="122"/>
      <c r="I606" s="122"/>
      <c r="J606" s="72"/>
    </row>
    <row r="607" spans="1:10" s="88" customFormat="1" x14ac:dyDescent="0.35">
      <c r="A607" s="60">
        <v>7.3</v>
      </c>
      <c r="B607" s="61">
        <v>13.03</v>
      </c>
      <c r="C607" s="60">
        <v>9.0299999999999994</v>
      </c>
      <c r="D607" s="62" t="s">
        <v>117</v>
      </c>
      <c r="E607" s="60"/>
      <c r="F607" s="75">
        <f t="shared" si="24"/>
        <v>13</v>
      </c>
      <c r="G607" s="75">
        <f t="shared" si="25"/>
        <v>9</v>
      </c>
      <c r="H607" s="123" t="s">
        <v>484</v>
      </c>
      <c r="I607" s="123">
        <f>ROWS(G607:G608)</f>
        <v>2</v>
      </c>
    </row>
    <row r="608" spans="1:10" s="88" customFormat="1" x14ac:dyDescent="0.35">
      <c r="A608" s="60">
        <v>7.3</v>
      </c>
      <c r="B608" s="61">
        <v>13.03</v>
      </c>
      <c r="C608" s="60">
        <v>9.0500000000000007</v>
      </c>
      <c r="D608" s="62" t="s">
        <v>117</v>
      </c>
      <c r="E608" s="60"/>
      <c r="F608" s="75">
        <f t="shared" si="24"/>
        <v>13</v>
      </c>
      <c r="G608" s="75">
        <f t="shared" si="25"/>
        <v>9</v>
      </c>
      <c r="H608" s="123"/>
      <c r="I608" s="123"/>
    </row>
    <row r="609" spans="1:10" s="85" customFormat="1" x14ac:dyDescent="0.35">
      <c r="A609" s="69">
        <v>6</v>
      </c>
      <c r="B609" s="70">
        <v>13.01</v>
      </c>
      <c r="C609" s="69">
        <v>10.039999999999999</v>
      </c>
      <c r="D609" s="71" t="s">
        <v>300</v>
      </c>
      <c r="E609" s="69">
        <v>9</v>
      </c>
      <c r="F609" s="76">
        <f t="shared" si="24"/>
        <v>13</v>
      </c>
      <c r="G609" s="76">
        <f t="shared" si="25"/>
        <v>10</v>
      </c>
      <c r="H609" s="122" t="s">
        <v>485</v>
      </c>
      <c r="I609" s="122">
        <f>ROWS(G609:G610)</f>
        <v>2</v>
      </c>
      <c r="J609" s="72"/>
    </row>
    <row r="610" spans="1:10" s="85" customFormat="1" x14ac:dyDescent="0.35">
      <c r="A610" s="69">
        <v>6</v>
      </c>
      <c r="B610" s="70">
        <v>13.02</v>
      </c>
      <c r="C610" s="69">
        <v>10.039999999999999</v>
      </c>
      <c r="D610" s="71" t="s">
        <v>300</v>
      </c>
      <c r="E610" s="69">
        <v>9</v>
      </c>
      <c r="F610" s="76">
        <f t="shared" si="24"/>
        <v>13</v>
      </c>
      <c r="G610" s="76">
        <f t="shared" si="25"/>
        <v>10</v>
      </c>
      <c r="H610" s="122"/>
      <c r="I610" s="122"/>
      <c r="J610" s="72"/>
    </row>
    <row r="611" spans="1:10" s="88" customFormat="1" x14ac:dyDescent="0.35">
      <c r="A611" s="60">
        <v>12.1</v>
      </c>
      <c r="B611" s="61">
        <v>14.01</v>
      </c>
      <c r="C611" s="60">
        <v>8.0500000000000007</v>
      </c>
      <c r="D611" s="62" t="s">
        <v>117</v>
      </c>
      <c r="E611" s="60"/>
      <c r="F611" s="75">
        <f t="shared" si="24"/>
        <v>14</v>
      </c>
      <c r="G611" s="75">
        <f t="shared" si="25"/>
        <v>8</v>
      </c>
      <c r="H611" s="123" t="s">
        <v>486</v>
      </c>
      <c r="I611" s="123">
        <f>ROWS(G611)</f>
        <v>1</v>
      </c>
    </row>
    <row r="612" spans="1:10" s="85" customFormat="1" x14ac:dyDescent="0.35">
      <c r="A612" s="69">
        <v>12.1</v>
      </c>
      <c r="B612" s="70">
        <v>14.01</v>
      </c>
      <c r="C612" s="69">
        <v>9.01</v>
      </c>
      <c r="D612" s="71" t="s">
        <v>117</v>
      </c>
      <c r="E612" s="69"/>
      <c r="F612" s="76">
        <f t="shared" si="24"/>
        <v>14</v>
      </c>
      <c r="G612" s="76">
        <f t="shared" si="25"/>
        <v>9</v>
      </c>
      <c r="H612" s="122" t="s">
        <v>487</v>
      </c>
      <c r="I612" s="122">
        <f>ROWS(G612:G613)</f>
        <v>2</v>
      </c>
    </row>
    <row r="613" spans="1:10" s="85" customFormat="1" x14ac:dyDescent="0.35">
      <c r="A613" s="69">
        <v>12.1</v>
      </c>
      <c r="B613" s="70">
        <v>14.01</v>
      </c>
      <c r="C613" s="69">
        <v>9.02</v>
      </c>
      <c r="D613" s="71" t="s">
        <v>117</v>
      </c>
      <c r="E613" s="69"/>
      <c r="F613" s="76">
        <f t="shared" si="24"/>
        <v>14</v>
      </c>
      <c r="G613" s="76">
        <f t="shared" si="25"/>
        <v>9</v>
      </c>
      <c r="H613" s="122"/>
      <c r="I613" s="122"/>
    </row>
    <row r="614" spans="1:10" s="88" customFormat="1" x14ac:dyDescent="0.3">
      <c r="A614" s="54">
        <v>3</v>
      </c>
      <c r="B614" s="55">
        <v>15</v>
      </c>
      <c r="C614" s="54">
        <v>1.01</v>
      </c>
      <c r="D614" s="56" t="s">
        <v>224</v>
      </c>
      <c r="E614" s="54">
        <v>5</v>
      </c>
      <c r="F614" s="75">
        <f t="shared" si="24"/>
        <v>15</v>
      </c>
      <c r="G614" s="75">
        <f t="shared" si="25"/>
        <v>1</v>
      </c>
      <c r="H614" s="124" t="s">
        <v>488</v>
      </c>
      <c r="I614" s="132">
        <f>ROWS(G614:G615)</f>
        <v>2</v>
      </c>
      <c r="J614" s="58"/>
    </row>
    <row r="615" spans="1:10" s="88" customFormat="1" x14ac:dyDescent="0.3">
      <c r="A615" s="54">
        <v>8</v>
      </c>
      <c r="B615" s="55">
        <v>15</v>
      </c>
      <c r="C615" s="54">
        <v>1.01</v>
      </c>
      <c r="D615" s="56" t="s">
        <v>224</v>
      </c>
      <c r="E615" s="54">
        <v>5</v>
      </c>
      <c r="F615" s="75">
        <f t="shared" si="24"/>
        <v>15</v>
      </c>
      <c r="G615" s="75">
        <f t="shared" si="25"/>
        <v>1</v>
      </c>
      <c r="H615" s="124"/>
      <c r="I615" s="132"/>
      <c r="J615" s="58"/>
    </row>
    <row r="616" spans="1:10" s="85" customFormat="1" x14ac:dyDescent="0.3">
      <c r="A616" s="65">
        <v>3</v>
      </c>
      <c r="B616" s="66">
        <v>15</v>
      </c>
      <c r="C616" s="65">
        <v>2.0099999999999998</v>
      </c>
      <c r="D616" s="67" t="s">
        <v>224</v>
      </c>
      <c r="E616" s="65">
        <v>5</v>
      </c>
      <c r="F616" s="76">
        <f t="shared" si="24"/>
        <v>15</v>
      </c>
      <c r="G616" s="76">
        <f t="shared" si="25"/>
        <v>2</v>
      </c>
      <c r="H616" s="125" t="s">
        <v>489</v>
      </c>
      <c r="I616" s="128">
        <f>ROWS(G616)</f>
        <v>1</v>
      </c>
      <c r="J616" s="68"/>
    </row>
    <row r="617" spans="1:10" s="88" customFormat="1" x14ac:dyDescent="0.35">
      <c r="A617" s="60">
        <v>3</v>
      </c>
      <c r="B617" s="61">
        <v>15</v>
      </c>
      <c r="C617" s="60">
        <v>3.01</v>
      </c>
      <c r="D617" s="62" t="s">
        <v>229</v>
      </c>
      <c r="E617" s="60">
        <v>36</v>
      </c>
      <c r="F617" s="75">
        <f t="shared" si="24"/>
        <v>15</v>
      </c>
      <c r="G617" s="75">
        <f t="shared" si="25"/>
        <v>3</v>
      </c>
      <c r="H617" s="123" t="s">
        <v>490</v>
      </c>
      <c r="I617" s="123">
        <f>ROWS(G617:G622)</f>
        <v>6</v>
      </c>
      <c r="J617" s="64"/>
    </row>
    <row r="618" spans="1:10" s="88" customFormat="1" x14ac:dyDescent="0.35">
      <c r="A618" s="60">
        <v>4</v>
      </c>
      <c r="B618" s="61">
        <v>15</v>
      </c>
      <c r="C618" s="60">
        <v>3.01</v>
      </c>
      <c r="D618" s="62" t="s">
        <v>229</v>
      </c>
      <c r="E618" s="60">
        <v>36</v>
      </c>
      <c r="F618" s="75">
        <f t="shared" si="24"/>
        <v>15</v>
      </c>
      <c r="G618" s="75">
        <f t="shared" si="25"/>
        <v>3</v>
      </c>
      <c r="H618" s="123"/>
      <c r="I618" s="123"/>
      <c r="J618" s="64"/>
    </row>
    <row r="619" spans="1:10" s="88" customFormat="1" x14ac:dyDescent="0.35">
      <c r="A619" s="60">
        <v>4</v>
      </c>
      <c r="B619" s="61">
        <v>15</v>
      </c>
      <c r="C619" s="60">
        <v>3.03</v>
      </c>
      <c r="D619" s="62" t="s">
        <v>215</v>
      </c>
      <c r="E619" s="60"/>
      <c r="F619" s="75">
        <f t="shared" si="24"/>
        <v>15</v>
      </c>
      <c r="G619" s="75">
        <f t="shared" si="25"/>
        <v>3</v>
      </c>
      <c r="H619" s="123"/>
      <c r="I619" s="123"/>
    </row>
    <row r="620" spans="1:10" s="88" customFormat="1" x14ac:dyDescent="0.35">
      <c r="A620" s="60">
        <v>4</v>
      </c>
      <c r="B620" s="61">
        <v>15</v>
      </c>
      <c r="C620" s="60">
        <v>3.04</v>
      </c>
      <c r="D620" s="62" t="s">
        <v>215</v>
      </c>
      <c r="E620" s="60"/>
      <c r="F620" s="75">
        <f t="shared" si="24"/>
        <v>15</v>
      </c>
      <c r="G620" s="75">
        <f t="shared" si="25"/>
        <v>3</v>
      </c>
      <c r="H620" s="123"/>
      <c r="I620" s="123"/>
    </row>
    <row r="621" spans="1:10" s="88" customFormat="1" x14ac:dyDescent="0.35">
      <c r="A621" s="60">
        <v>8</v>
      </c>
      <c r="B621" s="61">
        <v>15</v>
      </c>
      <c r="C621" s="60">
        <v>3.03</v>
      </c>
      <c r="D621" s="62" t="s">
        <v>215</v>
      </c>
      <c r="E621" s="60"/>
      <c r="F621" s="75">
        <f t="shared" si="24"/>
        <v>15</v>
      </c>
      <c r="G621" s="75">
        <f t="shared" si="25"/>
        <v>3</v>
      </c>
      <c r="H621" s="123"/>
      <c r="I621" s="123"/>
    </row>
    <row r="622" spans="1:10" s="88" customFormat="1" x14ac:dyDescent="0.35">
      <c r="A622" s="60">
        <v>8</v>
      </c>
      <c r="B622" s="61">
        <v>15</v>
      </c>
      <c r="C622" s="60">
        <v>3.04</v>
      </c>
      <c r="D622" s="62" t="s">
        <v>215</v>
      </c>
      <c r="E622" s="60"/>
      <c r="F622" s="75">
        <f t="shared" si="24"/>
        <v>15</v>
      </c>
      <c r="G622" s="75">
        <f t="shared" si="25"/>
        <v>3</v>
      </c>
      <c r="H622" s="123"/>
      <c r="I622" s="123"/>
    </row>
    <row r="623" spans="1:10" s="85" customFormat="1" x14ac:dyDescent="0.35">
      <c r="A623" s="69">
        <v>4</v>
      </c>
      <c r="B623" s="70">
        <v>15</v>
      </c>
      <c r="C623" s="69">
        <v>7.01</v>
      </c>
      <c r="D623" s="71" t="s">
        <v>229</v>
      </c>
      <c r="E623" s="69">
        <v>36</v>
      </c>
      <c r="F623" s="76">
        <f t="shared" si="24"/>
        <v>15</v>
      </c>
      <c r="G623" s="76">
        <f t="shared" si="25"/>
        <v>7</v>
      </c>
      <c r="H623" s="122" t="s">
        <v>491</v>
      </c>
      <c r="I623" s="122">
        <f>ROWS(G623:G625)</f>
        <v>3</v>
      </c>
      <c r="J623" s="72"/>
    </row>
    <row r="624" spans="1:10" s="85" customFormat="1" x14ac:dyDescent="0.35">
      <c r="A624" s="69">
        <v>5</v>
      </c>
      <c r="B624" s="70">
        <v>15</v>
      </c>
      <c r="C624" s="69">
        <v>7.01</v>
      </c>
      <c r="D624" s="71" t="s">
        <v>229</v>
      </c>
      <c r="E624" s="69">
        <v>36</v>
      </c>
      <c r="F624" s="76">
        <f t="shared" si="24"/>
        <v>15</v>
      </c>
      <c r="G624" s="76">
        <f t="shared" si="25"/>
        <v>7</v>
      </c>
      <c r="H624" s="122"/>
      <c r="I624" s="122"/>
      <c r="J624" s="72"/>
    </row>
    <row r="625" spans="1:10" s="85" customFormat="1" x14ac:dyDescent="0.35">
      <c r="A625" s="69">
        <v>8</v>
      </c>
      <c r="B625" s="70">
        <v>15</v>
      </c>
      <c r="C625" s="69">
        <v>7.01</v>
      </c>
      <c r="D625" s="71" t="s">
        <v>229</v>
      </c>
      <c r="E625" s="69">
        <v>36</v>
      </c>
      <c r="F625" s="76">
        <f t="shared" si="24"/>
        <v>15</v>
      </c>
      <c r="G625" s="76">
        <f t="shared" si="25"/>
        <v>7</v>
      </c>
      <c r="H625" s="122"/>
      <c r="I625" s="122"/>
      <c r="J625" s="72"/>
    </row>
    <row r="626" spans="1:10" s="88" customFormat="1" x14ac:dyDescent="0.35">
      <c r="A626" s="60">
        <v>12.2</v>
      </c>
      <c r="B626" s="61">
        <v>15</v>
      </c>
      <c r="C626" s="60">
        <v>8.02</v>
      </c>
      <c r="D626" s="62" t="s">
        <v>211</v>
      </c>
      <c r="E626" s="60"/>
      <c r="F626" s="75">
        <f t="shared" si="24"/>
        <v>15</v>
      </c>
      <c r="G626" s="75">
        <f t="shared" si="25"/>
        <v>8</v>
      </c>
      <c r="H626" s="123" t="s">
        <v>492</v>
      </c>
      <c r="I626" s="123">
        <f>ROWS(G626:G629)</f>
        <v>4</v>
      </c>
    </row>
    <row r="627" spans="1:10" s="88" customFormat="1" x14ac:dyDescent="0.35">
      <c r="A627" s="60">
        <v>12.2</v>
      </c>
      <c r="B627" s="61">
        <v>15</v>
      </c>
      <c r="C627" s="60">
        <v>8.08</v>
      </c>
      <c r="D627" s="62" t="s">
        <v>211</v>
      </c>
      <c r="E627" s="60"/>
      <c r="F627" s="75">
        <f t="shared" si="24"/>
        <v>15</v>
      </c>
      <c r="G627" s="75">
        <f t="shared" si="25"/>
        <v>8</v>
      </c>
      <c r="H627" s="123"/>
      <c r="I627" s="123"/>
    </row>
    <row r="628" spans="1:10" s="88" customFormat="1" x14ac:dyDescent="0.35">
      <c r="A628" s="60">
        <v>3</v>
      </c>
      <c r="B628" s="61">
        <v>15</v>
      </c>
      <c r="C628" s="60">
        <v>8.01</v>
      </c>
      <c r="D628" s="62" t="s">
        <v>249</v>
      </c>
      <c r="E628" s="60">
        <v>86</v>
      </c>
      <c r="F628" s="75">
        <f t="shared" si="24"/>
        <v>15</v>
      </c>
      <c r="G628" s="75">
        <f t="shared" si="25"/>
        <v>8</v>
      </c>
      <c r="H628" s="123"/>
      <c r="I628" s="123"/>
      <c r="J628" s="64"/>
    </row>
    <row r="629" spans="1:10" s="88" customFormat="1" x14ac:dyDescent="0.35">
      <c r="A629" s="60">
        <v>3</v>
      </c>
      <c r="B629" s="61">
        <v>15</v>
      </c>
      <c r="C629" s="60">
        <v>8.01</v>
      </c>
      <c r="D629" s="62" t="s">
        <v>248</v>
      </c>
      <c r="E629" s="60"/>
      <c r="F629" s="75">
        <f t="shared" si="24"/>
        <v>15</v>
      </c>
      <c r="G629" s="75">
        <f t="shared" si="25"/>
        <v>8</v>
      </c>
      <c r="H629" s="123"/>
      <c r="I629" s="123"/>
      <c r="J629" s="64"/>
    </row>
    <row r="630" spans="1:10" s="85" customFormat="1" x14ac:dyDescent="0.35">
      <c r="A630" s="69">
        <v>8</v>
      </c>
      <c r="B630" s="70">
        <v>15</v>
      </c>
      <c r="C630" s="69">
        <v>10.01</v>
      </c>
      <c r="D630" s="71" t="s">
        <v>229</v>
      </c>
      <c r="E630" s="69">
        <v>36</v>
      </c>
      <c r="F630" s="76">
        <f t="shared" si="24"/>
        <v>15</v>
      </c>
      <c r="G630" s="76">
        <f t="shared" si="25"/>
        <v>10</v>
      </c>
      <c r="H630" s="122" t="s">
        <v>493</v>
      </c>
      <c r="I630" s="122">
        <f>ROWS(G630:G636)</f>
        <v>7</v>
      </c>
      <c r="J630" s="72"/>
    </row>
    <row r="631" spans="1:10" s="85" customFormat="1" x14ac:dyDescent="0.35">
      <c r="A631" s="69">
        <v>8</v>
      </c>
      <c r="B631" s="70">
        <v>15</v>
      </c>
      <c r="C631" s="69">
        <v>10.02</v>
      </c>
      <c r="D631" s="71" t="s">
        <v>229</v>
      </c>
      <c r="E631" s="69">
        <v>36</v>
      </c>
      <c r="F631" s="76">
        <f t="shared" si="24"/>
        <v>15</v>
      </c>
      <c r="G631" s="76">
        <f t="shared" si="25"/>
        <v>10</v>
      </c>
      <c r="H631" s="122"/>
      <c r="I631" s="122"/>
      <c r="J631" s="69"/>
    </row>
    <row r="632" spans="1:10" s="72" customFormat="1" x14ac:dyDescent="0.35">
      <c r="A632" s="69">
        <v>4</v>
      </c>
      <c r="B632" s="70">
        <v>15</v>
      </c>
      <c r="C632" s="69">
        <v>10.09</v>
      </c>
      <c r="D632" s="71" t="s">
        <v>215</v>
      </c>
      <c r="E632" s="69"/>
      <c r="F632" s="76">
        <f t="shared" si="24"/>
        <v>15</v>
      </c>
      <c r="G632" s="76">
        <f t="shared" si="25"/>
        <v>10</v>
      </c>
      <c r="H632" s="122"/>
      <c r="I632" s="122"/>
      <c r="J632" s="85"/>
    </row>
    <row r="633" spans="1:10" s="72" customFormat="1" x14ac:dyDescent="0.35">
      <c r="A633" s="69">
        <v>8</v>
      </c>
      <c r="B633" s="70">
        <v>15</v>
      </c>
      <c r="C633" s="69">
        <v>10.09</v>
      </c>
      <c r="D633" s="71" t="s">
        <v>215</v>
      </c>
      <c r="E633" s="69"/>
      <c r="F633" s="76">
        <f t="shared" si="24"/>
        <v>15</v>
      </c>
      <c r="G633" s="76">
        <f t="shared" si="25"/>
        <v>10</v>
      </c>
      <c r="H633" s="122"/>
      <c r="I633" s="122"/>
    </row>
    <row r="634" spans="1:10" s="72" customFormat="1" x14ac:dyDescent="0.35">
      <c r="A634" s="69">
        <v>3</v>
      </c>
      <c r="B634" s="70">
        <v>15</v>
      </c>
      <c r="C634" s="69">
        <v>10.06</v>
      </c>
      <c r="D634" s="71" t="s">
        <v>249</v>
      </c>
      <c r="E634" s="69">
        <v>86</v>
      </c>
      <c r="F634" s="76">
        <f t="shared" si="24"/>
        <v>15</v>
      </c>
      <c r="G634" s="76">
        <f t="shared" si="25"/>
        <v>10</v>
      </c>
      <c r="H634" s="122"/>
      <c r="I634" s="122"/>
    </row>
    <row r="635" spans="1:10" s="72" customFormat="1" x14ac:dyDescent="0.35">
      <c r="A635" s="69">
        <v>3</v>
      </c>
      <c r="B635" s="70">
        <v>15</v>
      </c>
      <c r="C635" s="69">
        <v>10.07</v>
      </c>
      <c r="D635" s="71" t="s">
        <v>249</v>
      </c>
      <c r="E635" s="69">
        <v>86</v>
      </c>
      <c r="F635" s="76">
        <f t="shared" si="24"/>
        <v>15</v>
      </c>
      <c r="G635" s="76">
        <f t="shared" si="25"/>
        <v>10</v>
      </c>
      <c r="H635" s="122"/>
      <c r="I635" s="122"/>
    </row>
    <row r="636" spans="1:10" s="72" customFormat="1" x14ac:dyDescent="0.35">
      <c r="A636" s="69">
        <v>3</v>
      </c>
      <c r="B636" s="70">
        <v>15</v>
      </c>
      <c r="C636" s="69">
        <v>10.08</v>
      </c>
      <c r="D636" s="71" t="s">
        <v>249</v>
      </c>
      <c r="E636" s="69">
        <v>86</v>
      </c>
      <c r="F636" s="76">
        <f t="shared" si="24"/>
        <v>15</v>
      </c>
      <c r="G636" s="76">
        <f t="shared" si="25"/>
        <v>10</v>
      </c>
      <c r="H636" s="122"/>
      <c r="I636" s="122"/>
    </row>
    <row r="637" spans="1:10" s="64" customFormat="1" x14ac:dyDescent="0.35">
      <c r="A637" s="60">
        <v>12.1</v>
      </c>
      <c r="B637" s="61">
        <v>16</v>
      </c>
      <c r="C637" s="60">
        <v>8.07</v>
      </c>
      <c r="D637" s="62" t="s">
        <v>210</v>
      </c>
      <c r="E637" s="60"/>
      <c r="F637" s="75">
        <f t="shared" si="24"/>
        <v>16</v>
      </c>
      <c r="G637" s="75">
        <f t="shared" si="25"/>
        <v>8</v>
      </c>
      <c r="H637" s="123" t="s">
        <v>494</v>
      </c>
      <c r="I637" s="123">
        <f>ROWS(G637)</f>
        <v>1</v>
      </c>
      <c r="J637" s="88"/>
    </row>
    <row r="638" spans="1:10" s="64" customFormat="1" x14ac:dyDescent="0.35">
      <c r="A638" s="60">
        <v>13</v>
      </c>
      <c r="B638" s="61">
        <v>16</v>
      </c>
      <c r="C638" s="60">
        <v>9.0299999999999994</v>
      </c>
      <c r="D638" s="62" t="s">
        <v>117</v>
      </c>
      <c r="E638" s="60"/>
      <c r="F638" s="75">
        <f t="shared" ref="F638:F640" si="26">_xlfn.FLOOR.MATH(B638)</f>
        <v>16</v>
      </c>
      <c r="G638" s="75">
        <f t="shared" ref="G638:G640" si="27">_xlfn.FLOOR.MATH(C638)</f>
        <v>9</v>
      </c>
      <c r="H638" s="123" t="s">
        <v>541</v>
      </c>
      <c r="I638" s="123">
        <f>ROWS(G638:G640)</f>
        <v>3</v>
      </c>
      <c r="J638" s="88"/>
    </row>
    <row r="639" spans="1:10" s="64" customFormat="1" x14ac:dyDescent="0.35">
      <c r="A639" s="60">
        <v>13</v>
      </c>
      <c r="B639" s="61">
        <v>16</v>
      </c>
      <c r="C639" s="60">
        <v>9.0399999999999991</v>
      </c>
      <c r="D639" s="62" t="s">
        <v>117</v>
      </c>
      <c r="E639" s="60"/>
      <c r="F639" s="75">
        <f t="shared" si="26"/>
        <v>16</v>
      </c>
      <c r="G639" s="75">
        <f t="shared" si="27"/>
        <v>9</v>
      </c>
      <c r="H639" s="123"/>
      <c r="I639" s="123"/>
      <c r="J639" s="88"/>
    </row>
    <row r="640" spans="1:10" s="64" customFormat="1" x14ac:dyDescent="0.35">
      <c r="A640" s="60">
        <v>13</v>
      </c>
      <c r="B640" s="61">
        <v>16</v>
      </c>
      <c r="C640" s="60">
        <v>9.0500000000000007</v>
      </c>
      <c r="D640" s="62" t="s">
        <v>117</v>
      </c>
      <c r="E640" s="60"/>
      <c r="F640" s="75">
        <f t="shared" si="26"/>
        <v>16</v>
      </c>
      <c r="G640" s="75">
        <f t="shared" si="27"/>
        <v>9</v>
      </c>
      <c r="H640" s="123"/>
      <c r="I640" s="123"/>
      <c r="J640" s="88"/>
    </row>
    <row r="641" spans="1:10" s="72" customFormat="1" x14ac:dyDescent="0.25">
      <c r="A641" s="65">
        <v>8</v>
      </c>
      <c r="B641" s="66">
        <v>17.044</v>
      </c>
      <c r="C641" s="65">
        <v>1.01</v>
      </c>
      <c r="D641" s="67" t="s">
        <v>224</v>
      </c>
      <c r="E641" s="65">
        <v>5</v>
      </c>
      <c r="F641" s="76">
        <f t="shared" si="24"/>
        <v>17</v>
      </c>
      <c r="G641" s="76">
        <f t="shared" si="25"/>
        <v>1</v>
      </c>
      <c r="H641" s="125" t="s">
        <v>495</v>
      </c>
      <c r="I641" s="128">
        <f>ROWS(G641)</f>
        <v>1</v>
      </c>
      <c r="J641" s="68"/>
    </row>
    <row r="642" spans="1:10" s="64" customFormat="1" x14ac:dyDescent="0.35">
      <c r="A642" s="60">
        <v>8</v>
      </c>
      <c r="B642" s="61">
        <v>17.041</v>
      </c>
      <c r="C642" s="60">
        <v>3.02</v>
      </c>
      <c r="D642" s="62" t="s">
        <v>230</v>
      </c>
      <c r="E642" s="60">
        <v>98</v>
      </c>
      <c r="F642" s="75">
        <f t="shared" si="24"/>
        <v>17</v>
      </c>
      <c r="G642" s="75">
        <f t="shared" si="25"/>
        <v>3</v>
      </c>
      <c r="H642" s="123" t="s">
        <v>496</v>
      </c>
      <c r="I642" s="123">
        <f>ROWS(G642)</f>
        <v>1</v>
      </c>
    </row>
    <row r="643" spans="1:10" s="72" customFormat="1" x14ac:dyDescent="0.25">
      <c r="A643" s="65">
        <v>8</v>
      </c>
      <c r="B643" s="66">
        <v>17.044</v>
      </c>
      <c r="C643" s="65">
        <v>5.09</v>
      </c>
      <c r="D643" s="67" t="s">
        <v>159</v>
      </c>
      <c r="E643" s="65">
        <v>4</v>
      </c>
      <c r="F643" s="76">
        <f t="shared" si="24"/>
        <v>17</v>
      </c>
      <c r="G643" s="76">
        <f t="shared" si="25"/>
        <v>5</v>
      </c>
      <c r="H643" s="125" t="s">
        <v>497</v>
      </c>
      <c r="I643" s="128">
        <f>ROWS(G643:G656)</f>
        <v>14</v>
      </c>
      <c r="J643" s="68"/>
    </row>
    <row r="644" spans="1:10" s="72" customFormat="1" x14ac:dyDescent="0.35">
      <c r="A644" s="69">
        <v>8</v>
      </c>
      <c r="B644" s="70">
        <v>17.010000000000002</v>
      </c>
      <c r="C644" s="69">
        <v>5.04</v>
      </c>
      <c r="D644" s="71" t="s">
        <v>235</v>
      </c>
      <c r="E644" s="69">
        <v>48</v>
      </c>
      <c r="F644" s="76">
        <f t="shared" si="24"/>
        <v>17</v>
      </c>
      <c r="G644" s="76">
        <f t="shared" si="25"/>
        <v>5</v>
      </c>
      <c r="H644" s="126"/>
      <c r="I644" s="122"/>
    </row>
    <row r="645" spans="1:10" s="72" customFormat="1" x14ac:dyDescent="0.35">
      <c r="A645" s="69">
        <v>8</v>
      </c>
      <c r="B645" s="70">
        <v>17.041</v>
      </c>
      <c r="C645" s="69">
        <v>5.04</v>
      </c>
      <c r="D645" s="71" t="s">
        <v>235</v>
      </c>
      <c r="E645" s="69">
        <v>48</v>
      </c>
      <c r="F645" s="76">
        <f t="shared" si="24"/>
        <v>17</v>
      </c>
      <c r="G645" s="76">
        <f t="shared" si="25"/>
        <v>5</v>
      </c>
      <c r="H645" s="122"/>
      <c r="I645" s="122"/>
    </row>
    <row r="646" spans="1:10" s="72" customFormat="1" x14ac:dyDescent="0.35">
      <c r="A646" s="69">
        <v>4</v>
      </c>
      <c r="B646" s="70">
        <v>17.010000000000002</v>
      </c>
      <c r="C646" s="69">
        <v>5.0199999999999996</v>
      </c>
      <c r="D646" s="71" t="s">
        <v>233</v>
      </c>
      <c r="E646" s="69">
        <v>56</v>
      </c>
      <c r="F646" s="76">
        <f t="shared" si="24"/>
        <v>17</v>
      </c>
      <c r="G646" s="76">
        <f t="shared" si="25"/>
        <v>5</v>
      </c>
      <c r="H646" s="122"/>
      <c r="I646" s="122"/>
      <c r="J646" s="83"/>
    </row>
    <row r="647" spans="1:10" s="72" customFormat="1" x14ac:dyDescent="0.35">
      <c r="A647" s="69">
        <v>8</v>
      </c>
      <c r="B647" s="70">
        <v>17.010000000000002</v>
      </c>
      <c r="C647" s="69">
        <v>5.01</v>
      </c>
      <c r="D647" s="71" t="s">
        <v>233</v>
      </c>
      <c r="E647" s="69">
        <v>56</v>
      </c>
      <c r="F647" s="76">
        <f t="shared" si="24"/>
        <v>17</v>
      </c>
      <c r="G647" s="76">
        <f t="shared" si="25"/>
        <v>5</v>
      </c>
      <c r="H647" s="122"/>
      <c r="I647" s="122"/>
    </row>
    <row r="648" spans="1:10" s="72" customFormat="1" x14ac:dyDescent="0.35">
      <c r="A648" s="69">
        <v>8</v>
      </c>
      <c r="B648" s="70">
        <v>17.041</v>
      </c>
      <c r="C648" s="69">
        <v>5.05</v>
      </c>
      <c r="D648" s="71" t="s">
        <v>228</v>
      </c>
      <c r="E648" s="69">
        <v>62</v>
      </c>
      <c r="F648" s="76">
        <f t="shared" si="24"/>
        <v>17</v>
      </c>
      <c r="G648" s="76">
        <f t="shared" si="25"/>
        <v>5</v>
      </c>
      <c r="H648" s="122"/>
      <c r="I648" s="122"/>
    </row>
    <row r="649" spans="1:10" s="72" customFormat="1" x14ac:dyDescent="0.35">
      <c r="A649" s="65">
        <v>8</v>
      </c>
      <c r="B649" s="66">
        <v>17.03</v>
      </c>
      <c r="C649" s="65">
        <v>5.08</v>
      </c>
      <c r="D649" s="67" t="s">
        <v>217</v>
      </c>
      <c r="E649" s="65">
        <v>69</v>
      </c>
      <c r="F649" s="76">
        <f t="shared" si="24"/>
        <v>17</v>
      </c>
      <c r="G649" s="76">
        <f t="shared" si="25"/>
        <v>5</v>
      </c>
      <c r="H649" s="122"/>
      <c r="I649" s="122"/>
    </row>
    <row r="650" spans="1:10" s="72" customFormat="1" x14ac:dyDescent="0.35">
      <c r="A650" s="69">
        <v>8</v>
      </c>
      <c r="B650" s="70">
        <v>17.042999999999999</v>
      </c>
      <c r="C650" s="69">
        <v>5.0599999999999996</v>
      </c>
      <c r="D650" s="71" t="s">
        <v>250</v>
      </c>
      <c r="E650" s="69">
        <v>82</v>
      </c>
      <c r="F650" s="76">
        <f t="shared" si="24"/>
        <v>17</v>
      </c>
      <c r="G650" s="76">
        <f t="shared" si="25"/>
        <v>5</v>
      </c>
      <c r="H650" s="122"/>
      <c r="I650" s="122"/>
    </row>
    <row r="651" spans="1:10" s="72" customFormat="1" x14ac:dyDescent="0.35">
      <c r="A651" s="69">
        <v>8</v>
      </c>
      <c r="B651" s="70">
        <v>17.02</v>
      </c>
      <c r="C651" s="69">
        <v>5.0599999999999996</v>
      </c>
      <c r="D651" s="71" t="s">
        <v>222</v>
      </c>
      <c r="E651" s="69">
        <v>81</v>
      </c>
      <c r="F651" s="76">
        <f t="shared" si="24"/>
        <v>17</v>
      </c>
      <c r="G651" s="76">
        <f t="shared" si="25"/>
        <v>5</v>
      </c>
      <c r="H651" s="122"/>
      <c r="I651" s="122"/>
    </row>
    <row r="652" spans="1:10" s="72" customFormat="1" x14ac:dyDescent="0.35">
      <c r="A652" s="69">
        <v>8</v>
      </c>
      <c r="B652" s="70">
        <v>17.02</v>
      </c>
      <c r="C652" s="69">
        <v>5.07</v>
      </c>
      <c r="D652" s="71" t="s">
        <v>222</v>
      </c>
      <c r="E652" s="69">
        <v>81</v>
      </c>
      <c r="F652" s="76">
        <f t="shared" si="24"/>
        <v>17</v>
      </c>
      <c r="G652" s="76">
        <f t="shared" si="25"/>
        <v>5</v>
      </c>
      <c r="H652" s="122"/>
      <c r="I652" s="122"/>
    </row>
    <row r="653" spans="1:10" s="72" customFormat="1" x14ac:dyDescent="0.35">
      <c r="A653" s="69">
        <v>8</v>
      </c>
      <c r="B653" s="70">
        <v>17.044</v>
      </c>
      <c r="C653" s="69">
        <v>5.07</v>
      </c>
      <c r="D653" s="71" t="s">
        <v>222</v>
      </c>
      <c r="E653" s="69">
        <v>81</v>
      </c>
      <c r="F653" s="76">
        <f t="shared" si="24"/>
        <v>17</v>
      </c>
      <c r="G653" s="76">
        <f t="shared" si="25"/>
        <v>5</v>
      </c>
      <c r="H653" s="122"/>
      <c r="I653" s="122"/>
    </row>
    <row r="654" spans="1:10" s="72" customFormat="1" x14ac:dyDescent="0.35">
      <c r="A654" s="69">
        <v>8</v>
      </c>
      <c r="B654" s="70">
        <v>17.041</v>
      </c>
      <c r="C654" s="69">
        <v>5.03</v>
      </c>
      <c r="D654" s="71" t="s">
        <v>227</v>
      </c>
      <c r="E654" s="69">
        <v>94</v>
      </c>
      <c r="F654" s="76">
        <f t="shared" si="24"/>
        <v>17</v>
      </c>
      <c r="G654" s="76">
        <f t="shared" si="25"/>
        <v>5</v>
      </c>
      <c r="H654" s="122"/>
      <c r="I654" s="122"/>
    </row>
    <row r="655" spans="1:10" s="72" customFormat="1" x14ac:dyDescent="0.35">
      <c r="A655" s="69">
        <v>8</v>
      </c>
      <c r="B655" s="70">
        <v>17.042000000000002</v>
      </c>
      <c r="C655" s="69">
        <v>5.03</v>
      </c>
      <c r="D655" s="71" t="s">
        <v>227</v>
      </c>
      <c r="E655" s="69">
        <v>94</v>
      </c>
      <c r="F655" s="76">
        <f t="shared" si="24"/>
        <v>17</v>
      </c>
      <c r="G655" s="76">
        <f t="shared" si="25"/>
        <v>5</v>
      </c>
      <c r="H655" s="122"/>
      <c r="I655" s="122"/>
    </row>
    <row r="656" spans="1:10" s="72" customFormat="1" x14ac:dyDescent="0.35">
      <c r="A656" s="69">
        <v>8</v>
      </c>
      <c r="B656" s="70">
        <v>17.041</v>
      </c>
      <c r="C656" s="69">
        <v>5.05</v>
      </c>
      <c r="D656" s="71" t="s">
        <v>226</v>
      </c>
      <c r="E656" s="69">
        <v>101</v>
      </c>
      <c r="F656" s="76">
        <f t="shared" si="24"/>
        <v>17</v>
      </c>
      <c r="G656" s="76">
        <f t="shared" si="25"/>
        <v>5</v>
      </c>
      <c r="H656" s="126"/>
      <c r="I656" s="122"/>
    </row>
    <row r="657" spans="1:10" s="64" customFormat="1" x14ac:dyDescent="0.35">
      <c r="A657" s="60">
        <v>4</v>
      </c>
      <c r="B657" s="61">
        <v>17.010000000000002</v>
      </c>
      <c r="C657" s="60">
        <v>6.01</v>
      </c>
      <c r="D657" s="62" t="s">
        <v>234</v>
      </c>
      <c r="E657" s="60">
        <v>100</v>
      </c>
      <c r="F657" s="75">
        <f t="shared" si="24"/>
        <v>17</v>
      </c>
      <c r="G657" s="75">
        <f t="shared" si="25"/>
        <v>6</v>
      </c>
      <c r="H657" s="123" t="s">
        <v>498</v>
      </c>
      <c r="I657" s="123">
        <f>ROWS(G657:G660)</f>
        <v>4</v>
      </c>
    </row>
    <row r="658" spans="1:10" s="64" customFormat="1" x14ac:dyDescent="0.35">
      <c r="A658" s="60">
        <v>8</v>
      </c>
      <c r="B658" s="61">
        <v>17.010000000000002</v>
      </c>
      <c r="C658" s="60">
        <v>6.01</v>
      </c>
      <c r="D658" s="62" t="s">
        <v>234</v>
      </c>
      <c r="E658" s="60">
        <v>100</v>
      </c>
      <c r="F658" s="75">
        <f t="shared" si="24"/>
        <v>17</v>
      </c>
      <c r="G658" s="75">
        <f t="shared" si="25"/>
        <v>6</v>
      </c>
      <c r="H658" s="123"/>
      <c r="I658" s="123"/>
      <c r="J658" s="84"/>
    </row>
    <row r="659" spans="1:10" s="64" customFormat="1" x14ac:dyDescent="0.35">
      <c r="A659" s="60">
        <v>8</v>
      </c>
      <c r="B659" s="61">
        <v>17.010000000000002</v>
      </c>
      <c r="C659" s="60">
        <v>6.02</v>
      </c>
      <c r="D659" s="62" t="s">
        <v>234</v>
      </c>
      <c r="E659" s="60">
        <v>100</v>
      </c>
      <c r="F659" s="75">
        <f t="shared" si="24"/>
        <v>17</v>
      </c>
      <c r="G659" s="75">
        <f t="shared" si="25"/>
        <v>6</v>
      </c>
      <c r="H659" s="123"/>
      <c r="I659" s="123"/>
      <c r="J659" s="84"/>
    </row>
    <row r="660" spans="1:10" s="64" customFormat="1" x14ac:dyDescent="0.35">
      <c r="A660" s="60">
        <v>8</v>
      </c>
      <c r="B660" s="61">
        <v>17.044</v>
      </c>
      <c r="C660" s="60">
        <v>6.01</v>
      </c>
      <c r="D660" s="62" t="s">
        <v>221</v>
      </c>
      <c r="E660" s="60">
        <v>104</v>
      </c>
      <c r="F660" s="75">
        <f t="shared" si="24"/>
        <v>17</v>
      </c>
      <c r="G660" s="75">
        <f t="shared" si="25"/>
        <v>6</v>
      </c>
      <c r="H660" s="123"/>
      <c r="I660" s="123"/>
    </row>
    <row r="661" spans="1:10" s="72" customFormat="1" x14ac:dyDescent="0.35">
      <c r="A661" s="69">
        <v>4</v>
      </c>
      <c r="B661" s="70">
        <v>17.041</v>
      </c>
      <c r="C661" s="69">
        <v>7.01</v>
      </c>
      <c r="D661" s="71" t="s">
        <v>229</v>
      </c>
      <c r="E661" s="69">
        <v>36</v>
      </c>
      <c r="F661" s="76">
        <f t="shared" ref="F661:F671" si="28">_xlfn.FLOOR.MATH(B661)</f>
        <v>17</v>
      </c>
      <c r="G661" s="76">
        <f t="shared" ref="G661:G671" si="29">_xlfn.FLOOR.MATH(C661)</f>
        <v>7</v>
      </c>
      <c r="H661" s="122" t="s">
        <v>499</v>
      </c>
      <c r="I661" s="122">
        <f>ROWS(G661:G664)</f>
        <v>4</v>
      </c>
    </row>
    <row r="662" spans="1:10" s="72" customFormat="1" x14ac:dyDescent="0.35">
      <c r="A662" s="69">
        <v>5</v>
      </c>
      <c r="B662" s="70">
        <v>17.041</v>
      </c>
      <c r="C662" s="69">
        <v>7.01</v>
      </c>
      <c r="D662" s="71" t="s">
        <v>229</v>
      </c>
      <c r="E662" s="69">
        <v>36</v>
      </c>
      <c r="F662" s="76">
        <f t="shared" si="28"/>
        <v>17</v>
      </c>
      <c r="G662" s="76">
        <f t="shared" si="29"/>
        <v>7</v>
      </c>
      <c r="H662" s="122"/>
      <c r="I662" s="122"/>
    </row>
    <row r="663" spans="1:10" s="72" customFormat="1" x14ac:dyDescent="0.35">
      <c r="A663" s="69">
        <v>8</v>
      </c>
      <c r="B663" s="70">
        <v>17.041</v>
      </c>
      <c r="C663" s="69">
        <v>7.01</v>
      </c>
      <c r="D663" s="71" t="s">
        <v>229</v>
      </c>
      <c r="E663" s="69">
        <v>36</v>
      </c>
      <c r="F663" s="76">
        <f t="shared" si="28"/>
        <v>17</v>
      </c>
      <c r="G663" s="76">
        <f t="shared" si="29"/>
        <v>7</v>
      </c>
      <c r="H663" s="122"/>
      <c r="I663" s="122"/>
    </row>
    <row r="664" spans="1:10" s="72" customFormat="1" x14ac:dyDescent="0.35">
      <c r="A664" s="69">
        <v>8</v>
      </c>
      <c r="B664" s="70">
        <v>17.041</v>
      </c>
      <c r="C664" s="69">
        <v>7.02</v>
      </c>
      <c r="D664" s="71" t="s">
        <v>230</v>
      </c>
      <c r="E664" s="69">
        <v>98</v>
      </c>
      <c r="F664" s="76">
        <f t="shared" si="28"/>
        <v>17</v>
      </c>
      <c r="G664" s="76">
        <f t="shared" si="29"/>
        <v>7</v>
      </c>
      <c r="H664" s="122"/>
      <c r="I664" s="122"/>
    </row>
    <row r="665" spans="1:10" s="64" customFormat="1" x14ac:dyDescent="0.25">
      <c r="A665" s="73">
        <v>4</v>
      </c>
      <c r="B665" s="96">
        <v>17.010000000000002</v>
      </c>
      <c r="C665" s="73">
        <v>8.01</v>
      </c>
      <c r="D665" s="97" t="s">
        <v>214</v>
      </c>
      <c r="E665" s="73">
        <v>39</v>
      </c>
      <c r="F665" s="75">
        <f t="shared" si="28"/>
        <v>17</v>
      </c>
      <c r="G665" s="75">
        <f t="shared" si="29"/>
        <v>8</v>
      </c>
      <c r="H665" s="124" t="s">
        <v>500</v>
      </c>
      <c r="I665" s="124">
        <f>ROWS(G665:G671)</f>
        <v>7</v>
      </c>
      <c r="J665" s="57"/>
    </row>
    <row r="666" spans="1:10" s="64" customFormat="1" x14ac:dyDescent="0.35">
      <c r="A666" s="60">
        <v>4</v>
      </c>
      <c r="B666" s="61">
        <v>17.010000000000002</v>
      </c>
      <c r="C666" s="54">
        <v>8.01</v>
      </c>
      <c r="D666" s="62" t="s">
        <v>212</v>
      </c>
      <c r="E666" s="60">
        <v>37</v>
      </c>
      <c r="F666" s="75">
        <f t="shared" si="28"/>
        <v>17</v>
      </c>
      <c r="G666" s="75">
        <f t="shared" si="29"/>
        <v>8</v>
      </c>
      <c r="H666" s="132"/>
      <c r="I666" s="132"/>
      <c r="J666" s="57"/>
    </row>
    <row r="667" spans="1:10" s="64" customFormat="1" x14ac:dyDescent="0.25">
      <c r="A667" s="54">
        <v>4</v>
      </c>
      <c r="B667" s="55">
        <v>17.010000000000002</v>
      </c>
      <c r="C667" s="54">
        <v>8.09</v>
      </c>
      <c r="D667" s="56" t="s">
        <v>213</v>
      </c>
      <c r="E667" s="54">
        <v>38</v>
      </c>
      <c r="F667" s="75">
        <f t="shared" si="28"/>
        <v>17</v>
      </c>
      <c r="G667" s="75">
        <f t="shared" si="29"/>
        <v>8</v>
      </c>
      <c r="H667" s="124"/>
      <c r="I667" s="132"/>
      <c r="J667" s="58"/>
    </row>
    <row r="668" spans="1:10" s="64" customFormat="1" x14ac:dyDescent="0.35">
      <c r="A668" s="60">
        <v>4</v>
      </c>
      <c r="B668" s="61">
        <v>17.010000000000002</v>
      </c>
      <c r="C668" s="60">
        <v>8.0299999999999994</v>
      </c>
      <c r="D668" s="62" t="s">
        <v>218</v>
      </c>
      <c r="E668" s="60"/>
      <c r="F668" s="75">
        <f t="shared" si="28"/>
        <v>17</v>
      </c>
      <c r="G668" s="75">
        <f t="shared" si="29"/>
        <v>8</v>
      </c>
      <c r="H668" s="123"/>
      <c r="I668" s="123"/>
    </row>
    <row r="669" spans="1:10" s="64" customFormat="1" x14ac:dyDescent="0.35">
      <c r="A669" s="60">
        <v>4</v>
      </c>
      <c r="B669" s="61">
        <v>17.010000000000002</v>
      </c>
      <c r="C669" s="60">
        <v>8.0399999999999991</v>
      </c>
      <c r="D669" s="62" t="s">
        <v>218</v>
      </c>
      <c r="E669" s="60"/>
      <c r="F669" s="75">
        <f t="shared" si="28"/>
        <v>17</v>
      </c>
      <c r="G669" s="75">
        <f t="shared" si="29"/>
        <v>8</v>
      </c>
      <c r="H669" s="123"/>
      <c r="I669" s="123"/>
    </row>
    <row r="670" spans="1:10" s="64" customFormat="1" x14ac:dyDescent="0.35">
      <c r="A670" s="60">
        <v>5</v>
      </c>
      <c r="B670" s="61">
        <v>17.010000000000002</v>
      </c>
      <c r="C670" s="60">
        <v>8.0299999999999994</v>
      </c>
      <c r="D670" s="62" t="s">
        <v>218</v>
      </c>
      <c r="E670" s="60"/>
      <c r="F670" s="75">
        <f t="shared" si="28"/>
        <v>17</v>
      </c>
      <c r="G670" s="75">
        <f t="shared" si="29"/>
        <v>8</v>
      </c>
      <c r="H670" s="123"/>
      <c r="I670" s="123"/>
    </row>
    <row r="671" spans="1:10" s="64" customFormat="1" x14ac:dyDescent="0.35">
      <c r="A671" s="60">
        <v>5</v>
      </c>
      <c r="B671" s="61">
        <v>17.010000000000002</v>
      </c>
      <c r="C671" s="60">
        <v>8.0399999999999991</v>
      </c>
      <c r="D671" s="62" t="s">
        <v>218</v>
      </c>
      <c r="E671" s="60"/>
      <c r="F671" s="75">
        <f t="shared" si="28"/>
        <v>17</v>
      </c>
      <c r="G671" s="75">
        <f t="shared" si="29"/>
        <v>8</v>
      </c>
      <c r="H671" s="123"/>
      <c r="I671" s="123"/>
    </row>
  </sheetData>
  <sortState ref="A2:J671">
    <sortCondition ref="F2:F671"/>
    <sortCondition ref="G2:G671"/>
  </sortState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9B40-A521-4608-9DE9-95076C12ECF0}">
  <dimension ref="A1:W22"/>
  <sheetViews>
    <sheetView workbookViewId="0"/>
  </sheetViews>
  <sheetFormatPr defaultRowHeight="26.25" x14ac:dyDescent="0.4"/>
  <cols>
    <col min="1" max="1" width="10.85546875" style="8" bestFit="1" customWidth="1"/>
    <col min="2" max="2" width="11.140625" style="27" bestFit="1" customWidth="1"/>
    <col min="3" max="20" width="9.140625" style="27"/>
    <col min="21" max="21" width="20" style="27" bestFit="1" customWidth="1"/>
    <col min="22" max="22" width="25.7109375" style="1" customWidth="1"/>
    <col min="23" max="23" width="27.28515625" style="27" customWidth="1"/>
    <col min="24" max="16384" width="9.140625" style="27"/>
  </cols>
  <sheetData>
    <row r="1" spans="1:23" s="1" customFormat="1" ht="31.5" thickBot="1" x14ac:dyDescent="0.6">
      <c r="A1" s="8"/>
      <c r="C1" s="364" t="s">
        <v>501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138"/>
    </row>
    <row r="2" spans="1:23" s="142" customFormat="1" ht="78.75" x14ac:dyDescent="0.25">
      <c r="A2" s="140"/>
      <c r="B2" s="140" t="s">
        <v>503</v>
      </c>
      <c r="C2" s="140">
        <v>1</v>
      </c>
      <c r="D2" s="140">
        <v>2</v>
      </c>
      <c r="E2" s="140">
        <v>3</v>
      </c>
      <c r="F2" s="140">
        <v>4</v>
      </c>
      <c r="G2" s="140">
        <v>5</v>
      </c>
      <c r="H2" s="140">
        <v>6</v>
      </c>
      <c r="I2" s="140">
        <v>7</v>
      </c>
      <c r="J2" s="140">
        <v>8</v>
      </c>
      <c r="K2" s="140">
        <v>9</v>
      </c>
      <c r="L2" s="140">
        <v>10</v>
      </c>
      <c r="M2" s="140">
        <v>11</v>
      </c>
      <c r="N2" s="140">
        <v>12</v>
      </c>
      <c r="O2" s="140">
        <v>13</v>
      </c>
      <c r="P2" s="140">
        <v>14</v>
      </c>
      <c r="Q2" s="140">
        <v>15</v>
      </c>
      <c r="R2" s="140">
        <v>16</v>
      </c>
      <c r="S2" s="140">
        <v>17</v>
      </c>
      <c r="T2" s="144">
        <v>18</v>
      </c>
      <c r="U2" s="146" t="s">
        <v>504</v>
      </c>
      <c r="V2" s="141" t="s">
        <v>507</v>
      </c>
      <c r="W2" s="141" t="s">
        <v>508</v>
      </c>
    </row>
    <row r="3" spans="1:23" x14ac:dyDescent="0.4">
      <c r="A3" s="133" t="s">
        <v>410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4"/>
      <c r="U3" s="225"/>
    </row>
    <row r="4" spans="1:23" x14ac:dyDescent="0.4">
      <c r="A4" s="133">
        <v>1</v>
      </c>
      <c r="B4" s="223"/>
      <c r="C4" s="233">
        <v>1</v>
      </c>
      <c r="D4" s="233">
        <v>1</v>
      </c>
      <c r="E4" s="230">
        <v>5</v>
      </c>
      <c r="F4" s="233">
        <v>1</v>
      </c>
      <c r="G4" s="226">
        <v>10</v>
      </c>
      <c r="H4" s="233">
        <v>3</v>
      </c>
      <c r="I4" s="231">
        <v>4</v>
      </c>
      <c r="J4" s="78"/>
      <c r="K4" s="78"/>
      <c r="L4" s="233">
        <v>2</v>
      </c>
      <c r="M4" s="78"/>
      <c r="N4" s="78"/>
      <c r="O4" s="78"/>
      <c r="P4" s="78"/>
      <c r="Q4" s="233">
        <v>2</v>
      </c>
      <c r="R4" s="233">
        <v>2</v>
      </c>
      <c r="S4" s="78"/>
      <c r="T4" s="145"/>
      <c r="U4" s="147">
        <f t="shared" ref="U4:U9" si="0">SUM(C4:T4)</f>
        <v>31</v>
      </c>
      <c r="V4" s="139">
        <f>COUNT(C4:T4)</f>
        <v>10</v>
      </c>
      <c r="W4" s="143">
        <f>COUNTIF(C4:T4,"&lt;2")</f>
        <v>3</v>
      </c>
    </row>
    <row r="5" spans="1:23" x14ac:dyDescent="0.4">
      <c r="A5" s="133">
        <v>2</v>
      </c>
      <c r="B5" s="223"/>
      <c r="C5" s="228">
        <v>6</v>
      </c>
      <c r="D5" s="227">
        <v>7</v>
      </c>
      <c r="E5" s="226">
        <v>11</v>
      </c>
      <c r="F5" s="78"/>
      <c r="G5" s="227">
        <v>8</v>
      </c>
      <c r="H5" s="233">
        <v>3</v>
      </c>
      <c r="I5" s="231">
        <v>4</v>
      </c>
      <c r="J5" s="226">
        <v>13</v>
      </c>
      <c r="K5" s="226">
        <f>'A-cat - D-cat weights'!I85</f>
        <v>10</v>
      </c>
      <c r="L5" s="78">
        <v>18</v>
      </c>
      <c r="M5" s="78"/>
      <c r="N5" s="78"/>
      <c r="O5" s="78"/>
      <c r="P5" s="78"/>
      <c r="Q5" s="78"/>
      <c r="R5" s="78"/>
      <c r="S5" s="78"/>
      <c r="T5" s="145"/>
      <c r="U5" s="147">
        <f t="shared" si="0"/>
        <v>80</v>
      </c>
      <c r="V5" s="139">
        <f t="shared" ref="V5:V20" si="1">COUNT(C5:T5)</f>
        <v>9</v>
      </c>
      <c r="W5" s="143">
        <f t="shared" ref="W5:W20" si="2">COUNTIF(C5:T5,"&lt;2")</f>
        <v>0</v>
      </c>
    </row>
    <row r="6" spans="1:23" x14ac:dyDescent="0.4">
      <c r="A6" s="133">
        <v>3</v>
      </c>
      <c r="B6" s="223"/>
      <c r="C6" s="78"/>
      <c r="D6" s="78"/>
      <c r="E6" s="78"/>
      <c r="F6" s="78"/>
      <c r="G6" s="78"/>
      <c r="H6" s="78"/>
      <c r="I6" s="231"/>
      <c r="J6" s="303">
        <f>'A-cat - D-cat weights'!I113</f>
        <v>4</v>
      </c>
      <c r="K6" s="227">
        <v>7</v>
      </c>
      <c r="L6" s="78"/>
      <c r="M6" s="78"/>
      <c r="N6" s="78"/>
      <c r="O6" s="78"/>
      <c r="P6" s="78"/>
      <c r="Q6" s="78"/>
      <c r="R6" s="78"/>
      <c r="S6" s="78"/>
      <c r="T6" s="145"/>
      <c r="U6" s="147">
        <f t="shared" si="0"/>
        <v>11</v>
      </c>
      <c r="V6" s="139">
        <f t="shared" si="1"/>
        <v>2</v>
      </c>
      <c r="W6" s="143">
        <f t="shared" si="2"/>
        <v>0</v>
      </c>
    </row>
    <row r="7" spans="1:23" x14ac:dyDescent="0.4">
      <c r="A7" s="133">
        <v>4</v>
      </c>
      <c r="B7" s="223"/>
      <c r="C7" s="78"/>
      <c r="D7" s="233">
        <v>1</v>
      </c>
      <c r="E7" s="78"/>
      <c r="F7" s="78"/>
      <c r="G7" s="78"/>
      <c r="H7" s="78"/>
      <c r="I7" s="78"/>
      <c r="J7" s="78"/>
      <c r="K7" s="78"/>
      <c r="L7" s="233">
        <v>1</v>
      </c>
      <c r="M7" s="78"/>
      <c r="N7" s="78"/>
      <c r="O7" s="78"/>
      <c r="P7" s="78"/>
      <c r="Q7" s="78"/>
      <c r="R7" s="78"/>
      <c r="S7" s="78"/>
      <c r="T7" s="145"/>
      <c r="U7" s="147">
        <f t="shared" si="0"/>
        <v>2</v>
      </c>
      <c r="V7" s="139">
        <f t="shared" si="1"/>
        <v>2</v>
      </c>
      <c r="W7" s="143">
        <f t="shared" si="2"/>
        <v>2</v>
      </c>
    </row>
    <row r="8" spans="1:23" x14ac:dyDescent="0.4">
      <c r="A8" s="133">
        <v>5</v>
      </c>
      <c r="B8" s="223"/>
      <c r="C8" s="78"/>
      <c r="D8" s="78"/>
      <c r="E8" s="78"/>
      <c r="F8" s="78"/>
      <c r="G8" s="78"/>
      <c r="H8" s="78"/>
      <c r="I8" s="78"/>
      <c r="J8" s="233">
        <v>2</v>
      </c>
      <c r="K8" s="78"/>
      <c r="L8" s="78"/>
      <c r="M8" s="78"/>
      <c r="N8" s="227">
        <v>7</v>
      </c>
      <c r="O8" s="78"/>
      <c r="P8" s="78"/>
      <c r="Q8" s="78"/>
      <c r="R8" s="78"/>
      <c r="S8" s="78"/>
      <c r="T8" s="145"/>
      <c r="U8" s="147">
        <f t="shared" si="0"/>
        <v>9</v>
      </c>
      <c r="V8" s="139">
        <f t="shared" si="1"/>
        <v>2</v>
      </c>
      <c r="W8" s="143">
        <f t="shared" si="2"/>
        <v>0</v>
      </c>
    </row>
    <row r="9" spans="1:23" x14ac:dyDescent="0.4">
      <c r="A9" s="133">
        <v>6</v>
      </c>
      <c r="B9" s="223"/>
      <c r="C9" s="78"/>
      <c r="D9" s="233">
        <v>3</v>
      </c>
      <c r="E9" s="78"/>
      <c r="F9" s="78"/>
      <c r="G9" s="228">
        <v>6</v>
      </c>
      <c r="H9" s="233">
        <v>2</v>
      </c>
      <c r="I9" s="78"/>
      <c r="J9" s="226">
        <v>12</v>
      </c>
      <c r="K9" s="78"/>
      <c r="L9" s="233">
        <v>1</v>
      </c>
      <c r="M9" s="233">
        <v>1</v>
      </c>
      <c r="N9" s="226">
        <v>12</v>
      </c>
      <c r="O9" s="233">
        <v>1</v>
      </c>
      <c r="P9" s="227">
        <v>7</v>
      </c>
      <c r="Q9" s="233">
        <v>1</v>
      </c>
      <c r="R9" s="78">
        <v>18</v>
      </c>
      <c r="S9" s="233">
        <v>3</v>
      </c>
      <c r="T9" s="234">
        <v>1</v>
      </c>
      <c r="U9" s="147">
        <f t="shared" si="0"/>
        <v>68</v>
      </c>
      <c r="V9" s="139">
        <f t="shared" si="1"/>
        <v>13</v>
      </c>
      <c r="W9" s="143">
        <f t="shared" si="2"/>
        <v>5</v>
      </c>
    </row>
    <row r="10" spans="1:23" x14ac:dyDescent="0.4">
      <c r="A10" s="133">
        <v>7</v>
      </c>
      <c r="B10" s="223"/>
      <c r="C10" s="78"/>
      <c r="D10" s="78"/>
      <c r="E10" s="78"/>
      <c r="F10" s="78"/>
      <c r="G10" s="78"/>
      <c r="H10" s="78"/>
      <c r="I10" s="78"/>
      <c r="J10" s="226">
        <v>11</v>
      </c>
      <c r="K10" s="233">
        <v>3</v>
      </c>
      <c r="L10" s="78"/>
      <c r="M10" s="78"/>
      <c r="N10" s="78"/>
      <c r="O10" s="78"/>
      <c r="P10" s="78"/>
      <c r="Q10" s="78"/>
      <c r="R10" s="78"/>
      <c r="S10" s="78"/>
      <c r="T10" s="145"/>
      <c r="U10" s="147">
        <f t="shared" ref="U10:U20" si="3">SUM(C10:T10)</f>
        <v>14</v>
      </c>
      <c r="V10" s="139">
        <f t="shared" si="1"/>
        <v>2</v>
      </c>
      <c r="W10" s="143">
        <f t="shared" si="2"/>
        <v>0</v>
      </c>
    </row>
    <row r="11" spans="1:23" x14ac:dyDescent="0.4">
      <c r="A11" s="133">
        <v>8</v>
      </c>
      <c r="B11" s="223"/>
      <c r="C11" s="226">
        <v>12</v>
      </c>
      <c r="D11" s="231">
        <v>4</v>
      </c>
      <c r="E11" s="231">
        <v>4</v>
      </c>
      <c r="F11" s="233">
        <v>1</v>
      </c>
      <c r="G11" s="228">
        <v>6</v>
      </c>
      <c r="H11" s="227">
        <v>7</v>
      </c>
      <c r="I11" s="78"/>
      <c r="J11" s="227">
        <v>9</v>
      </c>
      <c r="K11" s="78"/>
      <c r="L11" s="233">
        <v>2</v>
      </c>
      <c r="M11" s="227">
        <v>7</v>
      </c>
      <c r="N11" s="78">
        <v>15</v>
      </c>
      <c r="O11" s="78"/>
      <c r="P11" s="227">
        <v>8</v>
      </c>
      <c r="Q11" s="227">
        <v>8</v>
      </c>
      <c r="R11" s="228">
        <v>6</v>
      </c>
      <c r="S11" s="233">
        <v>3</v>
      </c>
      <c r="T11" s="232">
        <v>4</v>
      </c>
      <c r="U11" s="147">
        <f t="shared" si="3"/>
        <v>96</v>
      </c>
      <c r="V11" s="139">
        <f t="shared" si="1"/>
        <v>15</v>
      </c>
      <c r="W11" s="143">
        <f t="shared" si="2"/>
        <v>1</v>
      </c>
    </row>
    <row r="12" spans="1:23" x14ac:dyDescent="0.4">
      <c r="A12" s="133">
        <v>9</v>
      </c>
      <c r="B12" s="223"/>
      <c r="C12" s="233">
        <v>3</v>
      </c>
      <c r="D12" s="231">
        <v>4</v>
      </c>
      <c r="E12" s="231">
        <v>4</v>
      </c>
      <c r="F12" s="78"/>
      <c r="G12" s="226">
        <v>13</v>
      </c>
      <c r="H12" s="78"/>
      <c r="I12" s="230">
        <v>5</v>
      </c>
      <c r="J12" s="226">
        <v>12</v>
      </c>
      <c r="K12" s="242">
        <v>6</v>
      </c>
      <c r="L12" s="78"/>
      <c r="M12" s="78"/>
      <c r="N12" s="78"/>
      <c r="O12" s="233">
        <v>2</v>
      </c>
      <c r="P12" s="233">
        <v>1</v>
      </c>
      <c r="Q12" s="78"/>
      <c r="R12" s="78"/>
      <c r="S12" s="233">
        <v>2</v>
      </c>
      <c r="T12" s="229">
        <v>6</v>
      </c>
      <c r="U12" s="147">
        <f t="shared" si="3"/>
        <v>58</v>
      </c>
      <c r="V12" s="139">
        <f t="shared" si="1"/>
        <v>11</v>
      </c>
      <c r="W12" s="143">
        <f t="shared" si="2"/>
        <v>1</v>
      </c>
    </row>
    <row r="13" spans="1:23" x14ac:dyDescent="0.4">
      <c r="A13" s="133">
        <v>10</v>
      </c>
      <c r="B13" s="223"/>
      <c r="C13" s="227">
        <v>7</v>
      </c>
      <c r="D13" s="233">
        <v>3</v>
      </c>
      <c r="E13" s="226">
        <v>10</v>
      </c>
      <c r="F13" s="233">
        <v>2</v>
      </c>
      <c r="G13" s="78">
        <v>20</v>
      </c>
      <c r="H13" s="233">
        <v>3</v>
      </c>
      <c r="I13" s="227">
        <v>8</v>
      </c>
      <c r="J13" s="78">
        <v>18</v>
      </c>
      <c r="K13" s="226">
        <v>12</v>
      </c>
      <c r="L13" s="233">
        <v>2</v>
      </c>
      <c r="M13" s="233">
        <v>1</v>
      </c>
      <c r="N13" s="230">
        <v>5</v>
      </c>
      <c r="O13" s="233">
        <v>2</v>
      </c>
      <c r="P13" s="78"/>
      <c r="Q13" s="231">
        <v>4</v>
      </c>
      <c r="R13" s="78"/>
      <c r="S13" s="233">
        <v>1</v>
      </c>
      <c r="T13" s="232">
        <v>4</v>
      </c>
      <c r="U13" s="147">
        <f t="shared" si="3"/>
        <v>102</v>
      </c>
      <c r="V13" s="139">
        <f t="shared" si="1"/>
        <v>16</v>
      </c>
      <c r="W13" s="143">
        <f t="shared" si="2"/>
        <v>2</v>
      </c>
    </row>
    <row r="14" spans="1:23" x14ac:dyDescent="0.4">
      <c r="A14" s="133">
        <v>11</v>
      </c>
      <c r="B14" s="223"/>
      <c r="C14" s="78"/>
      <c r="D14" s="78"/>
      <c r="E14" s="78"/>
      <c r="F14" s="78"/>
      <c r="G14" s="78"/>
      <c r="H14" s="78"/>
      <c r="I14" s="78"/>
      <c r="J14" s="78">
        <v>18</v>
      </c>
      <c r="K14" s="233">
        <v>3</v>
      </c>
      <c r="L14" s="78"/>
      <c r="M14" s="78"/>
      <c r="N14" s="227">
        <v>8</v>
      </c>
      <c r="O14" s="78"/>
      <c r="P14" s="78"/>
      <c r="Q14" s="78">
        <v>14</v>
      </c>
      <c r="R14" s="231">
        <v>4</v>
      </c>
      <c r="S14" s="227">
        <v>7</v>
      </c>
      <c r="T14" s="234">
        <v>1</v>
      </c>
      <c r="U14" s="147">
        <f t="shared" si="3"/>
        <v>55</v>
      </c>
      <c r="V14" s="139">
        <f t="shared" si="1"/>
        <v>7</v>
      </c>
      <c r="W14" s="143">
        <f t="shared" si="2"/>
        <v>1</v>
      </c>
    </row>
    <row r="15" spans="1:23" x14ac:dyDescent="0.4">
      <c r="A15" s="133">
        <v>12</v>
      </c>
      <c r="B15" s="223"/>
      <c r="C15" s="231">
        <v>4</v>
      </c>
      <c r="D15" s="231">
        <v>4</v>
      </c>
      <c r="E15" s="233">
        <v>2</v>
      </c>
      <c r="F15" s="78"/>
      <c r="G15" s="230">
        <v>5</v>
      </c>
      <c r="H15" s="231">
        <v>4</v>
      </c>
      <c r="I15" s="233">
        <v>2</v>
      </c>
      <c r="J15" s="230">
        <v>5</v>
      </c>
      <c r="K15" s="78"/>
      <c r="L15" s="78"/>
      <c r="M15" s="233">
        <v>2</v>
      </c>
      <c r="N15" s="78">
        <v>14</v>
      </c>
      <c r="O15" s="233">
        <v>1</v>
      </c>
      <c r="P15" s="227">
        <v>7</v>
      </c>
      <c r="Q15" s="227">
        <v>8</v>
      </c>
      <c r="R15" s="233">
        <v>3</v>
      </c>
      <c r="S15" s="231">
        <v>4</v>
      </c>
      <c r="T15" s="234">
        <v>2</v>
      </c>
      <c r="U15" s="147">
        <f t="shared" si="3"/>
        <v>67</v>
      </c>
      <c r="V15" s="139">
        <f t="shared" si="1"/>
        <v>15</v>
      </c>
      <c r="W15" s="143">
        <f t="shared" si="2"/>
        <v>1</v>
      </c>
    </row>
    <row r="16" spans="1:23" x14ac:dyDescent="0.4">
      <c r="A16" s="133">
        <v>13</v>
      </c>
      <c r="B16" s="223"/>
      <c r="C16" s="78"/>
      <c r="D16" s="233">
        <v>3</v>
      </c>
      <c r="E16" s="78"/>
      <c r="F16" s="78"/>
      <c r="G16" s="233">
        <v>2</v>
      </c>
      <c r="H16" s="78"/>
      <c r="I16" s="78"/>
      <c r="J16" s="78"/>
      <c r="K16" s="233">
        <v>2</v>
      </c>
      <c r="L16" s="233">
        <v>2</v>
      </c>
      <c r="M16" s="78"/>
      <c r="N16" s="78"/>
      <c r="O16" s="78"/>
      <c r="P16" s="78"/>
      <c r="Q16" s="78"/>
      <c r="R16" s="78"/>
      <c r="S16" s="78"/>
      <c r="T16" s="145"/>
      <c r="U16" s="147">
        <f t="shared" si="3"/>
        <v>9</v>
      </c>
      <c r="V16" s="139">
        <f t="shared" si="1"/>
        <v>4</v>
      </c>
      <c r="W16" s="143">
        <f t="shared" si="2"/>
        <v>0</v>
      </c>
    </row>
    <row r="17" spans="1:23" x14ac:dyDescent="0.4">
      <c r="A17" s="133">
        <v>14</v>
      </c>
      <c r="B17" s="223"/>
      <c r="C17" s="78"/>
      <c r="D17" s="78"/>
      <c r="E17" s="78"/>
      <c r="F17" s="78"/>
      <c r="G17" s="78"/>
      <c r="H17" s="78"/>
      <c r="I17" s="78"/>
      <c r="J17" s="233">
        <v>1</v>
      </c>
      <c r="K17" s="233">
        <v>2</v>
      </c>
      <c r="L17" s="78"/>
      <c r="M17" s="78"/>
      <c r="N17" s="78"/>
      <c r="O17" s="78"/>
      <c r="P17" s="78"/>
      <c r="Q17" s="78"/>
      <c r="R17" s="78"/>
      <c r="S17" s="78"/>
      <c r="T17" s="145"/>
      <c r="U17" s="147">
        <f t="shared" si="3"/>
        <v>3</v>
      </c>
      <c r="V17" s="139">
        <f t="shared" si="1"/>
        <v>2</v>
      </c>
      <c r="W17" s="143">
        <f t="shared" si="2"/>
        <v>1</v>
      </c>
    </row>
    <row r="18" spans="1:23" x14ac:dyDescent="0.4">
      <c r="A18" s="133">
        <v>15</v>
      </c>
      <c r="B18" s="223"/>
      <c r="C18" s="233">
        <v>2</v>
      </c>
      <c r="D18" s="233">
        <v>1</v>
      </c>
      <c r="E18" s="228">
        <v>6</v>
      </c>
      <c r="F18" s="78"/>
      <c r="G18" s="78"/>
      <c r="H18" s="78"/>
      <c r="I18" s="233">
        <v>3</v>
      </c>
      <c r="J18" s="231">
        <v>4</v>
      </c>
      <c r="K18" s="78"/>
      <c r="L18" s="227">
        <v>7</v>
      </c>
      <c r="M18" s="78"/>
      <c r="N18" s="78"/>
      <c r="O18" s="78"/>
      <c r="P18" s="78"/>
      <c r="Q18" s="78"/>
      <c r="R18" s="78"/>
      <c r="S18" s="78"/>
      <c r="T18" s="145"/>
      <c r="U18" s="147">
        <f t="shared" si="3"/>
        <v>23</v>
      </c>
      <c r="V18" s="139">
        <f t="shared" si="1"/>
        <v>6</v>
      </c>
      <c r="W18" s="143">
        <f t="shared" si="2"/>
        <v>1</v>
      </c>
    </row>
    <row r="19" spans="1:23" x14ac:dyDescent="0.4">
      <c r="A19" s="133">
        <v>16</v>
      </c>
      <c r="B19" s="223"/>
      <c r="C19" s="78"/>
      <c r="D19" s="78"/>
      <c r="E19" s="78"/>
      <c r="F19" s="78"/>
      <c r="G19" s="78"/>
      <c r="H19" s="78"/>
      <c r="I19" s="78"/>
      <c r="J19" s="233">
        <v>1</v>
      </c>
      <c r="K19" s="233">
        <f>'A-cat - D-cat weights'!I638</f>
        <v>3</v>
      </c>
      <c r="L19" s="78"/>
      <c r="M19" s="78"/>
      <c r="N19" s="78"/>
      <c r="O19" s="78"/>
      <c r="P19" s="78"/>
      <c r="Q19" s="78"/>
      <c r="R19" s="78"/>
      <c r="S19" s="78"/>
      <c r="T19" s="145"/>
      <c r="U19" s="147">
        <f t="shared" si="3"/>
        <v>4</v>
      </c>
      <c r="V19" s="139">
        <f t="shared" si="1"/>
        <v>2</v>
      </c>
      <c r="W19" s="143">
        <f t="shared" si="2"/>
        <v>1</v>
      </c>
    </row>
    <row r="20" spans="1:23" ht="27" thickBot="1" x14ac:dyDescent="0.45">
      <c r="A20" s="133">
        <v>17</v>
      </c>
      <c r="B20" s="223"/>
      <c r="C20" s="233">
        <v>1</v>
      </c>
      <c r="D20" s="78"/>
      <c r="E20" s="233">
        <v>1</v>
      </c>
      <c r="F20" s="78"/>
      <c r="G20" s="78">
        <v>14</v>
      </c>
      <c r="H20" s="231">
        <v>4</v>
      </c>
      <c r="I20" s="231">
        <v>4</v>
      </c>
      <c r="J20" s="227">
        <v>7</v>
      </c>
      <c r="K20" s="78"/>
      <c r="L20" s="78"/>
      <c r="M20" s="78"/>
      <c r="N20" s="78"/>
      <c r="O20" s="78"/>
      <c r="P20" s="78"/>
      <c r="Q20" s="78"/>
      <c r="R20" s="78"/>
      <c r="S20" s="78"/>
      <c r="T20" s="145"/>
      <c r="U20" s="148">
        <f t="shared" si="3"/>
        <v>31</v>
      </c>
      <c r="V20" s="139">
        <f t="shared" si="1"/>
        <v>6</v>
      </c>
      <c r="W20" s="143">
        <f t="shared" si="2"/>
        <v>2</v>
      </c>
    </row>
    <row r="21" spans="1:23" x14ac:dyDescent="0.4">
      <c r="V21" s="1">
        <f>SUM(V4:V20)</f>
        <v>124</v>
      </c>
      <c r="W21" s="1">
        <f>SUM(W4:W20)</f>
        <v>21</v>
      </c>
    </row>
    <row r="22" spans="1:23" x14ac:dyDescent="0.4">
      <c r="W22" s="143">
        <f>21/123</f>
        <v>0.17073170731707318</v>
      </c>
    </row>
  </sheetData>
  <mergeCells count="1">
    <mergeCell ref="C1:S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9545-13BC-4D7C-A0F6-B039226EECE1}">
  <dimension ref="A1:J3"/>
  <sheetViews>
    <sheetView workbookViewId="0">
      <selection activeCell="K7" sqref="K7"/>
    </sheetView>
  </sheetViews>
  <sheetFormatPr defaultRowHeight="21" x14ac:dyDescent="0.35"/>
  <cols>
    <col min="1" max="1" width="9.140625" style="1"/>
    <col min="2" max="2" width="11.85546875" style="1" bestFit="1" customWidth="1"/>
    <col min="3" max="3" width="9.140625" style="1"/>
    <col min="4" max="5" width="22.85546875" style="1" bestFit="1" customWidth="1"/>
    <col min="6" max="6" width="7" style="1" bestFit="1" customWidth="1"/>
    <col min="7" max="7" width="7.7109375" style="1" bestFit="1" customWidth="1"/>
    <col min="8" max="16384" width="9.140625" style="1"/>
  </cols>
  <sheetData>
    <row r="1" spans="1:10" x14ac:dyDescent="0.35">
      <c r="B1" s="1" t="s">
        <v>412</v>
      </c>
      <c r="C1" s="1" t="s">
        <v>413</v>
      </c>
      <c r="D1" s="1" t="s">
        <v>415</v>
      </c>
      <c r="E1" s="1" t="s">
        <v>509</v>
      </c>
      <c r="F1" s="1" t="s">
        <v>524</v>
      </c>
      <c r="G1" s="1" t="s">
        <v>542</v>
      </c>
      <c r="H1" s="1" t="s">
        <v>791</v>
      </c>
      <c r="I1" s="1" t="s">
        <v>792</v>
      </c>
      <c r="J1" s="1" t="s">
        <v>543</v>
      </c>
    </row>
    <row r="2" spans="1:10" ht="24" x14ac:dyDescent="0.45">
      <c r="A2" s="1" t="s">
        <v>522</v>
      </c>
      <c r="B2" s="1">
        <f>MEDIAN('TABLE A vs D'!U4:U20)</f>
        <v>31</v>
      </c>
      <c r="C2" s="1">
        <f>AVERAGE('TABLE A vs D'!U4:U20)</f>
        <v>39</v>
      </c>
    </row>
    <row r="3" spans="1:10" ht="24" x14ac:dyDescent="0.45">
      <c r="A3" s="1" t="s">
        <v>523</v>
      </c>
      <c r="B3" s="1">
        <f>MEDIAN('TABLE A vs D'!C4:T20)</f>
        <v>4</v>
      </c>
      <c r="C3" s="1">
        <f>AVERAGE('TABLE A vs D'!C4:T20)</f>
        <v>5.346774193548387</v>
      </c>
      <c r="D3" s="1">
        <f>_xlfn.PERCENTILE.INC('TABLE A vs D'!C4:T20,0.25)</f>
        <v>2</v>
      </c>
      <c r="E3" s="1">
        <f>_xlfn.PERCENTILE.INC('TABLE A vs D'!C4:T20,0.35)</f>
        <v>3</v>
      </c>
      <c r="F3" s="1">
        <f>_xlfn.PERCENTILE.INC('TABLE A vs D'!C4:T20,0.46)</f>
        <v>4</v>
      </c>
      <c r="G3" s="1">
        <f>_xlfn.PERCENTILE.INC('TABLE A vs D'!C4:T20,0.6)</f>
        <v>5</v>
      </c>
      <c r="H3" s="1">
        <f>_xlfn.PERCENTILE.INC('TABLE A vs D'!C4:T20,0.7)</f>
        <v>7</v>
      </c>
      <c r="I3" s="1">
        <f>_xlfn.PERCENTILE.INC('TABLE A vs D'!C4:T20,0.84)</f>
        <v>10</v>
      </c>
      <c r="J3" s="1">
        <f>_xlfn.PERCENTILE.INC('TABLE A vs D'!C4:T20,0.94)</f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36F5-DF49-48BE-A07C-D1F0F2EAB631}">
  <dimension ref="A1:G670"/>
  <sheetViews>
    <sheetView topLeftCell="A437" workbookViewId="0">
      <pane xSplit="4" topLeftCell="G1" activePane="topRight" state="frozen"/>
      <selection pane="topRight" activeCell="D449" sqref="D449"/>
    </sheetView>
  </sheetViews>
  <sheetFormatPr defaultRowHeight="26.25" x14ac:dyDescent="0.4"/>
  <cols>
    <col min="1" max="1" width="9.5703125" style="90" customWidth="1"/>
    <col min="2" max="2" width="16.42578125" style="91" customWidth="1"/>
    <col min="3" max="3" width="20.7109375" style="195" bestFit="1" customWidth="1"/>
    <col min="4" max="4" width="45.42578125" style="92" bestFit="1" customWidth="1"/>
    <col min="5" max="5" width="45.7109375" style="78" bestFit="1" customWidth="1"/>
    <col min="6" max="6" width="29.42578125" style="78" bestFit="1" customWidth="1"/>
    <col min="7" max="16384" width="9.140625" style="95"/>
  </cols>
  <sheetData>
    <row r="1" spans="1:7" s="81" customFormat="1" x14ac:dyDescent="0.4">
      <c r="A1" s="78" t="s">
        <v>0</v>
      </c>
      <c r="B1" s="79" t="s">
        <v>1</v>
      </c>
      <c r="C1" s="196" t="s">
        <v>2</v>
      </c>
      <c r="D1" s="80" t="s">
        <v>118</v>
      </c>
      <c r="E1" s="78" t="s">
        <v>510</v>
      </c>
      <c r="F1" s="78" t="s">
        <v>511</v>
      </c>
    </row>
    <row r="2" spans="1:7" s="72" customFormat="1" x14ac:dyDescent="0.25">
      <c r="A2" s="65">
        <v>3</v>
      </c>
      <c r="B2" s="66">
        <v>2.0099999999999998</v>
      </c>
      <c r="C2" s="185">
        <v>1.01</v>
      </c>
      <c r="D2" s="67" t="s">
        <v>224</v>
      </c>
      <c r="E2" s="125"/>
      <c r="F2" s="125"/>
      <c r="G2" s="68"/>
    </row>
    <row r="3" spans="1:7" s="72" customFormat="1" x14ac:dyDescent="0.25">
      <c r="A3" s="65">
        <v>3</v>
      </c>
      <c r="B3" s="66">
        <v>9.0500000000000007</v>
      </c>
      <c r="C3" s="185">
        <v>1.01</v>
      </c>
      <c r="D3" s="67" t="s">
        <v>224</v>
      </c>
      <c r="E3" s="125"/>
      <c r="F3" s="125"/>
      <c r="G3" s="68"/>
    </row>
    <row r="4" spans="1:7" s="72" customFormat="1" x14ac:dyDescent="0.25">
      <c r="A4" s="65">
        <v>3</v>
      </c>
      <c r="B4" s="66">
        <v>10.021000000000001</v>
      </c>
      <c r="C4" s="185">
        <v>1.01</v>
      </c>
      <c r="D4" s="67" t="s">
        <v>224</v>
      </c>
      <c r="E4" s="125"/>
      <c r="F4" s="125"/>
      <c r="G4" s="68"/>
    </row>
    <row r="5" spans="1:7" s="72" customFormat="1" x14ac:dyDescent="0.25">
      <c r="A5" s="65">
        <v>3</v>
      </c>
      <c r="B5" s="66">
        <v>12.01</v>
      </c>
      <c r="C5" s="185">
        <v>1.01</v>
      </c>
      <c r="D5" s="67" t="s">
        <v>224</v>
      </c>
      <c r="E5" s="125"/>
      <c r="F5" s="125"/>
      <c r="G5" s="68"/>
    </row>
    <row r="6" spans="1:7" s="72" customFormat="1" x14ac:dyDescent="0.25">
      <c r="A6" s="65">
        <v>3</v>
      </c>
      <c r="B6" s="66">
        <v>15</v>
      </c>
      <c r="C6" s="185">
        <v>1.01</v>
      </c>
      <c r="D6" s="67" t="s">
        <v>224</v>
      </c>
      <c r="E6" s="125"/>
      <c r="F6" s="125"/>
      <c r="G6" s="68"/>
    </row>
    <row r="7" spans="1:7" s="72" customFormat="1" x14ac:dyDescent="0.25">
      <c r="A7" s="65">
        <v>7.1</v>
      </c>
      <c r="B7" s="66">
        <v>9.0500000000000007</v>
      </c>
      <c r="C7" s="185">
        <v>1.01</v>
      </c>
      <c r="D7" s="67" t="s">
        <v>224</v>
      </c>
      <c r="E7" s="125"/>
      <c r="F7" s="125"/>
      <c r="G7" s="68"/>
    </row>
    <row r="8" spans="1:7" s="72" customFormat="1" x14ac:dyDescent="0.25">
      <c r="A8" s="65">
        <v>7.1</v>
      </c>
      <c r="B8" s="66">
        <v>10.021000000000001</v>
      </c>
      <c r="C8" s="185">
        <v>1.01</v>
      </c>
      <c r="D8" s="67" t="s">
        <v>224</v>
      </c>
      <c r="E8" s="125"/>
      <c r="F8" s="125"/>
      <c r="G8" s="68"/>
    </row>
    <row r="9" spans="1:7" s="72" customFormat="1" x14ac:dyDescent="0.25">
      <c r="A9" s="65">
        <v>8</v>
      </c>
      <c r="B9" s="66">
        <v>1.02</v>
      </c>
      <c r="C9" s="185">
        <v>1.01</v>
      </c>
      <c r="D9" s="67" t="s">
        <v>224</v>
      </c>
      <c r="E9" s="125"/>
      <c r="F9" s="125"/>
      <c r="G9" s="68"/>
    </row>
    <row r="10" spans="1:7" s="72" customFormat="1" x14ac:dyDescent="0.25">
      <c r="A10" s="65">
        <v>8</v>
      </c>
      <c r="B10" s="66">
        <v>2.0099999999999998</v>
      </c>
      <c r="C10" s="185">
        <v>1.01</v>
      </c>
      <c r="D10" s="67" t="s">
        <v>224</v>
      </c>
      <c r="E10" s="125"/>
      <c r="F10" s="125"/>
      <c r="G10" s="68"/>
    </row>
    <row r="11" spans="1:7" s="72" customFormat="1" x14ac:dyDescent="0.25">
      <c r="A11" s="65">
        <v>8</v>
      </c>
      <c r="B11" s="66">
        <v>12.01</v>
      </c>
      <c r="C11" s="185">
        <v>1.01</v>
      </c>
      <c r="D11" s="67" t="s">
        <v>224</v>
      </c>
      <c r="E11" s="125"/>
      <c r="F11" s="125"/>
      <c r="G11" s="68"/>
    </row>
    <row r="12" spans="1:7" s="72" customFormat="1" x14ac:dyDescent="0.25">
      <c r="A12" s="65">
        <v>8</v>
      </c>
      <c r="B12" s="66">
        <v>15</v>
      </c>
      <c r="C12" s="185">
        <v>1.01</v>
      </c>
      <c r="D12" s="67" t="s">
        <v>224</v>
      </c>
      <c r="E12" s="125"/>
      <c r="F12" s="125"/>
      <c r="G12" s="68"/>
    </row>
    <row r="13" spans="1:7" s="72" customFormat="1" x14ac:dyDescent="0.25">
      <c r="A13" s="65">
        <v>8</v>
      </c>
      <c r="B13" s="66">
        <v>17.044</v>
      </c>
      <c r="C13" s="185">
        <v>1.01</v>
      </c>
      <c r="D13" s="67" t="s">
        <v>224</v>
      </c>
      <c r="E13" s="125">
        <v>1</v>
      </c>
      <c r="F13" s="125"/>
      <c r="G13" s="68"/>
    </row>
    <row r="14" spans="1:7" s="72" customFormat="1" x14ac:dyDescent="0.4">
      <c r="A14" s="60">
        <v>3</v>
      </c>
      <c r="B14" s="61">
        <v>8.01</v>
      </c>
      <c r="C14" s="186">
        <v>1.02</v>
      </c>
      <c r="D14" s="62" t="s">
        <v>228</v>
      </c>
      <c r="E14" s="123"/>
      <c r="F14" s="123"/>
      <c r="G14" s="64"/>
    </row>
    <row r="15" spans="1:7" s="72" customFormat="1" x14ac:dyDescent="0.4">
      <c r="A15" s="60">
        <v>3</v>
      </c>
      <c r="B15" s="61">
        <v>8.02</v>
      </c>
      <c r="C15" s="186">
        <v>1.02</v>
      </c>
      <c r="D15" s="62" t="s">
        <v>228</v>
      </c>
      <c r="E15" s="123"/>
      <c r="F15" s="123"/>
      <c r="G15" s="64"/>
    </row>
    <row r="16" spans="1:7" s="72" customFormat="1" x14ac:dyDescent="0.4">
      <c r="A16" s="60">
        <v>3</v>
      </c>
      <c r="B16" s="61">
        <v>8.0500000000000007</v>
      </c>
      <c r="C16" s="186">
        <v>1.02</v>
      </c>
      <c r="D16" s="62" t="s">
        <v>228</v>
      </c>
      <c r="E16" s="123"/>
      <c r="F16" s="123"/>
      <c r="G16" s="64"/>
    </row>
    <row r="17" spans="1:7" s="72" customFormat="1" x14ac:dyDescent="0.4">
      <c r="A17" s="60">
        <v>3</v>
      </c>
      <c r="B17" s="61">
        <v>8.06</v>
      </c>
      <c r="C17" s="186">
        <v>1.02</v>
      </c>
      <c r="D17" s="62" t="s">
        <v>228</v>
      </c>
      <c r="E17" s="123"/>
      <c r="F17" s="123"/>
      <c r="G17" s="64"/>
    </row>
    <row r="18" spans="1:7" s="72" customFormat="1" x14ac:dyDescent="0.4">
      <c r="A18" s="60">
        <v>3</v>
      </c>
      <c r="B18" s="61">
        <v>10.010999999999999</v>
      </c>
      <c r="C18" s="186">
        <v>1.02</v>
      </c>
      <c r="D18" s="62" t="s">
        <v>228</v>
      </c>
      <c r="E18" s="123"/>
      <c r="F18" s="123"/>
      <c r="G18" s="64"/>
    </row>
    <row r="19" spans="1:7" s="72" customFormat="1" x14ac:dyDescent="0.4">
      <c r="A19" s="60">
        <v>4</v>
      </c>
      <c r="B19" s="61">
        <v>8.01</v>
      </c>
      <c r="C19" s="186">
        <v>1.02</v>
      </c>
      <c r="D19" s="62" t="s">
        <v>228</v>
      </c>
      <c r="E19" s="123"/>
      <c r="F19" s="123"/>
      <c r="G19" s="64"/>
    </row>
    <row r="20" spans="1:7" s="72" customFormat="1" x14ac:dyDescent="0.4">
      <c r="A20" s="60">
        <v>4</v>
      </c>
      <c r="B20" s="61">
        <v>8.02</v>
      </c>
      <c r="C20" s="186">
        <v>1.02</v>
      </c>
      <c r="D20" s="62" t="s">
        <v>228</v>
      </c>
      <c r="E20" s="123"/>
      <c r="F20" s="123"/>
      <c r="G20" s="64"/>
    </row>
    <row r="21" spans="1:7" s="72" customFormat="1" x14ac:dyDescent="0.4">
      <c r="A21" s="60">
        <v>4</v>
      </c>
      <c r="B21" s="61">
        <v>8.0500000000000007</v>
      </c>
      <c r="C21" s="186">
        <v>1.02</v>
      </c>
      <c r="D21" s="62" t="s">
        <v>228</v>
      </c>
      <c r="E21" s="123"/>
      <c r="F21" s="123"/>
      <c r="G21" s="64"/>
    </row>
    <row r="22" spans="1:7" s="72" customFormat="1" x14ac:dyDescent="0.4">
      <c r="A22" s="60">
        <v>4</v>
      </c>
      <c r="B22" s="61">
        <v>8.06</v>
      </c>
      <c r="C22" s="186">
        <v>1.02</v>
      </c>
      <c r="D22" s="62" t="s">
        <v>228</v>
      </c>
      <c r="E22" s="123">
        <v>1</v>
      </c>
      <c r="F22" s="123"/>
      <c r="G22" s="64"/>
    </row>
    <row r="23" spans="1:7" s="72" customFormat="1" x14ac:dyDescent="0.4">
      <c r="A23" s="69">
        <v>3</v>
      </c>
      <c r="B23" s="70">
        <v>2.0099999999999998</v>
      </c>
      <c r="C23" s="187">
        <v>1.03</v>
      </c>
      <c r="D23" s="71" t="s">
        <v>226</v>
      </c>
      <c r="E23" s="126"/>
      <c r="F23" s="126"/>
    </row>
    <row r="24" spans="1:7" s="72" customFormat="1" x14ac:dyDescent="0.4">
      <c r="A24" s="69">
        <v>3</v>
      </c>
      <c r="B24" s="70">
        <v>8.01</v>
      </c>
      <c r="C24" s="187">
        <v>1.03</v>
      </c>
      <c r="D24" s="71" t="s">
        <v>226</v>
      </c>
      <c r="E24" s="126"/>
      <c r="F24" s="126"/>
    </row>
    <row r="25" spans="1:7" s="72" customFormat="1" x14ac:dyDescent="0.4">
      <c r="A25" s="69">
        <v>3</v>
      </c>
      <c r="B25" s="70">
        <v>10.010999999999999</v>
      </c>
      <c r="C25" s="187">
        <v>1.03</v>
      </c>
      <c r="D25" s="71" t="s">
        <v>226</v>
      </c>
      <c r="E25" s="126"/>
      <c r="F25" s="126"/>
    </row>
    <row r="26" spans="1:7" s="72" customFormat="1" x14ac:dyDescent="0.4">
      <c r="A26" s="69">
        <v>3</v>
      </c>
      <c r="B26" s="70">
        <v>12.01</v>
      </c>
      <c r="C26" s="187">
        <v>1.03</v>
      </c>
      <c r="D26" s="71" t="s">
        <v>226</v>
      </c>
      <c r="E26" s="126">
        <v>1</v>
      </c>
      <c r="F26" s="126"/>
    </row>
    <row r="27" spans="1:7" s="64" customFormat="1" x14ac:dyDescent="0.4">
      <c r="A27" s="60">
        <v>4</v>
      </c>
      <c r="B27" s="61">
        <v>8.01</v>
      </c>
      <c r="C27" s="186">
        <v>1.04</v>
      </c>
      <c r="D27" s="62" t="s">
        <v>233</v>
      </c>
      <c r="E27" s="123"/>
      <c r="F27" s="123"/>
    </row>
    <row r="28" spans="1:7" s="64" customFormat="1" x14ac:dyDescent="0.4">
      <c r="A28" s="60">
        <v>4</v>
      </c>
      <c r="B28" s="61">
        <v>8.02</v>
      </c>
      <c r="C28" s="186">
        <v>1.04</v>
      </c>
      <c r="D28" s="62" t="s">
        <v>233</v>
      </c>
      <c r="E28" s="123"/>
      <c r="F28" s="123"/>
    </row>
    <row r="29" spans="1:7" s="64" customFormat="1" x14ac:dyDescent="0.4">
      <c r="A29" s="60">
        <v>4</v>
      </c>
      <c r="B29" s="61">
        <v>8.0399999999999991</v>
      </c>
      <c r="C29" s="186">
        <v>1.04</v>
      </c>
      <c r="D29" s="62" t="s">
        <v>233</v>
      </c>
      <c r="E29" s="123"/>
      <c r="F29" s="123"/>
    </row>
    <row r="30" spans="1:7" s="64" customFormat="1" x14ac:dyDescent="0.4">
      <c r="A30" s="60">
        <v>8</v>
      </c>
      <c r="B30" s="61">
        <v>2.0099999999999998</v>
      </c>
      <c r="C30" s="186">
        <v>1.04</v>
      </c>
      <c r="D30" s="62" t="s">
        <v>233</v>
      </c>
      <c r="E30" s="123">
        <v>1</v>
      </c>
      <c r="F30" s="123"/>
    </row>
    <row r="31" spans="1:7" s="72" customFormat="1" x14ac:dyDescent="0.25">
      <c r="A31" s="65">
        <v>3</v>
      </c>
      <c r="B31" s="66">
        <v>2.0099999999999998</v>
      </c>
      <c r="C31" s="185">
        <v>1.05</v>
      </c>
      <c r="D31" s="67" t="s">
        <v>217</v>
      </c>
      <c r="F31" s="125"/>
      <c r="G31" s="68"/>
    </row>
    <row r="32" spans="1:7" s="72" customFormat="1" x14ac:dyDescent="0.25">
      <c r="A32" s="65">
        <v>3</v>
      </c>
      <c r="B32" s="66">
        <v>2.06</v>
      </c>
      <c r="C32" s="185">
        <v>1.05</v>
      </c>
      <c r="D32" s="67" t="s">
        <v>217</v>
      </c>
      <c r="E32" s="125"/>
      <c r="F32" s="125"/>
      <c r="G32" s="68"/>
    </row>
    <row r="33" spans="1:7" s="72" customFormat="1" x14ac:dyDescent="0.25">
      <c r="A33" s="65">
        <v>3</v>
      </c>
      <c r="B33" s="66">
        <v>9.09</v>
      </c>
      <c r="C33" s="185">
        <v>1.05</v>
      </c>
      <c r="D33" s="67" t="s">
        <v>217</v>
      </c>
      <c r="E33" s="125"/>
      <c r="F33" s="125"/>
      <c r="G33" s="68"/>
    </row>
    <row r="34" spans="1:7" s="72" customFormat="1" x14ac:dyDescent="0.25">
      <c r="A34" s="65">
        <v>3</v>
      </c>
      <c r="B34" s="66">
        <v>10.021000000000001</v>
      </c>
      <c r="C34" s="185">
        <v>1.05</v>
      </c>
      <c r="D34" s="67" t="s">
        <v>217</v>
      </c>
      <c r="E34" s="125"/>
      <c r="F34" s="125"/>
      <c r="G34" s="68"/>
    </row>
    <row r="35" spans="1:7" s="72" customFormat="1" x14ac:dyDescent="0.35">
      <c r="A35" s="65">
        <v>3</v>
      </c>
      <c r="B35" s="66">
        <v>10.023</v>
      </c>
      <c r="C35" s="185">
        <v>1.05</v>
      </c>
      <c r="D35" s="67" t="s">
        <v>217</v>
      </c>
      <c r="E35" s="126"/>
      <c r="F35" s="126"/>
    </row>
    <row r="36" spans="1:7" s="72" customFormat="1" x14ac:dyDescent="0.4">
      <c r="A36" s="69">
        <v>3</v>
      </c>
      <c r="B36" s="70">
        <v>10.025</v>
      </c>
      <c r="C36" s="187">
        <v>1.05</v>
      </c>
      <c r="D36" s="71" t="s">
        <v>217</v>
      </c>
      <c r="E36" s="126"/>
      <c r="F36" s="126"/>
    </row>
    <row r="37" spans="1:7" s="159" customFormat="1" ht="27" thickBot="1" x14ac:dyDescent="0.45">
      <c r="A37" s="155">
        <v>3</v>
      </c>
      <c r="B37" s="156">
        <v>12.01</v>
      </c>
      <c r="C37" s="190">
        <v>1.05</v>
      </c>
      <c r="D37" s="157" t="s">
        <v>217</v>
      </c>
      <c r="E37" s="274">
        <v>1</v>
      </c>
      <c r="F37" s="274">
        <f>SUM(E2:E37)</f>
        <v>5</v>
      </c>
      <c r="G37" s="275"/>
    </row>
    <row r="38" spans="1:7" s="154" customFormat="1" x14ac:dyDescent="0.25">
      <c r="A38" s="276">
        <v>3</v>
      </c>
      <c r="B38" s="277">
        <v>2.02</v>
      </c>
      <c r="C38" s="278">
        <v>2.0099999999999998</v>
      </c>
      <c r="D38" s="279" t="s">
        <v>224</v>
      </c>
      <c r="E38" s="280"/>
      <c r="F38" s="280"/>
      <c r="G38" s="281"/>
    </row>
    <row r="39" spans="1:7" s="64" customFormat="1" x14ac:dyDescent="0.25">
      <c r="A39" s="54">
        <v>3</v>
      </c>
      <c r="B39" s="55">
        <v>9.0500000000000007</v>
      </c>
      <c r="C39" s="188">
        <v>2.0099999999999998</v>
      </c>
      <c r="D39" s="56" t="s">
        <v>224</v>
      </c>
      <c r="E39" s="124"/>
      <c r="F39" s="124"/>
      <c r="G39" s="58"/>
    </row>
    <row r="40" spans="1:7" s="64" customFormat="1" x14ac:dyDescent="0.25">
      <c r="A40" s="54">
        <v>3</v>
      </c>
      <c r="B40" s="55">
        <v>10.021000000000001</v>
      </c>
      <c r="C40" s="188">
        <v>2.0099999999999998</v>
      </c>
      <c r="D40" s="56" t="s">
        <v>224</v>
      </c>
      <c r="E40" s="124"/>
      <c r="F40" s="124"/>
      <c r="G40" s="58"/>
    </row>
    <row r="41" spans="1:7" s="64" customFormat="1" x14ac:dyDescent="0.25">
      <c r="A41" s="54">
        <v>3</v>
      </c>
      <c r="B41" s="55">
        <v>12.01</v>
      </c>
      <c r="C41" s="188">
        <v>2.0099999999999998</v>
      </c>
      <c r="D41" s="56" t="s">
        <v>224</v>
      </c>
      <c r="E41" s="124"/>
      <c r="F41" s="124"/>
      <c r="G41" s="58"/>
    </row>
    <row r="42" spans="1:7" s="64" customFormat="1" x14ac:dyDescent="0.25">
      <c r="A42" s="54">
        <v>3</v>
      </c>
      <c r="B42" s="55">
        <v>15</v>
      </c>
      <c r="C42" s="188">
        <v>2.0099999999999998</v>
      </c>
      <c r="D42" s="56" t="s">
        <v>224</v>
      </c>
      <c r="E42" s="124"/>
      <c r="F42" s="124"/>
      <c r="G42" s="58"/>
    </row>
    <row r="43" spans="1:7" s="64" customFormat="1" x14ac:dyDescent="0.25">
      <c r="A43" s="54">
        <v>7.1</v>
      </c>
      <c r="B43" s="55">
        <v>9.0500000000000007</v>
      </c>
      <c r="C43" s="188">
        <v>2.0099999999999998</v>
      </c>
      <c r="D43" s="56" t="s">
        <v>224</v>
      </c>
      <c r="E43" s="124"/>
      <c r="F43" s="124"/>
      <c r="G43" s="58"/>
    </row>
    <row r="44" spans="1:7" s="64" customFormat="1" x14ac:dyDescent="0.25">
      <c r="A44" s="54">
        <v>7.1</v>
      </c>
      <c r="B44" s="55">
        <v>10.021000000000001</v>
      </c>
      <c r="C44" s="188">
        <v>2.0099999999999998</v>
      </c>
      <c r="D44" s="56" t="s">
        <v>224</v>
      </c>
      <c r="E44" s="124">
        <v>1</v>
      </c>
      <c r="F44" s="124"/>
      <c r="G44" s="58"/>
    </row>
    <row r="45" spans="1:7" s="72" customFormat="1" x14ac:dyDescent="0.4">
      <c r="A45" s="69">
        <v>4</v>
      </c>
      <c r="B45" s="70">
        <v>8.01</v>
      </c>
      <c r="C45" s="187">
        <v>2.0099999999999998</v>
      </c>
      <c r="D45" s="71" t="s">
        <v>234</v>
      </c>
      <c r="E45" s="122"/>
      <c r="F45" s="122"/>
    </row>
    <row r="46" spans="1:7" s="72" customFormat="1" x14ac:dyDescent="0.4">
      <c r="A46" s="69">
        <v>4</v>
      </c>
      <c r="B46" s="70">
        <v>12.01</v>
      </c>
      <c r="C46" s="187">
        <v>2.0099999999999998</v>
      </c>
      <c r="D46" s="71" t="s">
        <v>234</v>
      </c>
      <c r="E46" s="122"/>
      <c r="F46" s="122"/>
    </row>
    <row r="47" spans="1:7" s="72" customFormat="1" x14ac:dyDescent="0.4">
      <c r="A47" s="69">
        <v>8</v>
      </c>
      <c r="B47" s="70">
        <v>2.02</v>
      </c>
      <c r="C47" s="187">
        <v>2.0099999999999998</v>
      </c>
      <c r="D47" s="71" t="s">
        <v>234</v>
      </c>
      <c r="E47" s="122"/>
      <c r="F47" s="122"/>
    </row>
    <row r="48" spans="1:7" s="72" customFormat="1" x14ac:dyDescent="0.4">
      <c r="A48" s="69">
        <v>8</v>
      </c>
      <c r="B48" s="70">
        <v>12.01</v>
      </c>
      <c r="C48" s="187">
        <v>2.0099999999999998</v>
      </c>
      <c r="D48" s="71" t="s">
        <v>234</v>
      </c>
      <c r="E48" s="122">
        <v>1</v>
      </c>
      <c r="F48" s="122"/>
    </row>
    <row r="49" spans="1:7" s="72" customFormat="1" x14ac:dyDescent="0.4">
      <c r="A49" s="60">
        <v>3</v>
      </c>
      <c r="B49" s="61">
        <v>2.0299999999999998</v>
      </c>
      <c r="C49" s="186">
        <v>2.0099999999999998</v>
      </c>
      <c r="D49" s="62" t="s">
        <v>221</v>
      </c>
      <c r="E49" s="123"/>
      <c r="F49" s="123"/>
      <c r="G49" s="84"/>
    </row>
    <row r="50" spans="1:7" s="72" customFormat="1" x14ac:dyDescent="0.4">
      <c r="A50" s="60">
        <v>3</v>
      </c>
      <c r="B50" s="61">
        <v>8.01</v>
      </c>
      <c r="C50" s="186">
        <v>2.0099999999999998</v>
      </c>
      <c r="D50" s="62" t="s">
        <v>221</v>
      </c>
      <c r="E50" s="123"/>
      <c r="F50" s="123"/>
      <c r="G50" s="84"/>
    </row>
    <row r="51" spans="1:7" s="72" customFormat="1" x14ac:dyDescent="0.4">
      <c r="A51" s="60">
        <v>3</v>
      </c>
      <c r="B51" s="61">
        <v>10.021000000000001</v>
      </c>
      <c r="C51" s="186">
        <v>2.0099999999999998</v>
      </c>
      <c r="D51" s="62" t="s">
        <v>221</v>
      </c>
      <c r="E51" s="123"/>
      <c r="F51" s="123"/>
      <c r="G51" s="84"/>
    </row>
    <row r="52" spans="1:7" s="64" customFormat="1" x14ac:dyDescent="0.4">
      <c r="A52" s="60">
        <v>3</v>
      </c>
      <c r="B52" s="61">
        <v>12.01</v>
      </c>
      <c r="C52" s="186">
        <v>2.0099999999999998</v>
      </c>
      <c r="D52" s="62" t="s">
        <v>221</v>
      </c>
      <c r="E52" s="123">
        <v>1</v>
      </c>
      <c r="F52" s="123"/>
      <c r="G52" s="84"/>
    </row>
    <row r="53" spans="1:7" s="72" customFormat="1" x14ac:dyDescent="0.4">
      <c r="A53" s="69">
        <v>8</v>
      </c>
      <c r="B53" s="70">
        <v>1.0129999999999999</v>
      </c>
      <c r="C53" s="187">
        <v>2.02</v>
      </c>
      <c r="D53" s="71" t="s">
        <v>250</v>
      </c>
      <c r="E53" s="122"/>
      <c r="F53" s="122"/>
    </row>
    <row r="54" spans="1:7" s="72" customFormat="1" x14ac:dyDescent="0.4">
      <c r="A54" s="69">
        <v>8</v>
      </c>
      <c r="B54" s="70">
        <v>2.08</v>
      </c>
      <c r="C54" s="187">
        <v>2.02</v>
      </c>
      <c r="D54" s="71" t="s">
        <v>250</v>
      </c>
      <c r="E54" s="122"/>
      <c r="F54" s="122"/>
    </row>
    <row r="55" spans="1:7" s="72" customFormat="1" x14ac:dyDescent="0.4">
      <c r="A55" s="69">
        <v>12.2</v>
      </c>
      <c r="B55" s="70">
        <v>6.01</v>
      </c>
      <c r="C55" s="187">
        <v>2.02</v>
      </c>
      <c r="D55" s="71" t="s">
        <v>250</v>
      </c>
      <c r="E55" s="122"/>
      <c r="F55" s="122"/>
    </row>
    <row r="56" spans="1:7" s="72" customFormat="1" x14ac:dyDescent="0.4">
      <c r="A56" s="69">
        <v>6</v>
      </c>
      <c r="B56" s="70">
        <v>13.01</v>
      </c>
      <c r="C56" s="187">
        <v>2.0299999999999998</v>
      </c>
      <c r="D56" s="71" t="s">
        <v>250</v>
      </c>
      <c r="E56" s="122"/>
      <c r="F56" s="122"/>
    </row>
    <row r="57" spans="1:7" s="72" customFormat="1" x14ac:dyDescent="0.4">
      <c r="A57" s="69">
        <v>8</v>
      </c>
      <c r="B57" s="70">
        <v>2.09</v>
      </c>
      <c r="C57" s="187">
        <v>2.0299999999999998</v>
      </c>
      <c r="D57" s="71" t="s">
        <v>250</v>
      </c>
      <c r="E57" s="122">
        <v>1</v>
      </c>
      <c r="F57" s="122"/>
    </row>
    <row r="58" spans="1:7" s="64" customFormat="1" x14ac:dyDescent="0.4">
      <c r="A58" s="60">
        <v>3</v>
      </c>
      <c r="B58" s="61">
        <v>2.02</v>
      </c>
      <c r="C58" s="186">
        <v>2.04</v>
      </c>
      <c r="D58" s="62" t="s">
        <v>300</v>
      </c>
      <c r="E58" s="123"/>
      <c r="F58" s="123"/>
    </row>
    <row r="59" spans="1:7" s="64" customFormat="1" x14ac:dyDescent="0.4">
      <c r="A59" s="60">
        <v>3</v>
      </c>
      <c r="B59" s="61">
        <v>2.1</v>
      </c>
      <c r="C59" s="186">
        <v>2.04</v>
      </c>
      <c r="D59" s="62" t="s">
        <v>300</v>
      </c>
      <c r="E59" s="123"/>
      <c r="F59" s="123"/>
    </row>
    <row r="60" spans="1:7" s="64" customFormat="1" x14ac:dyDescent="0.4">
      <c r="A60" s="60">
        <v>3</v>
      </c>
      <c r="B60" s="61">
        <v>6.01</v>
      </c>
      <c r="C60" s="186">
        <v>2.04</v>
      </c>
      <c r="D60" s="62" t="s">
        <v>300</v>
      </c>
      <c r="E60" s="123"/>
      <c r="F60" s="123"/>
    </row>
    <row r="61" spans="1:7" s="64" customFormat="1" x14ac:dyDescent="0.4">
      <c r="A61" s="60">
        <v>3</v>
      </c>
      <c r="B61" s="61">
        <v>8.01</v>
      </c>
      <c r="C61" s="186">
        <v>2.04</v>
      </c>
      <c r="D61" s="62" t="s">
        <v>300</v>
      </c>
      <c r="E61" s="123"/>
      <c r="F61" s="123"/>
    </row>
    <row r="62" spans="1:7" s="64" customFormat="1" x14ac:dyDescent="0.4">
      <c r="A62" s="60">
        <v>3</v>
      </c>
      <c r="B62" s="61">
        <v>8.02</v>
      </c>
      <c r="C62" s="186">
        <v>2.04</v>
      </c>
      <c r="D62" s="62" t="s">
        <v>300</v>
      </c>
      <c r="E62" s="123"/>
      <c r="F62" s="123"/>
    </row>
    <row r="63" spans="1:7" s="64" customFormat="1" x14ac:dyDescent="0.4">
      <c r="A63" s="60">
        <v>3</v>
      </c>
      <c r="B63" s="61">
        <v>9.01</v>
      </c>
      <c r="C63" s="186">
        <v>2.04</v>
      </c>
      <c r="D63" s="62" t="s">
        <v>300</v>
      </c>
      <c r="E63" s="123"/>
      <c r="F63" s="123"/>
    </row>
    <row r="64" spans="1:7" s="64" customFormat="1" x14ac:dyDescent="0.4">
      <c r="A64" s="60">
        <v>3</v>
      </c>
      <c r="B64" s="61">
        <v>9.0399999999999991</v>
      </c>
      <c r="C64" s="186">
        <v>2.04</v>
      </c>
      <c r="D64" s="62" t="s">
        <v>300</v>
      </c>
      <c r="E64" s="123"/>
      <c r="F64" s="123"/>
    </row>
    <row r="65" spans="1:7" s="64" customFormat="1" x14ac:dyDescent="0.4">
      <c r="A65" s="60">
        <v>6</v>
      </c>
      <c r="B65" s="61">
        <v>13.01</v>
      </c>
      <c r="C65" s="186">
        <v>2.04</v>
      </c>
      <c r="D65" s="62" t="s">
        <v>300</v>
      </c>
      <c r="E65" s="123"/>
      <c r="F65" s="123"/>
    </row>
    <row r="66" spans="1:7" s="64" customFormat="1" x14ac:dyDescent="0.4">
      <c r="A66" s="60">
        <v>6</v>
      </c>
      <c r="B66" s="61">
        <v>13.02</v>
      </c>
      <c r="C66" s="186">
        <v>2.04</v>
      </c>
      <c r="D66" s="62" t="s">
        <v>300</v>
      </c>
      <c r="E66" s="123"/>
      <c r="F66" s="123"/>
    </row>
    <row r="67" spans="1:7" s="64" customFormat="1" x14ac:dyDescent="0.4">
      <c r="A67" s="60">
        <v>12.2</v>
      </c>
      <c r="B67" s="61">
        <v>4.0199999999999996</v>
      </c>
      <c r="C67" s="186">
        <v>2.04</v>
      </c>
      <c r="D67" s="62" t="s">
        <v>300</v>
      </c>
      <c r="E67" s="123"/>
      <c r="F67" s="123"/>
    </row>
    <row r="68" spans="1:7" s="160" customFormat="1" ht="27" thickBot="1" x14ac:dyDescent="0.45">
      <c r="A68" s="162">
        <v>12.2</v>
      </c>
      <c r="B68" s="163">
        <v>6.01</v>
      </c>
      <c r="C68" s="189">
        <v>2.04</v>
      </c>
      <c r="D68" s="164" t="s">
        <v>300</v>
      </c>
      <c r="E68" s="172">
        <v>1</v>
      </c>
      <c r="F68" s="172">
        <f>SUM(E38:E68)</f>
        <v>5</v>
      </c>
    </row>
    <row r="69" spans="1:7" s="154" customFormat="1" x14ac:dyDescent="0.4">
      <c r="A69" s="149">
        <v>3</v>
      </c>
      <c r="B69" s="150">
        <v>2.0299999999999998</v>
      </c>
      <c r="C69" s="191">
        <v>3.01</v>
      </c>
      <c r="D69" s="151" t="s">
        <v>229</v>
      </c>
      <c r="E69" s="152"/>
      <c r="F69" s="152"/>
      <c r="G69" s="153"/>
    </row>
    <row r="70" spans="1:7" s="64" customFormat="1" x14ac:dyDescent="0.4">
      <c r="A70" s="69">
        <v>3</v>
      </c>
      <c r="B70" s="70">
        <v>9.0399999999999991</v>
      </c>
      <c r="C70" s="187">
        <v>3.01</v>
      </c>
      <c r="D70" s="71" t="s">
        <v>229</v>
      </c>
      <c r="E70" s="122"/>
      <c r="F70" s="122"/>
      <c r="G70" s="72"/>
    </row>
    <row r="71" spans="1:7" s="64" customFormat="1" x14ac:dyDescent="0.4">
      <c r="A71" s="69">
        <v>3</v>
      </c>
      <c r="B71" s="70">
        <v>10.010999999999999</v>
      </c>
      <c r="C71" s="187">
        <v>3.01</v>
      </c>
      <c r="D71" s="71" t="s">
        <v>229</v>
      </c>
      <c r="E71" s="122"/>
      <c r="F71" s="122"/>
      <c r="G71" s="72"/>
    </row>
    <row r="72" spans="1:7" s="64" customFormat="1" x14ac:dyDescent="0.4">
      <c r="A72" s="69">
        <v>3</v>
      </c>
      <c r="B72" s="70">
        <v>10.021000000000001</v>
      </c>
      <c r="C72" s="187">
        <v>3.01</v>
      </c>
      <c r="D72" s="71" t="s">
        <v>229</v>
      </c>
      <c r="E72" s="122"/>
      <c r="F72" s="122"/>
      <c r="G72" s="72"/>
    </row>
    <row r="73" spans="1:7" s="64" customFormat="1" x14ac:dyDescent="0.4">
      <c r="A73" s="69">
        <v>3</v>
      </c>
      <c r="B73" s="70">
        <v>12.02</v>
      </c>
      <c r="C73" s="187">
        <v>3.01</v>
      </c>
      <c r="D73" s="71" t="s">
        <v>229</v>
      </c>
      <c r="E73" s="122"/>
      <c r="F73" s="122"/>
      <c r="G73" s="72"/>
    </row>
    <row r="74" spans="1:7" s="64" customFormat="1" x14ac:dyDescent="0.4">
      <c r="A74" s="69">
        <v>3</v>
      </c>
      <c r="B74" s="70">
        <v>15</v>
      </c>
      <c r="C74" s="187">
        <v>3.01</v>
      </c>
      <c r="D74" s="71" t="s">
        <v>229</v>
      </c>
      <c r="E74" s="122"/>
      <c r="F74" s="122"/>
      <c r="G74" s="72"/>
    </row>
    <row r="75" spans="1:7" s="58" customFormat="1" x14ac:dyDescent="0.4">
      <c r="A75" s="69">
        <v>4</v>
      </c>
      <c r="B75" s="70">
        <v>2.0299999999999998</v>
      </c>
      <c r="C75" s="187">
        <v>3.01</v>
      </c>
      <c r="D75" s="71" t="s">
        <v>229</v>
      </c>
      <c r="E75" s="122"/>
      <c r="F75" s="122"/>
      <c r="G75" s="72"/>
    </row>
    <row r="76" spans="1:7" s="58" customFormat="1" x14ac:dyDescent="0.4">
      <c r="A76" s="69">
        <v>4</v>
      </c>
      <c r="B76" s="70">
        <v>9.0399999999999991</v>
      </c>
      <c r="C76" s="187">
        <v>3.01</v>
      </c>
      <c r="D76" s="71" t="s">
        <v>229</v>
      </c>
      <c r="E76" s="122"/>
      <c r="F76" s="122"/>
      <c r="G76" s="72"/>
    </row>
    <row r="77" spans="1:7" s="68" customFormat="1" x14ac:dyDescent="0.4">
      <c r="A77" s="69">
        <v>4</v>
      </c>
      <c r="B77" s="70">
        <v>10.010999999999999</v>
      </c>
      <c r="C77" s="187">
        <v>3.01</v>
      </c>
      <c r="D77" s="71" t="s">
        <v>229</v>
      </c>
      <c r="E77" s="122"/>
      <c r="F77" s="122"/>
      <c r="G77" s="72"/>
    </row>
    <row r="78" spans="1:7" s="68" customFormat="1" x14ac:dyDescent="0.4">
      <c r="A78" s="69">
        <v>4</v>
      </c>
      <c r="B78" s="70">
        <v>10.021000000000001</v>
      </c>
      <c r="C78" s="187">
        <v>3.01</v>
      </c>
      <c r="D78" s="71" t="s">
        <v>229</v>
      </c>
      <c r="E78" s="122"/>
      <c r="F78" s="122"/>
      <c r="G78" s="72"/>
    </row>
    <row r="79" spans="1:7" s="68" customFormat="1" x14ac:dyDescent="0.4">
      <c r="A79" s="69">
        <v>4</v>
      </c>
      <c r="B79" s="70">
        <v>12.02</v>
      </c>
      <c r="C79" s="187">
        <v>3.01</v>
      </c>
      <c r="D79" s="71" t="s">
        <v>229</v>
      </c>
      <c r="E79" s="122"/>
      <c r="F79" s="122"/>
      <c r="G79" s="72"/>
    </row>
    <row r="80" spans="1:7" s="68" customFormat="1" x14ac:dyDescent="0.4">
      <c r="A80" s="69">
        <v>4</v>
      </c>
      <c r="B80" s="70">
        <v>15</v>
      </c>
      <c r="C80" s="187">
        <v>3.01</v>
      </c>
      <c r="D80" s="71" t="s">
        <v>229</v>
      </c>
      <c r="E80" s="122">
        <v>1</v>
      </c>
      <c r="F80" s="122"/>
      <c r="G80" s="72"/>
    </row>
    <row r="81" spans="1:7" s="58" customFormat="1" x14ac:dyDescent="0.4">
      <c r="A81" s="60">
        <v>7.1</v>
      </c>
      <c r="B81" s="61">
        <v>9.06</v>
      </c>
      <c r="C81" s="186">
        <v>3.02</v>
      </c>
      <c r="D81" s="62" t="s">
        <v>230</v>
      </c>
      <c r="E81" s="123"/>
      <c r="F81" s="123"/>
      <c r="G81" s="64"/>
    </row>
    <row r="82" spans="1:7" s="58" customFormat="1" x14ac:dyDescent="0.4">
      <c r="A82" s="60">
        <v>7.1</v>
      </c>
      <c r="B82" s="61">
        <v>9.07</v>
      </c>
      <c r="C82" s="186">
        <v>3.02</v>
      </c>
      <c r="D82" s="62" t="s">
        <v>230</v>
      </c>
      <c r="E82" s="123"/>
      <c r="F82" s="123"/>
      <c r="G82" s="64"/>
    </row>
    <row r="83" spans="1:7" s="58" customFormat="1" x14ac:dyDescent="0.4">
      <c r="A83" s="60">
        <v>7.1</v>
      </c>
      <c r="B83" s="61">
        <v>10.010999999999999</v>
      </c>
      <c r="C83" s="186">
        <v>3.02</v>
      </c>
      <c r="D83" s="62" t="s">
        <v>230</v>
      </c>
      <c r="E83" s="123"/>
      <c r="F83" s="123"/>
      <c r="G83" s="64"/>
    </row>
    <row r="84" spans="1:7" s="58" customFormat="1" x14ac:dyDescent="0.4">
      <c r="A84" s="60">
        <v>7.1</v>
      </c>
      <c r="B84" s="61">
        <v>10.023</v>
      </c>
      <c r="C84" s="186">
        <v>3.02</v>
      </c>
      <c r="D84" s="62" t="s">
        <v>230</v>
      </c>
      <c r="E84" s="123"/>
      <c r="F84" s="123"/>
      <c r="G84" s="64"/>
    </row>
    <row r="85" spans="1:7" s="58" customFormat="1" x14ac:dyDescent="0.4">
      <c r="A85" s="60">
        <v>8</v>
      </c>
      <c r="B85" s="61">
        <v>1.0109999999999999</v>
      </c>
      <c r="C85" s="186">
        <v>3.02</v>
      </c>
      <c r="D85" s="62" t="s">
        <v>230</v>
      </c>
      <c r="E85" s="123"/>
      <c r="F85" s="123"/>
      <c r="G85" s="64"/>
    </row>
    <row r="86" spans="1:7" s="58" customFormat="1" x14ac:dyDescent="0.4">
      <c r="A86" s="60">
        <v>8</v>
      </c>
      <c r="B86" s="61">
        <v>2.04</v>
      </c>
      <c r="C86" s="186">
        <v>3.02</v>
      </c>
      <c r="D86" s="62" t="s">
        <v>230</v>
      </c>
      <c r="E86" s="123"/>
      <c r="F86" s="123"/>
      <c r="G86" s="64"/>
    </row>
    <row r="87" spans="1:7" s="58" customFormat="1" x14ac:dyDescent="0.4">
      <c r="A87" s="60">
        <v>8</v>
      </c>
      <c r="B87" s="61">
        <v>17.041</v>
      </c>
      <c r="C87" s="186">
        <v>3.02</v>
      </c>
      <c r="D87" s="62" t="s">
        <v>230</v>
      </c>
      <c r="E87" s="123">
        <v>1</v>
      </c>
      <c r="F87" s="123"/>
      <c r="G87" s="64"/>
    </row>
    <row r="88" spans="1:7" s="68" customFormat="1" x14ac:dyDescent="0.4">
      <c r="A88" s="60">
        <v>4</v>
      </c>
      <c r="B88" s="61">
        <v>1.0109999999999999</v>
      </c>
      <c r="C88" s="186">
        <v>3.03</v>
      </c>
      <c r="D88" s="62" t="s">
        <v>215</v>
      </c>
      <c r="E88" s="123"/>
      <c r="F88" s="123"/>
      <c r="G88" s="88"/>
    </row>
    <row r="89" spans="1:7" s="68" customFormat="1" x14ac:dyDescent="0.4">
      <c r="A89" s="60">
        <v>4</v>
      </c>
      <c r="B89" s="61">
        <v>2.06</v>
      </c>
      <c r="C89" s="186">
        <v>3.03</v>
      </c>
      <c r="D89" s="62" t="s">
        <v>215</v>
      </c>
      <c r="E89" s="123"/>
      <c r="F89" s="123"/>
      <c r="G89" s="88"/>
    </row>
    <row r="90" spans="1:7" s="68" customFormat="1" x14ac:dyDescent="0.4">
      <c r="A90" s="60">
        <v>4</v>
      </c>
      <c r="B90" s="61">
        <v>2.14</v>
      </c>
      <c r="C90" s="186">
        <v>3.03</v>
      </c>
      <c r="D90" s="62" t="s">
        <v>215</v>
      </c>
      <c r="E90" s="123"/>
      <c r="F90" s="123"/>
      <c r="G90" s="88"/>
    </row>
    <row r="91" spans="1:7" s="68" customFormat="1" x14ac:dyDescent="0.4">
      <c r="A91" s="60">
        <v>4</v>
      </c>
      <c r="B91" s="61">
        <v>15</v>
      </c>
      <c r="C91" s="186">
        <v>3.03</v>
      </c>
      <c r="D91" s="62" t="s">
        <v>215</v>
      </c>
      <c r="E91" s="123"/>
      <c r="F91" s="123"/>
      <c r="G91" s="88"/>
    </row>
    <row r="92" spans="1:7" s="68" customFormat="1" x14ac:dyDescent="0.4">
      <c r="A92" s="60">
        <v>7.1</v>
      </c>
      <c r="B92" s="61">
        <v>8.01</v>
      </c>
      <c r="C92" s="186">
        <v>3.03</v>
      </c>
      <c r="D92" s="62" t="s">
        <v>215</v>
      </c>
      <c r="E92" s="123"/>
      <c r="F92" s="123"/>
      <c r="G92" s="88"/>
    </row>
    <row r="93" spans="1:7" s="64" customFormat="1" x14ac:dyDescent="0.4">
      <c r="A93" s="60">
        <v>7.1</v>
      </c>
      <c r="B93" s="61">
        <v>8.0399999999999991</v>
      </c>
      <c r="C93" s="186">
        <v>3.03</v>
      </c>
      <c r="D93" s="62" t="s">
        <v>215</v>
      </c>
      <c r="E93" s="123"/>
      <c r="F93" s="123"/>
      <c r="G93" s="88"/>
    </row>
    <row r="94" spans="1:7" s="64" customFormat="1" x14ac:dyDescent="0.4">
      <c r="A94" s="60">
        <v>7.1</v>
      </c>
      <c r="B94" s="61">
        <v>10.010999999999999</v>
      </c>
      <c r="C94" s="186">
        <v>3.03</v>
      </c>
      <c r="D94" s="62" t="s">
        <v>215</v>
      </c>
      <c r="E94" s="123"/>
      <c r="F94" s="123"/>
      <c r="G94" s="88"/>
    </row>
    <row r="95" spans="1:7" s="64" customFormat="1" x14ac:dyDescent="0.4">
      <c r="A95" s="60">
        <v>7.1</v>
      </c>
      <c r="B95" s="61">
        <v>10.021000000000001</v>
      </c>
      <c r="C95" s="186">
        <v>3.03</v>
      </c>
      <c r="D95" s="62" t="s">
        <v>215</v>
      </c>
      <c r="E95" s="123"/>
      <c r="F95" s="123"/>
      <c r="G95" s="88"/>
    </row>
    <row r="96" spans="1:7" s="64" customFormat="1" x14ac:dyDescent="0.4">
      <c r="A96" s="60">
        <v>8</v>
      </c>
      <c r="B96" s="61">
        <v>1.0109999999999999</v>
      </c>
      <c r="C96" s="186">
        <v>3.03</v>
      </c>
      <c r="D96" s="62" t="s">
        <v>215</v>
      </c>
      <c r="E96" s="123"/>
      <c r="F96" s="123"/>
      <c r="G96" s="88"/>
    </row>
    <row r="97" spans="1:7" s="64" customFormat="1" x14ac:dyDescent="0.4">
      <c r="A97" s="60">
        <v>8</v>
      </c>
      <c r="B97" s="61">
        <v>2.06</v>
      </c>
      <c r="C97" s="186">
        <v>3.03</v>
      </c>
      <c r="D97" s="62" t="s">
        <v>215</v>
      </c>
      <c r="E97" s="123"/>
      <c r="F97" s="123"/>
      <c r="G97" s="88"/>
    </row>
    <row r="98" spans="1:7" s="64" customFormat="1" x14ac:dyDescent="0.4">
      <c r="A98" s="60">
        <v>8</v>
      </c>
      <c r="B98" s="61">
        <v>2.14</v>
      </c>
      <c r="C98" s="186">
        <v>3.03</v>
      </c>
      <c r="D98" s="62" t="s">
        <v>215</v>
      </c>
      <c r="E98" s="123"/>
      <c r="F98" s="123"/>
      <c r="G98" s="88"/>
    </row>
    <row r="99" spans="1:7" s="72" customFormat="1" x14ac:dyDescent="0.4">
      <c r="A99" s="60">
        <v>8</v>
      </c>
      <c r="B99" s="61">
        <v>15</v>
      </c>
      <c r="C99" s="186">
        <v>3.03</v>
      </c>
      <c r="D99" s="62" t="s">
        <v>215</v>
      </c>
      <c r="E99" s="123">
        <v>1</v>
      </c>
      <c r="F99" s="123"/>
      <c r="G99" s="88"/>
    </row>
    <row r="100" spans="1:7" s="72" customFormat="1" x14ac:dyDescent="0.4">
      <c r="A100" s="60">
        <v>4</v>
      </c>
      <c r="B100" s="61">
        <v>1.0109999999999999</v>
      </c>
      <c r="C100" s="186">
        <v>3.04</v>
      </c>
      <c r="D100" s="62" t="s">
        <v>215</v>
      </c>
      <c r="E100" s="123"/>
      <c r="F100" s="123"/>
      <c r="G100" s="88"/>
    </row>
    <row r="101" spans="1:7" s="72" customFormat="1" x14ac:dyDescent="0.4">
      <c r="A101" s="60">
        <v>4</v>
      </c>
      <c r="B101" s="61">
        <v>2.06</v>
      </c>
      <c r="C101" s="186">
        <v>3.04</v>
      </c>
      <c r="D101" s="62" t="s">
        <v>215</v>
      </c>
      <c r="E101" s="123"/>
      <c r="F101" s="123"/>
      <c r="G101" s="88"/>
    </row>
    <row r="102" spans="1:7" s="72" customFormat="1" x14ac:dyDescent="0.4">
      <c r="A102" s="60">
        <v>4</v>
      </c>
      <c r="B102" s="61">
        <v>2.14</v>
      </c>
      <c r="C102" s="186">
        <v>3.04</v>
      </c>
      <c r="D102" s="62" t="s">
        <v>215</v>
      </c>
      <c r="E102" s="123"/>
      <c r="F102" s="123"/>
      <c r="G102" s="88"/>
    </row>
    <row r="103" spans="1:7" s="72" customFormat="1" x14ac:dyDescent="0.4">
      <c r="A103" s="60">
        <v>4</v>
      </c>
      <c r="B103" s="61">
        <v>15</v>
      </c>
      <c r="C103" s="186">
        <v>3.04</v>
      </c>
      <c r="D103" s="62" t="s">
        <v>215</v>
      </c>
      <c r="E103" s="123"/>
      <c r="F103" s="123"/>
      <c r="G103" s="88"/>
    </row>
    <row r="104" spans="1:7" s="72" customFormat="1" x14ac:dyDescent="0.4">
      <c r="A104" s="60">
        <v>7.1</v>
      </c>
      <c r="B104" s="61">
        <v>8.01</v>
      </c>
      <c r="C104" s="186">
        <v>3.04</v>
      </c>
      <c r="D104" s="62" t="s">
        <v>215</v>
      </c>
      <c r="E104" s="123"/>
      <c r="F104" s="123"/>
      <c r="G104" s="88"/>
    </row>
    <row r="105" spans="1:7" s="72" customFormat="1" x14ac:dyDescent="0.4">
      <c r="A105" s="60">
        <v>7.1</v>
      </c>
      <c r="B105" s="61">
        <v>8.0399999999999991</v>
      </c>
      <c r="C105" s="186">
        <v>3.04</v>
      </c>
      <c r="D105" s="62" t="s">
        <v>215</v>
      </c>
      <c r="E105" s="123"/>
      <c r="F105" s="123"/>
      <c r="G105" s="88"/>
    </row>
    <row r="106" spans="1:7" s="64" customFormat="1" x14ac:dyDescent="0.4">
      <c r="A106" s="60">
        <v>7.1</v>
      </c>
      <c r="B106" s="61">
        <v>10.010999999999999</v>
      </c>
      <c r="C106" s="186">
        <v>3.04</v>
      </c>
      <c r="D106" s="62" t="s">
        <v>215</v>
      </c>
      <c r="E106" s="123"/>
      <c r="F106" s="123"/>
      <c r="G106" s="88"/>
    </row>
    <row r="107" spans="1:7" s="64" customFormat="1" x14ac:dyDescent="0.4">
      <c r="A107" s="60">
        <v>7.1</v>
      </c>
      <c r="B107" s="61">
        <v>10.021000000000001</v>
      </c>
      <c r="C107" s="186">
        <v>3.04</v>
      </c>
      <c r="D107" s="62" t="s">
        <v>215</v>
      </c>
      <c r="E107" s="123"/>
      <c r="F107" s="123"/>
      <c r="G107" s="88"/>
    </row>
    <row r="108" spans="1:7" s="64" customFormat="1" x14ac:dyDescent="0.4">
      <c r="A108" s="60">
        <v>8</v>
      </c>
      <c r="B108" s="61">
        <v>1.0109999999999999</v>
      </c>
      <c r="C108" s="186">
        <v>3.04</v>
      </c>
      <c r="D108" s="62" t="s">
        <v>215</v>
      </c>
      <c r="E108" s="123"/>
      <c r="F108" s="123"/>
      <c r="G108" s="88"/>
    </row>
    <row r="109" spans="1:7" s="64" customFormat="1" x14ac:dyDescent="0.4">
      <c r="A109" s="60">
        <v>8</v>
      </c>
      <c r="B109" s="61">
        <v>2.06</v>
      </c>
      <c r="C109" s="186">
        <v>3.04</v>
      </c>
      <c r="D109" s="62" t="s">
        <v>215</v>
      </c>
      <c r="E109" s="123"/>
      <c r="F109" s="123"/>
      <c r="G109" s="88"/>
    </row>
    <row r="110" spans="1:7" s="64" customFormat="1" x14ac:dyDescent="0.4">
      <c r="A110" s="60">
        <v>8</v>
      </c>
      <c r="B110" s="61">
        <v>2.14</v>
      </c>
      <c r="C110" s="186">
        <v>3.04</v>
      </c>
      <c r="D110" s="62" t="s">
        <v>215</v>
      </c>
      <c r="E110" s="123"/>
      <c r="F110" s="123"/>
      <c r="G110" s="88"/>
    </row>
    <row r="111" spans="1:7" s="160" customFormat="1" ht="27" thickBot="1" x14ac:dyDescent="0.45">
      <c r="A111" s="162">
        <v>8</v>
      </c>
      <c r="B111" s="163">
        <v>15</v>
      </c>
      <c r="C111" s="189">
        <v>3.04</v>
      </c>
      <c r="D111" s="164" t="s">
        <v>215</v>
      </c>
      <c r="E111" s="172">
        <v>1</v>
      </c>
      <c r="F111" s="172">
        <f>SUM(E69:E111)</f>
        <v>4</v>
      </c>
      <c r="G111" s="173"/>
    </row>
    <row r="112" spans="1:7" s="154" customFormat="1" x14ac:dyDescent="0.4">
      <c r="A112" s="168">
        <v>7.1</v>
      </c>
      <c r="B112" s="169">
        <v>8.0399999999999991</v>
      </c>
      <c r="C112" s="192">
        <v>4.01</v>
      </c>
      <c r="D112" s="170" t="s">
        <v>227</v>
      </c>
      <c r="E112" s="171"/>
      <c r="F112" s="171"/>
    </row>
    <row r="113" spans="1:7" s="64" customFormat="1" x14ac:dyDescent="0.4">
      <c r="A113" s="60">
        <v>7.1</v>
      </c>
      <c r="B113" s="61">
        <v>10.023</v>
      </c>
      <c r="C113" s="186">
        <v>4.01</v>
      </c>
      <c r="D113" s="62" t="s">
        <v>227</v>
      </c>
      <c r="E113" s="123"/>
      <c r="F113" s="123"/>
    </row>
    <row r="114" spans="1:7" s="64" customFormat="1" x14ac:dyDescent="0.4">
      <c r="A114" s="60">
        <v>7.1</v>
      </c>
      <c r="B114" s="61">
        <v>10.023999999999999</v>
      </c>
      <c r="C114" s="186">
        <v>4.01</v>
      </c>
      <c r="D114" s="62" t="s">
        <v>227</v>
      </c>
      <c r="E114" s="123"/>
      <c r="F114" s="123"/>
    </row>
    <row r="115" spans="1:7" s="160" customFormat="1" ht="27" thickBot="1" x14ac:dyDescent="0.45">
      <c r="A115" s="162">
        <v>8</v>
      </c>
      <c r="B115" s="163">
        <v>1.03</v>
      </c>
      <c r="C115" s="189">
        <v>4.01</v>
      </c>
      <c r="D115" s="164" t="s">
        <v>227</v>
      </c>
      <c r="E115" s="172">
        <v>1</v>
      </c>
      <c r="F115" s="172">
        <f>SUM(E112:E115)</f>
        <v>1</v>
      </c>
    </row>
    <row r="116" spans="1:7" s="154" customFormat="1" x14ac:dyDescent="0.4">
      <c r="A116" s="168">
        <v>4</v>
      </c>
      <c r="B116" s="169">
        <v>9.0399999999999991</v>
      </c>
      <c r="C116" s="192">
        <v>5.01</v>
      </c>
      <c r="D116" s="170" t="s">
        <v>233</v>
      </c>
      <c r="E116" s="171"/>
      <c r="F116" s="171"/>
      <c r="G116" s="174"/>
    </row>
    <row r="117" spans="1:7" s="64" customFormat="1" x14ac:dyDescent="0.4">
      <c r="A117" s="60">
        <v>7.1</v>
      </c>
      <c r="B117" s="61">
        <v>10.021000000000001</v>
      </c>
      <c r="C117" s="186">
        <v>5.01</v>
      </c>
      <c r="D117" s="62" t="s">
        <v>233</v>
      </c>
      <c r="E117" s="123"/>
      <c r="F117" s="123"/>
    </row>
    <row r="118" spans="1:7" s="64" customFormat="1" x14ac:dyDescent="0.4">
      <c r="A118" s="60">
        <v>8</v>
      </c>
      <c r="B118" s="61">
        <v>1.0109999999999999</v>
      </c>
      <c r="C118" s="186">
        <v>5.01</v>
      </c>
      <c r="D118" s="62" t="s">
        <v>233</v>
      </c>
      <c r="E118" s="123"/>
      <c r="F118" s="123"/>
    </row>
    <row r="119" spans="1:7" s="64" customFormat="1" x14ac:dyDescent="0.4">
      <c r="A119" s="60">
        <v>8</v>
      </c>
      <c r="B119" s="61">
        <v>2.0099999999999998</v>
      </c>
      <c r="C119" s="186">
        <v>5.01</v>
      </c>
      <c r="D119" s="62" t="s">
        <v>233</v>
      </c>
      <c r="E119" s="123"/>
      <c r="F119" s="123"/>
    </row>
    <row r="120" spans="1:7" s="72" customFormat="1" x14ac:dyDescent="0.4">
      <c r="A120" s="60">
        <v>8</v>
      </c>
      <c r="B120" s="61">
        <v>17.010000000000002</v>
      </c>
      <c r="C120" s="186">
        <v>5.01</v>
      </c>
      <c r="D120" s="62" t="s">
        <v>233</v>
      </c>
      <c r="E120" s="123">
        <v>1</v>
      </c>
      <c r="F120" s="123"/>
      <c r="G120" s="64"/>
    </row>
    <row r="121" spans="1:7" s="72" customFormat="1" x14ac:dyDescent="0.4">
      <c r="A121" s="60">
        <v>4</v>
      </c>
      <c r="B121" s="61">
        <v>17.010000000000002</v>
      </c>
      <c r="C121" s="186">
        <v>5.0199999999999996</v>
      </c>
      <c r="D121" s="62" t="s">
        <v>233</v>
      </c>
      <c r="E121" s="123">
        <v>1</v>
      </c>
      <c r="F121" s="123"/>
      <c r="G121" s="84"/>
    </row>
    <row r="122" spans="1:7" s="64" customFormat="1" x14ac:dyDescent="0.4">
      <c r="A122" s="60">
        <v>7.1</v>
      </c>
      <c r="B122" s="61">
        <v>8.01</v>
      </c>
      <c r="C122" s="186">
        <v>5.03</v>
      </c>
      <c r="D122" s="62" t="s">
        <v>227</v>
      </c>
      <c r="E122" s="123"/>
      <c r="F122" s="123"/>
    </row>
    <row r="123" spans="1:7" s="84" customFormat="1" x14ac:dyDescent="0.4">
      <c r="A123" s="60">
        <v>7.1</v>
      </c>
      <c r="B123" s="61">
        <v>10.010999999999999</v>
      </c>
      <c r="C123" s="186">
        <v>5.03</v>
      </c>
      <c r="D123" s="62" t="s">
        <v>227</v>
      </c>
      <c r="E123" s="123"/>
      <c r="F123" s="123"/>
      <c r="G123" s="64"/>
    </row>
    <row r="124" spans="1:7" s="84" customFormat="1" x14ac:dyDescent="0.4">
      <c r="A124" s="60">
        <v>8</v>
      </c>
      <c r="B124" s="61">
        <v>1.02</v>
      </c>
      <c r="C124" s="186">
        <v>5.03</v>
      </c>
      <c r="D124" s="62" t="s">
        <v>227</v>
      </c>
      <c r="E124" s="123"/>
      <c r="F124" s="123"/>
      <c r="G124" s="64"/>
    </row>
    <row r="125" spans="1:7" s="84" customFormat="1" x14ac:dyDescent="0.4">
      <c r="A125" s="60">
        <v>8</v>
      </c>
      <c r="B125" s="61">
        <v>17.041</v>
      </c>
      <c r="C125" s="186">
        <v>5.03</v>
      </c>
      <c r="D125" s="62" t="s">
        <v>227</v>
      </c>
      <c r="E125" s="123"/>
      <c r="F125" s="123"/>
      <c r="G125" s="64"/>
    </row>
    <row r="126" spans="1:7" s="64" customFormat="1" x14ac:dyDescent="0.4">
      <c r="A126" s="60">
        <v>8</v>
      </c>
      <c r="B126" s="61">
        <v>17.042000000000002</v>
      </c>
      <c r="C126" s="186">
        <v>5.03</v>
      </c>
      <c r="D126" s="62" t="s">
        <v>227</v>
      </c>
      <c r="E126" s="123">
        <v>1</v>
      </c>
      <c r="F126" s="123"/>
    </row>
    <row r="127" spans="1:7" s="72" customFormat="1" x14ac:dyDescent="0.4">
      <c r="A127" s="69">
        <v>7.1</v>
      </c>
      <c r="B127" s="70">
        <v>8.01</v>
      </c>
      <c r="C127" s="187">
        <v>5.04</v>
      </c>
      <c r="D127" s="71" t="s">
        <v>235</v>
      </c>
      <c r="E127" s="126"/>
      <c r="F127" s="126"/>
    </row>
    <row r="128" spans="1:7" s="72" customFormat="1" x14ac:dyDescent="0.4">
      <c r="A128" s="69">
        <v>7.1</v>
      </c>
      <c r="B128" s="70">
        <v>8.02</v>
      </c>
      <c r="C128" s="187">
        <v>5.04</v>
      </c>
      <c r="D128" s="71" t="s">
        <v>235</v>
      </c>
      <c r="E128" s="126"/>
      <c r="F128" s="126"/>
    </row>
    <row r="129" spans="1:7" s="72" customFormat="1" x14ac:dyDescent="0.4">
      <c r="A129" s="69">
        <v>7.1</v>
      </c>
      <c r="B129" s="70">
        <v>8.0399999999999991</v>
      </c>
      <c r="C129" s="187">
        <v>5.04</v>
      </c>
      <c r="D129" s="71" t="s">
        <v>235</v>
      </c>
      <c r="E129" s="126"/>
      <c r="F129" s="126"/>
    </row>
    <row r="130" spans="1:7" s="72" customFormat="1" x14ac:dyDescent="0.4">
      <c r="A130" s="69">
        <v>7.1</v>
      </c>
      <c r="B130" s="70">
        <v>9.02</v>
      </c>
      <c r="C130" s="187">
        <v>5.04</v>
      </c>
      <c r="D130" s="71" t="s">
        <v>235</v>
      </c>
      <c r="E130" s="126"/>
      <c r="F130" s="126"/>
    </row>
    <row r="131" spans="1:7" s="64" customFormat="1" x14ac:dyDescent="0.4">
      <c r="A131" s="69">
        <v>7.1</v>
      </c>
      <c r="B131" s="70">
        <v>9.0399999999999991</v>
      </c>
      <c r="C131" s="187">
        <v>5.04</v>
      </c>
      <c r="D131" s="71" t="s">
        <v>235</v>
      </c>
      <c r="E131" s="126"/>
      <c r="F131" s="126"/>
      <c r="G131" s="72"/>
    </row>
    <row r="132" spans="1:7" s="64" customFormat="1" x14ac:dyDescent="0.4">
      <c r="A132" s="69">
        <v>7.1</v>
      </c>
      <c r="B132" s="70">
        <v>9.06</v>
      </c>
      <c r="C132" s="187">
        <v>5.04</v>
      </c>
      <c r="D132" s="71" t="s">
        <v>235</v>
      </c>
      <c r="E132" s="126"/>
      <c r="F132" s="126"/>
      <c r="G132" s="72"/>
    </row>
    <row r="133" spans="1:7" s="64" customFormat="1" x14ac:dyDescent="0.4">
      <c r="A133" s="69">
        <v>7.1</v>
      </c>
      <c r="B133" s="70">
        <v>9.07</v>
      </c>
      <c r="C133" s="187">
        <v>5.04</v>
      </c>
      <c r="D133" s="71" t="s">
        <v>235</v>
      </c>
      <c r="E133" s="126"/>
      <c r="F133" s="126"/>
      <c r="G133" s="72"/>
    </row>
    <row r="134" spans="1:7" s="64" customFormat="1" x14ac:dyDescent="0.4">
      <c r="A134" s="69">
        <v>7.1</v>
      </c>
      <c r="B134" s="70">
        <v>10.010999999999999</v>
      </c>
      <c r="C134" s="187">
        <v>5.04</v>
      </c>
      <c r="D134" s="71" t="s">
        <v>235</v>
      </c>
      <c r="E134" s="126"/>
      <c r="F134" s="126"/>
      <c r="G134" s="72"/>
    </row>
    <row r="135" spans="1:7" s="64" customFormat="1" x14ac:dyDescent="0.4">
      <c r="A135" s="69">
        <v>7.1</v>
      </c>
      <c r="B135" s="70">
        <v>10.023</v>
      </c>
      <c r="C135" s="187">
        <v>5.04</v>
      </c>
      <c r="D135" s="71" t="s">
        <v>235</v>
      </c>
      <c r="E135" s="126"/>
      <c r="F135" s="126"/>
      <c r="G135" s="72"/>
    </row>
    <row r="136" spans="1:7" s="64" customFormat="1" x14ac:dyDescent="0.4">
      <c r="A136" s="69">
        <v>7.1</v>
      </c>
      <c r="B136" s="70">
        <v>10.025</v>
      </c>
      <c r="C136" s="187">
        <v>5.04</v>
      </c>
      <c r="D136" s="71" t="s">
        <v>235</v>
      </c>
      <c r="E136" s="126"/>
      <c r="F136" s="126"/>
      <c r="G136" s="72"/>
    </row>
    <row r="137" spans="1:7" s="64" customFormat="1" x14ac:dyDescent="0.4">
      <c r="A137" s="69">
        <v>8</v>
      </c>
      <c r="B137" s="70">
        <v>1.0109999999999999</v>
      </c>
      <c r="C137" s="187">
        <v>5.04</v>
      </c>
      <c r="D137" s="71" t="s">
        <v>235</v>
      </c>
      <c r="E137" s="126"/>
      <c r="F137" s="126"/>
      <c r="G137" s="72"/>
    </row>
    <row r="138" spans="1:7" s="64" customFormat="1" x14ac:dyDescent="0.4">
      <c r="A138" s="69">
        <v>8</v>
      </c>
      <c r="B138" s="70">
        <v>2.0099999999999998</v>
      </c>
      <c r="C138" s="187">
        <v>5.04</v>
      </c>
      <c r="D138" s="71" t="s">
        <v>235</v>
      </c>
      <c r="E138" s="126"/>
      <c r="F138" s="126"/>
      <c r="G138" s="72"/>
    </row>
    <row r="139" spans="1:7" s="64" customFormat="1" x14ac:dyDescent="0.4">
      <c r="A139" s="69">
        <v>8</v>
      </c>
      <c r="B139" s="70">
        <v>2.0699999999999998</v>
      </c>
      <c r="C139" s="187">
        <v>5.04</v>
      </c>
      <c r="D139" s="71" t="s">
        <v>235</v>
      </c>
      <c r="E139" s="126"/>
      <c r="F139" s="126"/>
      <c r="G139" s="72"/>
    </row>
    <row r="140" spans="1:7" s="64" customFormat="1" x14ac:dyDescent="0.4">
      <c r="A140" s="69">
        <v>8</v>
      </c>
      <c r="B140" s="70">
        <v>12.01</v>
      </c>
      <c r="C140" s="187">
        <v>5.04</v>
      </c>
      <c r="D140" s="71" t="s">
        <v>235</v>
      </c>
      <c r="E140" s="126"/>
      <c r="F140" s="126"/>
      <c r="G140" s="72"/>
    </row>
    <row r="141" spans="1:7" s="64" customFormat="1" x14ac:dyDescent="0.4">
      <c r="A141" s="69">
        <v>8</v>
      </c>
      <c r="B141" s="70">
        <v>17.010000000000002</v>
      </c>
      <c r="C141" s="187">
        <v>5.04</v>
      </c>
      <c r="D141" s="71" t="s">
        <v>235</v>
      </c>
      <c r="E141" s="126"/>
      <c r="F141" s="126"/>
      <c r="G141" s="72"/>
    </row>
    <row r="142" spans="1:7" s="64" customFormat="1" x14ac:dyDescent="0.4">
      <c r="A142" s="69">
        <v>8</v>
      </c>
      <c r="B142" s="70">
        <v>17.041</v>
      </c>
      <c r="C142" s="187">
        <v>5.04</v>
      </c>
      <c r="D142" s="71" t="s">
        <v>235</v>
      </c>
      <c r="E142" s="122">
        <v>1</v>
      </c>
      <c r="F142" s="122"/>
      <c r="G142" s="72"/>
    </row>
    <row r="143" spans="1:7" s="64" customFormat="1" x14ac:dyDescent="0.4">
      <c r="A143" s="60">
        <v>7.1</v>
      </c>
      <c r="B143" s="61">
        <v>9.0399999999999991</v>
      </c>
      <c r="C143" s="186">
        <v>5.05</v>
      </c>
      <c r="D143" s="62" t="s">
        <v>228</v>
      </c>
      <c r="E143" s="123"/>
      <c r="F143" s="123"/>
    </row>
    <row r="144" spans="1:7" s="64" customFormat="1" x14ac:dyDescent="0.4">
      <c r="A144" s="60">
        <v>7.1</v>
      </c>
      <c r="B144" s="61">
        <v>10.010999999999999</v>
      </c>
      <c r="C144" s="186">
        <v>5.05</v>
      </c>
      <c r="D144" s="62" t="s">
        <v>228</v>
      </c>
      <c r="E144" s="123"/>
      <c r="F144" s="123"/>
    </row>
    <row r="145" spans="1:7" s="64" customFormat="1" x14ac:dyDescent="0.4">
      <c r="A145" s="60">
        <v>8</v>
      </c>
      <c r="B145" s="61">
        <v>1.0109999999999999</v>
      </c>
      <c r="C145" s="186">
        <v>5.05</v>
      </c>
      <c r="D145" s="62" t="s">
        <v>228</v>
      </c>
      <c r="E145" s="123"/>
      <c r="F145" s="123"/>
    </row>
    <row r="146" spans="1:7" s="64" customFormat="1" x14ac:dyDescent="0.4">
      <c r="A146" s="60">
        <v>8</v>
      </c>
      <c r="B146" s="61">
        <v>17.041</v>
      </c>
      <c r="C146" s="186">
        <v>5.05</v>
      </c>
      <c r="D146" s="62" t="s">
        <v>228</v>
      </c>
      <c r="E146" s="123">
        <v>1</v>
      </c>
      <c r="F146" s="123"/>
    </row>
    <row r="147" spans="1:7" s="64" customFormat="1" x14ac:dyDescent="0.4">
      <c r="A147" s="69">
        <v>7.1</v>
      </c>
      <c r="B147" s="70">
        <v>8.01</v>
      </c>
      <c r="C147" s="187">
        <v>5.05</v>
      </c>
      <c r="D147" s="71" t="s">
        <v>226</v>
      </c>
      <c r="E147" s="126"/>
      <c r="F147" s="126"/>
      <c r="G147" s="72"/>
    </row>
    <row r="148" spans="1:7" s="64" customFormat="1" x14ac:dyDescent="0.4">
      <c r="A148" s="69">
        <v>7.1</v>
      </c>
      <c r="B148" s="70">
        <v>8.01</v>
      </c>
      <c r="C148" s="187">
        <v>5.05</v>
      </c>
      <c r="D148" s="71" t="s">
        <v>226</v>
      </c>
      <c r="E148" s="126"/>
      <c r="F148" s="126"/>
      <c r="G148" s="72"/>
    </row>
    <row r="149" spans="1:7" s="64" customFormat="1" x14ac:dyDescent="0.4">
      <c r="A149" s="69">
        <v>7.1</v>
      </c>
      <c r="B149" s="70">
        <v>10.010999999999999</v>
      </c>
      <c r="C149" s="187">
        <v>5.05</v>
      </c>
      <c r="D149" s="71" t="s">
        <v>226</v>
      </c>
      <c r="E149" s="126"/>
      <c r="F149" s="126"/>
      <c r="G149" s="72"/>
    </row>
    <row r="150" spans="1:7" s="64" customFormat="1" x14ac:dyDescent="0.4">
      <c r="A150" s="69">
        <v>7.1</v>
      </c>
      <c r="B150" s="70">
        <v>10.010999999999999</v>
      </c>
      <c r="C150" s="187">
        <v>5.05</v>
      </c>
      <c r="D150" s="71" t="s">
        <v>226</v>
      </c>
      <c r="E150" s="126"/>
      <c r="F150" s="126"/>
      <c r="G150" s="72"/>
    </row>
    <row r="151" spans="1:7" s="72" customFormat="1" x14ac:dyDescent="0.4">
      <c r="A151" s="69">
        <v>8</v>
      </c>
      <c r="B151" s="70">
        <v>1.0109999999999999</v>
      </c>
      <c r="C151" s="187">
        <v>5.05</v>
      </c>
      <c r="D151" s="71" t="s">
        <v>226</v>
      </c>
      <c r="E151" s="126"/>
      <c r="F151" s="126"/>
    </row>
    <row r="152" spans="1:7" s="72" customFormat="1" x14ac:dyDescent="0.4">
      <c r="A152" s="69">
        <v>8</v>
      </c>
      <c r="B152" s="70">
        <v>2.0099999999999998</v>
      </c>
      <c r="C152" s="187">
        <v>5.05</v>
      </c>
      <c r="D152" s="71" t="s">
        <v>226</v>
      </c>
      <c r="E152" s="126"/>
      <c r="F152" s="126"/>
    </row>
    <row r="153" spans="1:7" s="64" customFormat="1" x14ac:dyDescent="0.4">
      <c r="A153" s="69">
        <v>8</v>
      </c>
      <c r="B153" s="70">
        <v>12.01</v>
      </c>
      <c r="C153" s="187">
        <v>5.05</v>
      </c>
      <c r="D153" s="71" t="s">
        <v>226</v>
      </c>
      <c r="E153" s="126"/>
      <c r="F153" s="126"/>
      <c r="G153" s="72"/>
    </row>
    <row r="154" spans="1:7" s="64" customFormat="1" x14ac:dyDescent="0.4">
      <c r="A154" s="69">
        <v>8</v>
      </c>
      <c r="B154" s="70">
        <v>17.041</v>
      </c>
      <c r="C154" s="187">
        <v>5.05</v>
      </c>
      <c r="D154" s="71" t="s">
        <v>226</v>
      </c>
      <c r="E154" s="126">
        <v>1</v>
      </c>
      <c r="F154" s="126"/>
      <c r="G154" s="72"/>
    </row>
    <row r="155" spans="1:7" s="84" customFormat="1" x14ac:dyDescent="0.4">
      <c r="A155" s="60">
        <v>6</v>
      </c>
      <c r="B155" s="61">
        <v>13.01</v>
      </c>
      <c r="C155" s="186">
        <v>5.0599999999999996</v>
      </c>
      <c r="D155" s="62" t="s">
        <v>250</v>
      </c>
      <c r="E155" s="123"/>
      <c r="F155" s="123"/>
      <c r="G155" s="64"/>
    </row>
    <row r="156" spans="1:7" s="84" customFormat="1" x14ac:dyDescent="0.4">
      <c r="A156" s="60">
        <v>7.2</v>
      </c>
      <c r="B156" s="61">
        <v>6.01</v>
      </c>
      <c r="C156" s="186">
        <v>5.0599999999999996</v>
      </c>
      <c r="D156" s="62" t="s">
        <v>250</v>
      </c>
      <c r="E156" s="123"/>
      <c r="F156" s="123"/>
      <c r="G156" s="64"/>
    </row>
    <row r="157" spans="1:7" s="84" customFormat="1" x14ac:dyDescent="0.4">
      <c r="A157" s="60">
        <v>7.2</v>
      </c>
      <c r="B157" s="61">
        <v>9.08</v>
      </c>
      <c r="C157" s="186">
        <v>5.0599999999999996</v>
      </c>
      <c r="D157" s="62" t="s">
        <v>250</v>
      </c>
      <c r="E157" s="123"/>
      <c r="F157" s="123"/>
      <c r="G157" s="64"/>
    </row>
    <row r="158" spans="1:7" s="64" customFormat="1" x14ac:dyDescent="0.4">
      <c r="A158" s="60">
        <v>7.2</v>
      </c>
      <c r="B158" s="61">
        <v>10.010999999999999</v>
      </c>
      <c r="C158" s="186">
        <v>5.0599999999999996</v>
      </c>
      <c r="D158" s="62" t="s">
        <v>250</v>
      </c>
      <c r="E158" s="123"/>
      <c r="F158" s="123"/>
    </row>
    <row r="159" spans="1:7" s="84" customFormat="1" x14ac:dyDescent="0.4">
      <c r="A159" s="60">
        <v>8</v>
      </c>
      <c r="B159" s="61">
        <v>1.0109999999999999</v>
      </c>
      <c r="C159" s="186">
        <v>5.0599999999999996</v>
      </c>
      <c r="D159" s="62" t="s">
        <v>250</v>
      </c>
      <c r="E159" s="123"/>
      <c r="F159" s="123"/>
      <c r="G159" s="64"/>
    </row>
    <row r="160" spans="1:7" s="84" customFormat="1" x14ac:dyDescent="0.4">
      <c r="A160" s="60">
        <v>8</v>
      </c>
      <c r="B160" s="61">
        <v>1.0129999999999999</v>
      </c>
      <c r="C160" s="186">
        <v>5.0599999999999996</v>
      </c>
      <c r="D160" s="62" t="s">
        <v>250</v>
      </c>
      <c r="E160" s="123"/>
      <c r="F160" s="123"/>
      <c r="G160" s="64"/>
    </row>
    <row r="161" spans="1:7" s="84" customFormat="1" x14ac:dyDescent="0.4">
      <c r="A161" s="60">
        <v>8</v>
      </c>
      <c r="B161" s="61">
        <v>2.0099999999999998</v>
      </c>
      <c r="C161" s="186">
        <v>5.0599999999999996</v>
      </c>
      <c r="D161" s="62" t="s">
        <v>250</v>
      </c>
      <c r="E161" s="123"/>
      <c r="F161" s="123"/>
      <c r="G161" s="64"/>
    </row>
    <row r="162" spans="1:7" s="84" customFormat="1" x14ac:dyDescent="0.4">
      <c r="A162" s="60">
        <v>8</v>
      </c>
      <c r="B162" s="61">
        <v>17.042999999999999</v>
      </c>
      <c r="C162" s="186">
        <v>5.0599999999999996</v>
      </c>
      <c r="D162" s="62" t="s">
        <v>250</v>
      </c>
      <c r="E162" s="123"/>
      <c r="F162" s="123"/>
      <c r="G162" s="64"/>
    </row>
    <row r="163" spans="1:7" s="84" customFormat="1" x14ac:dyDescent="0.4">
      <c r="A163" s="60">
        <v>12.2</v>
      </c>
      <c r="B163" s="61">
        <v>6.01</v>
      </c>
      <c r="C163" s="186">
        <v>5.0599999999999996</v>
      </c>
      <c r="D163" s="62" t="s">
        <v>250</v>
      </c>
      <c r="E163" s="123">
        <v>1</v>
      </c>
      <c r="F163" s="123"/>
      <c r="G163" s="64"/>
    </row>
    <row r="164" spans="1:7" s="84" customFormat="1" x14ac:dyDescent="0.4">
      <c r="A164" s="69">
        <v>7.2</v>
      </c>
      <c r="B164" s="70">
        <v>6.01</v>
      </c>
      <c r="C164" s="187">
        <v>5.0599999999999996</v>
      </c>
      <c r="D164" s="71" t="s">
        <v>222</v>
      </c>
      <c r="E164" s="122"/>
      <c r="F164" s="122"/>
      <c r="G164" s="72"/>
    </row>
    <row r="165" spans="1:7" s="64" customFormat="1" x14ac:dyDescent="0.4">
      <c r="A165" s="69">
        <v>7.2</v>
      </c>
      <c r="B165" s="70">
        <v>9.08</v>
      </c>
      <c r="C165" s="187">
        <v>5.0599999999999996</v>
      </c>
      <c r="D165" s="71" t="s">
        <v>222</v>
      </c>
      <c r="E165" s="122"/>
      <c r="F165" s="122"/>
      <c r="G165" s="72"/>
    </row>
    <row r="166" spans="1:7" s="64" customFormat="1" x14ac:dyDescent="0.4">
      <c r="A166" s="69">
        <v>7.2</v>
      </c>
      <c r="B166" s="70">
        <v>9.09</v>
      </c>
      <c r="C166" s="187">
        <v>5.0599999999999996</v>
      </c>
      <c r="D166" s="71" t="s">
        <v>222</v>
      </c>
      <c r="E166" s="122"/>
      <c r="F166" s="122"/>
      <c r="G166" s="72"/>
    </row>
    <row r="167" spans="1:7" s="64" customFormat="1" x14ac:dyDescent="0.4">
      <c r="A167" s="69">
        <v>7.2</v>
      </c>
      <c r="B167" s="70">
        <v>10.010999999999999</v>
      </c>
      <c r="C167" s="187">
        <v>5.0599999999999996</v>
      </c>
      <c r="D167" s="71" t="s">
        <v>222</v>
      </c>
      <c r="E167" s="122"/>
      <c r="F167" s="122"/>
      <c r="G167" s="72"/>
    </row>
    <row r="168" spans="1:7" s="64" customFormat="1" x14ac:dyDescent="0.4">
      <c r="A168" s="69">
        <v>7.2</v>
      </c>
      <c r="B168" s="70">
        <v>10.012</v>
      </c>
      <c r="C168" s="187">
        <v>5.0599999999999996</v>
      </c>
      <c r="D168" s="71" t="s">
        <v>222</v>
      </c>
      <c r="E168" s="122"/>
      <c r="F168" s="122"/>
      <c r="G168" s="72"/>
    </row>
    <row r="169" spans="1:7" s="64" customFormat="1" x14ac:dyDescent="0.4">
      <c r="A169" s="69">
        <v>7.2</v>
      </c>
      <c r="B169" s="70">
        <v>10.021000000000001</v>
      </c>
      <c r="C169" s="187">
        <v>5.0599999999999996</v>
      </c>
      <c r="D169" s="71" t="s">
        <v>222</v>
      </c>
      <c r="E169" s="122"/>
      <c r="F169" s="122"/>
      <c r="G169" s="72"/>
    </row>
    <row r="170" spans="1:7" s="72" customFormat="1" x14ac:dyDescent="0.4">
      <c r="A170" s="69">
        <v>7.2</v>
      </c>
      <c r="B170" s="70">
        <v>10.022</v>
      </c>
      <c r="C170" s="187">
        <v>5.0599999999999996</v>
      </c>
      <c r="D170" s="71" t="s">
        <v>222</v>
      </c>
      <c r="E170" s="122"/>
      <c r="F170" s="122"/>
    </row>
    <row r="171" spans="1:7" s="72" customFormat="1" x14ac:dyDescent="0.4">
      <c r="A171" s="69">
        <v>8</v>
      </c>
      <c r="B171" s="70">
        <v>17.02</v>
      </c>
      <c r="C171" s="187">
        <v>5.0599999999999996</v>
      </c>
      <c r="D171" s="71" t="s">
        <v>222</v>
      </c>
      <c r="E171" s="122"/>
      <c r="F171" s="122"/>
    </row>
    <row r="172" spans="1:7" s="64" customFormat="1" x14ac:dyDescent="0.4">
      <c r="A172" s="69">
        <v>6</v>
      </c>
      <c r="B172" s="70">
        <v>13.01</v>
      </c>
      <c r="C172" s="187">
        <v>5.07</v>
      </c>
      <c r="D172" s="71" t="s">
        <v>222</v>
      </c>
      <c r="E172" s="122"/>
      <c r="F172" s="122"/>
      <c r="G172" s="72"/>
    </row>
    <row r="173" spans="1:7" s="64" customFormat="1" x14ac:dyDescent="0.4">
      <c r="A173" s="69">
        <v>7.2</v>
      </c>
      <c r="B173" s="70">
        <v>6.01</v>
      </c>
      <c r="C173" s="187">
        <v>5.07</v>
      </c>
      <c r="D173" s="71" t="s">
        <v>222</v>
      </c>
      <c r="E173" s="122"/>
      <c r="F173" s="122"/>
      <c r="G173" s="72"/>
    </row>
    <row r="174" spans="1:7" s="64" customFormat="1" x14ac:dyDescent="0.4">
      <c r="A174" s="69">
        <v>7.2</v>
      </c>
      <c r="B174" s="70">
        <v>9.08</v>
      </c>
      <c r="C174" s="187">
        <v>5.07</v>
      </c>
      <c r="D174" s="71" t="s">
        <v>222</v>
      </c>
      <c r="E174" s="122"/>
      <c r="F174" s="122"/>
      <c r="G174" s="72"/>
    </row>
    <row r="175" spans="1:7" s="64" customFormat="1" x14ac:dyDescent="0.4">
      <c r="A175" s="69">
        <v>7.2</v>
      </c>
      <c r="B175" s="70">
        <v>9.09</v>
      </c>
      <c r="C175" s="187">
        <v>5.07</v>
      </c>
      <c r="D175" s="71" t="s">
        <v>222</v>
      </c>
      <c r="E175" s="122"/>
      <c r="F175" s="122"/>
      <c r="G175" s="72"/>
    </row>
    <row r="176" spans="1:7" s="64" customFormat="1" x14ac:dyDescent="0.4">
      <c r="A176" s="69">
        <v>7.2</v>
      </c>
      <c r="B176" s="70">
        <v>10.010999999999999</v>
      </c>
      <c r="C176" s="187">
        <v>5.07</v>
      </c>
      <c r="D176" s="71" t="s">
        <v>222</v>
      </c>
      <c r="E176" s="122"/>
      <c r="F176" s="122"/>
      <c r="G176" s="72"/>
    </row>
    <row r="177" spans="1:7" s="64" customFormat="1" x14ac:dyDescent="0.4">
      <c r="A177" s="69">
        <v>7.2</v>
      </c>
      <c r="B177" s="70">
        <v>10.012</v>
      </c>
      <c r="C177" s="187">
        <v>5.07</v>
      </c>
      <c r="D177" s="71" t="s">
        <v>222</v>
      </c>
      <c r="E177" s="122"/>
      <c r="F177" s="122"/>
      <c r="G177" s="72"/>
    </row>
    <row r="178" spans="1:7" s="64" customFormat="1" x14ac:dyDescent="0.4">
      <c r="A178" s="69">
        <v>7.2</v>
      </c>
      <c r="B178" s="70">
        <v>10.021000000000001</v>
      </c>
      <c r="C178" s="187">
        <v>5.07</v>
      </c>
      <c r="D178" s="71" t="s">
        <v>222</v>
      </c>
      <c r="E178" s="122"/>
      <c r="F178" s="122"/>
      <c r="G178" s="72"/>
    </row>
    <row r="179" spans="1:7" s="64" customFormat="1" x14ac:dyDescent="0.4">
      <c r="A179" s="69">
        <v>8</v>
      </c>
      <c r="B179" s="70">
        <v>1.0129999999999999</v>
      </c>
      <c r="C179" s="187">
        <v>5.07</v>
      </c>
      <c r="D179" s="71" t="s">
        <v>222</v>
      </c>
      <c r="E179" s="122"/>
      <c r="F179" s="122"/>
      <c r="G179" s="72"/>
    </row>
    <row r="180" spans="1:7" s="64" customFormat="1" x14ac:dyDescent="0.4">
      <c r="A180" s="69">
        <v>8</v>
      </c>
      <c r="B180" s="70">
        <v>17.02</v>
      </c>
      <c r="C180" s="187">
        <v>5.07</v>
      </c>
      <c r="D180" s="71" t="s">
        <v>222</v>
      </c>
      <c r="E180" s="122"/>
      <c r="F180" s="122"/>
      <c r="G180" s="72"/>
    </row>
    <row r="181" spans="1:7" s="64" customFormat="1" x14ac:dyDescent="0.4">
      <c r="A181" s="69">
        <v>8</v>
      </c>
      <c r="B181" s="70">
        <v>17.044</v>
      </c>
      <c r="C181" s="187">
        <v>5.07</v>
      </c>
      <c r="D181" s="71" t="s">
        <v>222</v>
      </c>
      <c r="E181" s="122"/>
      <c r="F181" s="122"/>
      <c r="G181" s="72"/>
    </row>
    <row r="182" spans="1:7" s="64" customFormat="1" x14ac:dyDescent="0.4">
      <c r="A182" s="69">
        <v>12.2</v>
      </c>
      <c r="B182" s="70">
        <v>6.01</v>
      </c>
      <c r="C182" s="187">
        <v>5.07</v>
      </c>
      <c r="D182" s="71" t="s">
        <v>222</v>
      </c>
      <c r="E182" s="122">
        <v>1</v>
      </c>
      <c r="F182" s="122"/>
      <c r="G182" s="86"/>
    </row>
    <row r="183" spans="1:7" s="64" customFormat="1" x14ac:dyDescent="0.25">
      <c r="A183" s="54">
        <v>7.1</v>
      </c>
      <c r="B183" s="55">
        <v>9.09</v>
      </c>
      <c r="C183" s="188">
        <v>5.08</v>
      </c>
      <c r="D183" s="56" t="s">
        <v>217</v>
      </c>
      <c r="E183" s="124"/>
      <c r="F183" s="124"/>
      <c r="G183" s="58"/>
    </row>
    <row r="184" spans="1:7" s="64" customFormat="1" x14ac:dyDescent="0.25">
      <c r="A184" s="54">
        <v>7.1</v>
      </c>
      <c r="B184" s="55">
        <v>10.021000000000001</v>
      </c>
      <c r="C184" s="188">
        <v>5.08</v>
      </c>
      <c r="D184" s="56" t="s">
        <v>217</v>
      </c>
      <c r="E184" s="124"/>
      <c r="F184" s="124"/>
      <c r="G184" s="58"/>
    </row>
    <row r="185" spans="1:7" s="64" customFormat="1" x14ac:dyDescent="0.25">
      <c r="A185" s="54">
        <v>7.1</v>
      </c>
      <c r="B185" s="55">
        <v>10.023</v>
      </c>
      <c r="C185" s="188">
        <v>5.08</v>
      </c>
      <c r="D185" s="56" t="s">
        <v>217</v>
      </c>
      <c r="E185" s="124"/>
      <c r="F185" s="124"/>
      <c r="G185" s="58"/>
    </row>
    <row r="186" spans="1:7" s="64" customFormat="1" x14ac:dyDescent="0.25">
      <c r="A186" s="54">
        <v>7.1</v>
      </c>
      <c r="B186" s="55">
        <v>10.025</v>
      </c>
      <c r="C186" s="188">
        <v>5.08</v>
      </c>
      <c r="D186" s="56" t="s">
        <v>217</v>
      </c>
      <c r="E186" s="124"/>
      <c r="F186" s="124"/>
      <c r="G186" s="58"/>
    </row>
    <row r="187" spans="1:7" s="64" customFormat="1" x14ac:dyDescent="0.25">
      <c r="A187" s="54">
        <v>8</v>
      </c>
      <c r="B187" s="55">
        <v>1.0109999999999999</v>
      </c>
      <c r="C187" s="188">
        <v>5.08</v>
      </c>
      <c r="D187" s="56" t="s">
        <v>217</v>
      </c>
      <c r="E187" s="124"/>
      <c r="F187" s="124"/>
      <c r="G187" s="58"/>
    </row>
    <row r="188" spans="1:7" s="64" customFormat="1" x14ac:dyDescent="0.25">
      <c r="A188" s="54">
        <v>8</v>
      </c>
      <c r="B188" s="55">
        <v>2.0099999999999998</v>
      </c>
      <c r="C188" s="188">
        <v>5.08</v>
      </c>
      <c r="D188" s="56" t="s">
        <v>217</v>
      </c>
      <c r="E188" s="124"/>
      <c r="F188" s="124"/>
      <c r="G188" s="58"/>
    </row>
    <row r="189" spans="1:7" s="64" customFormat="1" x14ac:dyDescent="0.25">
      <c r="A189" s="54">
        <v>8</v>
      </c>
      <c r="B189" s="55">
        <v>2.06</v>
      </c>
      <c r="C189" s="188">
        <v>5.08</v>
      </c>
      <c r="D189" s="56" t="s">
        <v>217</v>
      </c>
      <c r="E189" s="124"/>
      <c r="F189" s="124"/>
      <c r="G189" s="58"/>
    </row>
    <row r="190" spans="1:7" s="64" customFormat="1" x14ac:dyDescent="0.25">
      <c r="A190" s="54">
        <v>8</v>
      </c>
      <c r="B190" s="55">
        <v>12.01</v>
      </c>
      <c r="C190" s="188">
        <v>5.08</v>
      </c>
      <c r="D190" s="56" t="s">
        <v>217</v>
      </c>
      <c r="E190" s="124"/>
      <c r="F190" s="124"/>
      <c r="G190" s="58"/>
    </row>
    <row r="191" spans="1:7" s="64" customFormat="1" x14ac:dyDescent="0.35">
      <c r="A191" s="54">
        <v>8</v>
      </c>
      <c r="B191" s="55">
        <v>17.03</v>
      </c>
      <c r="C191" s="188">
        <v>5.08</v>
      </c>
      <c r="D191" s="56" t="s">
        <v>217</v>
      </c>
      <c r="E191" s="123">
        <v>1</v>
      </c>
      <c r="F191" s="123"/>
    </row>
    <row r="192" spans="1:7" s="64" customFormat="1" x14ac:dyDescent="0.4">
      <c r="A192" s="60">
        <v>5</v>
      </c>
      <c r="B192" s="61">
        <v>6.0609999999999999</v>
      </c>
      <c r="C192" s="186">
        <v>5.09</v>
      </c>
      <c r="D192" s="62" t="s">
        <v>159</v>
      </c>
      <c r="E192" s="127"/>
      <c r="F192" s="127"/>
    </row>
    <row r="193" spans="1:7" s="64" customFormat="1" x14ac:dyDescent="0.4">
      <c r="A193" s="60">
        <v>5</v>
      </c>
      <c r="B193" s="61">
        <v>12.01</v>
      </c>
      <c r="C193" s="186">
        <v>5.09</v>
      </c>
      <c r="D193" s="62" t="s">
        <v>159</v>
      </c>
      <c r="E193" s="127"/>
      <c r="F193" s="127"/>
    </row>
    <row r="194" spans="1:7" s="64" customFormat="1" x14ac:dyDescent="0.4">
      <c r="A194" s="60">
        <v>7.1</v>
      </c>
      <c r="B194" s="61">
        <v>9.0500000000000007</v>
      </c>
      <c r="C194" s="186">
        <v>5.09</v>
      </c>
      <c r="D194" s="62" t="s">
        <v>159</v>
      </c>
      <c r="E194" s="127"/>
      <c r="F194" s="127"/>
    </row>
    <row r="195" spans="1:7" s="64" customFormat="1" x14ac:dyDescent="0.4">
      <c r="A195" s="60">
        <v>7.1</v>
      </c>
      <c r="B195" s="61">
        <v>10.021000000000001</v>
      </c>
      <c r="C195" s="186">
        <v>5.09</v>
      </c>
      <c r="D195" s="62" t="s">
        <v>159</v>
      </c>
      <c r="E195" s="127"/>
      <c r="F195" s="127"/>
    </row>
    <row r="196" spans="1:7" s="64" customFormat="1" x14ac:dyDescent="0.4">
      <c r="A196" s="60">
        <v>8</v>
      </c>
      <c r="B196" s="61">
        <v>1.02</v>
      </c>
      <c r="C196" s="186">
        <v>5.09</v>
      </c>
      <c r="D196" s="62" t="s">
        <v>159</v>
      </c>
      <c r="E196" s="127"/>
      <c r="F196" s="127"/>
    </row>
    <row r="197" spans="1:7" s="64" customFormat="1" x14ac:dyDescent="0.4">
      <c r="A197" s="60">
        <v>8</v>
      </c>
      <c r="B197" s="61">
        <v>2.0099999999999998</v>
      </c>
      <c r="C197" s="186">
        <v>5.09</v>
      </c>
      <c r="D197" s="62" t="s">
        <v>159</v>
      </c>
      <c r="E197" s="127"/>
      <c r="F197" s="127"/>
    </row>
    <row r="198" spans="1:7" s="64" customFormat="1" x14ac:dyDescent="0.25">
      <c r="A198" s="54">
        <v>8</v>
      </c>
      <c r="B198" s="55">
        <v>12.01</v>
      </c>
      <c r="C198" s="188">
        <v>5.09</v>
      </c>
      <c r="D198" s="56" t="s">
        <v>159</v>
      </c>
      <c r="E198" s="124"/>
      <c r="F198" s="124"/>
      <c r="G198" s="58"/>
    </row>
    <row r="199" spans="1:7" s="159" customFormat="1" ht="27" thickBot="1" x14ac:dyDescent="0.3">
      <c r="A199" s="175">
        <v>8</v>
      </c>
      <c r="B199" s="176">
        <v>17.044</v>
      </c>
      <c r="C199" s="193">
        <v>5.09</v>
      </c>
      <c r="D199" s="177" t="s">
        <v>159</v>
      </c>
      <c r="E199" s="165">
        <v>1</v>
      </c>
      <c r="F199" s="165">
        <f>SUM(E116:E199)</f>
        <v>10</v>
      </c>
      <c r="G199" s="167"/>
    </row>
    <row r="200" spans="1:7" s="153" customFormat="1" x14ac:dyDescent="0.4">
      <c r="A200" s="168">
        <v>3</v>
      </c>
      <c r="B200" s="169">
        <v>6.01</v>
      </c>
      <c r="C200" s="192">
        <v>6.01</v>
      </c>
      <c r="D200" s="170" t="s">
        <v>156</v>
      </c>
      <c r="E200" s="171"/>
      <c r="F200" s="171"/>
      <c r="G200" s="154"/>
    </row>
    <row r="201" spans="1:7" s="72" customFormat="1" x14ac:dyDescent="0.4">
      <c r="A201" s="60">
        <v>3</v>
      </c>
      <c r="B201" s="61">
        <v>8.01</v>
      </c>
      <c r="C201" s="186">
        <v>6.01</v>
      </c>
      <c r="D201" s="62" t="s">
        <v>156</v>
      </c>
      <c r="E201" s="123">
        <v>1</v>
      </c>
      <c r="F201" s="123"/>
      <c r="G201" s="64"/>
    </row>
    <row r="202" spans="1:7" s="72" customFormat="1" x14ac:dyDescent="0.4">
      <c r="A202" s="60">
        <v>4</v>
      </c>
      <c r="B202" s="61">
        <v>8.01</v>
      </c>
      <c r="C202" s="186">
        <v>6.01</v>
      </c>
      <c r="D202" s="62" t="s">
        <v>234</v>
      </c>
      <c r="E202" s="123"/>
      <c r="F202" s="123"/>
      <c r="G202" s="64"/>
    </row>
    <row r="203" spans="1:7" s="72" customFormat="1" x14ac:dyDescent="0.4">
      <c r="A203" s="60">
        <v>4</v>
      </c>
      <c r="B203" s="61">
        <v>12.01</v>
      </c>
      <c r="C203" s="186">
        <v>6.01</v>
      </c>
      <c r="D203" s="62" t="s">
        <v>234</v>
      </c>
      <c r="E203" s="123"/>
      <c r="F203" s="123"/>
      <c r="G203" s="64"/>
    </row>
    <row r="204" spans="1:7" s="64" customFormat="1" x14ac:dyDescent="0.4">
      <c r="A204" s="60">
        <v>4</v>
      </c>
      <c r="B204" s="61">
        <v>17.010000000000002</v>
      </c>
      <c r="C204" s="186">
        <v>6.01</v>
      </c>
      <c r="D204" s="62" t="s">
        <v>234</v>
      </c>
      <c r="E204" s="123"/>
      <c r="F204" s="123"/>
    </row>
    <row r="205" spans="1:7" s="64" customFormat="1" x14ac:dyDescent="0.4">
      <c r="A205" s="60">
        <v>7.1</v>
      </c>
      <c r="B205" s="61">
        <v>8.01</v>
      </c>
      <c r="C205" s="186">
        <v>6.01</v>
      </c>
      <c r="D205" s="62" t="s">
        <v>234</v>
      </c>
      <c r="E205" s="123"/>
      <c r="F205" s="123"/>
    </row>
    <row r="206" spans="1:7" s="64" customFormat="1" x14ac:dyDescent="0.4">
      <c r="A206" s="60">
        <v>7.1</v>
      </c>
      <c r="B206" s="61">
        <v>8.07</v>
      </c>
      <c r="C206" s="186">
        <v>6.01</v>
      </c>
      <c r="D206" s="62" t="s">
        <v>234</v>
      </c>
      <c r="E206" s="123"/>
      <c r="F206" s="123"/>
    </row>
    <row r="207" spans="1:7" s="64" customFormat="1" x14ac:dyDescent="0.4">
      <c r="A207" s="60">
        <v>7.1</v>
      </c>
      <c r="B207" s="61">
        <v>10.021000000000001</v>
      </c>
      <c r="C207" s="186">
        <v>6.01</v>
      </c>
      <c r="D207" s="62" t="s">
        <v>234</v>
      </c>
      <c r="E207" s="123"/>
      <c r="F207" s="123"/>
    </row>
    <row r="208" spans="1:7" s="64" customFormat="1" x14ac:dyDescent="0.4">
      <c r="A208" s="60">
        <v>8</v>
      </c>
      <c r="B208" s="61">
        <v>1.0109999999999999</v>
      </c>
      <c r="C208" s="186">
        <v>6.01</v>
      </c>
      <c r="D208" s="62" t="s">
        <v>234</v>
      </c>
      <c r="E208" s="123"/>
      <c r="F208" s="123"/>
    </row>
    <row r="209" spans="1:7" s="64" customFormat="1" x14ac:dyDescent="0.4">
      <c r="A209" s="60">
        <v>8</v>
      </c>
      <c r="B209" s="61">
        <v>2.02</v>
      </c>
      <c r="C209" s="186">
        <v>6.01</v>
      </c>
      <c r="D209" s="62" t="s">
        <v>234</v>
      </c>
      <c r="E209" s="123"/>
      <c r="F209" s="123"/>
    </row>
    <row r="210" spans="1:7" s="64" customFormat="1" x14ac:dyDescent="0.4">
      <c r="A210" s="60">
        <v>8</v>
      </c>
      <c r="B210" s="61">
        <v>12.01</v>
      </c>
      <c r="C210" s="186">
        <v>6.01</v>
      </c>
      <c r="D210" s="62" t="s">
        <v>234</v>
      </c>
      <c r="E210" s="123"/>
      <c r="F210" s="123"/>
      <c r="G210" s="84"/>
    </row>
    <row r="211" spans="1:7" s="64" customFormat="1" x14ac:dyDescent="0.4">
      <c r="A211" s="60">
        <v>8</v>
      </c>
      <c r="B211" s="61">
        <v>17.010000000000002</v>
      </c>
      <c r="C211" s="186">
        <v>6.01</v>
      </c>
      <c r="D211" s="62" t="s">
        <v>234</v>
      </c>
      <c r="E211" s="123">
        <v>1</v>
      </c>
      <c r="F211" s="123"/>
      <c r="G211" s="84"/>
    </row>
    <row r="212" spans="1:7" s="64" customFormat="1" x14ac:dyDescent="0.4">
      <c r="A212" s="60">
        <v>7.1</v>
      </c>
      <c r="B212" s="61">
        <v>8.01</v>
      </c>
      <c r="C212" s="186">
        <v>6.01</v>
      </c>
      <c r="D212" s="62" t="s">
        <v>221</v>
      </c>
      <c r="E212" s="123"/>
      <c r="F212" s="123"/>
    </row>
    <row r="213" spans="1:7" s="64" customFormat="1" x14ac:dyDescent="0.4">
      <c r="A213" s="60">
        <v>7.1</v>
      </c>
      <c r="B213" s="61">
        <v>10.021000000000001</v>
      </c>
      <c r="C213" s="186">
        <v>6.01</v>
      </c>
      <c r="D213" s="62" t="s">
        <v>221</v>
      </c>
      <c r="E213" s="123"/>
      <c r="F213" s="123"/>
    </row>
    <row r="214" spans="1:7" s="64" customFormat="1" x14ac:dyDescent="0.4">
      <c r="A214" s="60">
        <v>8</v>
      </c>
      <c r="B214" s="61">
        <v>1.0109999999999999</v>
      </c>
      <c r="C214" s="186">
        <v>6.01</v>
      </c>
      <c r="D214" s="62" t="s">
        <v>221</v>
      </c>
      <c r="E214" s="123"/>
      <c r="F214" s="123"/>
    </row>
    <row r="215" spans="1:7" s="64" customFormat="1" x14ac:dyDescent="0.4">
      <c r="A215" s="60">
        <v>8</v>
      </c>
      <c r="B215" s="61">
        <v>2.0299999999999998</v>
      </c>
      <c r="C215" s="186">
        <v>6.01</v>
      </c>
      <c r="D215" s="62" t="s">
        <v>221</v>
      </c>
      <c r="E215" s="123"/>
      <c r="F215" s="123"/>
    </row>
    <row r="216" spans="1:7" s="64" customFormat="1" x14ac:dyDescent="0.4">
      <c r="A216" s="60">
        <v>8</v>
      </c>
      <c r="B216" s="61">
        <v>12.01</v>
      </c>
      <c r="C216" s="186">
        <v>6.01</v>
      </c>
      <c r="D216" s="62" t="s">
        <v>221</v>
      </c>
      <c r="E216" s="123"/>
      <c r="F216" s="123"/>
    </row>
    <row r="217" spans="1:7" s="64" customFormat="1" x14ac:dyDescent="0.4">
      <c r="A217" s="60">
        <v>8</v>
      </c>
      <c r="B217" s="61">
        <v>17.044</v>
      </c>
      <c r="C217" s="186">
        <v>6.01</v>
      </c>
      <c r="D217" s="62" t="s">
        <v>221</v>
      </c>
      <c r="E217" s="123">
        <v>1</v>
      </c>
      <c r="F217" s="123"/>
    </row>
    <row r="218" spans="1:7" s="64" customFormat="1" x14ac:dyDescent="0.4">
      <c r="A218" s="60">
        <v>7.1</v>
      </c>
      <c r="B218" s="61">
        <v>8.01</v>
      </c>
      <c r="C218" s="186">
        <v>6.02</v>
      </c>
      <c r="D218" s="62" t="s">
        <v>234</v>
      </c>
      <c r="E218" s="123"/>
      <c r="F218" s="123"/>
    </row>
    <row r="219" spans="1:7" s="64" customFormat="1" x14ac:dyDescent="0.4">
      <c r="A219" s="60">
        <v>7.1</v>
      </c>
      <c r="B219" s="61">
        <v>10.021000000000001</v>
      </c>
      <c r="C219" s="186">
        <v>6.02</v>
      </c>
      <c r="D219" s="62" t="s">
        <v>234</v>
      </c>
      <c r="E219" s="123"/>
      <c r="F219" s="123"/>
    </row>
    <row r="220" spans="1:7" s="64" customFormat="1" x14ac:dyDescent="0.4">
      <c r="A220" s="60">
        <v>8</v>
      </c>
      <c r="B220" s="61">
        <v>1.0109999999999999</v>
      </c>
      <c r="C220" s="186">
        <v>6.02</v>
      </c>
      <c r="D220" s="62" t="s">
        <v>234</v>
      </c>
      <c r="E220" s="123"/>
      <c r="F220" s="123"/>
      <c r="G220" s="84"/>
    </row>
    <row r="221" spans="1:7" s="64" customFormat="1" x14ac:dyDescent="0.4">
      <c r="A221" s="60">
        <v>8</v>
      </c>
      <c r="B221" s="61">
        <v>2.02</v>
      </c>
      <c r="C221" s="186">
        <v>6.02</v>
      </c>
      <c r="D221" s="62" t="s">
        <v>234</v>
      </c>
      <c r="E221" s="123"/>
      <c r="F221" s="123"/>
    </row>
    <row r="222" spans="1:7" s="64" customFormat="1" x14ac:dyDescent="0.4">
      <c r="A222" s="60">
        <v>8</v>
      </c>
      <c r="B222" s="61">
        <v>12.01</v>
      </c>
      <c r="C222" s="186">
        <v>6.02</v>
      </c>
      <c r="D222" s="62" t="s">
        <v>234</v>
      </c>
      <c r="E222" s="123"/>
      <c r="F222" s="123"/>
      <c r="G222" s="84"/>
    </row>
    <row r="223" spans="1:7" s="64" customFormat="1" x14ac:dyDescent="0.4">
      <c r="A223" s="60">
        <v>8</v>
      </c>
      <c r="B223" s="61">
        <v>17.010000000000002</v>
      </c>
      <c r="C223" s="186">
        <v>6.02</v>
      </c>
      <c r="D223" s="62" t="s">
        <v>234</v>
      </c>
      <c r="E223" s="123">
        <v>1</v>
      </c>
      <c r="F223" s="123"/>
      <c r="G223" s="84"/>
    </row>
    <row r="224" spans="1:7" s="64" customFormat="1" x14ac:dyDescent="0.4">
      <c r="A224" s="60">
        <v>3</v>
      </c>
      <c r="B224" s="61">
        <v>6.04</v>
      </c>
      <c r="C224" s="186">
        <v>6.03</v>
      </c>
      <c r="D224" s="62" t="s">
        <v>156</v>
      </c>
      <c r="E224" s="123"/>
      <c r="F224" s="123"/>
    </row>
    <row r="225" spans="1:7" s="160" customFormat="1" ht="27" thickBot="1" x14ac:dyDescent="0.45">
      <c r="A225" s="162">
        <v>3</v>
      </c>
      <c r="B225" s="163">
        <v>8.0299999999999994</v>
      </c>
      <c r="C225" s="189">
        <v>6.03</v>
      </c>
      <c r="D225" s="164" t="s">
        <v>156</v>
      </c>
      <c r="E225" s="172">
        <v>1</v>
      </c>
      <c r="F225" s="172">
        <f>SUM(E200:E225)</f>
        <v>5</v>
      </c>
    </row>
    <row r="226" spans="1:7" s="153" customFormat="1" x14ac:dyDescent="0.4">
      <c r="A226" s="149">
        <v>4</v>
      </c>
      <c r="B226" s="150">
        <v>1.0109999999999999</v>
      </c>
      <c r="C226" s="191">
        <v>7.01</v>
      </c>
      <c r="D226" s="151" t="s">
        <v>229</v>
      </c>
      <c r="E226" s="152"/>
      <c r="F226" s="152"/>
    </row>
    <row r="227" spans="1:7" s="72" customFormat="1" x14ac:dyDescent="0.4">
      <c r="A227" s="69">
        <v>4</v>
      </c>
      <c r="B227" s="70">
        <v>2.0299999999999998</v>
      </c>
      <c r="C227" s="187">
        <v>7.01</v>
      </c>
      <c r="D227" s="71" t="s">
        <v>229</v>
      </c>
      <c r="E227" s="122"/>
      <c r="F227" s="122"/>
    </row>
    <row r="228" spans="1:7" s="72" customFormat="1" x14ac:dyDescent="0.4">
      <c r="A228" s="69">
        <v>4</v>
      </c>
      <c r="B228" s="70">
        <v>9.0399999999999991</v>
      </c>
      <c r="C228" s="187">
        <v>7.01</v>
      </c>
      <c r="D228" s="71" t="s">
        <v>229</v>
      </c>
      <c r="E228" s="122"/>
      <c r="F228" s="122"/>
    </row>
    <row r="229" spans="1:7" s="72" customFormat="1" x14ac:dyDescent="0.4">
      <c r="A229" s="69">
        <v>4</v>
      </c>
      <c r="B229" s="70">
        <v>10.010999999999999</v>
      </c>
      <c r="C229" s="187">
        <v>7.01</v>
      </c>
      <c r="D229" s="71" t="s">
        <v>229</v>
      </c>
      <c r="E229" s="122"/>
      <c r="F229" s="122"/>
    </row>
    <row r="230" spans="1:7" s="72" customFormat="1" x14ac:dyDescent="0.4">
      <c r="A230" s="69">
        <v>4</v>
      </c>
      <c r="B230" s="70">
        <v>10.021000000000001</v>
      </c>
      <c r="C230" s="187">
        <v>7.01</v>
      </c>
      <c r="D230" s="71" t="s">
        <v>229</v>
      </c>
      <c r="E230" s="122"/>
      <c r="F230" s="122"/>
    </row>
    <row r="231" spans="1:7" s="69" customFormat="1" x14ac:dyDescent="0.4">
      <c r="A231" s="69">
        <v>4</v>
      </c>
      <c r="B231" s="70">
        <v>12.02</v>
      </c>
      <c r="C231" s="187">
        <v>7.01</v>
      </c>
      <c r="D231" s="71" t="s">
        <v>229</v>
      </c>
      <c r="E231" s="122"/>
      <c r="F231" s="122"/>
      <c r="G231" s="72"/>
    </row>
    <row r="232" spans="1:7" s="69" customFormat="1" x14ac:dyDescent="0.4">
      <c r="A232" s="69">
        <v>4</v>
      </c>
      <c r="B232" s="70">
        <v>15</v>
      </c>
      <c r="C232" s="187">
        <v>7.01</v>
      </c>
      <c r="D232" s="71" t="s">
        <v>229</v>
      </c>
      <c r="E232" s="122"/>
      <c r="F232" s="122"/>
      <c r="G232" s="72"/>
    </row>
    <row r="233" spans="1:7" s="69" customFormat="1" x14ac:dyDescent="0.4">
      <c r="A233" s="69">
        <v>4</v>
      </c>
      <c r="B233" s="70">
        <v>17.041</v>
      </c>
      <c r="C233" s="187">
        <v>7.01</v>
      </c>
      <c r="D233" s="71" t="s">
        <v>229</v>
      </c>
      <c r="E233" s="122"/>
      <c r="F233" s="122"/>
      <c r="G233" s="72"/>
    </row>
    <row r="234" spans="1:7" s="69" customFormat="1" x14ac:dyDescent="0.4">
      <c r="A234" s="69">
        <v>5</v>
      </c>
      <c r="B234" s="70">
        <v>1.0109999999999999</v>
      </c>
      <c r="C234" s="187">
        <v>7.01</v>
      </c>
      <c r="D234" s="71" t="s">
        <v>229</v>
      </c>
      <c r="E234" s="122"/>
      <c r="F234" s="122"/>
      <c r="G234" s="72"/>
    </row>
    <row r="235" spans="1:7" s="69" customFormat="1" x14ac:dyDescent="0.4">
      <c r="A235" s="69">
        <v>5</v>
      </c>
      <c r="B235" s="70">
        <v>2.0299999999999998</v>
      </c>
      <c r="C235" s="187">
        <v>7.01</v>
      </c>
      <c r="D235" s="71" t="s">
        <v>229</v>
      </c>
      <c r="E235" s="122"/>
      <c r="F235" s="122"/>
      <c r="G235" s="72"/>
    </row>
    <row r="236" spans="1:7" s="72" customFormat="1" x14ac:dyDescent="0.4">
      <c r="A236" s="69">
        <v>5</v>
      </c>
      <c r="B236" s="70">
        <v>9.0399999999999991</v>
      </c>
      <c r="C236" s="187">
        <v>7.01</v>
      </c>
      <c r="D236" s="71" t="s">
        <v>229</v>
      </c>
      <c r="E236" s="122"/>
      <c r="F236" s="122"/>
    </row>
    <row r="237" spans="1:7" s="72" customFormat="1" x14ac:dyDescent="0.4">
      <c r="A237" s="69">
        <v>5</v>
      </c>
      <c r="B237" s="70">
        <v>10.010999999999999</v>
      </c>
      <c r="C237" s="187">
        <v>7.01</v>
      </c>
      <c r="D237" s="71" t="s">
        <v>229</v>
      </c>
      <c r="E237" s="122"/>
      <c r="F237" s="122"/>
    </row>
    <row r="238" spans="1:7" s="72" customFormat="1" x14ac:dyDescent="0.4">
      <c r="A238" s="69">
        <v>5</v>
      </c>
      <c r="B238" s="70">
        <v>10.021000000000001</v>
      </c>
      <c r="C238" s="187">
        <v>7.01</v>
      </c>
      <c r="D238" s="71" t="s">
        <v>229</v>
      </c>
      <c r="E238" s="122"/>
      <c r="F238" s="122"/>
    </row>
    <row r="239" spans="1:7" s="72" customFormat="1" x14ac:dyDescent="0.4">
      <c r="A239" s="69">
        <v>5</v>
      </c>
      <c r="B239" s="70">
        <v>12.02</v>
      </c>
      <c r="C239" s="187">
        <v>7.01</v>
      </c>
      <c r="D239" s="71" t="s">
        <v>229</v>
      </c>
      <c r="E239" s="122"/>
      <c r="F239" s="122"/>
    </row>
    <row r="240" spans="1:7" s="72" customFormat="1" x14ac:dyDescent="0.4">
      <c r="A240" s="69">
        <v>5</v>
      </c>
      <c r="B240" s="70">
        <v>15</v>
      </c>
      <c r="C240" s="187">
        <v>7.01</v>
      </c>
      <c r="D240" s="71" t="s">
        <v>229</v>
      </c>
      <c r="E240" s="122"/>
      <c r="F240" s="122"/>
    </row>
    <row r="241" spans="1:6" s="72" customFormat="1" x14ac:dyDescent="0.4">
      <c r="A241" s="69">
        <v>5</v>
      </c>
      <c r="B241" s="70">
        <v>17.041</v>
      </c>
      <c r="C241" s="187">
        <v>7.01</v>
      </c>
      <c r="D241" s="71" t="s">
        <v>229</v>
      </c>
      <c r="E241" s="122"/>
      <c r="F241" s="122"/>
    </row>
    <row r="242" spans="1:6" s="72" customFormat="1" x14ac:dyDescent="0.4">
      <c r="A242" s="69">
        <v>7.1</v>
      </c>
      <c r="B242" s="70">
        <v>9.0399999999999991</v>
      </c>
      <c r="C242" s="187">
        <v>7.01</v>
      </c>
      <c r="D242" s="71" t="s">
        <v>229</v>
      </c>
      <c r="E242" s="122"/>
      <c r="F242" s="122"/>
    </row>
    <row r="243" spans="1:6" s="72" customFormat="1" x14ac:dyDescent="0.4">
      <c r="A243" s="69">
        <v>7.1</v>
      </c>
      <c r="B243" s="70">
        <v>10.010999999999999</v>
      </c>
      <c r="C243" s="187">
        <v>7.01</v>
      </c>
      <c r="D243" s="71" t="s">
        <v>229</v>
      </c>
      <c r="E243" s="122"/>
      <c r="F243" s="122"/>
    </row>
    <row r="244" spans="1:6" s="72" customFormat="1" x14ac:dyDescent="0.4">
      <c r="A244" s="69">
        <v>7.1</v>
      </c>
      <c r="B244" s="70">
        <v>10.021000000000001</v>
      </c>
      <c r="C244" s="187">
        <v>7.01</v>
      </c>
      <c r="D244" s="71" t="s">
        <v>229</v>
      </c>
      <c r="E244" s="122"/>
      <c r="F244" s="122"/>
    </row>
    <row r="245" spans="1:6" s="72" customFormat="1" x14ac:dyDescent="0.4">
      <c r="A245" s="69">
        <v>8</v>
      </c>
      <c r="B245" s="70">
        <v>1.0109999999999999</v>
      </c>
      <c r="C245" s="187">
        <v>7.01</v>
      </c>
      <c r="D245" s="71" t="s">
        <v>229</v>
      </c>
      <c r="E245" s="122"/>
      <c r="F245" s="122"/>
    </row>
    <row r="246" spans="1:6" s="72" customFormat="1" x14ac:dyDescent="0.4">
      <c r="A246" s="69">
        <v>8</v>
      </c>
      <c r="B246" s="70">
        <v>2.0299999999999998</v>
      </c>
      <c r="C246" s="187">
        <v>7.01</v>
      </c>
      <c r="D246" s="71" t="s">
        <v>229</v>
      </c>
      <c r="E246" s="122"/>
      <c r="F246" s="122"/>
    </row>
    <row r="247" spans="1:6" s="72" customFormat="1" x14ac:dyDescent="0.4">
      <c r="A247" s="69">
        <v>8</v>
      </c>
      <c r="B247" s="70">
        <v>15</v>
      </c>
      <c r="C247" s="187">
        <v>7.01</v>
      </c>
      <c r="D247" s="71" t="s">
        <v>229</v>
      </c>
      <c r="E247" s="122"/>
      <c r="F247" s="122"/>
    </row>
    <row r="248" spans="1:6" s="72" customFormat="1" x14ac:dyDescent="0.4">
      <c r="A248" s="69">
        <v>8</v>
      </c>
      <c r="B248" s="70">
        <v>17.041</v>
      </c>
      <c r="C248" s="187">
        <v>7.01</v>
      </c>
      <c r="D248" s="71" t="s">
        <v>229</v>
      </c>
      <c r="E248" s="122">
        <v>1</v>
      </c>
      <c r="F248" s="122"/>
    </row>
    <row r="249" spans="1:6" s="72" customFormat="1" x14ac:dyDescent="0.4">
      <c r="A249" s="69">
        <v>7.1</v>
      </c>
      <c r="B249" s="70">
        <v>9.06</v>
      </c>
      <c r="C249" s="187">
        <v>7.02</v>
      </c>
      <c r="D249" s="71" t="s">
        <v>230</v>
      </c>
      <c r="E249" s="122"/>
      <c r="F249" s="122"/>
    </row>
    <row r="250" spans="1:6" s="72" customFormat="1" x14ac:dyDescent="0.4">
      <c r="A250" s="69">
        <v>7.1</v>
      </c>
      <c r="B250" s="70">
        <v>9.07</v>
      </c>
      <c r="C250" s="187">
        <v>7.02</v>
      </c>
      <c r="D250" s="71" t="s">
        <v>230</v>
      </c>
      <c r="E250" s="122"/>
      <c r="F250" s="122"/>
    </row>
    <row r="251" spans="1:6" s="72" customFormat="1" x14ac:dyDescent="0.4">
      <c r="A251" s="69">
        <v>7.1</v>
      </c>
      <c r="B251" s="70">
        <v>10.010999999999999</v>
      </c>
      <c r="C251" s="187">
        <v>7.02</v>
      </c>
      <c r="D251" s="71" t="s">
        <v>230</v>
      </c>
      <c r="E251" s="122"/>
      <c r="F251" s="122"/>
    </row>
    <row r="252" spans="1:6" s="72" customFormat="1" x14ac:dyDescent="0.4">
      <c r="A252" s="69">
        <v>7.1</v>
      </c>
      <c r="B252" s="70">
        <v>10.023</v>
      </c>
      <c r="C252" s="187">
        <v>7.02</v>
      </c>
      <c r="D252" s="71" t="s">
        <v>230</v>
      </c>
      <c r="E252" s="122"/>
      <c r="F252" s="122"/>
    </row>
    <row r="253" spans="1:6" s="72" customFormat="1" x14ac:dyDescent="0.4">
      <c r="A253" s="69">
        <v>8</v>
      </c>
      <c r="B253" s="70">
        <v>1.0109999999999999</v>
      </c>
      <c r="C253" s="187">
        <v>7.02</v>
      </c>
      <c r="D253" s="71" t="s">
        <v>230</v>
      </c>
      <c r="E253" s="122"/>
      <c r="F253" s="122"/>
    </row>
    <row r="254" spans="1:6" s="72" customFormat="1" x14ac:dyDescent="0.4">
      <c r="A254" s="69">
        <v>8</v>
      </c>
      <c r="B254" s="70">
        <v>2.04</v>
      </c>
      <c r="C254" s="187">
        <v>7.02</v>
      </c>
      <c r="D254" s="71" t="s">
        <v>230</v>
      </c>
      <c r="E254" s="122"/>
      <c r="F254" s="122"/>
    </row>
    <row r="255" spans="1:6" s="159" customFormat="1" ht="27" thickBot="1" x14ac:dyDescent="0.45">
      <c r="A255" s="155">
        <v>8</v>
      </c>
      <c r="B255" s="156">
        <v>17.041</v>
      </c>
      <c r="C255" s="190">
        <v>7.02</v>
      </c>
      <c r="D255" s="157" t="s">
        <v>230</v>
      </c>
      <c r="E255" s="158">
        <v>1</v>
      </c>
      <c r="F255" s="158">
        <f>SUM(E226:E255)</f>
        <v>2</v>
      </c>
    </row>
    <row r="256" spans="1:6" s="154" customFormat="1" x14ac:dyDescent="0.4">
      <c r="A256" s="168">
        <v>3</v>
      </c>
      <c r="B256" s="169">
        <v>5.01</v>
      </c>
      <c r="C256" s="192">
        <v>8.01</v>
      </c>
      <c r="D256" s="170" t="s">
        <v>149</v>
      </c>
      <c r="E256" s="171"/>
      <c r="F256" s="171"/>
    </row>
    <row r="257" spans="1:7" s="64" customFormat="1" x14ac:dyDescent="0.4">
      <c r="A257" s="60">
        <v>3</v>
      </c>
      <c r="B257" s="61">
        <v>9.01</v>
      </c>
      <c r="C257" s="186">
        <v>8.01</v>
      </c>
      <c r="D257" s="62" t="s">
        <v>149</v>
      </c>
      <c r="E257" s="123"/>
      <c r="F257" s="123"/>
    </row>
    <row r="258" spans="1:7" s="64" customFormat="1" x14ac:dyDescent="0.4">
      <c r="A258" s="60">
        <v>3</v>
      </c>
      <c r="B258" s="61">
        <v>11.04</v>
      </c>
      <c r="C258" s="186">
        <v>8.01</v>
      </c>
      <c r="D258" s="62" t="s">
        <v>149</v>
      </c>
      <c r="E258" s="123">
        <v>1</v>
      </c>
      <c r="F258" s="123"/>
    </row>
    <row r="259" spans="1:7" s="64" customFormat="1" x14ac:dyDescent="0.4">
      <c r="A259" s="60">
        <v>3</v>
      </c>
      <c r="B259" s="61">
        <v>6.01</v>
      </c>
      <c r="C259" s="186">
        <v>8.01</v>
      </c>
      <c r="D259" s="62" t="s">
        <v>156</v>
      </c>
      <c r="E259" s="123"/>
      <c r="F259" s="123"/>
    </row>
    <row r="260" spans="1:7" s="64" customFormat="1" x14ac:dyDescent="0.4">
      <c r="A260" s="60">
        <v>3</v>
      </c>
      <c r="B260" s="61">
        <v>6.04</v>
      </c>
      <c r="C260" s="186">
        <v>8.01</v>
      </c>
      <c r="D260" s="62" t="s">
        <v>156</v>
      </c>
      <c r="E260" s="123"/>
      <c r="F260" s="123"/>
    </row>
    <row r="261" spans="1:7" s="64" customFormat="1" x14ac:dyDescent="0.4">
      <c r="A261" s="60">
        <v>3</v>
      </c>
      <c r="B261" s="61">
        <v>8.01</v>
      </c>
      <c r="C261" s="186">
        <v>8.01</v>
      </c>
      <c r="D261" s="62" t="s">
        <v>156</v>
      </c>
      <c r="E261" s="123"/>
      <c r="F261" s="123"/>
    </row>
    <row r="262" spans="1:7" s="64" customFormat="1" x14ac:dyDescent="0.4">
      <c r="A262" s="60">
        <v>3</v>
      </c>
      <c r="B262" s="61">
        <v>8.0299999999999994</v>
      </c>
      <c r="C262" s="186">
        <v>8.01</v>
      </c>
      <c r="D262" s="62" t="s">
        <v>156</v>
      </c>
      <c r="E262" s="123">
        <v>1</v>
      </c>
      <c r="F262" s="123"/>
    </row>
    <row r="263" spans="1:7" s="64" customFormat="1" x14ac:dyDescent="0.25">
      <c r="A263" s="73">
        <v>3</v>
      </c>
      <c r="B263" s="96">
        <v>6.01</v>
      </c>
      <c r="C263" s="194">
        <v>8.01</v>
      </c>
      <c r="D263" s="97" t="s">
        <v>214</v>
      </c>
      <c r="E263" s="124"/>
      <c r="F263" s="124"/>
      <c r="G263" s="57"/>
    </row>
    <row r="264" spans="1:7" s="64" customFormat="1" x14ac:dyDescent="0.25">
      <c r="A264" s="73">
        <v>3</v>
      </c>
      <c r="B264" s="96">
        <v>6.03</v>
      </c>
      <c r="C264" s="194">
        <v>8.01</v>
      </c>
      <c r="D264" s="97" t="s">
        <v>214</v>
      </c>
      <c r="E264" s="124"/>
      <c r="F264" s="124"/>
      <c r="G264" s="57"/>
    </row>
    <row r="265" spans="1:7" s="64" customFormat="1" x14ac:dyDescent="0.25">
      <c r="A265" s="73">
        <v>3</v>
      </c>
      <c r="B265" s="96">
        <v>8.01</v>
      </c>
      <c r="C265" s="194">
        <v>8.01</v>
      </c>
      <c r="D265" s="97" t="s">
        <v>214</v>
      </c>
      <c r="E265" s="124"/>
      <c r="F265" s="124"/>
      <c r="G265" s="57"/>
    </row>
    <row r="266" spans="1:7" s="64" customFormat="1" x14ac:dyDescent="0.25">
      <c r="A266" s="73">
        <v>3</v>
      </c>
      <c r="B266" s="96">
        <v>11.02</v>
      </c>
      <c r="C266" s="194">
        <v>8.01</v>
      </c>
      <c r="D266" s="97" t="s">
        <v>214</v>
      </c>
      <c r="E266" s="124"/>
      <c r="F266" s="124"/>
      <c r="G266" s="57"/>
    </row>
    <row r="267" spans="1:7" s="64" customFormat="1" x14ac:dyDescent="0.25">
      <c r="A267" s="73">
        <v>3</v>
      </c>
      <c r="B267" s="96">
        <v>12.01</v>
      </c>
      <c r="C267" s="194">
        <v>8.01</v>
      </c>
      <c r="D267" s="97" t="s">
        <v>214</v>
      </c>
      <c r="E267" s="124"/>
      <c r="F267" s="124"/>
      <c r="G267" s="57"/>
    </row>
    <row r="268" spans="1:7" s="64" customFormat="1" x14ac:dyDescent="0.25">
      <c r="A268" s="73">
        <v>4</v>
      </c>
      <c r="B268" s="96">
        <v>8.01</v>
      </c>
      <c r="C268" s="194">
        <v>8.01</v>
      </c>
      <c r="D268" s="97" t="s">
        <v>214</v>
      </c>
      <c r="E268" s="124"/>
      <c r="F268" s="124"/>
      <c r="G268" s="57"/>
    </row>
    <row r="269" spans="1:7" s="64" customFormat="1" x14ac:dyDescent="0.25">
      <c r="A269" s="73">
        <v>4</v>
      </c>
      <c r="B269" s="96">
        <v>17.010000000000002</v>
      </c>
      <c r="C269" s="194">
        <v>8.01</v>
      </c>
      <c r="D269" s="97" t="s">
        <v>214</v>
      </c>
      <c r="E269" s="124"/>
      <c r="F269" s="124"/>
      <c r="G269" s="57"/>
    </row>
    <row r="270" spans="1:7" s="64" customFormat="1" x14ac:dyDescent="0.25">
      <c r="A270" s="73">
        <v>12.2</v>
      </c>
      <c r="B270" s="96">
        <v>6.01</v>
      </c>
      <c r="C270" s="194">
        <v>8.01</v>
      </c>
      <c r="D270" s="97" t="s">
        <v>214</v>
      </c>
      <c r="E270" s="124">
        <v>1</v>
      </c>
      <c r="F270" s="124"/>
      <c r="G270" s="57"/>
    </row>
    <row r="271" spans="1:7" s="72" customFormat="1" x14ac:dyDescent="0.4">
      <c r="A271" s="69">
        <v>3</v>
      </c>
      <c r="B271" s="70">
        <v>8.01</v>
      </c>
      <c r="C271" s="187">
        <v>8.01</v>
      </c>
      <c r="D271" s="71" t="s">
        <v>212</v>
      </c>
      <c r="E271" s="122"/>
      <c r="F271" s="122"/>
      <c r="G271" s="86"/>
    </row>
    <row r="272" spans="1:7" s="72" customFormat="1" x14ac:dyDescent="0.4">
      <c r="A272" s="69">
        <v>3</v>
      </c>
      <c r="B272" s="70">
        <v>11.02</v>
      </c>
      <c r="C272" s="187">
        <v>8.01</v>
      </c>
      <c r="D272" s="71" t="s">
        <v>212</v>
      </c>
      <c r="E272" s="128"/>
      <c r="F272" s="128"/>
      <c r="G272" s="59"/>
    </row>
    <row r="273" spans="1:7" s="72" customFormat="1" x14ac:dyDescent="0.35">
      <c r="A273" s="65">
        <v>3</v>
      </c>
      <c r="B273" s="66">
        <v>12.01</v>
      </c>
      <c r="C273" s="185">
        <v>8.01</v>
      </c>
      <c r="D273" s="67" t="s">
        <v>212</v>
      </c>
      <c r="E273" s="122"/>
      <c r="F273" s="122"/>
      <c r="G273" s="86"/>
    </row>
    <row r="274" spans="1:7" s="72" customFormat="1" x14ac:dyDescent="0.35">
      <c r="A274" s="69">
        <v>4</v>
      </c>
      <c r="B274" s="70">
        <v>8.01</v>
      </c>
      <c r="C274" s="185">
        <v>8.01</v>
      </c>
      <c r="D274" s="71" t="s">
        <v>212</v>
      </c>
      <c r="E274" s="122"/>
      <c r="F274" s="122"/>
      <c r="G274" s="86"/>
    </row>
    <row r="275" spans="1:7" s="72" customFormat="1" x14ac:dyDescent="0.35">
      <c r="A275" s="69">
        <v>4</v>
      </c>
      <c r="B275" s="70">
        <v>17.010000000000002</v>
      </c>
      <c r="C275" s="185">
        <v>8.01</v>
      </c>
      <c r="D275" s="71" t="s">
        <v>212</v>
      </c>
      <c r="E275" s="128"/>
      <c r="F275" s="128"/>
      <c r="G275" s="59"/>
    </row>
    <row r="276" spans="1:7" s="72" customFormat="1" x14ac:dyDescent="0.25">
      <c r="A276" s="65">
        <v>7.1</v>
      </c>
      <c r="B276" s="66">
        <v>8.01</v>
      </c>
      <c r="C276" s="185">
        <v>8.01</v>
      </c>
      <c r="D276" s="67" t="s">
        <v>212</v>
      </c>
      <c r="E276" s="128"/>
      <c r="F276" s="128"/>
      <c r="G276" s="59"/>
    </row>
    <row r="277" spans="1:7" s="72" customFormat="1" x14ac:dyDescent="0.25">
      <c r="A277" s="65">
        <v>7.1</v>
      </c>
      <c r="B277" s="66">
        <v>11.02</v>
      </c>
      <c r="C277" s="185">
        <v>8.01</v>
      </c>
      <c r="D277" s="67" t="s">
        <v>212</v>
      </c>
      <c r="E277" s="125">
        <v>1</v>
      </c>
      <c r="F277" s="125"/>
      <c r="G277" s="68"/>
    </row>
    <row r="278" spans="1:7" s="64" customFormat="1" x14ac:dyDescent="0.4">
      <c r="A278" s="60">
        <v>3</v>
      </c>
      <c r="B278" s="61">
        <v>2.0099999999999998</v>
      </c>
      <c r="C278" s="186">
        <v>8.01</v>
      </c>
      <c r="D278" s="62" t="s">
        <v>249</v>
      </c>
      <c r="E278" s="123"/>
      <c r="F278" s="123"/>
    </row>
    <row r="279" spans="1:7" s="64" customFormat="1" x14ac:dyDescent="0.4">
      <c r="A279" s="60">
        <v>3</v>
      </c>
      <c r="B279" s="61">
        <v>2.0299999999999998</v>
      </c>
      <c r="C279" s="186">
        <v>8.01</v>
      </c>
      <c r="D279" s="62" t="s">
        <v>249</v>
      </c>
      <c r="E279" s="123"/>
      <c r="F279" s="123"/>
    </row>
    <row r="280" spans="1:7" s="64" customFormat="1" x14ac:dyDescent="0.4">
      <c r="A280" s="60">
        <v>3</v>
      </c>
      <c r="B280" s="61">
        <v>2.04</v>
      </c>
      <c r="C280" s="186">
        <v>8.01</v>
      </c>
      <c r="D280" s="62" t="s">
        <v>249</v>
      </c>
      <c r="E280" s="123"/>
      <c r="F280" s="123"/>
    </row>
    <row r="281" spans="1:7" s="64" customFormat="1" x14ac:dyDescent="0.4">
      <c r="A281" s="60">
        <v>3</v>
      </c>
      <c r="B281" s="61">
        <v>8.01</v>
      </c>
      <c r="C281" s="186">
        <v>8.01</v>
      </c>
      <c r="D281" s="62" t="s">
        <v>249</v>
      </c>
      <c r="E281" s="123"/>
      <c r="F281" s="123"/>
    </row>
    <row r="282" spans="1:7" s="64" customFormat="1" x14ac:dyDescent="0.4">
      <c r="A282" s="60">
        <v>3</v>
      </c>
      <c r="B282" s="61">
        <v>10.013</v>
      </c>
      <c r="C282" s="186">
        <v>8.01</v>
      </c>
      <c r="D282" s="62" t="s">
        <v>249</v>
      </c>
      <c r="E282" s="123"/>
      <c r="F282" s="123"/>
    </row>
    <row r="283" spans="1:7" s="64" customFormat="1" x14ac:dyDescent="0.4">
      <c r="A283" s="60">
        <v>3</v>
      </c>
      <c r="B283" s="61">
        <v>12.01</v>
      </c>
      <c r="C283" s="186">
        <v>8.01</v>
      </c>
      <c r="D283" s="62" t="s">
        <v>249</v>
      </c>
      <c r="E283" s="123"/>
      <c r="F283" s="123"/>
    </row>
    <row r="284" spans="1:7" s="64" customFormat="1" x14ac:dyDescent="0.4">
      <c r="A284" s="60">
        <v>3</v>
      </c>
      <c r="B284" s="61">
        <v>15</v>
      </c>
      <c r="C284" s="186">
        <v>8.01</v>
      </c>
      <c r="D284" s="62" t="s">
        <v>249</v>
      </c>
      <c r="E284" s="123">
        <v>1</v>
      </c>
      <c r="F284" s="123"/>
    </row>
    <row r="285" spans="1:7" s="72" customFormat="1" x14ac:dyDescent="0.4">
      <c r="A285" s="69">
        <v>3</v>
      </c>
      <c r="B285" s="70">
        <v>2.0099999999999998</v>
      </c>
      <c r="C285" s="187">
        <v>8.01</v>
      </c>
      <c r="D285" s="71" t="s">
        <v>248</v>
      </c>
      <c r="E285" s="122"/>
      <c r="F285" s="122"/>
    </row>
    <row r="286" spans="1:7" s="68" customFormat="1" x14ac:dyDescent="0.4">
      <c r="A286" s="69">
        <v>3</v>
      </c>
      <c r="B286" s="70">
        <v>2.04</v>
      </c>
      <c r="C286" s="187">
        <v>8.01</v>
      </c>
      <c r="D286" s="71" t="s">
        <v>248</v>
      </c>
      <c r="E286" s="122"/>
      <c r="F286" s="122"/>
      <c r="G286" s="72"/>
    </row>
    <row r="287" spans="1:7" s="72" customFormat="1" x14ac:dyDescent="0.4">
      <c r="A287" s="69">
        <v>3</v>
      </c>
      <c r="B287" s="70">
        <v>8.01</v>
      </c>
      <c r="C287" s="187">
        <v>8.01</v>
      </c>
      <c r="D287" s="71" t="s">
        <v>248</v>
      </c>
      <c r="E287" s="122"/>
      <c r="F287" s="122"/>
    </row>
    <row r="288" spans="1:7" s="72" customFormat="1" x14ac:dyDescent="0.4">
      <c r="A288" s="69">
        <v>3</v>
      </c>
      <c r="B288" s="70">
        <v>10.010999999999999</v>
      </c>
      <c r="C288" s="187">
        <v>8.01</v>
      </c>
      <c r="D288" s="71" t="s">
        <v>248</v>
      </c>
      <c r="E288" s="122"/>
      <c r="F288" s="122"/>
    </row>
    <row r="289" spans="1:7" s="68" customFormat="1" x14ac:dyDescent="0.4">
      <c r="A289" s="69">
        <v>3</v>
      </c>
      <c r="B289" s="70">
        <v>11.09</v>
      </c>
      <c r="C289" s="187">
        <v>8.01</v>
      </c>
      <c r="D289" s="71" t="s">
        <v>248</v>
      </c>
      <c r="E289" s="122"/>
      <c r="F289" s="122"/>
      <c r="G289" s="72"/>
    </row>
    <row r="290" spans="1:7" s="68" customFormat="1" x14ac:dyDescent="0.4">
      <c r="A290" s="69">
        <v>3</v>
      </c>
      <c r="B290" s="70">
        <v>12.01</v>
      </c>
      <c r="C290" s="187">
        <v>8.01</v>
      </c>
      <c r="D290" s="71" t="s">
        <v>248</v>
      </c>
      <c r="E290" s="122"/>
      <c r="F290" s="122"/>
      <c r="G290" s="72"/>
    </row>
    <row r="291" spans="1:7" s="68" customFormat="1" x14ac:dyDescent="0.4">
      <c r="A291" s="69">
        <v>3</v>
      </c>
      <c r="B291" s="70">
        <v>15</v>
      </c>
      <c r="C291" s="187">
        <v>8.01</v>
      </c>
      <c r="D291" s="71" t="s">
        <v>248</v>
      </c>
      <c r="E291" s="122">
        <v>1</v>
      </c>
      <c r="F291" s="122"/>
      <c r="G291" s="72"/>
    </row>
    <row r="292" spans="1:7" s="68" customFormat="1" x14ac:dyDescent="0.4">
      <c r="A292" s="69">
        <v>7.1</v>
      </c>
      <c r="B292" s="70">
        <v>9.11</v>
      </c>
      <c r="C292" s="187">
        <v>8.02</v>
      </c>
      <c r="D292" s="71" t="s">
        <v>211</v>
      </c>
      <c r="E292" s="122"/>
      <c r="F292" s="122"/>
      <c r="G292" s="85"/>
    </row>
    <row r="293" spans="1:7" s="68" customFormat="1" x14ac:dyDescent="0.4">
      <c r="A293" s="69">
        <v>7.1</v>
      </c>
      <c r="B293" s="70">
        <v>10.012</v>
      </c>
      <c r="C293" s="187">
        <v>8.02</v>
      </c>
      <c r="D293" s="71" t="s">
        <v>211</v>
      </c>
      <c r="E293" s="122"/>
      <c r="F293" s="122"/>
      <c r="G293" s="85"/>
    </row>
    <row r="294" spans="1:7" s="68" customFormat="1" x14ac:dyDescent="0.4">
      <c r="A294" s="69">
        <v>7.1</v>
      </c>
      <c r="B294" s="70">
        <v>11.01</v>
      </c>
      <c r="C294" s="187">
        <v>8.02</v>
      </c>
      <c r="D294" s="71" t="s">
        <v>211</v>
      </c>
      <c r="E294" s="122"/>
      <c r="F294" s="122"/>
      <c r="G294" s="85"/>
    </row>
    <row r="295" spans="1:7" s="68" customFormat="1" x14ac:dyDescent="0.4">
      <c r="A295" s="69">
        <v>12.2</v>
      </c>
      <c r="B295" s="70">
        <v>2.13</v>
      </c>
      <c r="C295" s="187">
        <v>8.02</v>
      </c>
      <c r="D295" s="71" t="s">
        <v>211</v>
      </c>
      <c r="E295" s="122"/>
      <c r="F295" s="122"/>
      <c r="G295" s="85"/>
    </row>
    <row r="296" spans="1:7" s="68" customFormat="1" x14ac:dyDescent="0.4">
      <c r="A296" s="69">
        <v>12.2</v>
      </c>
      <c r="B296" s="70">
        <v>5.04</v>
      </c>
      <c r="C296" s="187">
        <v>8.02</v>
      </c>
      <c r="D296" s="71" t="s">
        <v>211</v>
      </c>
      <c r="E296" s="122"/>
      <c r="F296" s="122"/>
      <c r="G296" s="85"/>
    </row>
    <row r="297" spans="1:7" s="68" customFormat="1" x14ac:dyDescent="0.4">
      <c r="A297" s="69">
        <v>12.2</v>
      </c>
      <c r="B297" s="70">
        <v>7.03</v>
      </c>
      <c r="C297" s="187">
        <v>8.02</v>
      </c>
      <c r="D297" s="71" t="s">
        <v>211</v>
      </c>
      <c r="E297" s="122"/>
      <c r="F297" s="122"/>
      <c r="G297" s="85"/>
    </row>
    <row r="298" spans="1:7" s="68" customFormat="1" x14ac:dyDescent="0.4">
      <c r="A298" s="69">
        <v>12.2</v>
      </c>
      <c r="B298" s="70">
        <v>15</v>
      </c>
      <c r="C298" s="187">
        <v>8.02</v>
      </c>
      <c r="D298" s="71" t="s">
        <v>211</v>
      </c>
      <c r="E298" s="122">
        <v>1</v>
      </c>
      <c r="F298" s="122"/>
      <c r="G298" s="85"/>
    </row>
    <row r="299" spans="1:7" s="68" customFormat="1" x14ac:dyDescent="0.4">
      <c r="A299" s="69">
        <v>4</v>
      </c>
      <c r="B299" s="70">
        <v>7.03</v>
      </c>
      <c r="C299" s="187">
        <v>8.0299999999999994</v>
      </c>
      <c r="D299" s="71" t="s">
        <v>218</v>
      </c>
      <c r="E299" s="122"/>
      <c r="F299" s="122"/>
      <c r="G299" s="72"/>
    </row>
    <row r="300" spans="1:7" s="68" customFormat="1" x14ac:dyDescent="0.4">
      <c r="A300" s="69">
        <v>4</v>
      </c>
      <c r="B300" s="70">
        <v>7.04</v>
      </c>
      <c r="C300" s="187">
        <v>8.0299999999999994</v>
      </c>
      <c r="D300" s="71" t="s">
        <v>218</v>
      </c>
      <c r="E300" s="122"/>
      <c r="F300" s="122"/>
      <c r="G300" s="72"/>
    </row>
    <row r="301" spans="1:7" s="68" customFormat="1" x14ac:dyDescent="0.4">
      <c r="A301" s="69">
        <v>4</v>
      </c>
      <c r="B301" s="70">
        <v>10.010999999999999</v>
      </c>
      <c r="C301" s="187">
        <v>8.0299999999999994</v>
      </c>
      <c r="D301" s="71" t="s">
        <v>218</v>
      </c>
      <c r="E301" s="122"/>
      <c r="F301" s="122"/>
      <c r="G301" s="72"/>
    </row>
    <row r="302" spans="1:7" s="68" customFormat="1" x14ac:dyDescent="0.4">
      <c r="A302" s="69">
        <v>4</v>
      </c>
      <c r="B302" s="70">
        <v>10.012</v>
      </c>
      <c r="C302" s="187">
        <v>8.0299999999999994</v>
      </c>
      <c r="D302" s="71" t="s">
        <v>218</v>
      </c>
      <c r="E302" s="122"/>
      <c r="F302" s="122"/>
      <c r="G302" s="72"/>
    </row>
    <row r="303" spans="1:7" s="59" customFormat="1" x14ac:dyDescent="0.4">
      <c r="A303" s="69">
        <v>4</v>
      </c>
      <c r="B303" s="70">
        <v>11.07</v>
      </c>
      <c r="C303" s="187">
        <v>8.0299999999999994</v>
      </c>
      <c r="D303" s="71" t="s">
        <v>218</v>
      </c>
      <c r="E303" s="122"/>
      <c r="F303" s="122"/>
      <c r="G303" s="72"/>
    </row>
    <row r="304" spans="1:7" s="59" customFormat="1" x14ac:dyDescent="0.4">
      <c r="A304" s="69">
        <v>4</v>
      </c>
      <c r="B304" s="70">
        <v>11.08</v>
      </c>
      <c r="C304" s="187">
        <v>8.0299999999999994</v>
      </c>
      <c r="D304" s="71" t="s">
        <v>218</v>
      </c>
      <c r="E304" s="122"/>
      <c r="F304" s="122"/>
      <c r="G304" s="72"/>
    </row>
    <row r="305" spans="1:7" s="59" customFormat="1" x14ac:dyDescent="0.4">
      <c r="A305" s="69">
        <v>4</v>
      </c>
      <c r="B305" s="70">
        <v>17.010000000000002</v>
      </c>
      <c r="C305" s="187">
        <v>8.0299999999999994</v>
      </c>
      <c r="D305" s="71" t="s">
        <v>218</v>
      </c>
      <c r="E305" s="122"/>
      <c r="F305" s="122"/>
      <c r="G305" s="72"/>
    </row>
    <row r="306" spans="1:7" s="59" customFormat="1" x14ac:dyDescent="0.4">
      <c r="A306" s="69">
        <v>5</v>
      </c>
      <c r="B306" s="70">
        <v>7.03</v>
      </c>
      <c r="C306" s="187">
        <v>8.0299999999999994</v>
      </c>
      <c r="D306" s="71" t="s">
        <v>218</v>
      </c>
      <c r="E306" s="122"/>
      <c r="F306" s="122"/>
      <c r="G306" s="72"/>
    </row>
    <row r="307" spans="1:7" s="59" customFormat="1" x14ac:dyDescent="0.4">
      <c r="A307" s="69">
        <v>5</v>
      </c>
      <c r="B307" s="70">
        <v>7.04</v>
      </c>
      <c r="C307" s="187">
        <v>8.0299999999999994</v>
      </c>
      <c r="D307" s="71" t="s">
        <v>218</v>
      </c>
      <c r="E307" s="122"/>
      <c r="F307" s="122"/>
      <c r="G307" s="72"/>
    </row>
    <row r="308" spans="1:7" s="59" customFormat="1" x14ac:dyDescent="0.4">
      <c r="A308" s="69">
        <v>5</v>
      </c>
      <c r="B308" s="70">
        <v>10.010999999999999</v>
      </c>
      <c r="C308" s="187">
        <v>8.0299999999999994</v>
      </c>
      <c r="D308" s="71" t="s">
        <v>218</v>
      </c>
      <c r="E308" s="122"/>
      <c r="F308" s="122"/>
      <c r="G308" s="72"/>
    </row>
    <row r="309" spans="1:7" s="59" customFormat="1" x14ac:dyDescent="0.4">
      <c r="A309" s="69">
        <v>5</v>
      </c>
      <c r="B309" s="70">
        <v>10.012</v>
      </c>
      <c r="C309" s="187">
        <v>8.0299999999999994</v>
      </c>
      <c r="D309" s="71" t="s">
        <v>218</v>
      </c>
      <c r="E309" s="122"/>
      <c r="F309" s="122"/>
      <c r="G309" s="72"/>
    </row>
    <row r="310" spans="1:7" s="59" customFormat="1" x14ac:dyDescent="0.4">
      <c r="A310" s="69">
        <v>5</v>
      </c>
      <c r="B310" s="70">
        <v>11.07</v>
      </c>
      <c r="C310" s="187">
        <v>8.0299999999999994</v>
      </c>
      <c r="D310" s="71" t="s">
        <v>218</v>
      </c>
      <c r="E310" s="122"/>
      <c r="F310" s="122"/>
      <c r="G310" s="72"/>
    </row>
    <row r="311" spans="1:7" s="59" customFormat="1" x14ac:dyDescent="0.4">
      <c r="A311" s="69">
        <v>5</v>
      </c>
      <c r="B311" s="70">
        <v>11.08</v>
      </c>
      <c r="C311" s="187">
        <v>8.0299999999999994</v>
      </c>
      <c r="D311" s="71" t="s">
        <v>218</v>
      </c>
      <c r="E311" s="122"/>
      <c r="F311" s="122"/>
      <c r="G311" s="72"/>
    </row>
    <row r="312" spans="1:7" s="59" customFormat="1" x14ac:dyDescent="0.4">
      <c r="A312" s="69">
        <v>5</v>
      </c>
      <c r="B312" s="70">
        <v>17.010000000000002</v>
      </c>
      <c r="C312" s="187">
        <v>8.0299999999999994</v>
      </c>
      <c r="D312" s="71" t="s">
        <v>218</v>
      </c>
      <c r="E312" s="122"/>
      <c r="F312" s="122"/>
      <c r="G312" s="72"/>
    </row>
    <row r="313" spans="1:7" s="59" customFormat="1" x14ac:dyDescent="0.4">
      <c r="A313" s="69">
        <v>7.2</v>
      </c>
      <c r="B313" s="70">
        <v>9.14</v>
      </c>
      <c r="C313" s="187">
        <v>8.0299999999999994</v>
      </c>
      <c r="D313" s="71" t="s">
        <v>218</v>
      </c>
      <c r="E313" s="122"/>
      <c r="F313" s="122"/>
      <c r="G313" s="72"/>
    </row>
    <row r="314" spans="1:7" s="59" customFormat="1" x14ac:dyDescent="0.4">
      <c r="A314" s="69">
        <v>7.2</v>
      </c>
      <c r="B314" s="70">
        <v>9.15</v>
      </c>
      <c r="C314" s="187">
        <v>8.0299999999999994</v>
      </c>
      <c r="D314" s="71" t="s">
        <v>218</v>
      </c>
      <c r="E314" s="122"/>
      <c r="F314" s="122"/>
      <c r="G314" s="72"/>
    </row>
    <row r="315" spans="1:7" s="59" customFormat="1" x14ac:dyDescent="0.4">
      <c r="A315" s="69">
        <v>7.2</v>
      </c>
      <c r="B315" s="70">
        <v>10.010999999999999</v>
      </c>
      <c r="C315" s="187">
        <v>8.0299999999999994</v>
      </c>
      <c r="D315" s="71" t="s">
        <v>218</v>
      </c>
      <c r="E315" s="122"/>
      <c r="F315" s="122"/>
      <c r="G315" s="72"/>
    </row>
    <row r="316" spans="1:7" s="59" customFormat="1" x14ac:dyDescent="0.4">
      <c r="A316" s="69">
        <v>7.2</v>
      </c>
      <c r="B316" s="70">
        <v>10.012</v>
      </c>
      <c r="C316" s="187">
        <v>8.0299999999999994</v>
      </c>
      <c r="D316" s="71" t="s">
        <v>218</v>
      </c>
      <c r="E316" s="122">
        <v>1</v>
      </c>
      <c r="F316" s="122"/>
      <c r="G316" s="72"/>
    </row>
    <row r="317" spans="1:7" s="59" customFormat="1" x14ac:dyDescent="0.4">
      <c r="A317" s="69">
        <v>4</v>
      </c>
      <c r="B317" s="70">
        <v>7.03</v>
      </c>
      <c r="C317" s="187">
        <v>8.0399999999999991</v>
      </c>
      <c r="D317" s="71" t="s">
        <v>218</v>
      </c>
      <c r="E317" s="122"/>
      <c r="F317" s="122"/>
      <c r="G317" s="72"/>
    </row>
    <row r="318" spans="1:7" s="59" customFormat="1" x14ac:dyDescent="0.4">
      <c r="A318" s="69">
        <v>4</v>
      </c>
      <c r="B318" s="70">
        <v>7.04</v>
      </c>
      <c r="C318" s="187">
        <v>8.0399999999999991</v>
      </c>
      <c r="D318" s="71" t="s">
        <v>218</v>
      </c>
      <c r="E318" s="122"/>
      <c r="F318" s="122"/>
      <c r="G318" s="72"/>
    </row>
    <row r="319" spans="1:7" s="59" customFormat="1" x14ac:dyDescent="0.4">
      <c r="A319" s="69">
        <v>4</v>
      </c>
      <c r="B319" s="70">
        <v>10.010999999999999</v>
      </c>
      <c r="C319" s="187">
        <v>8.0399999999999991</v>
      </c>
      <c r="D319" s="71" t="s">
        <v>218</v>
      </c>
      <c r="E319" s="122"/>
      <c r="F319" s="122"/>
      <c r="G319" s="72"/>
    </row>
    <row r="320" spans="1:7" s="72" customFormat="1" x14ac:dyDescent="0.4">
      <c r="A320" s="69">
        <v>4</v>
      </c>
      <c r="B320" s="70">
        <v>10.012</v>
      </c>
      <c r="C320" s="187">
        <v>8.0399999999999991</v>
      </c>
      <c r="D320" s="71" t="s">
        <v>218</v>
      </c>
      <c r="E320" s="122"/>
      <c r="F320" s="122"/>
    </row>
    <row r="321" spans="1:7" s="72" customFormat="1" x14ac:dyDescent="0.4">
      <c r="A321" s="69">
        <v>4</v>
      </c>
      <c r="B321" s="70">
        <v>11.07</v>
      </c>
      <c r="C321" s="187">
        <v>8.0399999999999991</v>
      </c>
      <c r="D321" s="71" t="s">
        <v>218</v>
      </c>
      <c r="E321" s="122"/>
      <c r="F321" s="122"/>
    </row>
    <row r="322" spans="1:7" s="72" customFormat="1" x14ac:dyDescent="0.4">
      <c r="A322" s="69">
        <v>4</v>
      </c>
      <c r="B322" s="70">
        <v>11.08</v>
      </c>
      <c r="C322" s="187">
        <v>8.0399999999999991</v>
      </c>
      <c r="D322" s="71" t="s">
        <v>218</v>
      </c>
      <c r="E322" s="122"/>
      <c r="F322" s="122"/>
    </row>
    <row r="323" spans="1:7" s="72" customFormat="1" x14ac:dyDescent="0.4">
      <c r="A323" s="69">
        <v>4</v>
      </c>
      <c r="B323" s="70">
        <v>17.010000000000002</v>
      </c>
      <c r="C323" s="187">
        <v>8.0399999999999991</v>
      </c>
      <c r="D323" s="71" t="s">
        <v>218</v>
      </c>
      <c r="E323" s="122"/>
      <c r="F323" s="122"/>
    </row>
    <row r="324" spans="1:7" s="72" customFormat="1" x14ac:dyDescent="0.4">
      <c r="A324" s="69">
        <v>5</v>
      </c>
      <c r="B324" s="70">
        <v>7.03</v>
      </c>
      <c r="C324" s="187">
        <v>8.0399999999999991</v>
      </c>
      <c r="D324" s="71" t="s">
        <v>218</v>
      </c>
      <c r="E324" s="122"/>
      <c r="F324" s="122"/>
    </row>
    <row r="325" spans="1:7" s="72" customFormat="1" x14ac:dyDescent="0.4">
      <c r="A325" s="69">
        <v>5</v>
      </c>
      <c r="B325" s="70">
        <v>7.04</v>
      </c>
      <c r="C325" s="187">
        <v>8.0399999999999991</v>
      </c>
      <c r="D325" s="71" t="s">
        <v>218</v>
      </c>
      <c r="E325" s="122"/>
      <c r="F325" s="122"/>
    </row>
    <row r="326" spans="1:7" s="72" customFormat="1" x14ac:dyDescent="0.4">
      <c r="A326" s="69">
        <v>5</v>
      </c>
      <c r="B326" s="70">
        <v>10.010999999999999</v>
      </c>
      <c r="C326" s="187">
        <v>8.0399999999999991</v>
      </c>
      <c r="D326" s="71" t="s">
        <v>218</v>
      </c>
      <c r="E326" s="122"/>
      <c r="F326" s="122"/>
    </row>
    <row r="327" spans="1:7" s="72" customFormat="1" x14ac:dyDescent="0.4">
      <c r="A327" s="69">
        <v>5</v>
      </c>
      <c r="B327" s="70">
        <v>10.012</v>
      </c>
      <c r="C327" s="187">
        <v>8.0399999999999991</v>
      </c>
      <c r="D327" s="71" t="s">
        <v>218</v>
      </c>
      <c r="E327" s="122"/>
      <c r="F327" s="122"/>
    </row>
    <row r="328" spans="1:7" s="72" customFormat="1" x14ac:dyDescent="0.4">
      <c r="A328" s="69">
        <v>5</v>
      </c>
      <c r="B328" s="70">
        <v>11.07</v>
      </c>
      <c r="C328" s="187">
        <v>8.0399999999999991</v>
      </c>
      <c r="D328" s="71" t="s">
        <v>218</v>
      </c>
      <c r="E328" s="122"/>
      <c r="F328" s="122"/>
    </row>
    <row r="329" spans="1:7" s="72" customFormat="1" x14ac:dyDescent="0.4">
      <c r="A329" s="69">
        <v>5</v>
      </c>
      <c r="B329" s="70">
        <v>11.08</v>
      </c>
      <c r="C329" s="187">
        <v>8.0399999999999991</v>
      </c>
      <c r="D329" s="71" t="s">
        <v>218</v>
      </c>
      <c r="E329" s="122"/>
      <c r="F329" s="122"/>
    </row>
    <row r="330" spans="1:7" s="72" customFormat="1" x14ac:dyDescent="0.4">
      <c r="A330" s="69">
        <v>5</v>
      </c>
      <c r="B330" s="70">
        <v>17.010000000000002</v>
      </c>
      <c r="C330" s="187">
        <v>8.0399999999999991</v>
      </c>
      <c r="D330" s="71" t="s">
        <v>218</v>
      </c>
      <c r="E330" s="122"/>
      <c r="F330" s="122"/>
    </row>
    <row r="331" spans="1:7" s="72" customFormat="1" x14ac:dyDescent="0.4">
      <c r="A331" s="69">
        <v>7.2</v>
      </c>
      <c r="B331" s="70">
        <v>9.14</v>
      </c>
      <c r="C331" s="187">
        <v>8.0399999999999991</v>
      </c>
      <c r="D331" s="71" t="s">
        <v>218</v>
      </c>
      <c r="E331" s="122"/>
      <c r="F331" s="122"/>
    </row>
    <row r="332" spans="1:7" s="72" customFormat="1" x14ac:dyDescent="0.4">
      <c r="A332" s="69">
        <v>7.2</v>
      </c>
      <c r="B332" s="70">
        <v>9.15</v>
      </c>
      <c r="C332" s="187">
        <v>8.0399999999999991</v>
      </c>
      <c r="D332" s="71" t="s">
        <v>218</v>
      </c>
      <c r="E332" s="122"/>
      <c r="F332" s="122"/>
    </row>
    <row r="333" spans="1:7" s="72" customFormat="1" x14ac:dyDescent="0.4">
      <c r="A333" s="69">
        <v>7.2</v>
      </c>
      <c r="B333" s="70">
        <v>10.010999999999999</v>
      </c>
      <c r="C333" s="187">
        <v>8.0399999999999991</v>
      </c>
      <c r="D333" s="71" t="s">
        <v>218</v>
      </c>
      <c r="E333" s="122"/>
      <c r="F333" s="122"/>
    </row>
    <row r="334" spans="1:7" s="72" customFormat="1" x14ac:dyDescent="0.4">
      <c r="A334" s="69">
        <v>7.2</v>
      </c>
      <c r="B334" s="70">
        <v>10.012</v>
      </c>
      <c r="C334" s="187">
        <v>8.0399999999999991</v>
      </c>
      <c r="D334" s="71" t="s">
        <v>218</v>
      </c>
      <c r="E334" s="122">
        <v>1</v>
      </c>
      <c r="F334" s="122"/>
    </row>
    <row r="335" spans="1:7" s="72" customFormat="1" x14ac:dyDescent="0.4">
      <c r="A335" s="69">
        <v>12.1</v>
      </c>
      <c r="B335" s="70">
        <v>2.11</v>
      </c>
      <c r="C335" s="187">
        <v>8.0500000000000007</v>
      </c>
      <c r="D335" s="71" t="s">
        <v>117</v>
      </c>
      <c r="E335" s="122"/>
      <c r="F335" s="122"/>
      <c r="G335" s="85"/>
    </row>
    <row r="336" spans="1:7" s="72" customFormat="1" x14ac:dyDescent="0.4">
      <c r="A336" s="69">
        <v>12.1</v>
      </c>
      <c r="B336" s="70">
        <v>2.12</v>
      </c>
      <c r="C336" s="187">
        <v>8.0500000000000007</v>
      </c>
      <c r="D336" s="71" t="s">
        <v>117</v>
      </c>
      <c r="E336" s="122"/>
      <c r="F336" s="122"/>
      <c r="G336" s="85"/>
    </row>
    <row r="337" spans="1:7" s="72" customFormat="1" x14ac:dyDescent="0.4">
      <c r="A337" s="69">
        <v>12.1</v>
      </c>
      <c r="B337" s="70">
        <v>3.02</v>
      </c>
      <c r="C337" s="187">
        <v>8.0500000000000007</v>
      </c>
      <c r="D337" s="71" t="s">
        <v>117</v>
      </c>
      <c r="E337" s="122"/>
      <c r="F337" s="122"/>
      <c r="G337" s="85"/>
    </row>
    <row r="338" spans="1:7" s="72" customFormat="1" x14ac:dyDescent="0.4">
      <c r="A338" s="69">
        <v>12.1</v>
      </c>
      <c r="B338" s="70">
        <v>3.03</v>
      </c>
      <c r="C338" s="187">
        <v>8.0500000000000007</v>
      </c>
      <c r="D338" s="71" t="s">
        <v>117</v>
      </c>
      <c r="E338" s="122"/>
      <c r="F338" s="122"/>
      <c r="G338" s="85"/>
    </row>
    <row r="339" spans="1:7" s="72" customFormat="1" x14ac:dyDescent="0.4">
      <c r="A339" s="69">
        <v>12.1</v>
      </c>
      <c r="B339" s="70">
        <v>14.01</v>
      </c>
      <c r="C339" s="187">
        <v>8.0500000000000007</v>
      </c>
      <c r="D339" s="71" t="s">
        <v>117</v>
      </c>
      <c r="E339" s="122">
        <v>1</v>
      </c>
      <c r="F339" s="122"/>
      <c r="G339" s="85"/>
    </row>
    <row r="340" spans="1:7" s="72" customFormat="1" x14ac:dyDescent="0.4">
      <c r="A340" s="69">
        <v>12.1</v>
      </c>
      <c r="B340" s="70">
        <v>2.11</v>
      </c>
      <c r="C340" s="187">
        <v>8.06</v>
      </c>
      <c r="D340" s="71" t="s">
        <v>209</v>
      </c>
      <c r="E340" s="122"/>
      <c r="F340" s="122"/>
      <c r="G340" s="85"/>
    </row>
    <row r="341" spans="1:7" s="72" customFormat="1" x14ac:dyDescent="0.4">
      <c r="A341" s="69">
        <v>12.1</v>
      </c>
      <c r="B341" s="70">
        <v>2.12</v>
      </c>
      <c r="C341" s="187">
        <v>8.06</v>
      </c>
      <c r="D341" s="71" t="s">
        <v>209</v>
      </c>
      <c r="E341" s="122"/>
      <c r="F341" s="122"/>
      <c r="G341" s="85"/>
    </row>
    <row r="342" spans="1:7" s="72" customFormat="1" x14ac:dyDescent="0.4">
      <c r="A342" s="69">
        <v>12.1</v>
      </c>
      <c r="B342" s="70">
        <v>3.01</v>
      </c>
      <c r="C342" s="187">
        <v>8.06</v>
      </c>
      <c r="D342" s="71" t="s">
        <v>209</v>
      </c>
      <c r="E342" s="122">
        <v>1</v>
      </c>
      <c r="F342" s="122"/>
    </row>
    <row r="343" spans="1:7" s="64" customFormat="1" x14ac:dyDescent="0.4">
      <c r="A343" s="60">
        <v>7.1</v>
      </c>
      <c r="B343" s="61">
        <v>6.02</v>
      </c>
      <c r="C343" s="186">
        <v>8.07</v>
      </c>
      <c r="D343" s="62" t="s">
        <v>210</v>
      </c>
      <c r="E343" s="123"/>
      <c r="F343" s="123"/>
    </row>
    <row r="344" spans="1:7" s="64" customFormat="1" x14ac:dyDescent="0.4">
      <c r="A344" s="60">
        <v>7.1</v>
      </c>
      <c r="B344" s="61">
        <v>6.056</v>
      </c>
      <c r="C344" s="186">
        <v>8.07</v>
      </c>
      <c r="D344" s="62" t="s">
        <v>210</v>
      </c>
      <c r="E344" s="123"/>
      <c r="F344" s="123"/>
    </row>
    <row r="345" spans="1:7" s="64" customFormat="1" x14ac:dyDescent="0.4">
      <c r="A345" s="60">
        <v>7.1</v>
      </c>
      <c r="B345" s="61">
        <v>6.0570000000000004</v>
      </c>
      <c r="C345" s="186">
        <v>8.07</v>
      </c>
      <c r="D345" s="62" t="s">
        <v>210</v>
      </c>
      <c r="E345" s="123"/>
      <c r="F345" s="123"/>
    </row>
    <row r="346" spans="1:7" s="64" customFormat="1" x14ac:dyDescent="0.4">
      <c r="A346" s="60">
        <v>7.1</v>
      </c>
      <c r="B346" s="61">
        <v>7.02</v>
      </c>
      <c r="C346" s="186">
        <v>8.07</v>
      </c>
      <c r="D346" s="62" t="s">
        <v>210</v>
      </c>
      <c r="E346" s="123"/>
      <c r="F346" s="123"/>
    </row>
    <row r="347" spans="1:7" s="64" customFormat="1" x14ac:dyDescent="0.4">
      <c r="A347" s="60">
        <v>7.1</v>
      </c>
      <c r="B347" s="61">
        <v>9.11</v>
      </c>
      <c r="C347" s="186">
        <v>8.07</v>
      </c>
      <c r="D347" s="62" t="s">
        <v>210</v>
      </c>
      <c r="E347" s="123"/>
      <c r="F347" s="123"/>
    </row>
    <row r="348" spans="1:7" s="64" customFormat="1" x14ac:dyDescent="0.4">
      <c r="A348" s="60">
        <v>7.1</v>
      </c>
      <c r="B348" s="61">
        <v>9.1199999999999992</v>
      </c>
      <c r="C348" s="186">
        <v>8.07</v>
      </c>
      <c r="D348" s="62" t="s">
        <v>210</v>
      </c>
      <c r="E348" s="123"/>
      <c r="F348" s="123"/>
    </row>
    <row r="349" spans="1:7" s="64" customFormat="1" x14ac:dyDescent="0.4">
      <c r="A349" s="60">
        <v>7.1</v>
      </c>
      <c r="B349" s="61">
        <v>10.010999999999999</v>
      </c>
      <c r="C349" s="186">
        <v>8.07</v>
      </c>
      <c r="D349" s="62" t="s">
        <v>210</v>
      </c>
      <c r="E349" s="123"/>
      <c r="F349" s="123"/>
    </row>
    <row r="350" spans="1:7" s="64" customFormat="1" x14ac:dyDescent="0.4">
      <c r="A350" s="60">
        <v>7.1</v>
      </c>
      <c r="B350" s="61">
        <v>10.012</v>
      </c>
      <c r="C350" s="186">
        <v>8.07</v>
      </c>
      <c r="D350" s="62" t="s">
        <v>210</v>
      </c>
      <c r="E350" s="123"/>
      <c r="F350" s="123"/>
    </row>
    <row r="351" spans="1:7" s="64" customFormat="1" x14ac:dyDescent="0.4">
      <c r="A351" s="60">
        <v>7.1</v>
      </c>
      <c r="B351" s="61">
        <v>11.05</v>
      </c>
      <c r="C351" s="186">
        <v>8.07</v>
      </c>
      <c r="D351" s="62" t="s">
        <v>210</v>
      </c>
      <c r="E351" s="123"/>
      <c r="F351" s="123"/>
    </row>
    <row r="352" spans="1:7" s="64" customFormat="1" x14ac:dyDescent="0.4">
      <c r="A352" s="60">
        <v>12.1</v>
      </c>
      <c r="B352" s="61">
        <v>2.11</v>
      </c>
      <c r="C352" s="186">
        <v>8.07</v>
      </c>
      <c r="D352" s="62" t="s">
        <v>210</v>
      </c>
      <c r="E352" s="123"/>
      <c r="F352" s="123"/>
    </row>
    <row r="353" spans="1:7" s="64" customFormat="1" x14ac:dyDescent="0.4">
      <c r="A353" s="60">
        <v>12.1</v>
      </c>
      <c r="B353" s="61">
        <v>2.12</v>
      </c>
      <c r="C353" s="186">
        <v>8.07</v>
      </c>
      <c r="D353" s="62" t="s">
        <v>210</v>
      </c>
      <c r="E353" s="123"/>
      <c r="F353" s="123"/>
    </row>
    <row r="354" spans="1:7" s="64" customFormat="1" x14ac:dyDescent="0.4">
      <c r="A354" s="60">
        <v>12.1</v>
      </c>
      <c r="B354" s="61">
        <v>16</v>
      </c>
      <c r="C354" s="186">
        <v>8.07</v>
      </c>
      <c r="D354" s="62" t="s">
        <v>210</v>
      </c>
      <c r="E354" s="123">
        <v>1</v>
      </c>
      <c r="F354" s="123"/>
      <c r="G354" s="88"/>
    </row>
    <row r="355" spans="1:7" s="72" customFormat="1" x14ac:dyDescent="0.4">
      <c r="A355" s="69">
        <v>7.1</v>
      </c>
      <c r="B355" s="70">
        <v>9.11</v>
      </c>
      <c r="C355" s="187">
        <v>8.08</v>
      </c>
      <c r="D355" s="71" t="s">
        <v>211</v>
      </c>
      <c r="E355" s="122"/>
      <c r="F355" s="122"/>
      <c r="G355" s="85"/>
    </row>
    <row r="356" spans="1:7" s="72" customFormat="1" x14ac:dyDescent="0.4">
      <c r="A356" s="69">
        <v>7.1</v>
      </c>
      <c r="B356" s="70">
        <v>10.012</v>
      </c>
      <c r="C356" s="187">
        <v>8.08</v>
      </c>
      <c r="D356" s="71" t="s">
        <v>211</v>
      </c>
      <c r="E356" s="122"/>
      <c r="F356" s="122"/>
      <c r="G356" s="85"/>
    </row>
    <row r="357" spans="1:7" s="72" customFormat="1" x14ac:dyDescent="0.4">
      <c r="A357" s="69">
        <v>7.1</v>
      </c>
      <c r="B357" s="70">
        <v>11.01</v>
      </c>
      <c r="C357" s="187">
        <v>8.08</v>
      </c>
      <c r="D357" s="71" t="s">
        <v>211</v>
      </c>
      <c r="E357" s="122"/>
      <c r="F357" s="122"/>
      <c r="G357" s="85"/>
    </row>
    <row r="358" spans="1:7" s="72" customFormat="1" x14ac:dyDescent="0.4">
      <c r="A358" s="69">
        <v>12.2</v>
      </c>
      <c r="B358" s="70">
        <v>2.13</v>
      </c>
      <c r="C358" s="187">
        <v>8.08</v>
      </c>
      <c r="D358" s="71" t="s">
        <v>211</v>
      </c>
      <c r="E358" s="122"/>
      <c r="F358" s="122"/>
      <c r="G358" s="85"/>
    </row>
    <row r="359" spans="1:7" s="72" customFormat="1" x14ac:dyDescent="0.4">
      <c r="A359" s="69">
        <v>12.2</v>
      </c>
      <c r="B359" s="70">
        <v>7.03</v>
      </c>
      <c r="C359" s="187">
        <v>8.08</v>
      </c>
      <c r="D359" s="71" t="s">
        <v>211</v>
      </c>
      <c r="E359" s="122"/>
      <c r="F359" s="122"/>
      <c r="G359" s="85"/>
    </row>
    <row r="360" spans="1:7" s="72" customFormat="1" x14ac:dyDescent="0.4">
      <c r="A360" s="69">
        <v>12.2</v>
      </c>
      <c r="B360" s="70">
        <v>15</v>
      </c>
      <c r="C360" s="187">
        <v>8.08</v>
      </c>
      <c r="D360" s="71" t="s">
        <v>211</v>
      </c>
      <c r="E360" s="122">
        <v>1</v>
      </c>
      <c r="F360" s="122"/>
      <c r="G360" s="85"/>
    </row>
    <row r="361" spans="1:7" s="64" customFormat="1" x14ac:dyDescent="0.25">
      <c r="A361" s="54">
        <v>3</v>
      </c>
      <c r="B361" s="55">
        <v>6.04</v>
      </c>
      <c r="C361" s="188">
        <v>8.09</v>
      </c>
      <c r="D361" s="56" t="s">
        <v>213</v>
      </c>
      <c r="E361" s="124"/>
      <c r="F361" s="124"/>
      <c r="G361" s="58"/>
    </row>
    <row r="362" spans="1:7" s="64" customFormat="1" x14ac:dyDescent="0.25">
      <c r="A362" s="54">
        <v>3</v>
      </c>
      <c r="B362" s="55">
        <v>6.0510000000000002</v>
      </c>
      <c r="C362" s="188">
        <v>8.09</v>
      </c>
      <c r="D362" s="56" t="s">
        <v>213</v>
      </c>
      <c r="E362" s="124"/>
      <c r="F362" s="124"/>
      <c r="G362" s="58"/>
    </row>
    <row r="363" spans="1:7" s="64" customFormat="1" x14ac:dyDescent="0.25">
      <c r="A363" s="54">
        <v>3</v>
      </c>
      <c r="B363" s="55">
        <v>6.08</v>
      </c>
      <c r="C363" s="188">
        <v>8.09</v>
      </c>
      <c r="D363" s="56" t="s">
        <v>213</v>
      </c>
      <c r="E363" s="124"/>
      <c r="F363" s="124"/>
      <c r="G363" s="58"/>
    </row>
    <row r="364" spans="1:7" s="64" customFormat="1" x14ac:dyDescent="0.25">
      <c r="A364" s="54">
        <v>3</v>
      </c>
      <c r="B364" s="55">
        <v>9.02</v>
      </c>
      <c r="C364" s="188">
        <v>8.09</v>
      </c>
      <c r="D364" s="56" t="s">
        <v>213</v>
      </c>
      <c r="E364" s="124"/>
      <c r="F364" s="124"/>
      <c r="G364" s="58"/>
    </row>
    <row r="365" spans="1:7" s="64" customFormat="1" x14ac:dyDescent="0.25">
      <c r="A365" s="54">
        <v>3</v>
      </c>
      <c r="B365" s="55">
        <v>11.01</v>
      </c>
      <c r="C365" s="188">
        <v>8.09</v>
      </c>
      <c r="D365" s="56" t="s">
        <v>213</v>
      </c>
      <c r="E365" s="124"/>
      <c r="F365" s="124"/>
      <c r="G365" s="58"/>
    </row>
    <row r="366" spans="1:7" s="64" customFormat="1" x14ac:dyDescent="0.25">
      <c r="A366" s="54">
        <v>3</v>
      </c>
      <c r="B366" s="55">
        <v>12.01</v>
      </c>
      <c r="C366" s="188">
        <v>8.09</v>
      </c>
      <c r="D366" s="56" t="s">
        <v>213</v>
      </c>
      <c r="E366" s="124"/>
      <c r="F366" s="124"/>
      <c r="G366" s="58"/>
    </row>
    <row r="367" spans="1:7" s="64" customFormat="1" x14ac:dyDescent="0.25">
      <c r="A367" s="54">
        <v>4</v>
      </c>
      <c r="B367" s="55">
        <v>9.02</v>
      </c>
      <c r="C367" s="188">
        <v>8.09</v>
      </c>
      <c r="D367" s="56" t="s">
        <v>213</v>
      </c>
      <c r="E367" s="124"/>
      <c r="F367" s="124"/>
      <c r="G367" s="58"/>
    </row>
    <row r="368" spans="1:7" s="64" customFormat="1" x14ac:dyDescent="0.25">
      <c r="A368" s="54">
        <v>4</v>
      </c>
      <c r="B368" s="55">
        <v>17.010000000000002</v>
      </c>
      <c r="C368" s="188">
        <v>8.09</v>
      </c>
      <c r="D368" s="56" t="s">
        <v>213</v>
      </c>
      <c r="E368" s="124"/>
      <c r="F368" s="124"/>
      <c r="G368" s="58"/>
    </row>
    <row r="369" spans="1:7" s="64" customFormat="1" x14ac:dyDescent="0.25">
      <c r="A369" s="54">
        <v>7.1</v>
      </c>
      <c r="B369" s="55">
        <v>6.08</v>
      </c>
      <c r="C369" s="188">
        <v>8.09</v>
      </c>
      <c r="D369" s="56" t="s">
        <v>213</v>
      </c>
      <c r="E369" s="124"/>
      <c r="F369" s="124"/>
      <c r="G369" s="58"/>
    </row>
    <row r="370" spans="1:7" s="64" customFormat="1" x14ac:dyDescent="0.25">
      <c r="A370" s="54">
        <v>7.1</v>
      </c>
      <c r="B370" s="55">
        <v>9.02</v>
      </c>
      <c r="C370" s="188">
        <v>8.09</v>
      </c>
      <c r="D370" s="56" t="s">
        <v>213</v>
      </c>
      <c r="E370" s="124"/>
      <c r="F370" s="124"/>
      <c r="G370" s="58"/>
    </row>
    <row r="371" spans="1:7" s="160" customFormat="1" ht="27" thickBot="1" x14ac:dyDescent="0.3">
      <c r="A371" s="175">
        <v>7.1</v>
      </c>
      <c r="B371" s="176">
        <v>11.01</v>
      </c>
      <c r="C371" s="193">
        <v>8.09</v>
      </c>
      <c r="D371" s="177" t="s">
        <v>213</v>
      </c>
      <c r="E371" s="165">
        <v>1</v>
      </c>
      <c r="F371" s="165">
        <f>SUM(E256:E371)</f>
        <v>14</v>
      </c>
      <c r="G371" s="166"/>
    </row>
    <row r="372" spans="1:7" s="161" customFormat="1" x14ac:dyDescent="0.4">
      <c r="A372" s="149">
        <v>12.1</v>
      </c>
      <c r="B372" s="150">
        <v>2.11</v>
      </c>
      <c r="C372" s="191">
        <v>9.01</v>
      </c>
      <c r="D372" s="151" t="s">
        <v>117</v>
      </c>
      <c r="E372" s="152"/>
      <c r="F372" s="152"/>
      <c r="G372" s="178"/>
    </row>
    <row r="373" spans="1:7" s="68" customFormat="1" x14ac:dyDescent="0.4">
      <c r="A373" s="69">
        <v>12.1</v>
      </c>
      <c r="B373" s="70">
        <v>2.12</v>
      </c>
      <c r="C373" s="187">
        <v>9.01</v>
      </c>
      <c r="D373" s="71" t="s">
        <v>117</v>
      </c>
      <c r="E373" s="122"/>
      <c r="F373" s="122"/>
      <c r="G373" s="85"/>
    </row>
    <row r="374" spans="1:7" s="68" customFormat="1" x14ac:dyDescent="0.4">
      <c r="A374" s="69">
        <v>12.1</v>
      </c>
      <c r="B374" s="70">
        <v>3.02</v>
      </c>
      <c r="C374" s="187">
        <v>9.01</v>
      </c>
      <c r="D374" s="71" t="s">
        <v>117</v>
      </c>
      <c r="E374" s="122"/>
      <c r="F374" s="122"/>
      <c r="G374" s="85"/>
    </row>
    <row r="375" spans="1:7" s="68" customFormat="1" x14ac:dyDescent="0.4">
      <c r="A375" s="69">
        <v>12.1</v>
      </c>
      <c r="B375" s="70">
        <v>3.03</v>
      </c>
      <c r="C375" s="187">
        <v>9.01</v>
      </c>
      <c r="D375" s="71" t="s">
        <v>117</v>
      </c>
      <c r="E375" s="122"/>
      <c r="F375" s="122"/>
      <c r="G375" s="85"/>
    </row>
    <row r="376" spans="1:7" s="68" customFormat="1" x14ac:dyDescent="0.4">
      <c r="A376" s="69">
        <v>12.1</v>
      </c>
      <c r="B376" s="70">
        <v>14.01</v>
      </c>
      <c r="C376" s="187">
        <v>9.01</v>
      </c>
      <c r="D376" s="71" t="s">
        <v>117</v>
      </c>
      <c r="E376" s="122">
        <v>1</v>
      </c>
      <c r="F376" s="122"/>
      <c r="G376" s="85"/>
    </row>
    <row r="377" spans="1:7" s="72" customFormat="1" x14ac:dyDescent="0.4">
      <c r="A377" s="69">
        <v>12.1</v>
      </c>
      <c r="B377" s="70">
        <v>2.11</v>
      </c>
      <c r="C377" s="187">
        <v>9.02</v>
      </c>
      <c r="D377" s="71" t="s">
        <v>117</v>
      </c>
      <c r="E377" s="122"/>
      <c r="F377" s="122"/>
      <c r="G377" s="85"/>
    </row>
    <row r="378" spans="1:7" s="72" customFormat="1" x14ac:dyDescent="0.4">
      <c r="A378" s="69">
        <v>12.1</v>
      </c>
      <c r="B378" s="70">
        <v>2.12</v>
      </c>
      <c r="C378" s="187">
        <v>9.02</v>
      </c>
      <c r="D378" s="71" t="s">
        <v>117</v>
      </c>
      <c r="E378" s="122"/>
      <c r="F378" s="122"/>
      <c r="G378" s="85"/>
    </row>
    <row r="379" spans="1:7" s="68" customFormat="1" x14ac:dyDescent="0.4">
      <c r="A379" s="69">
        <v>12.1</v>
      </c>
      <c r="B379" s="70">
        <v>3.02</v>
      </c>
      <c r="C379" s="187">
        <v>9.02</v>
      </c>
      <c r="D379" s="71" t="s">
        <v>117</v>
      </c>
      <c r="E379" s="122"/>
      <c r="F379" s="122"/>
      <c r="G379" s="85"/>
    </row>
    <row r="380" spans="1:7" s="68" customFormat="1" x14ac:dyDescent="0.4">
      <c r="A380" s="69">
        <v>12.1</v>
      </c>
      <c r="B380" s="70">
        <v>3.03</v>
      </c>
      <c r="C380" s="187">
        <v>9.02</v>
      </c>
      <c r="D380" s="71" t="s">
        <v>117</v>
      </c>
      <c r="E380" s="122"/>
      <c r="F380" s="122"/>
      <c r="G380" s="85"/>
    </row>
    <row r="381" spans="1:7" s="68" customFormat="1" x14ac:dyDescent="0.4">
      <c r="A381" s="69">
        <v>12.1</v>
      </c>
      <c r="B381" s="70">
        <v>14.01</v>
      </c>
      <c r="C381" s="187">
        <v>9.02</v>
      </c>
      <c r="D381" s="71" t="s">
        <v>117</v>
      </c>
      <c r="E381" s="122">
        <v>1</v>
      </c>
      <c r="F381" s="122"/>
      <c r="G381" s="85"/>
    </row>
    <row r="382" spans="1:7" s="68" customFormat="1" x14ac:dyDescent="0.4">
      <c r="A382" s="69">
        <v>7.3</v>
      </c>
      <c r="B382" s="70">
        <v>7.01</v>
      </c>
      <c r="C382" s="187">
        <v>9.0299999999999994</v>
      </c>
      <c r="D382" s="71" t="s">
        <v>117</v>
      </c>
      <c r="E382" s="122"/>
      <c r="F382" s="122"/>
      <c r="G382" s="85"/>
    </row>
    <row r="383" spans="1:7" s="68" customFormat="1" x14ac:dyDescent="0.4">
      <c r="A383" s="69">
        <v>7.3</v>
      </c>
      <c r="B383" s="70">
        <v>9.1199999999999992</v>
      </c>
      <c r="C383" s="187">
        <v>9.0299999999999994</v>
      </c>
      <c r="D383" s="71" t="s">
        <v>117</v>
      </c>
      <c r="E383" s="122"/>
      <c r="F383" s="122"/>
      <c r="G383" s="85"/>
    </row>
    <row r="384" spans="1:7" s="68" customFormat="1" x14ac:dyDescent="0.4">
      <c r="A384" s="69">
        <v>7.3</v>
      </c>
      <c r="B384" s="70">
        <v>10.012</v>
      </c>
      <c r="C384" s="187">
        <v>9.0299999999999994</v>
      </c>
      <c r="D384" s="71" t="s">
        <v>117</v>
      </c>
      <c r="E384" s="122"/>
      <c r="F384" s="122"/>
      <c r="G384" s="85"/>
    </row>
    <row r="385" spans="1:7" s="68" customFormat="1" x14ac:dyDescent="0.4">
      <c r="A385" s="69">
        <v>7.3</v>
      </c>
      <c r="B385" s="70">
        <v>10.021000000000001</v>
      </c>
      <c r="C385" s="187">
        <v>9.0299999999999994</v>
      </c>
      <c r="D385" s="71" t="s">
        <v>117</v>
      </c>
      <c r="E385" s="122"/>
      <c r="F385" s="122"/>
      <c r="G385" s="85"/>
    </row>
    <row r="386" spans="1:7" s="68" customFormat="1" x14ac:dyDescent="0.4">
      <c r="A386" s="69">
        <v>7.3</v>
      </c>
      <c r="B386" s="70">
        <v>11.05</v>
      </c>
      <c r="C386" s="187">
        <v>9.0299999999999994</v>
      </c>
      <c r="D386" s="71" t="s">
        <v>117</v>
      </c>
      <c r="E386" s="122"/>
      <c r="F386" s="122"/>
      <c r="G386" s="85"/>
    </row>
    <row r="387" spans="1:7" s="68" customFormat="1" x14ac:dyDescent="0.4">
      <c r="A387" s="69">
        <v>7.3</v>
      </c>
      <c r="B387" s="70">
        <v>13.03</v>
      </c>
      <c r="C387" s="187">
        <v>9.0299999999999994</v>
      </c>
      <c r="D387" s="71" t="s">
        <v>117</v>
      </c>
      <c r="E387" s="122"/>
      <c r="F387" s="122"/>
      <c r="G387" s="85"/>
    </row>
    <row r="388" spans="1:7" s="72" customFormat="1" x14ac:dyDescent="0.4">
      <c r="A388" s="69">
        <v>13</v>
      </c>
      <c r="B388" s="70">
        <v>3.04</v>
      </c>
      <c r="C388" s="187">
        <v>9.0299999999999994</v>
      </c>
      <c r="D388" s="71" t="s">
        <v>117</v>
      </c>
      <c r="F388" s="122"/>
      <c r="G388" s="85"/>
    </row>
    <row r="389" spans="1:7" s="72" customFormat="1" x14ac:dyDescent="0.4">
      <c r="A389" s="69">
        <v>13</v>
      </c>
      <c r="B389" s="70">
        <v>2.11</v>
      </c>
      <c r="C389" s="187">
        <v>9.0299999999999994</v>
      </c>
      <c r="D389" s="71" t="s">
        <v>117</v>
      </c>
      <c r="E389" s="122"/>
      <c r="F389" s="122"/>
    </row>
    <row r="390" spans="1:7" s="72" customFormat="1" x14ac:dyDescent="0.4">
      <c r="A390" s="69">
        <v>13</v>
      </c>
      <c r="B390" s="70">
        <v>2.12</v>
      </c>
      <c r="C390" s="187">
        <v>9.0299999999999994</v>
      </c>
      <c r="D390" s="71" t="s">
        <v>117</v>
      </c>
      <c r="E390" s="122"/>
      <c r="F390" s="122"/>
    </row>
    <row r="391" spans="1:7" s="72" customFormat="1" x14ac:dyDescent="0.4">
      <c r="A391" s="69">
        <v>13</v>
      </c>
      <c r="B391" s="70">
        <v>9.1199999999999992</v>
      </c>
      <c r="C391" s="187">
        <v>9.0299999999999994</v>
      </c>
      <c r="D391" s="71" t="s">
        <v>117</v>
      </c>
      <c r="E391" s="122"/>
      <c r="F391" s="122"/>
    </row>
    <row r="392" spans="1:7" s="72" customFormat="1" x14ac:dyDescent="0.4">
      <c r="A392" s="69">
        <v>13</v>
      </c>
      <c r="B392" s="70">
        <v>10.012</v>
      </c>
      <c r="C392" s="187">
        <v>9.0299999999999994</v>
      </c>
      <c r="D392" s="71" t="s">
        <v>117</v>
      </c>
      <c r="E392" s="122"/>
      <c r="F392" s="122"/>
    </row>
    <row r="393" spans="1:7" s="72" customFormat="1" x14ac:dyDescent="0.4">
      <c r="A393" s="69">
        <v>13</v>
      </c>
      <c r="B393" s="70">
        <v>10.021000000000001</v>
      </c>
      <c r="C393" s="187">
        <v>9.0299999999999994</v>
      </c>
      <c r="D393" s="71" t="s">
        <v>117</v>
      </c>
      <c r="E393" s="122"/>
      <c r="F393" s="122"/>
    </row>
    <row r="394" spans="1:7" s="72" customFormat="1" x14ac:dyDescent="0.4">
      <c r="A394" s="69">
        <v>13</v>
      </c>
      <c r="B394" s="70">
        <v>16</v>
      </c>
      <c r="C394" s="187">
        <v>9.0299999999999994</v>
      </c>
      <c r="D394" s="71" t="s">
        <v>117</v>
      </c>
      <c r="E394" s="122">
        <v>1</v>
      </c>
      <c r="F394" s="122"/>
    </row>
    <row r="395" spans="1:7" s="72" customFormat="1" x14ac:dyDescent="0.4">
      <c r="A395" s="69">
        <v>7.3</v>
      </c>
      <c r="B395" s="70">
        <v>7.01</v>
      </c>
      <c r="C395" s="187">
        <v>9.0399999999999991</v>
      </c>
      <c r="D395" s="71" t="s">
        <v>117</v>
      </c>
      <c r="E395" s="122"/>
      <c r="F395" s="122"/>
      <c r="G395" s="85"/>
    </row>
    <row r="396" spans="1:7" s="72" customFormat="1" x14ac:dyDescent="0.4">
      <c r="A396" s="69">
        <v>7.3</v>
      </c>
      <c r="B396" s="70">
        <v>9.1199999999999992</v>
      </c>
      <c r="C396" s="187">
        <v>9.0399999999999991</v>
      </c>
      <c r="D396" s="71" t="s">
        <v>117</v>
      </c>
      <c r="E396" s="122"/>
      <c r="F396" s="122"/>
      <c r="G396" s="85"/>
    </row>
    <row r="397" spans="1:7" s="72" customFormat="1" x14ac:dyDescent="0.4">
      <c r="A397" s="69">
        <v>7.3</v>
      </c>
      <c r="B397" s="70">
        <v>10.012</v>
      </c>
      <c r="C397" s="187">
        <v>9.0399999999999991</v>
      </c>
      <c r="D397" s="71" t="s">
        <v>117</v>
      </c>
      <c r="E397" s="122"/>
      <c r="F397" s="122"/>
      <c r="G397" s="85"/>
    </row>
    <row r="398" spans="1:7" s="72" customFormat="1" x14ac:dyDescent="0.4">
      <c r="A398" s="69">
        <v>7.3</v>
      </c>
      <c r="B398" s="70">
        <v>10.021000000000001</v>
      </c>
      <c r="C398" s="187">
        <v>9.0399999999999991</v>
      </c>
      <c r="D398" s="71" t="s">
        <v>117</v>
      </c>
      <c r="E398" s="122"/>
      <c r="F398" s="122"/>
      <c r="G398" s="85"/>
    </row>
    <row r="399" spans="1:7" s="72" customFormat="1" x14ac:dyDescent="0.4">
      <c r="A399" s="69">
        <v>7.3</v>
      </c>
      <c r="B399" s="70">
        <v>11.05</v>
      </c>
      <c r="C399" s="187">
        <v>9.0399999999999991</v>
      </c>
      <c r="D399" s="71" t="s">
        <v>117</v>
      </c>
      <c r="E399" s="122"/>
      <c r="F399" s="122"/>
      <c r="G399" s="85"/>
    </row>
    <row r="400" spans="1:7" s="72" customFormat="1" x14ac:dyDescent="0.4">
      <c r="A400" s="69">
        <v>13</v>
      </c>
      <c r="B400" s="70">
        <v>3.04</v>
      </c>
      <c r="C400" s="187">
        <v>9.0399999999999991</v>
      </c>
      <c r="D400" s="71" t="s">
        <v>117</v>
      </c>
      <c r="F400" s="122"/>
      <c r="G400" s="85"/>
    </row>
    <row r="401" spans="1:7" s="72" customFormat="1" x14ac:dyDescent="0.4">
      <c r="A401" s="69">
        <v>13</v>
      </c>
      <c r="B401" s="70">
        <v>2.11</v>
      </c>
      <c r="C401" s="187">
        <v>9.0399999999999991</v>
      </c>
      <c r="D401" s="71" t="s">
        <v>117</v>
      </c>
      <c r="E401" s="122"/>
      <c r="F401" s="122"/>
    </row>
    <row r="402" spans="1:7" s="72" customFormat="1" x14ac:dyDescent="0.4">
      <c r="A402" s="69">
        <v>13</v>
      </c>
      <c r="B402" s="70">
        <v>2.12</v>
      </c>
      <c r="C402" s="187">
        <v>9.0399999999999991</v>
      </c>
      <c r="D402" s="71" t="s">
        <v>117</v>
      </c>
      <c r="E402" s="122"/>
      <c r="F402" s="122"/>
    </row>
    <row r="403" spans="1:7" s="72" customFormat="1" x14ac:dyDescent="0.4">
      <c r="A403" s="69">
        <v>13</v>
      </c>
      <c r="B403" s="70">
        <v>9.1199999999999992</v>
      </c>
      <c r="C403" s="187">
        <v>9.0399999999999991</v>
      </c>
      <c r="D403" s="71" t="s">
        <v>117</v>
      </c>
      <c r="E403" s="122"/>
      <c r="F403" s="122"/>
    </row>
    <row r="404" spans="1:7" s="72" customFormat="1" x14ac:dyDescent="0.4">
      <c r="A404" s="69">
        <v>13</v>
      </c>
      <c r="B404" s="70">
        <v>10.012</v>
      </c>
      <c r="C404" s="187">
        <v>9.0399999999999991</v>
      </c>
      <c r="D404" s="71" t="s">
        <v>117</v>
      </c>
      <c r="E404" s="122"/>
      <c r="F404" s="122"/>
    </row>
    <row r="405" spans="1:7" s="72" customFormat="1" x14ac:dyDescent="0.4">
      <c r="A405" s="69">
        <v>13</v>
      </c>
      <c r="B405" s="70">
        <v>10.021000000000001</v>
      </c>
      <c r="C405" s="187">
        <v>9.0399999999999991</v>
      </c>
      <c r="D405" s="71" t="s">
        <v>117</v>
      </c>
      <c r="E405" s="122"/>
      <c r="F405" s="122"/>
    </row>
    <row r="406" spans="1:7" s="72" customFormat="1" x14ac:dyDescent="0.4">
      <c r="A406" s="69">
        <v>13</v>
      </c>
      <c r="B406" s="70">
        <v>16</v>
      </c>
      <c r="C406" s="187">
        <v>9.0399999999999991</v>
      </c>
      <c r="D406" s="71" t="s">
        <v>117</v>
      </c>
      <c r="E406" s="122">
        <v>1</v>
      </c>
      <c r="F406" s="122"/>
    </row>
    <row r="407" spans="1:7" s="72" customFormat="1" x14ac:dyDescent="0.4">
      <c r="A407" s="69">
        <v>7.3</v>
      </c>
      <c r="B407" s="70">
        <v>7.01</v>
      </c>
      <c r="C407" s="187">
        <v>9.0500000000000007</v>
      </c>
      <c r="D407" s="71" t="s">
        <v>117</v>
      </c>
      <c r="E407" s="122"/>
      <c r="F407" s="122"/>
      <c r="G407" s="85"/>
    </row>
    <row r="408" spans="1:7" s="72" customFormat="1" x14ac:dyDescent="0.4">
      <c r="A408" s="69">
        <v>7.3</v>
      </c>
      <c r="B408" s="70">
        <v>9.1199999999999992</v>
      </c>
      <c r="C408" s="187">
        <v>9.0500000000000007</v>
      </c>
      <c r="D408" s="71" t="s">
        <v>117</v>
      </c>
      <c r="E408" s="122"/>
      <c r="F408" s="122"/>
      <c r="G408" s="85"/>
    </row>
    <row r="409" spans="1:7" s="72" customFormat="1" x14ac:dyDescent="0.4">
      <c r="A409" s="69">
        <v>7.3</v>
      </c>
      <c r="B409" s="70">
        <v>10.012</v>
      </c>
      <c r="C409" s="187">
        <v>9.0500000000000007</v>
      </c>
      <c r="D409" s="71" t="s">
        <v>117</v>
      </c>
      <c r="E409" s="122"/>
      <c r="F409" s="122"/>
      <c r="G409" s="85"/>
    </row>
    <row r="410" spans="1:7" s="72" customFormat="1" x14ac:dyDescent="0.4">
      <c r="A410" s="69">
        <v>7.3</v>
      </c>
      <c r="B410" s="70">
        <v>10.021000000000001</v>
      </c>
      <c r="C410" s="187">
        <v>9.0500000000000007</v>
      </c>
      <c r="D410" s="71" t="s">
        <v>117</v>
      </c>
      <c r="E410" s="122"/>
      <c r="F410" s="122"/>
      <c r="G410" s="85"/>
    </row>
    <row r="411" spans="1:7" s="72" customFormat="1" x14ac:dyDescent="0.4">
      <c r="A411" s="69">
        <v>7.3</v>
      </c>
      <c r="B411" s="70">
        <v>11.05</v>
      </c>
      <c r="C411" s="187">
        <v>9.0500000000000007</v>
      </c>
      <c r="D411" s="71" t="s">
        <v>117</v>
      </c>
      <c r="E411" s="122"/>
      <c r="F411" s="122"/>
      <c r="G411" s="85"/>
    </row>
    <row r="412" spans="1:7" s="72" customFormat="1" x14ac:dyDescent="0.4">
      <c r="A412" s="69">
        <v>7.3</v>
      </c>
      <c r="B412" s="70">
        <v>13.03</v>
      </c>
      <c r="C412" s="187">
        <v>9.0500000000000007</v>
      </c>
      <c r="D412" s="71" t="s">
        <v>117</v>
      </c>
      <c r="E412" s="122"/>
      <c r="F412" s="122"/>
      <c r="G412" s="85"/>
    </row>
    <row r="413" spans="1:7" s="72" customFormat="1" x14ac:dyDescent="0.4">
      <c r="A413" s="69">
        <v>13</v>
      </c>
      <c r="B413" s="70">
        <v>3.04</v>
      </c>
      <c r="C413" s="187">
        <v>9.0500000000000007</v>
      </c>
      <c r="D413" s="71" t="s">
        <v>117</v>
      </c>
      <c r="F413" s="122"/>
      <c r="G413" s="85"/>
    </row>
    <row r="414" spans="1:7" s="72" customFormat="1" x14ac:dyDescent="0.4">
      <c r="A414" s="69">
        <v>13</v>
      </c>
      <c r="B414" s="70">
        <v>2.11</v>
      </c>
      <c r="C414" s="187">
        <v>9.0500000000000007</v>
      </c>
      <c r="D414" s="71" t="s">
        <v>117</v>
      </c>
      <c r="E414" s="122"/>
      <c r="F414" s="122"/>
    </row>
    <row r="415" spans="1:7" s="72" customFormat="1" x14ac:dyDescent="0.4">
      <c r="A415" s="69">
        <v>13</v>
      </c>
      <c r="B415" s="70">
        <v>2.12</v>
      </c>
      <c r="C415" s="187">
        <v>9.0500000000000007</v>
      </c>
      <c r="D415" s="71" t="s">
        <v>117</v>
      </c>
      <c r="E415" s="122"/>
      <c r="F415" s="122"/>
    </row>
    <row r="416" spans="1:7" s="72" customFormat="1" x14ac:dyDescent="0.4">
      <c r="A416" s="69">
        <v>13</v>
      </c>
      <c r="B416" s="70">
        <v>9.1199999999999992</v>
      </c>
      <c r="C416" s="187">
        <v>9.0500000000000007</v>
      </c>
      <c r="D416" s="71" t="s">
        <v>117</v>
      </c>
      <c r="E416" s="122"/>
      <c r="F416" s="122"/>
    </row>
    <row r="417" spans="1:7" s="72" customFormat="1" x14ac:dyDescent="0.4">
      <c r="A417" s="69">
        <v>13</v>
      </c>
      <c r="B417" s="70">
        <v>10.012</v>
      </c>
      <c r="C417" s="187">
        <v>9.0500000000000007</v>
      </c>
      <c r="D417" s="71" t="s">
        <v>117</v>
      </c>
      <c r="E417" s="122"/>
      <c r="F417" s="122"/>
    </row>
    <row r="418" spans="1:7" s="72" customFormat="1" x14ac:dyDescent="0.4">
      <c r="A418" s="69">
        <v>13</v>
      </c>
      <c r="B418" s="70">
        <v>10.021000000000001</v>
      </c>
      <c r="C418" s="187">
        <v>9.0500000000000007</v>
      </c>
      <c r="D418" s="71" t="s">
        <v>117</v>
      </c>
      <c r="E418" s="122"/>
      <c r="F418" s="122"/>
    </row>
    <row r="419" spans="1:7" s="298" customFormat="1" ht="27" thickBot="1" x14ac:dyDescent="0.45">
      <c r="A419" s="293">
        <v>13</v>
      </c>
      <c r="B419" s="294">
        <v>16</v>
      </c>
      <c r="C419" s="295">
        <v>9.0500000000000007</v>
      </c>
      <c r="D419" s="296" t="s">
        <v>117</v>
      </c>
      <c r="E419" s="297">
        <v>1</v>
      </c>
      <c r="F419" s="122">
        <f>SUM(E372:E419)</f>
        <v>5</v>
      </c>
    </row>
    <row r="420" spans="1:7" s="153" customFormat="1" x14ac:dyDescent="0.4">
      <c r="A420" s="149">
        <v>8</v>
      </c>
      <c r="B420" s="150">
        <v>2.0299999999999998</v>
      </c>
      <c r="C420" s="191">
        <v>10.01</v>
      </c>
      <c r="D420" s="151" t="s">
        <v>229</v>
      </c>
      <c r="E420" s="152"/>
      <c r="F420" s="152"/>
    </row>
    <row r="421" spans="1:7" s="72" customFormat="1" x14ac:dyDescent="0.4">
      <c r="A421" s="69">
        <v>8</v>
      </c>
      <c r="B421" s="70">
        <v>15</v>
      </c>
      <c r="C421" s="187">
        <v>10.01</v>
      </c>
      <c r="D421" s="71" t="s">
        <v>229</v>
      </c>
      <c r="E421" s="122">
        <v>1</v>
      </c>
      <c r="F421" s="122"/>
    </row>
    <row r="422" spans="1:7" s="72" customFormat="1" x14ac:dyDescent="0.4">
      <c r="A422" s="69">
        <v>8</v>
      </c>
      <c r="B422" s="70">
        <v>2.0299999999999998</v>
      </c>
      <c r="C422" s="187">
        <v>10.02</v>
      </c>
      <c r="D422" s="71" t="s">
        <v>229</v>
      </c>
      <c r="E422" s="122"/>
      <c r="F422" s="122"/>
      <c r="G422" s="69"/>
    </row>
    <row r="423" spans="1:7" s="72" customFormat="1" x14ac:dyDescent="0.4">
      <c r="A423" s="69">
        <v>8</v>
      </c>
      <c r="B423" s="70">
        <v>15</v>
      </c>
      <c r="C423" s="187">
        <v>10.02</v>
      </c>
      <c r="D423" s="71" t="s">
        <v>229</v>
      </c>
      <c r="E423" s="122">
        <v>1</v>
      </c>
      <c r="F423" s="122"/>
      <c r="G423" s="69"/>
    </row>
    <row r="424" spans="1:7" s="72" customFormat="1" x14ac:dyDescent="0.4">
      <c r="A424" s="69">
        <v>8</v>
      </c>
      <c r="B424" s="70">
        <v>2.04</v>
      </c>
      <c r="C424" s="187">
        <v>10.029999999999999</v>
      </c>
      <c r="D424" s="71" t="s">
        <v>230</v>
      </c>
      <c r="E424" s="122">
        <v>1</v>
      </c>
      <c r="F424" s="122"/>
    </row>
    <row r="425" spans="1:7" s="72" customFormat="1" x14ac:dyDescent="0.4">
      <c r="A425" s="69">
        <v>6</v>
      </c>
      <c r="B425" s="70">
        <v>13.01</v>
      </c>
      <c r="C425" s="187">
        <v>10.039999999999999</v>
      </c>
      <c r="D425" s="71" t="s">
        <v>300</v>
      </c>
      <c r="E425" s="122"/>
      <c r="F425" s="122"/>
    </row>
    <row r="426" spans="1:7" s="72" customFormat="1" x14ac:dyDescent="0.4">
      <c r="A426" s="69">
        <v>6</v>
      </c>
      <c r="B426" s="70">
        <v>13.02</v>
      </c>
      <c r="C426" s="187">
        <v>10.039999999999999</v>
      </c>
      <c r="D426" s="71" t="s">
        <v>300</v>
      </c>
      <c r="E426" s="122"/>
      <c r="F426" s="122"/>
    </row>
    <row r="427" spans="1:7" s="72" customFormat="1" x14ac:dyDescent="0.4">
      <c r="A427" s="69">
        <v>12.2</v>
      </c>
      <c r="B427" s="70">
        <v>4.0199999999999996</v>
      </c>
      <c r="C427" s="187">
        <v>10.039999999999999</v>
      </c>
      <c r="D427" s="71" t="s">
        <v>300</v>
      </c>
      <c r="E427" s="122"/>
      <c r="F427" s="122"/>
    </row>
    <row r="428" spans="1:7" s="72" customFormat="1" x14ac:dyDescent="0.4">
      <c r="A428" s="69">
        <v>12.2</v>
      </c>
      <c r="B428" s="70">
        <v>6.01</v>
      </c>
      <c r="C428" s="187">
        <v>10.039999999999999</v>
      </c>
      <c r="D428" s="71" t="s">
        <v>300</v>
      </c>
      <c r="E428" s="122">
        <v>1</v>
      </c>
      <c r="F428" s="122"/>
    </row>
    <row r="429" spans="1:7" s="72" customFormat="1" x14ac:dyDescent="0.4">
      <c r="A429" s="69">
        <v>3</v>
      </c>
      <c r="B429" s="70">
        <v>2.02</v>
      </c>
      <c r="C429" s="187">
        <v>10.050000000000001</v>
      </c>
      <c r="D429" s="71" t="s">
        <v>300</v>
      </c>
      <c r="E429" s="122"/>
      <c r="F429" s="122"/>
    </row>
    <row r="430" spans="1:7" s="72" customFormat="1" x14ac:dyDescent="0.4">
      <c r="A430" s="69">
        <v>3</v>
      </c>
      <c r="B430" s="70">
        <v>2.1</v>
      </c>
      <c r="C430" s="187">
        <v>10.050000000000001</v>
      </c>
      <c r="D430" s="71" t="s">
        <v>300</v>
      </c>
      <c r="E430" s="122">
        <v>1</v>
      </c>
      <c r="F430" s="122"/>
    </row>
    <row r="431" spans="1:7" s="64" customFormat="1" x14ac:dyDescent="0.4">
      <c r="A431" s="60">
        <v>3</v>
      </c>
      <c r="B431" s="61">
        <v>2.0099999999999998</v>
      </c>
      <c r="C431" s="186">
        <v>10.06</v>
      </c>
      <c r="D431" s="62" t="s">
        <v>249</v>
      </c>
      <c r="E431" s="123"/>
      <c r="F431" s="123"/>
    </row>
    <row r="432" spans="1:7" s="64" customFormat="1" x14ac:dyDescent="0.4">
      <c r="A432" s="60">
        <v>3</v>
      </c>
      <c r="B432" s="61">
        <v>2.0299999999999998</v>
      </c>
      <c r="C432" s="186">
        <v>10.06</v>
      </c>
      <c r="D432" s="62" t="s">
        <v>249</v>
      </c>
      <c r="E432" s="123"/>
      <c r="F432" s="123"/>
    </row>
    <row r="433" spans="1:7" s="64" customFormat="1" x14ac:dyDescent="0.4">
      <c r="A433" s="60">
        <v>3</v>
      </c>
      <c r="B433" s="61">
        <v>2.04</v>
      </c>
      <c r="C433" s="186">
        <v>10.06</v>
      </c>
      <c r="D433" s="62" t="s">
        <v>249</v>
      </c>
      <c r="E433" s="123"/>
      <c r="F433" s="123"/>
    </row>
    <row r="434" spans="1:7" s="64" customFormat="1" x14ac:dyDescent="0.4">
      <c r="A434" s="60">
        <v>3</v>
      </c>
      <c r="B434" s="61">
        <v>15</v>
      </c>
      <c r="C434" s="186">
        <v>10.06</v>
      </c>
      <c r="D434" s="62" t="s">
        <v>249</v>
      </c>
      <c r="E434" s="123">
        <v>1</v>
      </c>
      <c r="F434" s="123"/>
    </row>
    <row r="435" spans="1:7" s="64" customFormat="1" x14ac:dyDescent="0.4">
      <c r="A435" s="60">
        <v>3</v>
      </c>
      <c r="B435" s="61">
        <v>2.0099999999999998</v>
      </c>
      <c r="C435" s="186">
        <v>10.07</v>
      </c>
      <c r="D435" s="62" t="s">
        <v>249</v>
      </c>
      <c r="E435" s="123"/>
      <c r="F435" s="123"/>
    </row>
    <row r="436" spans="1:7" s="64" customFormat="1" x14ac:dyDescent="0.4">
      <c r="A436" s="60">
        <v>3</v>
      </c>
      <c r="B436" s="61">
        <v>2.0299999999999998</v>
      </c>
      <c r="C436" s="186">
        <v>10.07</v>
      </c>
      <c r="D436" s="62" t="s">
        <v>249</v>
      </c>
      <c r="E436" s="123"/>
      <c r="F436" s="123"/>
    </row>
    <row r="437" spans="1:7" s="64" customFormat="1" x14ac:dyDescent="0.4">
      <c r="A437" s="60">
        <v>3</v>
      </c>
      <c r="B437" s="61">
        <v>2.04</v>
      </c>
      <c r="C437" s="186">
        <v>10.07</v>
      </c>
      <c r="D437" s="62" t="s">
        <v>249</v>
      </c>
      <c r="E437" s="123"/>
      <c r="F437" s="123"/>
    </row>
    <row r="438" spans="1:7" s="64" customFormat="1" x14ac:dyDescent="0.4">
      <c r="A438" s="60">
        <v>3</v>
      </c>
      <c r="B438" s="61">
        <v>15</v>
      </c>
      <c r="C438" s="186">
        <v>10.07</v>
      </c>
      <c r="D438" s="62" t="s">
        <v>249</v>
      </c>
      <c r="E438" s="123">
        <v>1</v>
      </c>
      <c r="F438" s="123"/>
    </row>
    <row r="439" spans="1:7" s="64" customFormat="1" x14ac:dyDescent="0.4">
      <c r="A439" s="60">
        <v>3</v>
      </c>
      <c r="B439" s="61">
        <v>2.0099999999999998</v>
      </c>
      <c r="C439" s="186">
        <v>10.08</v>
      </c>
      <c r="D439" s="62" t="s">
        <v>249</v>
      </c>
      <c r="E439" s="123"/>
      <c r="F439" s="123"/>
    </row>
    <row r="440" spans="1:7" s="64" customFormat="1" x14ac:dyDescent="0.4">
      <c r="A440" s="60">
        <v>3</v>
      </c>
      <c r="B440" s="61">
        <v>2.0299999999999998</v>
      </c>
      <c r="C440" s="186">
        <v>10.08</v>
      </c>
      <c r="D440" s="62" t="s">
        <v>249</v>
      </c>
      <c r="E440" s="123"/>
      <c r="F440" s="123"/>
    </row>
    <row r="441" spans="1:7" s="64" customFormat="1" x14ac:dyDescent="0.4">
      <c r="A441" s="60">
        <v>3</v>
      </c>
      <c r="B441" s="61">
        <v>2.04</v>
      </c>
      <c r="C441" s="186">
        <v>10.08</v>
      </c>
      <c r="D441" s="62" t="s">
        <v>249</v>
      </c>
      <c r="E441" s="123"/>
      <c r="F441" s="123"/>
    </row>
    <row r="442" spans="1:7" s="72" customFormat="1" x14ac:dyDescent="0.4">
      <c r="A442" s="60">
        <v>3</v>
      </c>
      <c r="B442" s="61">
        <v>15</v>
      </c>
      <c r="C442" s="186">
        <v>10.08</v>
      </c>
      <c r="D442" s="62" t="s">
        <v>249</v>
      </c>
      <c r="E442" s="123">
        <v>1</v>
      </c>
      <c r="F442" s="123"/>
      <c r="G442" s="64"/>
    </row>
    <row r="443" spans="1:7" s="72" customFormat="1" x14ac:dyDescent="0.4">
      <c r="A443" s="60">
        <v>4</v>
      </c>
      <c r="B443" s="61">
        <v>1.0109999999999999</v>
      </c>
      <c r="C443" s="186">
        <v>10.09</v>
      </c>
      <c r="D443" s="62" t="s">
        <v>215</v>
      </c>
      <c r="E443" s="123"/>
      <c r="F443" s="123"/>
      <c r="G443" s="88"/>
    </row>
    <row r="444" spans="1:7" s="72" customFormat="1" x14ac:dyDescent="0.4">
      <c r="A444" s="60">
        <v>4</v>
      </c>
      <c r="B444" s="61">
        <v>2.06</v>
      </c>
      <c r="C444" s="186">
        <v>10.09</v>
      </c>
      <c r="D444" s="62" t="s">
        <v>215</v>
      </c>
      <c r="E444" s="123"/>
      <c r="F444" s="123"/>
      <c r="G444" s="88"/>
    </row>
    <row r="445" spans="1:7" s="72" customFormat="1" x14ac:dyDescent="0.4">
      <c r="A445" s="60">
        <v>4</v>
      </c>
      <c r="B445" s="61">
        <v>2.14</v>
      </c>
      <c r="C445" s="186">
        <v>10.09</v>
      </c>
      <c r="D445" s="62" t="s">
        <v>215</v>
      </c>
      <c r="E445" s="123"/>
      <c r="F445" s="123"/>
      <c r="G445" s="88"/>
    </row>
    <row r="446" spans="1:7" s="72" customFormat="1" x14ac:dyDescent="0.4">
      <c r="A446" s="60">
        <v>4</v>
      </c>
      <c r="B446" s="61">
        <v>15</v>
      </c>
      <c r="C446" s="186">
        <v>10.09</v>
      </c>
      <c r="D446" s="62" t="s">
        <v>215</v>
      </c>
      <c r="E446" s="123"/>
      <c r="F446" s="123"/>
      <c r="G446" s="88"/>
    </row>
    <row r="447" spans="1:7" s="72" customFormat="1" x14ac:dyDescent="0.4">
      <c r="A447" s="60">
        <v>7.1</v>
      </c>
      <c r="B447" s="61">
        <v>8.01</v>
      </c>
      <c r="C447" s="186">
        <v>10.09</v>
      </c>
      <c r="D447" s="62" t="s">
        <v>215</v>
      </c>
      <c r="E447" s="123"/>
      <c r="F447" s="123"/>
      <c r="G447" s="88"/>
    </row>
    <row r="448" spans="1:7" s="72" customFormat="1" x14ac:dyDescent="0.4">
      <c r="A448" s="60">
        <v>7.1</v>
      </c>
      <c r="B448" s="61">
        <v>8.0399999999999991</v>
      </c>
      <c r="C448" s="186">
        <v>10.09</v>
      </c>
      <c r="D448" s="62" t="s">
        <v>215</v>
      </c>
      <c r="E448" s="123"/>
      <c r="F448" s="123"/>
      <c r="G448" s="88"/>
    </row>
    <row r="449" spans="1:7" s="72" customFormat="1" x14ac:dyDescent="0.4">
      <c r="A449" s="60">
        <v>7.1</v>
      </c>
      <c r="B449" s="61">
        <v>10.010999999999999</v>
      </c>
      <c r="C449" s="186">
        <v>10.09</v>
      </c>
      <c r="D449" s="62" t="s">
        <v>215</v>
      </c>
      <c r="E449" s="123"/>
      <c r="F449" s="123"/>
      <c r="G449" s="88"/>
    </row>
    <row r="450" spans="1:7" s="72" customFormat="1" x14ac:dyDescent="0.4">
      <c r="A450" s="60">
        <v>7.1</v>
      </c>
      <c r="B450" s="61">
        <v>10.021000000000001</v>
      </c>
      <c r="C450" s="186">
        <v>10.09</v>
      </c>
      <c r="D450" s="62" t="s">
        <v>215</v>
      </c>
      <c r="E450" s="123"/>
      <c r="F450" s="123"/>
      <c r="G450" s="88"/>
    </row>
    <row r="451" spans="1:7" s="72" customFormat="1" x14ac:dyDescent="0.4">
      <c r="A451" s="60">
        <v>8</v>
      </c>
      <c r="B451" s="61">
        <v>1.0109999999999999</v>
      </c>
      <c r="C451" s="186">
        <v>10.09</v>
      </c>
      <c r="D451" s="62" t="s">
        <v>215</v>
      </c>
      <c r="E451" s="123"/>
      <c r="F451" s="123"/>
      <c r="G451" s="88"/>
    </row>
    <row r="452" spans="1:7" s="72" customFormat="1" x14ac:dyDescent="0.4">
      <c r="A452" s="60">
        <v>8</v>
      </c>
      <c r="B452" s="61">
        <v>2.06</v>
      </c>
      <c r="C452" s="186">
        <v>10.09</v>
      </c>
      <c r="D452" s="62" t="s">
        <v>215</v>
      </c>
      <c r="E452" s="123"/>
      <c r="F452" s="123"/>
      <c r="G452" s="88"/>
    </row>
    <row r="453" spans="1:7" s="72" customFormat="1" x14ac:dyDescent="0.4">
      <c r="A453" s="60">
        <v>8</v>
      </c>
      <c r="B453" s="61">
        <v>2.14</v>
      </c>
      <c r="C453" s="186">
        <v>10.09</v>
      </c>
      <c r="D453" s="62" t="s">
        <v>215</v>
      </c>
      <c r="E453" s="123"/>
      <c r="F453" s="123"/>
      <c r="G453" s="88"/>
    </row>
    <row r="454" spans="1:7" s="159" customFormat="1" ht="27" thickBot="1" x14ac:dyDescent="0.45">
      <c r="A454" s="162">
        <v>8</v>
      </c>
      <c r="B454" s="163">
        <v>15</v>
      </c>
      <c r="C454" s="189">
        <v>10.09</v>
      </c>
      <c r="D454" s="164" t="s">
        <v>215</v>
      </c>
      <c r="E454" s="172">
        <v>1</v>
      </c>
      <c r="F454" s="172">
        <f>SUM(E372:E454)</f>
        <v>14</v>
      </c>
      <c r="G454" s="160"/>
    </row>
    <row r="455" spans="1:7" s="153" customFormat="1" x14ac:dyDescent="0.4">
      <c r="A455" s="149">
        <v>1</v>
      </c>
      <c r="B455" s="150">
        <v>6.01</v>
      </c>
      <c r="C455" s="191">
        <v>11.01</v>
      </c>
      <c r="D455" s="151" t="s">
        <v>146</v>
      </c>
      <c r="E455" s="152"/>
      <c r="F455" s="152"/>
    </row>
    <row r="456" spans="1:7" s="72" customFormat="1" x14ac:dyDescent="0.4">
      <c r="A456" s="69">
        <v>1</v>
      </c>
      <c r="B456" s="70">
        <v>8.01</v>
      </c>
      <c r="C456" s="187">
        <v>11.01</v>
      </c>
      <c r="D456" s="71" t="s">
        <v>146</v>
      </c>
      <c r="E456" s="122"/>
      <c r="F456" s="122"/>
    </row>
    <row r="457" spans="1:7" s="72" customFormat="1" x14ac:dyDescent="0.4">
      <c r="A457" s="69">
        <v>1</v>
      </c>
      <c r="B457" s="70">
        <v>10.021000000000001</v>
      </c>
      <c r="C457" s="187">
        <v>11.01</v>
      </c>
      <c r="D457" s="71" t="s">
        <v>146</v>
      </c>
      <c r="E457" s="122"/>
      <c r="F457" s="122"/>
    </row>
    <row r="458" spans="1:7" s="72" customFormat="1" x14ac:dyDescent="0.4">
      <c r="A458" s="69">
        <v>1</v>
      </c>
      <c r="B458" s="70">
        <v>12.01</v>
      </c>
      <c r="C458" s="187">
        <v>11.01</v>
      </c>
      <c r="D458" s="71" t="s">
        <v>146</v>
      </c>
      <c r="E458" s="125">
        <v>1</v>
      </c>
      <c r="F458" s="125"/>
      <c r="G458" s="68"/>
    </row>
    <row r="459" spans="1:7" s="64" customFormat="1" x14ac:dyDescent="0.4">
      <c r="A459" s="60">
        <v>4</v>
      </c>
      <c r="B459" s="61">
        <v>8.07</v>
      </c>
      <c r="C459" s="186">
        <v>11.02</v>
      </c>
      <c r="D459" s="62" t="s">
        <v>234</v>
      </c>
      <c r="E459" s="123"/>
      <c r="F459" s="123"/>
    </row>
    <row r="460" spans="1:7" s="64" customFormat="1" x14ac:dyDescent="0.4">
      <c r="A460" s="60">
        <v>4</v>
      </c>
      <c r="B460" s="61">
        <v>12.01</v>
      </c>
      <c r="C460" s="186">
        <v>11.02</v>
      </c>
      <c r="D460" s="62" t="s">
        <v>234</v>
      </c>
      <c r="E460" s="123"/>
      <c r="F460" s="123"/>
    </row>
    <row r="461" spans="1:7" s="64" customFormat="1" x14ac:dyDescent="0.4">
      <c r="A461" s="60">
        <v>7.1</v>
      </c>
      <c r="B461" s="61">
        <v>8.07</v>
      </c>
      <c r="C461" s="186">
        <v>11.02</v>
      </c>
      <c r="D461" s="62" t="s">
        <v>234</v>
      </c>
      <c r="E461" s="123">
        <v>1</v>
      </c>
      <c r="F461" s="123"/>
    </row>
    <row r="462" spans="1:7" s="64" customFormat="1" x14ac:dyDescent="0.4">
      <c r="A462" s="60">
        <v>3</v>
      </c>
      <c r="B462" s="61">
        <v>8.0500000000000007</v>
      </c>
      <c r="C462" s="186">
        <v>11.03</v>
      </c>
      <c r="D462" s="62" t="s">
        <v>228</v>
      </c>
      <c r="E462" s="123"/>
      <c r="F462" s="123"/>
    </row>
    <row r="463" spans="1:7" s="64" customFormat="1" x14ac:dyDescent="0.4">
      <c r="A463" s="60">
        <v>3</v>
      </c>
      <c r="B463" s="61">
        <v>8.06</v>
      </c>
      <c r="C463" s="186">
        <v>11.03</v>
      </c>
      <c r="D463" s="62" t="s">
        <v>228</v>
      </c>
      <c r="E463" s="123">
        <v>1</v>
      </c>
      <c r="F463" s="123"/>
    </row>
    <row r="464" spans="1:7" s="64" customFormat="1" x14ac:dyDescent="0.4">
      <c r="A464" s="60">
        <v>3</v>
      </c>
      <c r="B464" s="61">
        <v>8.0500000000000007</v>
      </c>
      <c r="C464" s="186">
        <v>11.04</v>
      </c>
      <c r="D464" s="62" t="s">
        <v>228</v>
      </c>
      <c r="E464" s="123"/>
      <c r="F464" s="123"/>
    </row>
    <row r="465" spans="1:6" s="160" customFormat="1" ht="27" thickBot="1" x14ac:dyDescent="0.45">
      <c r="A465" s="162">
        <v>3</v>
      </c>
      <c r="B465" s="163">
        <v>8.06</v>
      </c>
      <c r="C465" s="189">
        <v>11.04</v>
      </c>
      <c r="D465" s="164" t="s">
        <v>228</v>
      </c>
      <c r="E465" s="172">
        <v>1</v>
      </c>
      <c r="F465" s="172">
        <f>SUM(E455:E465)</f>
        <v>4</v>
      </c>
    </row>
    <row r="466" spans="1:6" s="153" customFormat="1" x14ac:dyDescent="0.4">
      <c r="A466" s="149">
        <v>1</v>
      </c>
      <c r="B466" s="150">
        <v>5.0199999999999996</v>
      </c>
      <c r="C466" s="191">
        <v>12.01</v>
      </c>
      <c r="D466" s="151" t="s">
        <v>145</v>
      </c>
      <c r="E466" s="152"/>
      <c r="F466" s="152"/>
    </row>
    <row r="467" spans="1:6" s="72" customFormat="1" x14ac:dyDescent="0.4">
      <c r="A467" s="69">
        <v>1</v>
      </c>
      <c r="B467" s="70">
        <v>6.01</v>
      </c>
      <c r="C467" s="187">
        <v>12.01</v>
      </c>
      <c r="D467" s="71" t="s">
        <v>145</v>
      </c>
      <c r="E467" s="122"/>
      <c r="F467" s="122"/>
    </row>
    <row r="468" spans="1:6" s="72" customFormat="1" x14ac:dyDescent="0.4">
      <c r="A468" s="69">
        <v>1</v>
      </c>
      <c r="B468" s="70">
        <v>8.01</v>
      </c>
      <c r="C468" s="187">
        <v>12.01</v>
      </c>
      <c r="D468" s="71" t="s">
        <v>145</v>
      </c>
      <c r="E468" s="122"/>
      <c r="F468" s="122"/>
    </row>
    <row r="469" spans="1:6" s="72" customFormat="1" x14ac:dyDescent="0.4">
      <c r="A469" s="69">
        <v>1</v>
      </c>
      <c r="B469" s="70">
        <v>12.01</v>
      </c>
      <c r="C469" s="187">
        <v>12.01</v>
      </c>
      <c r="D469" s="71" t="s">
        <v>145</v>
      </c>
      <c r="E469" s="122">
        <v>1</v>
      </c>
      <c r="F469" s="122"/>
    </row>
    <row r="470" spans="1:6" s="72" customFormat="1" x14ac:dyDescent="0.4">
      <c r="A470" s="69">
        <v>12.2</v>
      </c>
      <c r="B470" s="70">
        <v>5.0199999999999996</v>
      </c>
      <c r="C470" s="187">
        <v>12.02</v>
      </c>
      <c r="D470" s="71" t="s">
        <v>145</v>
      </c>
      <c r="E470" s="122"/>
      <c r="F470" s="122"/>
    </row>
    <row r="471" spans="1:6" s="72" customFormat="1" x14ac:dyDescent="0.4">
      <c r="A471" s="69">
        <v>12.2</v>
      </c>
      <c r="B471" s="70">
        <v>6.01</v>
      </c>
      <c r="C471" s="187">
        <v>12.02</v>
      </c>
      <c r="D471" s="71" t="s">
        <v>145</v>
      </c>
      <c r="E471" s="122"/>
      <c r="F471" s="122"/>
    </row>
    <row r="472" spans="1:6" s="72" customFormat="1" x14ac:dyDescent="0.4">
      <c r="A472" s="69">
        <v>12.2</v>
      </c>
      <c r="B472" s="70">
        <v>8.01</v>
      </c>
      <c r="C472" s="187">
        <v>12.02</v>
      </c>
      <c r="D472" s="71" t="s">
        <v>145</v>
      </c>
      <c r="E472" s="122"/>
      <c r="F472" s="122"/>
    </row>
    <row r="473" spans="1:6" s="72" customFormat="1" x14ac:dyDescent="0.4">
      <c r="A473" s="69">
        <v>12.2</v>
      </c>
      <c r="B473" s="70">
        <v>12.01</v>
      </c>
      <c r="C473" s="187">
        <v>12.02</v>
      </c>
      <c r="D473" s="71" t="s">
        <v>145</v>
      </c>
      <c r="E473" s="122">
        <v>1</v>
      </c>
      <c r="F473" s="122"/>
    </row>
    <row r="474" spans="1:6" s="72" customFormat="1" x14ac:dyDescent="0.4">
      <c r="A474" s="69">
        <v>1</v>
      </c>
      <c r="B474" s="70">
        <v>5.03</v>
      </c>
      <c r="C474" s="187">
        <v>12.03</v>
      </c>
      <c r="D474" s="71" t="s">
        <v>146</v>
      </c>
      <c r="E474" s="122"/>
      <c r="F474" s="122"/>
    </row>
    <row r="475" spans="1:6" s="72" customFormat="1" x14ac:dyDescent="0.4">
      <c r="A475" s="69">
        <v>1</v>
      </c>
      <c r="B475" s="70">
        <v>6.03</v>
      </c>
      <c r="C475" s="187">
        <v>12.03</v>
      </c>
      <c r="D475" s="71" t="s">
        <v>146</v>
      </c>
      <c r="E475" s="122"/>
      <c r="F475" s="122"/>
    </row>
    <row r="476" spans="1:6" s="72" customFormat="1" x14ac:dyDescent="0.4">
      <c r="A476" s="69">
        <v>1</v>
      </c>
      <c r="B476" s="70">
        <v>8.01</v>
      </c>
      <c r="C476" s="187">
        <v>12.03</v>
      </c>
      <c r="D476" s="71" t="s">
        <v>146</v>
      </c>
      <c r="E476" s="122"/>
      <c r="F476" s="122"/>
    </row>
    <row r="477" spans="1:6" s="72" customFormat="1" x14ac:dyDescent="0.4">
      <c r="A477" s="69">
        <v>1</v>
      </c>
      <c r="B477" s="70">
        <v>11.03</v>
      </c>
      <c r="C477" s="187">
        <v>12.03</v>
      </c>
      <c r="D477" s="71" t="s">
        <v>146</v>
      </c>
      <c r="E477" s="122"/>
      <c r="F477" s="122"/>
    </row>
    <row r="478" spans="1:6" s="72" customFormat="1" x14ac:dyDescent="0.4">
      <c r="A478" s="69">
        <v>1</v>
      </c>
      <c r="B478" s="70">
        <v>12.01</v>
      </c>
      <c r="C478" s="187">
        <v>12.03</v>
      </c>
      <c r="D478" s="71" t="s">
        <v>146</v>
      </c>
      <c r="E478" s="122">
        <v>1</v>
      </c>
      <c r="F478" s="122"/>
    </row>
    <row r="479" spans="1:6" s="72" customFormat="1" x14ac:dyDescent="0.4">
      <c r="A479" s="69">
        <v>1</v>
      </c>
      <c r="B479" s="70">
        <v>5.0199999999999996</v>
      </c>
      <c r="C479" s="187">
        <v>12.03</v>
      </c>
      <c r="D479" s="71" t="s">
        <v>145</v>
      </c>
      <c r="E479" s="122"/>
      <c r="F479" s="122"/>
    </row>
    <row r="480" spans="1:6" s="72" customFormat="1" x14ac:dyDescent="0.4">
      <c r="A480" s="69">
        <v>1</v>
      </c>
      <c r="B480" s="70">
        <v>6.03</v>
      </c>
      <c r="C480" s="187">
        <v>12.03</v>
      </c>
      <c r="D480" s="71" t="s">
        <v>145</v>
      </c>
      <c r="E480" s="122"/>
      <c r="F480" s="122"/>
    </row>
    <row r="481" spans="1:7" s="72" customFormat="1" x14ac:dyDescent="0.4">
      <c r="A481" s="69">
        <v>1</v>
      </c>
      <c r="B481" s="70">
        <v>8.01</v>
      </c>
      <c r="C481" s="187">
        <v>12.03</v>
      </c>
      <c r="D481" s="71" t="s">
        <v>145</v>
      </c>
      <c r="E481" s="122"/>
      <c r="F481" s="122"/>
    </row>
    <row r="482" spans="1:7" s="72" customFormat="1" x14ac:dyDescent="0.4">
      <c r="A482" s="69">
        <v>1</v>
      </c>
      <c r="B482" s="70">
        <v>12.01</v>
      </c>
      <c r="C482" s="187">
        <v>12.03</v>
      </c>
      <c r="D482" s="71" t="s">
        <v>145</v>
      </c>
      <c r="E482" s="122">
        <v>1</v>
      </c>
      <c r="F482" s="122"/>
    </row>
    <row r="483" spans="1:7" s="64" customFormat="1" x14ac:dyDescent="0.25">
      <c r="A483" s="54">
        <v>3</v>
      </c>
      <c r="B483" s="55">
        <v>6.03</v>
      </c>
      <c r="C483" s="188">
        <v>12.04</v>
      </c>
      <c r="D483" s="56" t="s">
        <v>213</v>
      </c>
      <c r="E483" s="124">
        <v>1</v>
      </c>
      <c r="F483" s="124"/>
      <c r="G483" s="58"/>
    </row>
    <row r="484" spans="1:7" s="72" customFormat="1" x14ac:dyDescent="0.4">
      <c r="A484" s="69">
        <v>1</v>
      </c>
      <c r="B484" s="70">
        <v>5.0199999999999996</v>
      </c>
      <c r="C484" s="187">
        <v>12.05</v>
      </c>
      <c r="D484" s="71" t="s">
        <v>145</v>
      </c>
      <c r="E484" s="122"/>
      <c r="F484" s="122"/>
    </row>
    <row r="485" spans="1:7" s="72" customFormat="1" x14ac:dyDescent="0.4">
      <c r="A485" s="69">
        <v>1</v>
      </c>
      <c r="B485" s="70">
        <v>6.0540000000000003</v>
      </c>
      <c r="C485" s="187">
        <v>12.05</v>
      </c>
      <c r="D485" s="71" t="s">
        <v>145</v>
      </c>
      <c r="E485" s="122"/>
      <c r="F485" s="122"/>
    </row>
    <row r="486" spans="1:7" s="72" customFormat="1" x14ac:dyDescent="0.4">
      <c r="A486" s="69">
        <v>1</v>
      </c>
      <c r="B486" s="70">
        <v>8.01</v>
      </c>
      <c r="C486" s="187">
        <v>12.05</v>
      </c>
      <c r="D486" s="71" t="s">
        <v>145</v>
      </c>
      <c r="E486" s="122"/>
      <c r="F486" s="122"/>
    </row>
    <row r="487" spans="1:7" s="72" customFormat="1" x14ac:dyDescent="0.4">
      <c r="A487" s="69">
        <v>1</v>
      </c>
      <c r="B487" s="70">
        <v>12.01</v>
      </c>
      <c r="C487" s="187">
        <v>12.05</v>
      </c>
      <c r="D487" s="71" t="s">
        <v>145</v>
      </c>
      <c r="E487" s="122">
        <v>1</v>
      </c>
      <c r="F487" s="122"/>
    </row>
    <row r="488" spans="1:7" s="72" customFormat="1" x14ac:dyDescent="0.4">
      <c r="A488" s="69">
        <v>1</v>
      </c>
      <c r="B488" s="70">
        <v>6.01</v>
      </c>
      <c r="C488" s="187">
        <v>12.06</v>
      </c>
      <c r="D488" s="71" t="s">
        <v>146</v>
      </c>
      <c r="E488" s="122"/>
      <c r="F488" s="122"/>
    </row>
    <row r="489" spans="1:7" s="72" customFormat="1" x14ac:dyDescent="0.4">
      <c r="A489" s="69">
        <v>1</v>
      </c>
      <c r="B489" s="70">
        <v>8.01</v>
      </c>
      <c r="C489" s="187">
        <v>12.06</v>
      </c>
      <c r="D489" s="71" t="s">
        <v>146</v>
      </c>
      <c r="E489" s="122"/>
      <c r="F489" s="122"/>
    </row>
    <row r="490" spans="1:7" s="72" customFormat="1" x14ac:dyDescent="0.4">
      <c r="A490" s="69">
        <v>1</v>
      </c>
      <c r="B490" s="70">
        <v>10.021000000000001</v>
      </c>
      <c r="C490" s="187">
        <v>12.06</v>
      </c>
      <c r="D490" s="71" t="s">
        <v>146</v>
      </c>
      <c r="E490" s="122"/>
      <c r="F490" s="122"/>
    </row>
    <row r="491" spans="1:7" s="72" customFormat="1" x14ac:dyDescent="0.4">
      <c r="A491" s="69">
        <v>1</v>
      </c>
      <c r="B491" s="70">
        <v>12.01</v>
      </c>
      <c r="C491" s="187">
        <v>12.06</v>
      </c>
      <c r="D491" s="71" t="s">
        <v>146</v>
      </c>
      <c r="E491" s="122">
        <v>1</v>
      </c>
      <c r="F491" s="122"/>
    </row>
    <row r="492" spans="1:7" s="64" customFormat="1" x14ac:dyDescent="0.4">
      <c r="A492" s="60">
        <v>4</v>
      </c>
      <c r="B492" s="61">
        <v>8.01</v>
      </c>
      <c r="C492" s="186">
        <v>12.06</v>
      </c>
      <c r="D492" s="62" t="s">
        <v>234</v>
      </c>
      <c r="E492" s="123"/>
      <c r="F492" s="123"/>
    </row>
    <row r="493" spans="1:7" s="64" customFormat="1" x14ac:dyDescent="0.4">
      <c r="A493" s="60">
        <v>4</v>
      </c>
      <c r="B493" s="61">
        <v>12.01</v>
      </c>
      <c r="C493" s="186">
        <v>12.06</v>
      </c>
      <c r="D493" s="62" t="s">
        <v>234</v>
      </c>
      <c r="E493" s="123">
        <v>1</v>
      </c>
      <c r="F493" s="123"/>
    </row>
    <row r="494" spans="1:7" s="72" customFormat="1" x14ac:dyDescent="0.4">
      <c r="A494" s="69">
        <v>1</v>
      </c>
      <c r="B494" s="70">
        <v>5.0199999999999996</v>
      </c>
      <c r="C494" s="187">
        <v>12.07</v>
      </c>
      <c r="D494" s="71" t="s">
        <v>145</v>
      </c>
      <c r="E494" s="122"/>
      <c r="F494" s="122"/>
    </row>
    <row r="495" spans="1:7" s="72" customFormat="1" x14ac:dyDescent="0.4">
      <c r="A495" s="69">
        <v>1</v>
      </c>
      <c r="B495" s="70">
        <v>6.03</v>
      </c>
      <c r="C495" s="187">
        <v>12.07</v>
      </c>
      <c r="D495" s="71" t="s">
        <v>145</v>
      </c>
      <c r="E495" s="122"/>
      <c r="F495" s="122"/>
    </row>
    <row r="496" spans="1:7" s="72" customFormat="1" x14ac:dyDescent="0.4">
      <c r="A496" s="69">
        <v>1</v>
      </c>
      <c r="B496" s="70">
        <v>8.01</v>
      </c>
      <c r="C496" s="187">
        <v>12.07</v>
      </c>
      <c r="D496" s="71" t="s">
        <v>145</v>
      </c>
      <c r="E496" s="122"/>
      <c r="F496" s="122"/>
    </row>
    <row r="497" spans="1:7" s="72" customFormat="1" x14ac:dyDescent="0.4">
      <c r="A497" s="69">
        <v>1</v>
      </c>
      <c r="B497" s="70">
        <v>12.01</v>
      </c>
      <c r="C497" s="187">
        <v>12.07</v>
      </c>
      <c r="D497" s="71" t="s">
        <v>145</v>
      </c>
      <c r="E497" s="122">
        <v>1</v>
      </c>
      <c r="F497" s="122"/>
    </row>
    <row r="498" spans="1:7" s="72" customFormat="1" x14ac:dyDescent="0.4">
      <c r="A498" s="69">
        <v>1</v>
      </c>
      <c r="B498" s="70">
        <v>6.01</v>
      </c>
      <c r="C498" s="187">
        <v>12.08</v>
      </c>
      <c r="D498" s="71" t="s">
        <v>146</v>
      </c>
      <c r="E498" s="122"/>
      <c r="F498" s="122"/>
    </row>
    <row r="499" spans="1:7" s="72" customFormat="1" x14ac:dyDescent="0.4">
      <c r="A499" s="69">
        <v>1</v>
      </c>
      <c r="B499" s="70">
        <v>8.01</v>
      </c>
      <c r="C499" s="187">
        <v>12.08</v>
      </c>
      <c r="D499" s="71" t="s">
        <v>146</v>
      </c>
      <c r="E499" s="122"/>
      <c r="F499" s="122"/>
    </row>
    <row r="500" spans="1:7" s="72" customFormat="1" x14ac:dyDescent="0.4">
      <c r="A500" s="69">
        <v>1</v>
      </c>
      <c r="B500" s="70">
        <v>10.021000000000001</v>
      </c>
      <c r="C500" s="187">
        <v>12.08</v>
      </c>
      <c r="D500" s="71" t="s">
        <v>146</v>
      </c>
      <c r="E500" s="122"/>
      <c r="F500" s="122"/>
    </row>
    <row r="501" spans="1:7" s="72" customFormat="1" x14ac:dyDescent="0.4">
      <c r="A501" s="69">
        <v>1</v>
      </c>
      <c r="B501" s="70">
        <v>12.01</v>
      </c>
      <c r="C501" s="187">
        <v>12.08</v>
      </c>
      <c r="D501" s="71" t="s">
        <v>146</v>
      </c>
      <c r="E501" s="122">
        <v>1</v>
      </c>
      <c r="F501" s="122"/>
    </row>
    <row r="502" spans="1:7" s="64" customFormat="1" x14ac:dyDescent="0.35">
      <c r="A502" s="73">
        <v>12.2</v>
      </c>
      <c r="B502" s="96">
        <v>6.01</v>
      </c>
      <c r="C502" s="194">
        <v>12.08</v>
      </c>
      <c r="D502" s="97" t="s">
        <v>214</v>
      </c>
      <c r="E502" s="127">
        <v>1</v>
      </c>
      <c r="F502" s="127"/>
    </row>
    <row r="503" spans="1:7" s="72" customFormat="1" x14ac:dyDescent="0.4">
      <c r="A503" s="69">
        <v>1</v>
      </c>
      <c r="B503" s="70">
        <v>8.01</v>
      </c>
      <c r="C503" s="187">
        <v>12.09</v>
      </c>
      <c r="D503" s="71" t="s">
        <v>146</v>
      </c>
      <c r="E503" s="122"/>
      <c r="F503" s="122"/>
    </row>
    <row r="504" spans="1:7" s="72" customFormat="1" x14ac:dyDescent="0.4">
      <c r="A504" s="69">
        <v>1</v>
      </c>
      <c r="B504" s="70">
        <v>10.021000000000001</v>
      </c>
      <c r="C504" s="187">
        <v>12.09</v>
      </c>
      <c r="D504" s="71" t="s">
        <v>146</v>
      </c>
      <c r="E504" s="122"/>
      <c r="F504" s="122"/>
    </row>
    <row r="505" spans="1:7" s="72" customFormat="1" x14ac:dyDescent="0.4">
      <c r="A505" s="69">
        <v>1</v>
      </c>
      <c r="B505" s="70">
        <v>11.03</v>
      </c>
      <c r="C505" s="187">
        <v>12.09</v>
      </c>
      <c r="D505" s="71" t="s">
        <v>146</v>
      </c>
      <c r="E505" s="122"/>
      <c r="F505" s="122"/>
    </row>
    <row r="506" spans="1:7" s="72" customFormat="1" x14ac:dyDescent="0.4">
      <c r="A506" s="69">
        <v>1</v>
      </c>
      <c r="B506" s="70">
        <v>12.01</v>
      </c>
      <c r="C506" s="187">
        <v>12.09</v>
      </c>
      <c r="D506" s="71" t="s">
        <v>146</v>
      </c>
      <c r="E506" s="122">
        <v>1</v>
      </c>
      <c r="F506" s="122"/>
    </row>
    <row r="507" spans="1:7" s="64" customFormat="1" x14ac:dyDescent="0.25">
      <c r="A507" s="73">
        <v>3</v>
      </c>
      <c r="B507" s="96">
        <v>6.03</v>
      </c>
      <c r="C507" s="194">
        <v>12.09</v>
      </c>
      <c r="D507" s="97" t="s">
        <v>214</v>
      </c>
      <c r="E507" s="124"/>
      <c r="F507" s="124"/>
      <c r="G507" s="57"/>
    </row>
    <row r="508" spans="1:7" s="64" customFormat="1" x14ac:dyDescent="0.25">
      <c r="A508" s="73">
        <v>3</v>
      </c>
      <c r="B508" s="96">
        <v>8.01</v>
      </c>
      <c r="C508" s="194">
        <v>12.09</v>
      </c>
      <c r="D508" s="97" t="s">
        <v>214</v>
      </c>
      <c r="E508" s="124"/>
      <c r="F508" s="124"/>
      <c r="G508" s="57"/>
    </row>
    <row r="509" spans="1:7" s="64" customFormat="1" x14ac:dyDescent="0.25">
      <c r="A509" s="73">
        <v>3</v>
      </c>
      <c r="B509" s="96">
        <v>11.02</v>
      </c>
      <c r="C509" s="194">
        <v>12.09</v>
      </c>
      <c r="D509" s="97" t="s">
        <v>214</v>
      </c>
      <c r="E509" s="124"/>
      <c r="F509" s="124"/>
      <c r="G509" s="57"/>
    </row>
    <row r="510" spans="1:7" s="64" customFormat="1" x14ac:dyDescent="0.25">
      <c r="A510" s="73">
        <v>3</v>
      </c>
      <c r="B510" s="96">
        <v>12.01</v>
      </c>
      <c r="C510" s="194">
        <v>12.09</v>
      </c>
      <c r="D510" s="97" t="s">
        <v>214</v>
      </c>
      <c r="E510" s="124">
        <v>1</v>
      </c>
      <c r="F510" s="124"/>
      <c r="G510" s="57"/>
    </row>
    <row r="511" spans="1:7" s="64" customFormat="1" x14ac:dyDescent="0.25">
      <c r="A511" s="73">
        <v>3</v>
      </c>
      <c r="B511" s="96">
        <v>6.03</v>
      </c>
      <c r="C511" s="194">
        <v>12.1</v>
      </c>
      <c r="D511" s="97" t="s">
        <v>214</v>
      </c>
      <c r="E511" s="124"/>
      <c r="F511" s="124"/>
      <c r="G511" s="57"/>
    </row>
    <row r="512" spans="1:7" s="88" customFormat="1" x14ac:dyDescent="0.3">
      <c r="A512" s="73">
        <v>3</v>
      </c>
      <c r="B512" s="96">
        <v>8.01</v>
      </c>
      <c r="C512" s="194">
        <v>12.1</v>
      </c>
      <c r="D512" s="97" t="s">
        <v>214</v>
      </c>
      <c r="E512" s="124"/>
      <c r="F512" s="124"/>
      <c r="G512" s="57"/>
    </row>
    <row r="513" spans="1:7" s="88" customFormat="1" x14ac:dyDescent="0.3">
      <c r="A513" s="73">
        <v>3</v>
      </c>
      <c r="B513" s="96">
        <v>11.02</v>
      </c>
      <c r="C513" s="194">
        <v>12.1</v>
      </c>
      <c r="D513" s="97" t="s">
        <v>214</v>
      </c>
      <c r="E513" s="124"/>
      <c r="F513" s="124"/>
      <c r="G513" s="57"/>
    </row>
    <row r="514" spans="1:7" s="88" customFormat="1" x14ac:dyDescent="0.3">
      <c r="A514" s="73">
        <v>3</v>
      </c>
      <c r="B514" s="96">
        <v>12.01</v>
      </c>
      <c r="C514" s="194">
        <v>12.1</v>
      </c>
      <c r="D514" s="97" t="s">
        <v>214</v>
      </c>
      <c r="E514" s="124">
        <v>1</v>
      </c>
      <c r="F514" s="124"/>
      <c r="G514" s="57"/>
    </row>
    <row r="515" spans="1:7" s="85" customFormat="1" x14ac:dyDescent="0.4">
      <c r="A515" s="69">
        <v>1</v>
      </c>
      <c r="B515" s="70">
        <v>5.03</v>
      </c>
      <c r="C515" s="187">
        <v>12.11</v>
      </c>
      <c r="D515" s="71" t="s">
        <v>146</v>
      </c>
      <c r="E515" s="122"/>
      <c r="F515" s="122"/>
      <c r="G515" s="72"/>
    </row>
    <row r="516" spans="1:7" s="85" customFormat="1" x14ac:dyDescent="0.4">
      <c r="A516" s="69">
        <v>1</v>
      </c>
      <c r="B516" s="70">
        <v>8.02</v>
      </c>
      <c r="C516" s="187">
        <v>12.11</v>
      </c>
      <c r="D516" s="71" t="s">
        <v>146</v>
      </c>
      <c r="E516" s="122"/>
      <c r="F516" s="122"/>
      <c r="G516" s="72"/>
    </row>
    <row r="517" spans="1:7" s="85" customFormat="1" x14ac:dyDescent="0.4">
      <c r="A517" s="69">
        <v>1</v>
      </c>
      <c r="B517" s="70">
        <v>10.025</v>
      </c>
      <c r="C517" s="187">
        <v>12.11</v>
      </c>
      <c r="D517" s="71" t="s">
        <v>146</v>
      </c>
      <c r="E517" s="122"/>
      <c r="F517" s="122"/>
      <c r="G517" s="72"/>
    </row>
    <row r="518" spans="1:7" s="85" customFormat="1" x14ac:dyDescent="0.4">
      <c r="A518" s="69">
        <v>1</v>
      </c>
      <c r="B518" s="70">
        <v>11.03</v>
      </c>
      <c r="C518" s="187">
        <v>12.11</v>
      </c>
      <c r="D518" s="71" t="s">
        <v>146</v>
      </c>
      <c r="E518" s="122"/>
      <c r="F518" s="122"/>
      <c r="G518" s="72"/>
    </row>
    <row r="519" spans="1:7" s="85" customFormat="1" x14ac:dyDescent="0.4">
      <c r="A519" s="69">
        <v>1</v>
      </c>
      <c r="B519" s="70">
        <v>12.01</v>
      </c>
      <c r="C519" s="187">
        <v>12.11</v>
      </c>
      <c r="D519" s="71" t="s">
        <v>146</v>
      </c>
      <c r="E519" s="122">
        <v>1</v>
      </c>
      <c r="F519" s="122"/>
      <c r="G519" s="72"/>
    </row>
    <row r="520" spans="1:7" s="85" customFormat="1" x14ac:dyDescent="0.4">
      <c r="A520" s="69">
        <v>1</v>
      </c>
      <c r="B520" s="70">
        <v>8.01</v>
      </c>
      <c r="C520" s="187">
        <v>12.12</v>
      </c>
      <c r="D520" s="71" t="s">
        <v>146</v>
      </c>
      <c r="E520" s="122"/>
      <c r="F520" s="122"/>
      <c r="G520" s="72"/>
    </row>
    <row r="521" spans="1:7" s="85" customFormat="1" x14ac:dyDescent="0.4">
      <c r="A521" s="69">
        <v>1</v>
      </c>
      <c r="B521" s="70">
        <v>11.03</v>
      </c>
      <c r="C521" s="187">
        <v>12.12</v>
      </c>
      <c r="D521" s="71" t="s">
        <v>146</v>
      </c>
      <c r="E521" s="122"/>
      <c r="F521" s="122"/>
      <c r="G521" s="72"/>
    </row>
    <row r="522" spans="1:7" s="85" customFormat="1" x14ac:dyDescent="0.4">
      <c r="A522" s="69">
        <v>1</v>
      </c>
      <c r="B522" s="70">
        <v>12.01</v>
      </c>
      <c r="C522" s="187">
        <v>12.12</v>
      </c>
      <c r="D522" s="71" t="s">
        <v>146</v>
      </c>
      <c r="E522" s="122">
        <v>1</v>
      </c>
      <c r="F522" s="122"/>
      <c r="G522" s="72"/>
    </row>
    <row r="523" spans="1:7" s="85" customFormat="1" x14ac:dyDescent="0.4">
      <c r="A523" s="69">
        <v>1</v>
      </c>
      <c r="B523" s="70">
        <v>8.01</v>
      </c>
      <c r="C523" s="187">
        <v>12.13</v>
      </c>
      <c r="D523" s="71" t="s">
        <v>146</v>
      </c>
      <c r="E523" s="122"/>
      <c r="F523" s="122"/>
      <c r="G523" s="72"/>
    </row>
    <row r="524" spans="1:7" s="85" customFormat="1" x14ac:dyDescent="0.4">
      <c r="A524" s="69">
        <v>1</v>
      </c>
      <c r="B524" s="70">
        <v>10.021000000000001</v>
      </c>
      <c r="C524" s="187">
        <v>12.13</v>
      </c>
      <c r="D524" s="71" t="s">
        <v>146</v>
      </c>
      <c r="E524" s="122"/>
      <c r="F524" s="122"/>
      <c r="G524" s="72"/>
    </row>
    <row r="525" spans="1:7" s="85" customFormat="1" x14ac:dyDescent="0.4">
      <c r="A525" s="69">
        <v>1</v>
      </c>
      <c r="B525" s="70">
        <v>11.03</v>
      </c>
      <c r="C525" s="187">
        <v>12.13</v>
      </c>
      <c r="D525" s="71" t="s">
        <v>146</v>
      </c>
      <c r="E525" s="122"/>
      <c r="F525" s="122"/>
      <c r="G525" s="72"/>
    </row>
    <row r="526" spans="1:7" s="179" customFormat="1" ht="27" thickBot="1" x14ac:dyDescent="0.45">
      <c r="A526" s="155">
        <v>1</v>
      </c>
      <c r="B526" s="156">
        <v>11.03</v>
      </c>
      <c r="C526" s="190">
        <v>12.13</v>
      </c>
      <c r="D526" s="157" t="s">
        <v>146</v>
      </c>
      <c r="E526" s="158">
        <v>1</v>
      </c>
      <c r="F526" s="158">
        <f>SUM(E466:E526)</f>
        <v>17</v>
      </c>
      <c r="G526" s="159"/>
    </row>
    <row r="527" spans="1:7" s="181" customFormat="1" x14ac:dyDescent="0.4">
      <c r="A527" s="168">
        <v>7.1</v>
      </c>
      <c r="B527" s="169">
        <v>9.0500000000000007</v>
      </c>
      <c r="C527" s="192">
        <v>13.01</v>
      </c>
      <c r="D527" s="170" t="s">
        <v>159</v>
      </c>
      <c r="E527" s="180"/>
      <c r="F527" s="180"/>
      <c r="G527" s="154"/>
    </row>
    <row r="528" spans="1:7" s="88" customFormat="1" x14ac:dyDescent="0.4">
      <c r="A528" s="60">
        <v>7.1</v>
      </c>
      <c r="B528" s="61">
        <v>10.021000000000001</v>
      </c>
      <c r="C528" s="186">
        <v>13.01</v>
      </c>
      <c r="D528" s="62" t="s">
        <v>159</v>
      </c>
      <c r="E528" s="127">
        <v>1</v>
      </c>
      <c r="F528" s="127"/>
      <c r="G528" s="64"/>
    </row>
    <row r="529" spans="1:7" s="88" customFormat="1" x14ac:dyDescent="0.4">
      <c r="A529" s="60">
        <v>5</v>
      </c>
      <c r="B529" s="61">
        <v>6.0609999999999999</v>
      </c>
      <c r="C529" s="186">
        <v>13.02</v>
      </c>
      <c r="D529" s="62" t="s">
        <v>159</v>
      </c>
      <c r="E529" s="127"/>
      <c r="F529" s="127"/>
      <c r="G529" s="64"/>
    </row>
    <row r="530" spans="1:7" s="88" customFormat="1" x14ac:dyDescent="0.4">
      <c r="A530" s="60">
        <v>5</v>
      </c>
      <c r="B530" s="61">
        <v>12.01</v>
      </c>
      <c r="C530" s="186">
        <v>13.02</v>
      </c>
      <c r="D530" s="62" t="s">
        <v>159</v>
      </c>
      <c r="E530" s="127"/>
      <c r="F530" s="127"/>
      <c r="G530" s="64"/>
    </row>
    <row r="531" spans="1:7" s="88" customFormat="1" x14ac:dyDescent="0.4">
      <c r="A531" s="60">
        <v>7.1</v>
      </c>
      <c r="B531" s="61">
        <v>9.0500000000000007</v>
      </c>
      <c r="C531" s="186">
        <v>13.02</v>
      </c>
      <c r="D531" s="62" t="s">
        <v>159</v>
      </c>
      <c r="E531" s="127"/>
      <c r="F531" s="127"/>
      <c r="G531" s="64"/>
    </row>
    <row r="532" spans="1:7" s="173" customFormat="1" ht="27" thickBot="1" x14ac:dyDescent="0.45">
      <c r="A532" s="162">
        <v>7.1</v>
      </c>
      <c r="B532" s="163">
        <v>10.021000000000001</v>
      </c>
      <c r="C532" s="189">
        <v>13.02</v>
      </c>
      <c r="D532" s="164" t="s">
        <v>159</v>
      </c>
      <c r="E532" s="182">
        <v>1</v>
      </c>
      <c r="F532" s="182">
        <f>SUM(E527:E532)</f>
        <v>2</v>
      </c>
      <c r="G532" s="160"/>
    </row>
    <row r="533" spans="1:7" s="181" customFormat="1" x14ac:dyDescent="0.4">
      <c r="A533" s="168">
        <v>2.1</v>
      </c>
      <c r="B533" s="169">
        <v>6.0519999999999996</v>
      </c>
      <c r="C533" s="192">
        <v>14.02</v>
      </c>
      <c r="D533" s="170" t="s">
        <v>147</v>
      </c>
      <c r="E533" s="171"/>
      <c r="F533" s="171"/>
      <c r="G533" s="154"/>
    </row>
    <row r="534" spans="1:7" s="88" customFormat="1" x14ac:dyDescent="0.4">
      <c r="A534" s="60">
        <v>2.1</v>
      </c>
      <c r="B534" s="61">
        <v>8.01</v>
      </c>
      <c r="C534" s="186">
        <v>14.02</v>
      </c>
      <c r="D534" s="62" t="s">
        <v>147</v>
      </c>
      <c r="E534" s="123"/>
      <c r="F534" s="123"/>
      <c r="G534" s="64"/>
    </row>
    <row r="535" spans="1:7" s="88" customFormat="1" x14ac:dyDescent="0.4">
      <c r="A535" s="60">
        <v>2.1</v>
      </c>
      <c r="B535" s="61">
        <v>8.02</v>
      </c>
      <c r="C535" s="186">
        <v>14.02</v>
      </c>
      <c r="D535" s="62" t="s">
        <v>147</v>
      </c>
      <c r="E535" s="123"/>
      <c r="F535" s="123"/>
      <c r="G535" s="64"/>
    </row>
    <row r="536" spans="1:7" s="88" customFormat="1" x14ac:dyDescent="0.4">
      <c r="A536" s="60">
        <v>2.1</v>
      </c>
      <c r="B536" s="61">
        <v>12.01</v>
      </c>
      <c r="C536" s="186">
        <v>14.02</v>
      </c>
      <c r="D536" s="62" t="s">
        <v>147</v>
      </c>
      <c r="E536" s="123"/>
      <c r="F536" s="123"/>
      <c r="G536" s="64"/>
    </row>
    <row r="537" spans="1:7" s="88" customFormat="1" x14ac:dyDescent="0.4">
      <c r="A537" s="60">
        <v>2.2000000000000002</v>
      </c>
      <c r="B537" s="61">
        <v>6.0519999999999996</v>
      </c>
      <c r="C537" s="186">
        <v>14.02</v>
      </c>
      <c r="D537" s="62" t="s">
        <v>147</v>
      </c>
      <c r="E537" s="123"/>
      <c r="F537" s="123"/>
      <c r="G537" s="64"/>
    </row>
    <row r="538" spans="1:7" s="88" customFormat="1" x14ac:dyDescent="0.4">
      <c r="A538" s="60">
        <v>2.2000000000000002</v>
      </c>
      <c r="B538" s="61">
        <v>8.01</v>
      </c>
      <c r="C538" s="186">
        <v>14.02</v>
      </c>
      <c r="D538" s="62" t="s">
        <v>147</v>
      </c>
      <c r="E538" s="123"/>
      <c r="F538" s="123"/>
      <c r="G538" s="64"/>
    </row>
    <row r="539" spans="1:7" s="88" customFormat="1" x14ac:dyDescent="0.4">
      <c r="A539" s="60">
        <v>2.2000000000000002</v>
      </c>
      <c r="B539" s="61">
        <v>8.02</v>
      </c>
      <c r="C539" s="186">
        <v>14.02</v>
      </c>
      <c r="D539" s="62" t="s">
        <v>147</v>
      </c>
      <c r="E539" s="123"/>
      <c r="F539" s="123"/>
      <c r="G539" s="64"/>
    </row>
    <row r="540" spans="1:7" s="88" customFormat="1" x14ac:dyDescent="0.4">
      <c r="A540" s="60">
        <v>2.2000000000000002</v>
      </c>
      <c r="B540" s="61">
        <v>12.01</v>
      </c>
      <c r="C540" s="186">
        <v>14.02</v>
      </c>
      <c r="D540" s="62" t="s">
        <v>147</v>
      </c>
      <c r="E540" s="123">
        <v>1</v>
      </c>
      <c r="F540" s="123"/>
      <c r="G540" s="64"/>
    </row>
    <row r="541" spans="1:7" s="88" customFormat="1" x14ac:dyDescent="0.4">
      <c r="A541" s="60">
        <v>2.1</v>
      </c>
      <c r="B541" s="61">
        <v>6.0519999999999996</v>
      </c>
      <c r="C541" s="186">
        <v>14.03</v>
      </c>
      <c r="D541" s="62" t="s">
        <v>147</v>
      </c>
      <c r="E541" s="123"/>
      <c r="F541" s="123"/>
      <c r="G541" s="64"/>
    </row>
    <row r="542" spans="1:7" s="88" customFormat="1" x14ac:dyDescent="0.4">
      <c r="A542" s="60">
        <v>2.1</v>
      </c>
      <c r="B542" s="61">
        <v>6.08</v>
      </c>
      <c r="C542" s="186">
        <v>14.03</v>
      </c>
      <c r="D542" s="62" t="s">
        <v>147</v>
      </c>
      <c r="E542" s="123"/>
      <c r="F542" s="123"/>
      <c r="G542" s="64"/>
    </row>
    <row r="543" spans="1:7" s="88" customFormat="1" x14ac:dyDescent="0.4">
      <c r="A543" s="60">
        <v>2.1</v>
      </c>
      <c r="B543" s="61">
        <v>8.0299999999999994</v>
      </c>
      <c r="C543" s="186">
        <v>14.03</v>
      </c>
      <c r="D543" s="62" t="s">
        <v>147</v>
      </c>
      <c r="E543" s="123"/>
      <c r="F543" s="123"/>
      <c r="G543" s="64"/>
    </row>
    <row r="544" spans="1:7" s="88" customFormat="1" x14ac:dyDescent="0.4">
      <c r="A544" s="60">
        <v>2.1</v>
      </c>
      <c r="B544" s="61">
        <v>12.01</v>
      </c>
      <c r="C544" s="186">
        <v>14.03</v>
      </c>
      <c r="D544" s="62" t="s">
        <v>147</v>
      </c>
      <c r="E544" s="123">
        <v>1</v>
      </c>
      <c r="F544" s="123"/>
      <c r="G544" s="64"/>
    </row>
    <row r="545" spans="1:7" s="88" customFormat="1" x14ac:dyDescent="0.4">
      <c r="A545" s="60">
        <v>2.2000000000000002</v>
      </c>
      <c r="B545" s="61">
        <v>6.0519999999999996</v>
      </c>
      <c r="C545" s="186">
        <v>14.04</v>
      </c>
      <c r="D545" s="62" t="s">
        <v>147</v>
      </c>
      <c r="E545" s="123"/>
      <c r="F545" s="123"/>
      <c r="G545" s="64"/>
    </row>
    <row r="546" spans="1:7" s="88" customFormat="1" x14ac:dyDescent="0.4">
      <c r="A546" s="60">
        <v>2.2000000000000002</v>
      </c>
      <c r="B546" s="61">
        <v>6.08</v>
      </c>
      <c r="C546" s="186">
        <v>14.04</v>
      </c>
      <c r="D546" s="62" t="s">
        <v>147</v>
      </c>
      <c r="E546" s="123"/>
      <c r="F546" s="123"/>
      <c r="G546" s="64"/>
    </row>
    <row r="547" spans="1:7" s="88" customFormat="1" x14ac:dyDescent="0.4">
      <c r="A547" s="82">
        <v>2.2000000000000002</v>
      </c>
      <c r="B547" s="61">
        <v>8.0299999999999994</v>
      </c>
      <c r="C547" s="186">
        <v>14.04</v>
      </c>
      <c r="D547" s="62" t="s">
        <v>147</v>
      </c>
      <c r="E547" s="123"/>
      <c r="F547" s="123"/>
      <c r="G547" s="64"/>
    </row>
    <row r="548" spans="1:7" s="88" customFormat="1" x14ac:dyDescent="0.4">
      <c r="A548" s="82">
        <v>2.2000000000000002</v>
      </c>
      <c r="B548" s="61">
        <v>12.01</v>
      </c>
      <c r="C548" s="186">
        <v>14.04</v>
      </c>
      <c r="D548" s="62" t="s">
        <v>147</v>
      </c>
      <c r="E548" s="123">
        <v>1</v>
      </c>
      <c r="F548" s="123"/>
      <c r="G548" s="64"/>
    </row>
    <row r="549" spans="1:7" s="88" customFormat="1" x14ac:dyDescent="0.4">
      <c r="A549" s="82">
        <v>2.1</v>
      </c>
      <c r="B549" s="61">
        <v>8.0299999999999994</v>
      </c>
      <c r="C549" s="186">
        <v>14.04</v>
      </c>
      <c r="D549" s="62" t="s">
        <v>148</v>
      </c>
      <c r="E549" s="123"/>
      <c r="F549" s="123"/>
      <c r="G549" s="64"/>
    </row>
    <row r="550" spans="1:7" s="88" customFormat="1" x14ac:dyDescent="0.4">
      <c r="A550" s="82">
        <v>2.1</v>
      </c>
      <c r="B550" s="61">
        <v>12.01</v>
      </c>
      <c r="C550" s="186">
        <v>14.04</v>
      </c>
      <c r="D550" s="62" t="s">
        <v>148</v>
      </c>
      <c r="E550" s="123">
        <v>1</v>
      </c>
      <c r="F550" s="123"/>
      <c r="G550" s="64"/>
    </row>
    <row r="551" spans="1:7" s="88" customFormat="1" x14ac:dyDescent="0.4">
      <c r="A551" s="82">
        <v>2.1</v>
      </c>
      <c r="B551" s="61">
        <v>6.07</v>
      </c>
      <c r="C551" s="186">
        <v>14.05</v>
      </c>
      <c r="D551" s="62" t="s">
        <v>148</v>
      </c>
      <c r="E551" s="123"/>
      <c r="F551" s="123"/>
      <c r="G551" s="64"/>
    </row>
    <row r="552" spans="1:7" s="88" customFormat="1" x14ac:dyDescent="0.4">
      <c r="A552" s="82">
        <v>2.1</v>
      </c>
      <c r="B552" s="61">
        <v>12.01</v>
      </c>
      <c r="C552" s="186">
        <v>14.05</v>
      </c>
      <c r="D552" s="62" t="s">
        <v>148</v>
      </c>
      <c r="E552" s="123">
        <v>1</v>
      </c>
      <c r="F552" s="123"/>
      <c r="G552" s="64"/>
    </row>
    <row r="553" spans="1:7" s="88" customFormat="1" x14ac:dyDescent="0.4">
      <c r="A553" s="82">
        <v>2.1</v>
      </c>
      <c r="B553" s="61">
        <v>8.0299999999999994</v>
      </c>
      <c r="C553" s="186">
        <v>14.06</v>
      </c>
      <c r="D553" s="62" t="s">
        <v>148</v>
      </c>
      <c r="E553" s="123"/>
      <c r="F553" s="123"/>
      <c r="G553" s="64"/>
    </row>
    <row r="554" spans="1:7" s="88" customFormat="1" x14ac:dyDescent="0.4">
      <c r="A554" s="82">
        <v>2.1</v>
      </c>
      <c r="B554" s="61">
        <v>9.0299999999999994</v>
      </c>
      <c r="C554" s="186">
        <v>14.06</v>
      </c>
      <c r="D554" s="62" t="s">
        <v>148</v>
      </c>
      <c r="E554" s="123"/>
      <c r="F554" s="123"/>
      <c r="G554" s="64"/>
    </row>
    <row r="555" spans="1:7" s="173" customFormat="1" ht="27" thickBot="1" x14ac:dyDescent="0.45">
      <c r="A555" s="183">
        <v>2.1</v>
      </c>
      <c r="B555" s="163">
        <v>12.01</v>
      </c>
      <c r="C555" s="189">
        <v>14.06</v>
      </c>
      <c r="D555" s="164" t="s">
        <v>148</v>
      </c>
      <c r="E555" s="172">
        <v>1</v>
      </c>
      <c r="F555" s="172">
        <f>SUM(E533:E555)</f>
        <v>6</v>
      </c>
      <c r="G555" s="160"/>
    </row>
    <row r="556" spans="1:7" s="178" customFormat="1" x14ac:dyDescent="0.4">
      <c r="A556" s="149">
        <v>11</v>
      </c>
      <c r="B556" s="150">
        <v>1.012</v>
      </c>
      <c r="C556" s="191">
        <v>15.010999999999999</v>
      </c>
      <c r="D556" s="151" t="s">
        <v>112</v>
      </c>
      <c r="E556" s="152"/>
      <c r="F556" s="152"/>
      <c r="G556" s="153"/>
    </row>
    <row r="557" spans="1:7" s="85" customFormat="1" x14ac:dyDescent="0.4">
      <c r="A557" s="69">
        <v>11</v>
      </c>
      <c r="B557" s="70">
        <v>8.0299999999999994</v>
      </c>
      <c r="C557" s="187">
        <v>15.010999999999999</v>
      </c>
      <c r="D557" s="71" t="s">
        <v>112</v>
      </c>
      <c r="E557" s="122"/>
      <c r="F557" s="122"/>
      <c r="G557" s="72"/>
    </row>
    <row r="558" spans="1:7" s="85" customFormat="1" x14ac:dyDescent="0.4">
      <c r="A558" s="69">
        <v>11</v>
      </c>
      <c r="B558" s="70">
        <v>10.012</v>
      </c>
      <c r="C558" s="187">
        <v>15.010999999999999</v>
      </c>
      <c r="D558" s="71" t="s">
        <v>112</v>
      </c>
      <c r="E558" s="122"/>
      <c r="F558" s="122"/>
      <c r="G558" s="72"/>
    </row>
    <row r="559" spans="1:7" s="85" customFormat="1" x14ac:dyDescent="0.4">
      <c r="A559" s="69">
        <v>11</v>
      </c>
      <c r="B559" s="70">
        <v>10.026</v>
      </c>
      <c r="C559" s="187">
        <v>15.010999999999999</v>
      </c>
      <c r="D559" s="71" t="s">
        <v>112</v>
      </c>
      <c r="E559" s="122"/>
      <c r="F559" s="122"/>
      <c r="G559" s="72"/>
    </row>
    <row r="560" spans="1:7" s="85" customFormat="1" x14ac:dyDescent="0.4">
      <c r="A560" s="69">
        <v>11</v>
      </c>
      <c r="B560" s="70">
        <v>11.06</v>
      </c>
      <c r="C560" s="187">
        <v>15.010999999999999</v>
      </c>
      <c r="D560" s="71" t="s">
        <v>112</v>
      </c>
      <c r="E560" s="122"/>
      <c r="F560" s="122"/>
      <c r="G560" s="72"/>
    </row>
    <row r="561" spans="1:7" s="85" customFormat="1" x14ac:dyDescent="0.4">
      <c r="A561" s="69">
        <v>11</v>
      </c>
      <c r="B561" s="70">
        <v>12.01</v>
      </c>
      <c r="C561" s="187">
        <v>15.010999999999999</v>
      </c>
      <c r="D561" s="71" t="s">
        <v>112</v>
      </c>
      <c r="E561" s="122">
        <v>1</v>
      </c>
      <c r="F561" s="122"/>
      <c r="G561" s="72"/>
    </row>
    <row r="562" spans="1:7" s="85" customFormat="1" x14ac:dyDescent="0.4">
      <c r="A562" s="69">
        <v>11</v>
      </c>
      <c r="B562" s="70">
        <v>8.0299999999999994</v>
      </c>
      <c r="C562" s="187">
        <v>15.021000000000001</v>
      </c>
      <c r="D562" s="71" t="s">
        <v>113</v>
      </c>
      <c r="E562" s="122"/>
      <c r="F562" s="122"/>
      <c r="G562" s="72"/>
    </row>
    <row r="563" spans="1:7" s="85" customFormat="1" x14ac:dyDescent="0.4">
      <c r="A563" s="69">
        <v>11</v>
      </c>
      <c r="B563" s="70">
        <v>11.05</v>
      </c>
      <c r="C563" s="187">
        <v>15.021000000000001</v>
      </c>
      <c r="D563" s="71" t="s">
        <v>113</v>
      </c>
      <c r="E563" s="122"/>
      <c r="F563" s="122"/>
      <c r="G563" s="72"/>
    </row>
    <row r="564" spans="1:7" s="85" customFormat="1" x14ac:dyDescent="0.4">
      <c r="A564" s="69">
        <v>11</v>
      </c>
      <c r="B564" s="70">
        <v>11.06</v>
      </c>
      <c r="C564" s="187">
        <v>15.021000000000001</v>
      </c>
      <c r="D564" s="71" t="s">
        <v>113</v>
      </c>
      <c r="E564" s="122"/>
      <c r="F564" s="122"/>
      <c r="G564" s="72"/>
    </row>
    <row r="565" spans="1:7" s="85" customFormat="1" x14ac:dyDescent="0.4">
      <c r="A565" s="69">
        <v>11</v>
      </c>
      <c r="B565" s="70">
        <v>12.01</v>
      </c>
      <c r="C565" s="187">
        <v>15.021000000000001</v>
      </c>
      <c r="D565" s="71" t="s">
        <v>113</v>
      </c>
      <c r="E565" s="122">
        <v>1</v>
      </c>
      <c r="F565" s="122"/>
      <c r="G565" s="72"/>
    </row>
    <row r="566" spans="1:7" s="85" customFormat="1" x14ac:dyDescent="0.4">
      <c r="A566" s="69">
        <v>11</v>
      </c>
      <c r="B566" s="70">
        <v>8.0299999999999994</v>
      </c>
      <c r="C566" s="187">
        <v>15.022</v>
      </c>
      <c r="D566" s="71" t="s">
        <v>113</v>
      </c>
      <c r="E566" s="122"/>
      <c r="F566" s="122"/>
      <c r="G566" s="72"/>
    </row>
    <row r="567" spans="1:7" s="85" customFormat="1" x14ac:dyDescent="0.4">
      <c r="A567" s="69">
        <v>11</v>
      </c>
      <c r="B567" s="70">
        <v>11.05</v>
      </c>
      <c r="C567" s="187">
        <v>15.022</v>
      </c>
      <c r="D567" s="71" t="s">
        <v>113</v>
      </c>
      <c r="E567" s="122"/>
      <c r="F567" s="122"/>
      <c r="G567" s="72"/>
    </row>
    <row r="568" spans="1:7" s="85" customFormat="1" x14ac:dyDescent="0.4">
      <c r="A568" s="69">
        <v>11</v>
      </c>
      <c r="B568" s="70">
        <v>11.06</v>
      </c>
      <c r="C568" s="187">
        <v>15.022</v>
      </c>
      <c r="D568" s="71" t="s">
        <v>113</v>
      </c>
      <c r="E568" s="122"/>
      <c r="F568" s="122"/>
      <c r="G568" s="72"/>
    </row>
    <row r="569" spans="1:7" s="85" customFormat="1" x14ac:dyDescent="0.4">
      <c r="A569" s="69">
        <v>11</v>
      </c>
      <c r="B569" s="70">
        <v>12.01</v>
      </c>
      <c r="C569" s="187">
        <v>15.022</v>
      </c>
      <c r="D569" s="71" t="s">
        <v>113</v>
      </c>
      <c r="E569" s="122">
        <v>1</v>
      </c>
      <c r="F569" s="122"/>
      <c r="G569" s="72"/>
    </row>
    <row r="570" spans="1:7" s="72" customFormat="1" x14ac:dyDescent="0.4">
      <c r="A570" s="69">
        <v>11</v>
      </c>
      <c r="B570" s="70">
        <v>8.0299999999999994</v>
      </c>
      <c r="C570" s="187">
        <v>15.023</v>
      </c>
      <c r="D570" s="71" t="s">
        <v>113</v>
      </c>
      <c r="E570" s="122"/>
      <c r="F570" s="122"/>
    </row>
    <row r="571" spans="1:7" s="72" customFormat="1" x14ac:dyDescent="0.4">
      <c r="A571" s="69">
        <v>11</v>
      </c>
      <c r="B571" s="70">
        <v>11.05</v>
      </c>
      <c r="C571" s="187">
        <v>15.023</v>
      </c>
      <c r="D571" s="71" t="s">
        <v>113</v>
      </c>
      <c r="E571" s="122"/>
      <c r="F571" s="122"/>
    </row>
    <row r="572" spans="1:7" s="72" customFormat="1" x14ac:dyDescent="0.4">
      <c r="A572" s="69">
        <v>11</v>
      </c>
      <c r="B572" s="70">
        <v>11.06</v>
      </c>
      <c r="C572" s="187">
        <v>15.023</v>
      </c>
      <c r="D572" s="71" t="s">
        <v>113</v>
      </c>
      <c r="E572" s="122"/>
      <c r="F572" s="122"/>
    </row>
    <row r="573" spans="1:7" s="72" customFormat="1" x14ac:dyDescent="0.4">
      <c r="A573" s="69">
        <v>11</v>
      </c>
      <c r="B573" s="70">
        <v>12.01</v>
      </c>
      <c r="C573" s="187">
        <v>15.023</v>
      </c>
      <c r="D573" s="71" t="s">
        <v>113</v>
      </c>
      <c r="E573" s="122">
        <v>1</v>
      </c>
      <c r="F573" s="122"/>
    </row>
    <row r="574" spans="1:7" s="72" customFormat="1" x14ac:dyDescent="0.4">
      <c r="A574" s="69">
        <v>11</v>
      </c>
      <c r="B574" s="70">
        <v>8.0299999999999994</v>
      </c>
      <c r="C574" s="187">
        <v>15.031000000000001</v>
      </c>
      <c r="D574" s="71" t="s">
        <v>113</v>
      </c>
      <c r="E574" s="122"/>
      <c r="F574" s="122"/>
    </row>
    <row r="575" spans="1:7" s="72" customFormat="1" x14ac:dyDescent="0.4">
      <c r="A575" s="69">
        <v>11</v>
      </c>
      <c r="B575" s="70">
        <v>11.05</v>
      </c>
      <c r="C575" s="187">
        <v>15.031000000000001</v>
      </c>
      <c r="D575" s="71" t="s">
        <v>113</v>
      </c>
      <c r="E575" s="122"/>
      <c r="F575" s="122"/>
    </row>
    <row r="576" spans="1:7" s="72" customFormat="1" x14ac:dyDescent="0.4">
      <c r="A576" s="69">
        <v>11</v>
      </c>
      <c r="B576" s="70">
        <v>11.06</v>
      </c>
      <c r="C576" s="187">
        <v>15.031000000000001</v>
      </c>
      <c r="D576" s="71" t="s">
        <v>113</v>
      </c>
      <c r="E576" s="122"/>
      <c r="F576" s="122"/>
    </row>
    <row r="577" spans="1:7" s="72" customFormat="1" x14ac:dyDescent="0.4">
      <c r="A577" s="69">
        <v>11</v>
      </c>
      <c r="B577" s="70">
        <v>12.01</v>
      </c>
      <c r="C577" s="187">
        <v>15.031000000000001</v>
      </c>
      <c r="D577" s="71" t="s">
        <v>113</v>
      </c>
      <c r="E577" s="122">
        <v>1</v>
      </c>
      <c r="F577" s="122"/>
    </row>
    <row r="578" spans="1:7" s="72" customFormat="1" x14ac:dyDescent="0.4">
      <c r="A578" s="69">
        <v>11</v>
      </c>
      <c r="B578" s="70">
        <v>8.0299999999999994</v>
      </c>
      <c r="C578" s="187">
        <v>15.032</v>
      </c>
      <c r="D578" s="71" t="s">
        <v>113</v>
      </c>
      <c r="E578" s="122"/>
      <c r="F578" s="122"/>
    </row>
    <row r="579" spans="1:7" s="72" customFormat="1" x14ac:dyDescent="0.4">
      <c r="A579" s="69">
        <v>11</v>
      </c>
      <c r="B579" s="70">
        <v>11.05</v>
      </c>
      <c r="C579" s="187">
        <v>15.032</v>
      </c>
      <c r="D579" s="71" t="s">
        <v>113</v>
      </c>
      <c r="E579" s="122"/>
      <c r="F579" s="122"/>
    </row>
    <row r="580" spans="1:7" s="72" customFormat="1" x14ac:dyDescent="0.4">
      <c r="A580" s="69">
        <v>11</v>
      </c>
      <c r="B580" s="70">
        <v>11.06</v>
      </c>
      <c r="C580" s="187">
        <v>15.032</v>
      </c>
      <c r="D580" s="71" t="s">
        <v>113</v>
      </c>
      <c r="E580" s="122"/>
      <c r="F580" s="122"/>
    </row>
    <row r="581" spans="1:7" s="72" customFormat="1" x14ac:dyDescent="0.4">
      <c r="A581" s="69">
        <v>11</v>
      </c>
      <c r="B581" s="70">
        <v>12.01</v>
      </c>
      <c r="C581" s="187">
        <v>15.032</v>
      </c>
      <c r="D581" s="71" t="s">
        <v>113</v>
      </c>
      <c r="E581" s="122">
        <v>1</v>
      </c>
      <c r="F581" s="122"/>
    </row>
    <row r="582" spans="1:7" s="85" customFormat="1" x14ac:dyDescent="0.4">
      <c r="A582" s="69">
        <v>11</v>
      </c>
      <c r="B582" s="70">
        <v>8.0299999999999994</v>
      </c>
      <c r="C582" s="187">
        <v>15.032999999999999</v>
      </c>
      <c r="D582" s="71" t="s">
        <v>113</v>
      </c>
      <c r="E582" s="122"/>
      <c r="F582" s="122"/>
      <c r="G582" s="72"/>
    </row>
    <row r="583" spans="1:7" s="85" customFormat="1" x14ac:dyDescent="0.4">
      <c r="A583" s="69">
        <v>11</v>
      </c>
      <c r="B583" s="70">
        <v>11.05</v>
      </c>
      <c r="C583" s="187">
        <v>15.032999999999999</v>
      </c>
      <c r="D583" s="71" t="s">
        <v>113</v>
      </c>
      <c r="E583" s="122"/>
      <c r="F583" s="122"/>
      <c r="G583" s="72"/>
    </row>
    <row r="584" spans="1:7" s="85" customFormat="1" x14ac:dyDescent="0.4">
      <c r="A584" s="69">
        <v>11</v>
      </c>
      <c r="B584" s="70">
        <v>11.06</v>
      </c>
      <c r="C584" s="187">
        <v>15.032999999999999</v>
      </c>
      <c r="D584" s="71" t="s">
        <v>113</v>
      </c>
      <c r="E584" s="122"/>
      <c r="F584" s="122"/>
      <c r="G584" s="72"/>
    </row>
    <row r="585" spans="1:7" s="85" customFormat="1" x14ac:dyDescent="0.4">
      <c r="A585" s="69">
        <v>11</v>
      </c>
      <c r="B585" s="70">
        <v>12.01</v>
      </c>
      <c r="C585" s="187">
        <v>15.032999999999999</v>
      </c>
      <c r="D585" s="71" t="s">
        <v>113</v>
      </c>
      <c r="E585" s="122">
        <v>1</v>
      </c>
      <c r="F585" s="122"/>
      <c r="G585" s="72"/>
    </row>
    <row r="586" spans="1:7" s="85" customFormat="1" x14ac:dyDescent="0.4">
      <c r="A586" s="69">
        <v>1</v>
      </c>
      <c r="B586" s="70">
        <v>1.012</v>
      </c>
      <c r="C586" s="187">
        <v>15.04</v>
      </c>
      <c r="D586" s="71" t="s">
        <v>112</v>
      </c>
      <c r="E586" s="122"/>
      <c r="F586" s="122"/>
      <c r="G586" s="72"/>
    </row>
    <row r="587" spans="1:7" s="85" customFormat="1" x14ac:dyDescent="0.4">
      <c r="A587" s="69">
        <v>1</v>
      </c>
      <c r="B587" s="70">
        <v>6.01</v>
      </c>
      <c r="C587" s="187">
        <v>15.04</v>
      </c>
      <c r="D587" s="71" t="s">
        <v>112</v>
      </c>
      <c r="E587" s="122"/>
      <c r="F587" s="122"/>
      <c r="G587" s="72"/>
    </row>
    <row r="588" spans="1:7" s="85" customFormat="1" x14ac:dyDescent="0.4">
      <c r="A588" s="69">
        <v>1</v>
      </c>
      <c r="B588" s="70">
        <v>8.0299999999999994</v>
      </c>
      <c r="C588" s="187">
        <v>15.04</v>
      </c>
      <c r="D588" s="71" t="s">
        <v>112</v>
      </c>
      <c r="E588" s="122"/>
      <c r="F588" s="122"/>
      <c r="G588" s="72"/>
    </row>
    <row r="589" spans="1:7" s="85" customFormat="1" x14ac:dyDescent="0.4">
      <c r="A589" s="69">
        <v>1</v>
      </c>
      <c r="B589" s="70">
        <v>10.012</v>
      </c>
      <c r="C589" s="187">
        <v>15.04</v>
      </c>
      <c r="D589" s="71" t="s">
        <v>112</v>
      </c>
      <c r="E589" s="122"/>
      <c r="F589" s="122"/>
      <c r="G589" s="72"/>
    </row>
    <row r="590" spans="1:7" s="85" customFormat="1" x14ac:dyDescent="0.4">
      <c r="A590" s="69">
        <v>1</v>
      </c>
      <c r="B590" s="70">
        <v>10.026</v>
      </c>
      <c r="C590" s="187">
        <v>15.04</v>
      </c>
      <c r="D590" s="71" t="s">
        <v>112</v>
      </c>
      <c r="E590" s="122"/>
      <c r="F590" s="122"/>
      <c r="G590" s="72"/>
    </row>
    <row r="591" spans="1:7" s="85" customFormat="1" x14ac:dyDescent="0.4">
      <c r="A591" s="69">
        <v>1</v>
      </c>
      <c r="B591" s="70">
        <v>11.06</v>
      </c>
      <c r="C591" s="187">
        <v>15.04</v>
      </c>
      <c r="D591" s="71" t="s">
        <v>112</v>
      </c>
      <c r="E591" s="122"/>
      <c r="F591" s="122"/>
    </row>
    <row r="592" spans="1:7" s="179" customFormat="1" ht="27" thickBot="1" x14ac:dyDescent="0.45">
      <c r="A592" s="155">
        <v>1</v>
      </c>
      <c r="B592" s="156">
        <v>12.01</v>
      </c>
      <c r="C592" s="190">
        <v>15.04</v>
      </c>
      <c r="D592" s="157" t="s">
        <v>112</v>
      </c>
      <c r="E592" s="158">
        <v>1</v>
      </c>
      <c r="F592" s="158">
        <f>SUM(E556:E592)</f>
        <v>8</v>
      </c>
    </row>
    <row r="593" spans="1:7" s="178" customFormat="1" x14ac:dyDescent="0.4">
      <c r="A593" s="149">
        <v>9</v>
      </c>
      <c r="B593" s="150">
        <v>1.012</v>
      </c>
      <c r="C593" s="191">
        <v>16.010999999999999</v>
      </c>
      <c r="D593" s="151" t="s">
        <v>113</v>
      </c>
      <c r="E593" s="184"/>
      <c r="F593" s="152"/>
      <c r="G593" s="153"/>
    </row>
    <row r="594" spans="1:7" s="85" customFormat="1" x14ac:dyDescent="0.4">
      <c r="A594" s="69">
        <v>9</v>
      </c>
      <c r="B594" s="70">
        <v>8.0299999999999994</v>
      </c>
      <c r="C594" s="187">
        <v>16.010999999999999</v>
      </c>
      <c r="D594" s="71" t="s">
        <v>113</v>
      </c>
      <c r="E594" s="122"/>
      <c r="F594" s="122"/>
      <c r="G594" s="72"/>
    </row>
    <row r="595" spans="1:7" s="85" customFormat="1" x14ac:dyDescent="0.4">
      <c r="A595" s="69">
        <v>9</v>
      </c>
      <c r="B595" s="70">
        <v>11.05</v>
      </c>
      <c r="C595" s="187">
        <v>16.010999999999999</v>
      </c>
      <c r="D595" s="71" t="s">
        <v>113</v>
      </c>
      <c r="E595" s="122"/>
      <c r="F595" s="122"/>
      <c r="G595" s="72"/>
    </row>
    <row r="596" spans="1:7" s="85" customFormat="1" x14ac:dyDescent="0.4">
      <c r="A596" s="69">
        <v>9</v>
      </c>
      <c r="B596" s="70">
        <v>11.06</v>
      </c>
      <c r="C596" s="187">
        <v>16.010999999999999</v>
      </c>
      <c r="D596" s="71" t="s">
        <v>113</v>
      </c>
      <c r="E596" s="122"/>
      <c r="F596" s="122"/>
      <c r="G596" s="72"/>
    </row>
    <row r="597" spans="1:7" s="85" customFormat="1" x14ac:dyDescent="0.4">
      <c r="A597" s="69">
        <v>9</v>
      </c>
      <c r="B597" s="70">
        <v>12.01</v>
      </c>
      <c r="C597" s="187">
        <v>16.010999999999999</v>
      </c>
      <c r="D597" s="71" t="s">
        <v>113</v>
      </c>
      <c r="E597" s="122">
        <v>1</v>
      </c>
      <c r="F597" s="122"/>
      <c r="G597" s="72"/>
    </row>
    <row r="598" spans="1:7" s="85" customFormat="1" x14ac:dyDescent="0.4">
      <c r="A598" s="69">
        <v>9</v>
      </c>
      <c r="B598" s="70">
        <v>1.012</v>
      </c>
      <c r="C598" s="187">
        <v>16.012</v>
      </c>
      <c r="D598" s="71" t="s">
        <v>113</v>
      </c>
      <c r="E598" s="122"/>
      <c r="F598" s="122"/>
      <c r="G598" s="72"/>
    </row>
    <row r="599" spans="1:7" s="85" customFormat="1" x14ac:dyDescent="0.4">
      <c r="A599" s="69">
        <v>9</v>
      </c>
      <c r="B599" s="70">
        <v>8.0299999999999994</v>
      </c>
      <c r="C599" s="187">
        <v>16.012</v>
      </c>
      <c r="D599" s="71" t="s">
        <v>113</v>
      </c>
      <c r="E599" s="122"/>
      <c r="F599" s="122"/>
      <c r="G599" s="72"/>
    </row>
    <row r="600" spans="1:7" s="85" customFormat="1" x14ac:dyDescent="0.4">
      <c r="A600" s="69">
        <v>9</v>
      </c>
      <c r="B600" s="70">
        <v>11.05</v>
      </c>
      <c r="C600" s="187">
        <v>16.012</v>
      </c>
      <c r="D600" s="71" t="s">
        <v>113</v>
      </c>
      <c r="E600" s="122"/>
      <c r="F600" s="122"/>
      <c r="G600" s="72"/>
    </row>
    <row r="601" spans="1:7" s="85" customFormat="1" x14ac:dyDescent="0.4">
      <c r="A601" s="69">
        <v>9</v>
      </c>
      <c r="B601" s="70">
        <v>11.06</v>
      </c>
      <c r="C601" s="187">
        <v>16.012</v>
      </c>
      <c r="D601" s="71" t="s">
        <v>113</v>
      </c>
      <c r="E601" s="122"/>
      <c r="F601" s="122"/>
      <c r="G601" s="72"/>
    </row>
    <row r="602" spans="1:7" s="85" customFormat="1" x14ac:dyDescent="0.4">
      <c r="A602" s="69">
        <v>9</v>
      </c>
      <c r="B602" s="70">
        <v>12.01</v>
      </c>
      <c r="C602" s="187">
        <v>16.012</v>
      </c>
      <c r="D602" s="71" t="s">
        <v>113</v>
      </c>
      <c r="E602" s="122"/>
      <c r="F602" s="122"/>
      <c r="G602" s="72"/>
    </row>
    <row r="603" spans="1:7" s="85" customFormat="1" x14ac:dyDescent="0.4">
      <c r="A603" s="69">
        <v>9</v>
      </c>
      <c r="B603" s="70">
        <v>12.01</v>
      </c>
      <c r="C603" s="187">
        <v>16.012</v>
      </c>
      <c r="D603" s="71" t="s">
        <v>113</v>
      </c>
      <c r="E603" s="122">
        <v>1</v>
      </c>
      <c r="F603" s="122"/>
      <c r="G603" s="72"/>
    </row>
    <row r="604" spans="1:7" s="85" customFormat="1" x14ac:dyDescent="0.4">
      <c r="A604" s="69">
        <v>1</v>
      </c>
      <c r="B604" s="70">
        <v>8.0299999999999994</v>
      </c>
      <c r="C604" s="187">
        <v>16.021000000000001</v>
      </c>
      <c r="D604" s="71" t="s">
        <v>116</v>
      </c>
      <c r="E604" s="122"/>
      <c r="F604" s="122"/>
    </row>
    <row r="605" spans="1:7" s="85" customFormat="1" x14ac:dyDescent="0.4">
      <c r="A605" s="69">
        <v>9</v>
      </c>
      <c r="B605" s="70">
        <v>8.0299999999999994</v>
      </c>
      <c r="C605" s="187">
        <v>16.021000000000001</v>
      </c>
      <c r="D605" s="71" t="s">
        <v>116</v>
      </c>
      <c r="E605" s="122">
        <v>1</v>
      </c>
      <c r="F605" s="122"/>
    </row>
    <row r="606" spans="1:7" s="85" customFormat="1" x14ac:dyDescent="0.4">
      <c r="A606" s="69">
        <v>1</v>
      </c>
      <c r="B606" s="70">
        <v>8.0299999999999994</v>
      </c>
      <c r="C606" s="187">
        <v>16.021999999999998</v>
      </c>
      <c r="D606" s="71" t="s">
        <v>116</v>
      </c>
      <c r="E606" s="122"/>
      <c r="F606" s="122"/>
    </row>
    <row r="607" spans="1:7" s="85" customFormat="1" x14ac:dyDescent="0.4">
      <c r="A607" s="69">
        <v>9</v>
      </c>
      <c r="B607" s="70">
        <v>8.0299999999999994</v>
      </c>
      <c r="C607" s="187">
        <v>16.021999999999998</v>
      </c>
      <c r="D607" s="71" t="s">
        <v>116</v>
      </c>
      <c r="E607" s="122">
        <v>1</v>
      </c>
      <c r="F607" s="122"/>
    </row>
    <row r="608" spans="1:7" s="85" customFormat="1" x14ac:dyDescent="0.4">
      <c r="A608" s="69">
        <v>1</v>
      </c>
      <c r="B608" s="70">
        <v>6.0529999999999999</v>
      </c>
      <c r="C608" s="187">
        <v>16.023</v>
      </c>
      <c r="D608" s="71" t="s">
        <v>116</v>
      </c>
      <c r="E608" s="122"/>
      <c r="F608" s="122"/>
    </row>
    <row r="609" spans="1:6" s="85" customFormat="1" x14ac:dyDescent="0.4">
      <c r="A609" s="69">
        <v>1</v>
      </c>
      <c r="B609" s="70">
        <v>6.0540000000000003</v>
      </c>
      <c r="C609" s="187">
        <v>16.023</v>
      </c>
      <c r="D609" s="71" t="s">
        <v>116</v>
      </c>
      <c r="E609" s="122"/>
      <c r="F609" s="122"/>
    </row>
    <row r="610" spans="1:6" s="85" customFormat="1" x14ac:dyDescent="0.4">
      <c r="A610" s="69">
        <v>9</v>
      </c>
      <c r="B610" s="70">
        <v>6.0529999999999999</v>
      </c>
      <c r="C610" s="187">
        <v>16.023</v>
      </c>
      <c r="D610" s="71" t="s">
        <v>116</v>
      </c>
      <c r="E610" s="122"/>
      <c r="F610" s="122"/>
    </row>
    <row r="611" spans="1:6" s="85" customFormat="1" x14ac:dyDescent="0.4">
      <c r="A611" s="69">
        <v>9</v>
      </c>
      <c r="B611" s="70">
        <v>6.0540000000000003</v>
      </c>
      <c r="C611" s="187">
        <v>16.023</v>
      </c>
      <c r="D611" s="71" t="s">
        <v>116</v>
      </c>
      <c r="E611" s="122">
        <v>1</v>
      </c>
      <c r="F611" s="122"/>
    </row>
    <row r="612" spans="1:6" s="85" customFormat="1" x14ac:dyDescent="0.4">
      <c r="A612" s="69">
        <v>1</v>
      </c>
      <c r="B612" s="70">
        <v>6.01</v>
      </c>
      <c r="C612" s="187">
        <v>16.024000000000001</v>
      </c>
      <c r="D612" s="71" t="s">
        <v>116</v>
      </c>
      <c r="E612" s="122"/>
      <c r="F612" s="122"/>
    </row>
    <row r="613" spans="1:6" s="85" customFormat="1" x14ac:dyDescent="0.4">
      <c r="A613" s="69">
        <v>1</v>
      </c>
      <c r="B613" s="70">
        <v>6.0529999999999999</v>
      </c>
      <c r="C613" s="187">
        <v>16.024000000000001</v>
      </c>
      <c r="D613" s="71" t="s">
        <v>116</v>
      </c>
      <c r="E613" s="122"/>
      <c r="F613" s="122"/>
    </row>
    <row r="614" spans="1:6" s="85" customFormat="1" x14ac:dyDescent="0.4">
      <c r="A614" s="69">
        <v>1</v>
      </c>
      <c r="B614" s="70">
        <v>6.0540000000000003</v>
      </c>
      <c r="C614" s="187">
        <v>16.024000000000001</v>
      </c>
      <c r="D614" s="71" t="s">
        <v>116</v>
      </c>
      <c r="E614" s="122"/>
      <c r="F614" s="122"/>
    </row>
    <row r="615" spans="1:6" s="85" customFormat="1" x14ac:dyDescent="0.4">
      <c r="A615" s="69">
        <v>9</v>
      </c>
      <c r="B615" s="70">
        <v>6.01</v>
      </c>
      <c r="C615" s="187">
        <v>16.024000000000001</v>
      </c>
      <c r="D615" s="71" t="s">
        <v>116</v>
      </c>
      <c r="E615" s="122"/>
      <c r="F615" s="122"/>
    </row>
    <row r="616" spans="1:6" s="85" customFormat="1" x14ac:dyDescent="0.4">
      <c r="A616" s="69">
        <v>9</v>
      </c>
      <c r="B616" s="70">
        <v>6.0529999999999999</v>
      </c>
      <c r="C616" s="187">
        <v>16.024000000000001</v>
      </c>
      <c r="D616" s="71" t="s">
        <v>116</v>
      </c>
      <c r="E616" s="122"/>
      <c r="F616" s="122"/>
    </row>
    <row r="617" spans="1:6" s="85" customFormat="1" x14ac:dyDescent="0.4">
      <c r="A617" s="69">
        <v>9</v>
      </c>
      <c r="B617" s="70">
        <v>6.0540000000000003</v>
      </c>
      <c r="C617" s="187">
        <v>16.024000000000001</v>
      </c>
      <c r="D617" s="71" t="s">
        <v>116</v>
      </c>
      <c r="E617" s="122">
        <v>1</v>
      </c>
      <c r="F617" s="122"/>
    </row>
    <row r="618" spans="1:6" s="85" customFormat="1" x14ac:dyDescent="0.4">
      <c r="A618" s="69">
        <v>1</v>
      </c>
      <c r="B618" s="70">
        <v>6.01</v>
      </c>
      <c r="C618" s="187">
        <v>16.024999999999999</v>
      </c>
      <c r="D618" s="71" t="s">
        <v>116</v>
      </c>
      <c r="E618" s="122"/>
      <c r="F618" s="122"/>
    </row>
    <row r="619" spans="1:6" s="85" customFormat="1" x14ac:dyDescent="0.4">
      <c r="A619" s="69">
        <v>1</v>
      </c>
      <c r="B619" s="70">
        <v>6.0529999999999999</v>
      </c>
      <c r="C619" s="187">
        <v>16.024999999999999</v>
      </c>
      <c r="D619" s="71" t="s">
        <v>116</v>
      </c>
      <c r="E619" s="122"/>
      <c r="F619" s="122"/>
    </row>
    <row r="620" spans="1:6" s="85" customFormat="1" x14ac:dyDescent="0.4">
      <c r="A620" s="69">
        <v>1</v>
      </c>
      <c r="B620" s="70">
        <v>6.0540000000000003</v>
      </c>
      <c r="C620" s="187">
        <v>16.024999999999999</v>
      </c>
      <c r="D620" s="71" t="s">
        <v>116</v>
      </c>
      <c r="E620" s="122"/>
      <c r="F620" s="122"/>
    </row>
    <row r="621" spans="1:6" s="85" customFormat="1" x14ac:dyDescent="0.4">
      <c r="A621" s="69">
        <v>1</v>
      </c>
      <c r="B621" s="70">
        <v>6.0549999999999997</v>
      </c>
      <c r="C621" s="187">
        <v>16.024999999999999</v>
      </c>
      <c r="D621" s="71" t="s">
        <v>116</v>
      </c>
      <c r="E621" s="122"/>
      <c r="F621" s="122"/>
    </row>
    <row r="622" spans="1:6" s="85" customFormat="1" x14ac:dyDescent="0.4">
      <c r="A622" s="69">
        <v>9</v>
      </c>
      <c r="B622" s="70">
        <v>6.01</v>
      </c>
      <c r="C622" s="187">
        <v>16.024999999999999</v>
      </c>
      <c r="D622" s="71" t="s">
        <v>116</v>
      </c>
      <c r="E622" s="122"/>
      <c r="F622" s="122"/>
    </row>
    <row r="623" spans="1:6" s="85" customFormat="1" x14ac:dyDescent="0.4">
      <c r="A623" s="69">
        <v>9</v>
      </c>
      <c r="B623" s="70">
        <v>6.0529999999999999</v>
      </c>
      <c r="C623" s="187">
        <v>16.024999999999999</v>
      </c>
      <c r="D623" s="71" t="s">
        <v>116</v>
      </c>
      <c r="E623" s="122"/>
      <c r="F623" s="122"/>
    </row>
    <row r="624" spans="1:6" s="85" customFormat="1" x14ac:dyDescent="0.4">
      <c r="A624" s="69">
        <v>9</v>
      </c>
      <c r="B624" s="70">
        <v>6.0540000000000003</v>
      </c>
      <c r="C624" s="187">
        <v>16.024999999999999</v>
      </c>
      <c r="D624" s="71" t="s">
        <v>116</v>
      </c>
      <c r="E624" s="122"/>
      <c r="F624" s="122"/>
    </row>
    <row r="625" spans="1:7" s="179" customFormat="1" ht="27" thickBot="1" x14ac:dyDescent="0.45">
      <c r="A625" s="155">
        <v>9</v>
      </c>
      <c r="B625" s="156">
        <v>6.0549999999999997</v>
      </c>
      <c r="C625" s="190">
        <v>16.024999999999999</v>
      </c>
      <c r="D625" s="157" t="s">
        <v>116</v>
      </c>
      <c r="E625" s="158">
        <v>1</v>
      </c>
      <c r="F625" s="158">
        <f>SUM(E593:E625)</f>
        <v>7</v>
      </c>
    </row>
    <row r="626" spans="1:7" s="178" customFormat="1" x14ac:dyDescent="0.4">
      <c r="A626" s="149">
        <v>10</v>
      </c>
      <c r="B626" s="150">
        <v>6.0620000000000003</v>
      </c>
      <c r="C626" s="191">
        <v>17.010999999999999</v>
      </c>
      <c r="D626" s="151" t="s">
        <v>113</v>
      </c>
      <c r="E626" s="152"/>
      <c r="F626" s="152"/>
      <c r="G626" s="153"/>
    </row>
    <row r="627" spans="1:7" s="85" customFormat="1" x14ac:dyDescent="0.4">
      <c r="A627" s="69">
        <v>10</v>
      </c>
      <c r="B627" s="70">
        <v>8.0299999999999994</v>
      </c>
      <c r="C627" s="187">
        <v>17.010999999999999</v>
      </c>
      <c r="D627" s="71" t="s">
        <v>113</v>
      </c>
      <c r="E627" s="122"/>
      <c r="F627" s="122"/>
      <c r="G627" s="72"/>
    </row>
    <row r="628" spans="1:7" s="85" customFormat="1" x14ac:dyDescent="0.4">
      <c r="A628" s="69">
        <v>10</v>
      </c>
      <c r="B628" s="70">
        <v>11.05</v>
      </c>
      <c r="C628" s="187">
        <v>17.010999999999999</v>
      </c>
      <c r="D628" s="71" t="s">
        <v>113</v>
      </c>
      <c r="E628" s="122"/>
      <c r="F628" s="122"/>
      <c r="G628" s="72"/>
    </row>
    <row r="629" spans="1:7" s="85" customFormat="1" x14ac:dyDescent="0.4">
      <c r="A629" s="69">
        <v>10</v>
      </c>
      <c r="B629" s="70">
        <v>11.06</v>
      </c>
      <c r="C629" s="187">
        <v>17.010999999999999</v>
      </c>
      <c r="D629" s="71" t="s">
        <v>113</v>
      </c>
      <c r="E629" s="122"/>
      <c r="F629" s="122"/>
      <c r="G629" s="72"/>
    </row>
    <row r="630" spans="1:7" s="85" customFormat="1" x14ac:dyDescent="0.4">
      <c r="A630" s="69">
        <v>10</v>
      </c>
      <c r="B630" s="70">
        <v>12.01</v>
      </c>
      <c r="C630" s="187">
        <v>17.010999999999999</v>
      </c>
      <c r="D630" s="71" t="s">
        <v>113</v>
      </c>
      <c r="E630" s="122">
        <v>1</v>
      </c>
      <c r="F630" s="122"/>
      <c r="G630" s="72"/>
    </row>
    <row r="631" spans="1:7" s="85" customFormat="1" x14ac:dyDescent="0.4">
      <c r="A631" s="69">
        <v>10</v>
      </c>
      <c r="B631" s="70">
        <v>6.0620000000000003</v>
      </c>
      <c r="C631" s="187">
        <v>17.021000000000001</v>
      </c>
      <c r="D631" s="71" t="s">
        <v>113</v>
      </c>
      <c r="E631" s="122"/>
      <c r="F631" s="122"/>
      <c r="G631" s="72"/>
    </row>
    <row r="632" spans="1:7" s="85" customFormat="1" x14ac:dyDescent="0.4">
      <c r="A632" s="69">
        <v>10</v>
      </c>
      <c r="B632" s="70">
        <v>8.0299999999999994</v>
      </c>
      <c r="C632" s="187">
        <v>17.021000000000001</v>
      </c>
      <c r="D632" s="71" t="s">
        <v>113</v>
      </c>
      <c r="E632" s="122"/>
      <c r="F632" s="122"/>
      <c r="G632" s="72"/>
    </row>
    <row r="633" spans="1:7" s="85" customFormat="1" x14ac:dyDescent="0.4">
      <c r="A633" s="69">
        <v>10</v>
      </c>
      <c r="B633" s="70">
        <v>11.05</v>
      </c>
      <c r="C633" s="187">
        <v>17.021000000000001</v>
      </c>
      <c r="D633" s="71" t="s">
        <v>113</v>
      </c>
      <c r="E633" s="122"/>
      <c r="F633" s="122"/>
      <c r="G633" s="72"/>
    </row>
    <row r="634" spans="1:7" s="72" customFormat="1" x14ac:dyDescent="0.4">
      <c r="A634" s="69">
        <v>10</v>
      </c>
      <c r="B634" s="70">
        <v>11.06</v>
      </c>
      <c r="C634" s="187">
        <v>17.021000000000001</v>
      </c>
      <c r="D634" s="71" t="s">
        <v>113</v>
      </c>
      <c r="E634" s="122"/>
      <c r="F634" s="122"/>
    </row>
    <row r="635" spans="1:7" s="72" customFormat="1" x14ac:dyDescent="0.4">
      <c r="A635" s="69">
        <v>10</v>
      </c>
      <c r="B635" s="70">
        <v>12.01</v>
      </c>
      <c r="C635" s="187">
        <v>17.021000000000001</v>
      </c>
      <c r="D635" s="71" t="s">
        <v>113</v>
      </c>
      <c r="E635" s="122">
        <v>1</v>
      </c>
      <c r="F635" s="122"/>
    </row>
    <row r="636" spans="1:7" s="72" customFormat="1" x14ac:dyDescent="0.4">
      <c r="A636" s="69">
        <v>10</v>
      </c>
      <c r="B636" s="70">
        <v>6.0620000000000003</v>
      </c>
      <c r="C636" s="187">
        <v>17.021999999999998</v>
      </c>
      <c r="D636" s="71" t="s">
        <v>113</v>
      </c>
      <c r="E636" s="122"/>
      <c r="F636" s="122"/>
    </row>
    <row r="637" spans="1:7" s="72" customFormat="1" x14ac:dyDescent="0.4">
      <c r="A637" s="69">
        <v>10</v>
      </c>
      <c r="B637" s="70">
        <v>8.0299999999999994</v>
      </c>
      <c r="C637" s="187">
        <v>17.021999999999998</v>
      </c>
      <c r="D637" s="71" t="s">
        <v>113</v>
      </c>
      <c r="E637" s="122"/>
      <c r="F637" s="122"/>
    </row>
    <row r="638" spans="1:7" s="72" customFormat="1" x14ac:dyDescent="0.4">
      <c r="A638" s="69">
        <v>10</v>
      </c>
      <c r="B638" s="70">
        <v>11.05</v>
      </c>
      <c r="C638" s="187">
        <v>17.021999999999998</v>
      </c>
      <c r="D638" s="71" t="s">
        <v>113</v>
      </c>
      <c r="E638" s="122"/>
      <c r="F638" s="122"/>
    </row>
    <row r="639" spans="1:7" s="72" customFormat="1" x14ac:dyDescent="0.4">
      <c r="A639" s="69">
        <v>10</v>
      </c>
      <c r="B639" s="70">
        <v>11.06</v>
      </c>
      <c r="C639" s="187">
        <v>17.021999999999998</v>
      </c>
      <c r="D639" s="71" t="s">
        <v>113</v>
      </c>
      <c r="E639" s="122"/>
      <c r="F639" s="122"/>
    </row>
    <row r="640" spans="1:7" s="72" customFormat="1" x14ac:dyDescent="0.4">
      <c r="A640" s="69">
        <v>10</v>
      </c>
      <c r="B640" s="70">
        <v>12.01</v>
      </c>
      <c r="C640" s="187">
        <v>17.021999999999998</v>
      </c>
      <c r="D640" s="71" t="s">
        <v>113</v>
      </c>
      <c r="E640" s="122">
        <v>1</v>
      </c>
      <c r="F640" s="122"/>
    </row>
    <row r="641" spans="1:7" s="72" customFormat="1" x14ac:dyDescent="0.4">
      <c r="A641" s="69">
        <v>10</v>
      </c>
      <c r="B641" s="70">
        <v>9.1</v>
      </c>
      <c r="C641" s="187">
        <v>17.03</v>
      </c>
      <c r="D641" s="71" t="s">
        <v>112</v>
      </c>
      <c r="E641" s="122"/>
      <c r="F641" s="122"/>
    </row>
    <row r="642" spans="1:7" s="72" customFormat="1" x14ac:dyDescent="0.4">
      <c r="A642" s="69">
        <v>10</v>
      </c>
      <c r="B642" s="70">
        <v>12.01</v>
      </c>
      <c r="C642" s="187">
        <v>17.03</v>
      </c>
      <c r="D642" s="71" t="s">
        <v>112</v>
      </c>
      <c r="E642" s="122">
        <v>1</v>
      </c>
      <c r="F642" s="122"/>
    </row>
    <row r="643" spans="1:7" s="72" customFormat="1" x14ac:dyDescent="0.4">
      <c r="A643" s="69">
        <v>7.1</v>
      </c>
      <c r="B643" s="70">
        <v>9.11</v>
      </c>
      <c r="C643" s="187">
        <v>17.04</v>
      </c>
      <c r="D643" s="71" t="s">
        <v>211</v>
      </c>
      <c r="E643" s="122"/>
      <c r="F643" s="122"/>
      <c r="G643" s="85"/>
    </row>
    <row r="644" spans="1:7" s="72" customFormat="1" x14ac:dyDescent="0.4">
      <c r="A644" s="69">
        <v>7.1</v>
      </c>
      <c r="B644" s="70">
        <v>10.012</v>
      </c>
      <c r="C644" s="187">
        <v>17.04</v>
      </c>
      <c r="D644" s="71" t="s">
        <v>211</v>
      </c>
      <c r="E644" s="122"/>
      <c r="F644" s="122"/>
      <c r="G644" s="85"/>
    </row>
    <row r="645" spans="1:7" s="72" customFormat="1" x14ac:dyDescent="0.4">
      <c r="A645" s="69">
        <v>7.1</v>
      </c>
      <c r="B645" s="70">
        <v>11.01</v>
      </c>
      <c r="C645" s="187">
        <v>17.04</v>
      </c>
      <c r="D645" s="71" t="s">
        <v>211</v>
      </c>
      <c r="E645" s="122"/>
      <c r="F645" s="122"/>
      <c r="G645" s="85"/>
    </row>
    <row r="646" spans="1:7" s="159" customFormat="1" ht="27" thickBot="1" x14ac:dyDescent="0.45">
      <c r="A646" s="155">
        <v>12.2</v>
      </c>
      <c r="B646" s="156">
        <v>7.03</v>
      </c>
      <c r="C646" s="190">
        <v>17.04</v>
      </c>
      <c r="D646" s="157" t="s">
        <v>211</v>
      </c>
      <c r="E646" s="158">
        <v>1</v>
      </c>
      <c r="F646" s="158">
        <f>SUM(E626:E646)</f>
        <v>5</v>
      </c>
      <c r="G646" s="179"/>
    </row>
    <row r="647" spans="1:7" s="154" customFormat="1" x14ac:dyDescent="0.4">
      <c r="A647" s="168">
        <v>4</v>
      </c>
      <c r="B647" s="169">
        <v>8.0299999999999994</v>
      </c>
      <c r="C647" s="192">
        <v>18.02</v>
      </c>
      <c r="D647" s="170" t="s">
        <v>148</v>
      </c>
      <c r="E647" s="171"/>
      <c r="F647" s="171"/>
    </row>
    <row r="648" spans="1:7" s="64" customFormat="1" x14ac:dyDescent="0.4">
      <c r="A648" s="60">
        <v>4</v>
      </c>
      <c r="B648" s="61">
        <v>9.0299999999999994</v>
      </c>
      <c r="C648" s="186">
        <v>18.02</v>
      </c>
      <c r="D648" s="62" t="s">
        <v>148</v>
      </c>
      <c r="E648" s="123"/>
      <c r="F648" s="123"/>
    </row>
    <row r="649" spans="1:7" s="64" customFormat="1" x14ac:dyDescent="0.4">
      <c r="A649" s="60">
        <v>4</v>
      </c>
      <c r="B649" s="61">
        <v>12.01</v>
      </c>
      <c r="C649" s="186">
        <v>18.02</v>
      </c>
      <c r="D649" s="62" t="s">
        <v>148</v>
      </c>
      <c r="E649" s="123">
        <v>1</v>
      </c>
      <c r="F649" s="123"/>
    </row>
    <row r="650" spans="1:7" s="64" customFormat="1" x14ac:dyDescent="0.4">
      <c r="A650" s="60">
        <v>4</v>
      </c>
      <c r="B650" s="61">
        <v>8.0299999999999994</v>
      </c>
      <c r="C650" s="186">
        <v>18.03</v>
      </c>
      <c r="D650" s="62" t="s">
        <v>148</v>
      </c>
      <c r="E650" s="123"/>
      <c r="F650" s="123"/>
    </row>
    <row r="651" spans="1:7" s="64" customFormat="1" x14ac:dyDescent="0.4">
      <c r="A651" s="60">
        <v>4</v>
      </c>
      <c r="B651" s="61">
        <v>9.0299999999999994</v>
      </c>
      <c r="C651" s="186">
        <v>18.03</v>
      </c>
      <c r="D651" s="62" t="s">
        <v>148</v>
      </c>
      <c r="E651" s="123"/>
      <c r="F651" s="123"/>
    </row>
    <row r="652" spans="1:7" s="64" customFormat="1" x14ac:dyDescent="0.4">
      <c r="A652" s="60">
        <v>4</v>
      </c>
      <c r="B652" s="61">
        <v>12.01</v>
      </c>
      <c r="C652" s="186">
        <v>18.03</v>
      </c>
      <c r="D652" s="62" t="s">
        <v>148</v>
      </c>
      <c r="E652" s="123"/>
      <c r="F652" s="123"/>
    </row>
    <row r="653" spans="1:7" s="64" customFormat="1" x14ac:dyDescent="0.4">
      <c r="A653" s="60">
        <v>7.1</v>
      </c>
      <c r="B653" s="61">
        <v>6.08</v>
      </c>
      <c r="C653" s="186">
        <v>18.03</v>
      </c>
      <c r="D653" s="62" t="s">
        <v>148</v>
      </c>
      <c r="E653" s="123"/>
      <c r="F653" s="123"/>
    </row>
    <row r="654" spans="1:7" s="64" customFormat="1" x14ac:dyDescent="0.4">
      <c r="A654" s="60">
        <v>7.1</v>
      </c>
      <c r="B654" s="61">
        <v>8.0299999999999994</v>
      </c>
      <c r="C654" s="186">
        <v>18.03</v>
      </c>
      <c r="D654" s="62" t="s">
        <v>148</v>
      </c>
      <c r="E654" s="123"/>
      <c r="F654" s="123"/>
    </row>
    <row r="655" spans="1:7" s="64" customFormat="1" x14ac:dyDescent="0.4">
      <c r="A655" s="60">
        <v>7.1</v>
      </c>
      <c r="B655" s="61">
        <v>8.0299999999999994</v>
      </c>
      <c r="C655" s="186">
        <v>18.03</v>
      </c>
      <c r="D655" s="62" t="s">
        <v>148</v>
      </c>
      <c r="E655" s="123"/>
      <c r="F655" s="123"/>
    </row>
    <row r="656" spans="1:7" s="64" customFormat="1" x14ac:dyDescent="0.4">
      <c r="A656" s="60">
        <v>7.1</v>
      </c>
      <c r="B656" s="61">
        <v>9.0299999999999994</v>
      </c>
      <c r="C656" s="186">
        <v>18.03</v>
      </c>
      <c r="D656" s="62" t="s">
        <v>148</v>
      </c>
      <c r="E656" s="123"/>
      <c r="F656" s="123"/>
    </row>
    <row r="657" spans="1:7" s="64" customFormat="1" x14ac:dyDescent="0.4">
      <c r="A657" s="60">
        <v>7.1</v>
      </c>
      <c r="B657" s="61">
        <v>9.0299999999999994</v>
      </c>
      <c r="C657" s="186">
        <v>18.03</v>
      </c>
      <c r="D657" s="62" t="s">
        <v>148</v>
      </c>
      <c r="E657" s="123"/>
      <c r="F657" s="123"/>
    </row>
    <row r="658" spans="1:7" s="64" customFormat="1" x14ac:dyDescent="0.4">
      <c r="A658" s="60">
        <v>7.1</v>
      </c>
      <c r="B658" s="61">
        <v>10.010999999999999</v>
      </c>
      <c r="C658" s="186">
        <v>18.03</v>
      </c>
      <c r="D658" s="62" t="s">
        <v>148</v>
      </c>
      <c r="E658" s="123"/>
      <c r="F658" s="123"/>
    </row>
    <row r="659" spans="1:7" s="64" customFormat="1" x14ac:dyDescent="0.4">
      <c r="A659" s="60">
        <v>7.1</v>
      </c>
      <c r="B659" s="61">
        <v>10.010999999999999</v>
      </c>
      <c r="C659" s="186">
        <v>18.03</v>
      </c>
      <c r="D659" s="62" t="s">
        <v>148</v>
      </c>
      <c r="E659" s="123"/>
      <c r="F659" s="123"/>
    </row>
    <row r="660" spans="1:7" s="64" customFormat="1" x14ac:dyDescent="0.4">
      <c r="A660" s="60">
        <v>7.1</v>
      </c>
      <c r="B660" s="61">
        <v>10.012</v>
      </c>
      <c r="C660" s="186">
        <v>18.03</v>
      </c>
      <c r="D660" s="62" t="s">
        <v>148</v>
      </c>
      <c r="E660" s="123"/>
      <c r="F660" s="123"/>
    </row>
    <row r="661" spans="1:7" s="64" customFormat="1" x14ac:dyDescent="0.4">
      <c r="A661" s="60">
        <v>7.1</v>
      </c>
      <c r="B661" s="61">
        <v>10.012</v>
      </c>
      <c r="C661" s="186">
        <v>18.03</v>
      </c>
      <c r="D661" s="62" t="s">
        <v>148</v>
      </c>
      <c r="E661" s="123">
        <v>1</v>
      </c>
      <c r="F661" s="123"/>
    </row>
    <row r="662" spans="1:7" s="64" customFormat="1" x14ac:dyDescent="0.4">
      <c r="A662" s="60">
        <v>3</v>
      </c>
      <c r="B662" s="61">
        <v>9.01</v>
      </c>
      <c r="C662" s="186">
        <v>18.04</v>
      </c>
      <c r="D662" s="62" t="s">
        <v>149</v>
      </c>
      <c r="E662" s="123"/>
      <c r="F662" s="123"/>
    </row>
    <row r="663" spans="1:7" s="64" customFormat="1" x14ac:dyDescent="0.4">
      <c r="A663" s="60">
        <v>7.1</v>
      </c>
      <c r="B663" s="61">
        <v>9.01</v>
      </c>
      <c r="C663" s="186">
        <v>18.04</v>
      </c>
      <c r="D663" s="62" t="s">
        <v>149</v>
      </c>
      <c r="E663" s="123"/>
      <c r="F663" s="123"/>
    </row>
    <row r="664" spans="1:7" s="160" customFormat="1" ht="27" thickBot="1" x14ac:dyDescent="0.45">
      <c r="A664" s="162">
        <v>7.1</v>
      </c>
      <c r="B664" s="163">
        <v>11.04</v>
      </c>
      <c r="C664" s="189">
        <v>18.04</v>
      </c>
      <c r="D664" s="164" t="s">
        <v>149</v>
      </c>
      <c r="E664" s="172">
        <v>1</v>
      </c>
      <c r="F664" s="172">
        <f>SUM(E647:E664)</f>
        <v>3</v>
      </c>
    </row>
    <row r="665" spans="1:7" s="153" customFormat="1" x14ac:dyDescent="0.4">
      <c r="A665" s="149">
        <v>7.3</v>
      </c>
      <c r="B665" s="150">
        <v>7.01</v>
      </c>
      <c r="C665" s="191">
        <v>200</v>
      </c>
      <c r="D665" s="151" t="s">
        <v>117</v>
      </c>
      <c r="E665" s="152"/>
      <c r="F665" s="152"/>
      <c r="G665" s="178"/>
    </row>
    <row r="666" spans="1:7" s="72" customFormat="1" x14ac:dyDescent="0.4">
      <c r="A666" s="69">
        <v>4</v>
      </c>
      <c r="B666" s="70">
        <v>9.06</v>
      </c>
      <c r="C666" s="187">
        <v>200</v>
      </c>
      <c r="D666" s="71" t="s">
        <v>230</v>
      </c>
      <c r="E666" s="122"/>
      <c r="F666" s="122"/>
      <c r="G666" s="69"/>
    </row>
    <row r="667" spans="1:7" s="72" customFormat="1" x14ac:dyDescent="0.4">
      <c r="A667" s="69">
        <v>4</v>
      </c>
      <c r="B667" s="70">
        <v>9.07</v>
      </c>
      <c r="C667" s="187">
        <v>200</v>
      </c>
      <c r="D667" s="71" t="s">
        <v>230</v>
      </c>
      <c r="E667" s="122"/>
      <c r="F667" s="122"/>
      <c r="G667" s="69"/>
    </row>
    <row r="668" spans="1:7" s="72" customFormat="1" x14ac:dyDescent="0.4">
      <c r="A668" s="69">
        <v>4</v>
      </c>
      <c r="B668" s="70">
        <v>10.010999999999999</v>
      </c>
      <c r="C668" s="187">
        <v>200</v>
      </c>
      <c r="D668" s="71" t="s">
        <v>230</v>
      </c>
      <c r="E668" s="122"/>
      <c r="F668" s="122"/>
      <c r="G668" s="69"/>
    </row>
    <row r="669" spans="1:7" s="72" customFormat="1" x14ac:dyDescent="0.4">
      <c r="A669" s="69">
        <v>4</v>
      </c>
      <c r="B669" s="70">
        <v>10.023</v>
      </c>
      <c r="C669" s="187">
        <v>200</v>
      </c>
      <c r="D669" s="71" t="s">
        <v>230</v>
      </c>
      <c r="E669" s="122"/>
      <c r="F669" s="122"/>
      <c r="G669" s="69"/>
    </row>
    <row r="670" spans="1:7" s="72" customFormat="1" x14ac:dyDescent="0.4">
      <c r="A670" s="69">
        <v>4</v>
      </c>
      <c r="B670" s="70">
        <v>12.01</v>
      </c>
      <c r="C670" s="187">
        <v>200</v>
      </c>
      <c r="D670" s="71" t="s">
        <v>230</v>
      </c>
      <c r="E670" s="122"/>
      <c r="F670" s="122"/>
    </row>
  </sheetData>
  <sortState ref="A2:F670">
    <sortCondition ref="C2:C670"/>
  </sortState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1124-BA20-4C44-BA8D-0E9369809763}">
  <dimension ref="A2:T26"/>
  <sheetViews>
    <sheetView topLeftCell="A5" workbookViewId="0">
      <selection activeCell="A4" sqref="A4"/>
    </sheetView>
  </sheetViews>
  <sheetFormatPr defaultRowHeight="21" x14ac:dyDescent="0.35"/>
  <cols>
    <col min="1" max="1" width="29.42578125" style="1" bestFit="1" customWidth="1"/>
    <col min="2" max="2" width="9" style="1" bestFit="1" customWidth="1"/>
    <col min="3" max="5" width="9.28515625" style="1" bestFit="1" customWidth="1"/>
    <col min="6" max="6" width="11" style="1" customWidth="1"/>
    <col min="7" max="7" width="10.7109375" style="1" customWidth="1"/>
    <col min="8" max="8" width="10.28515625" style="1" customWidth="1"/>
    <col min="9" max="9" width="17.28515625" style="1" customWidth="1"/>
    <col min="10" max="10" width="11" style="1" customWidth="1"/>
    <col min="11" max="11" width="20" style="1" customWidth="1"/>
    <col min="12" max="12" width="9.28515625" style="1" bestFit="1" customWidth="1"/>
    <col min="13" max="13" width="10" style="1" bestFit="1" customWidth="1"/>
    <col min="14" max="19" width="9.28515625" style="1" bestFit="1" customWidth="1"/>
    <col min="20" max="20" width="11.5703125" style="1" bestFit="1" customWidth="1"/>
    <col min="21" max="16384" width="9.140625" style="1"/>
  </cols>
  <sheetData>
    <row r="2" spans="1:20" s="267" customFormat="1" x14ac:dyDescent="0.35">
      <c r="A2" s="266" t="s">
        <v>503</v>
      </c>
      <c r="B2" s="267">
        <v>1</v>
      </c>
      <c r="C2" s="267">
        <v>2</v>
      </c>
      <c r="D2" s="267">
        <v>3</v>
      </c>
      <c r="E2" s="267">
        <v>4</v>
      </c>
      <c r="F2" s="267">
        <v>5</v>
      </c>
      <c r="G2" s="267">
        <v>6</v>
      </c>
      <c r="H2" s="267">
        <v>7</v>
      </c>
      <c r="I2" s="267">
        <v>8</v>
      </c>
      <c r="J2" s="267">
        <v>9</v>
      </c>
      <c r="K2" s="267">
        <v>10</v>
      </c>
      <c r="L2" s="267">
        <v>11</v>
      </c>
      <c r="M2" s="267">
        <v>12</v>
      </c>
      <c r="N2" s="267">
        <v>13</v>
      </c>
      <c r="O2" s="267">
        <v>14</v>
      </c>
      <c r="P2" s="267">
        <v>15</v>
      </c>
      <c r="Q2" s="267">
        <v>16</v>
      </c>
      <c r="R2" s="267">
        <v>17</v>
      </c>
      <c r="S2" s="267">
        <v>18</v>
      </c>
      <c r="T2" s="267" t="s">
        <v>517</v>
      </c>
    </row>
    <row r="3" spans="1:20" x14ac:dyDescent="0.35">
      <c r="A3" s="98" t="s">
        <v>809</v>
      </c>
      <c r="B3" s="139">
        <f>'FREQUENCY OF DEVELOPMENTS'!F37</f>
        <v>5</v>
      </c>
      <c r="C3" s="139">
        <f>'FREQUENCY OF DEVELOPMENTS'!F68</f>
        <v>5</v>
      </c>
      <c r="D3" s="139">
        <f>'FREQUENCY OF DEVELOPMENTS'!F111</f>
        <v>4</v>
      </c>
      <c r="E3" s="139">
        <f>'FREQUENCY OF DEVELOPMENTS'!F115</f>
        <v>1</v>
      </c>
      <c r="F3" s="139">
        <f>'FREQUENCY OF DEVELOPMENTS'!F199</f>
        <v>10</v>
      </c>
      <c r="G3" s="139">
        <f>'FREQUENCY OF DEVELOPMENTS'!F225</f>
        <v>5</v>
      </c>
      <c r="H3" s="139">
        <f>'FREQUENCY OF DEVELOPMENTS'!F255</f>
        <v>2</v>
      </c>
      <c r="I3" s="139">
        <f>'FREQUENCY OF DEVELOPMENTS'!F371</f>
        <v>14</v>
      </c>
      <c r="J3" s="139">
        <f>'FREQUENCY OF DEVELOPMENTS'!F419</f>
        <v>5</v>
      </c>
      <c r="K3" s="139">
        <f>'FREQUENCY OF DEVELOPMENTS'!F454</f>
        <v>14</v>
      </c>
      <c r="L3" s="139">
        <f>'FREQUENCY OF DEVELOPMENTS'!F465</f>
        <v>4</v>
      </c>
      <c r="M3" s="139">
        <f>'FREQUENCY OF DEVELOPMENTS'!F526</f>
        <v>17</v>
      </c>
      <c r="N3" s="139">
        <f>'FREQUENCY OF DEVELOPMENTS'!F532</f>
        <v>2</v>
      </c>
      <c r="O3" s="139">
        <f>'FREQUENCY OF DEVELOPMENTS'!F555</f>
        <v>6</v>
      </c>
      <c r="P3" s="139">
        <f>'FREQUENCY OF DEVELOPMENTS'!F592</f>
        <v>8</v>
      </c>
      <c r="Q3" s="139">
        <f>'FREQUENCY OF DEVELOPMENTS'!F625</f>
        <v>7</v>
      </c>
      <c r="R3" s="139">
        <f>'FREQUENCY OF DEVELOPMENTS'!F646</f>
        <v>5</v>
      </c>
      <c r="S3" s="139">
        <f>'FREQUENCY OF DEVELOPMENTS'!F664</f>
        <v>3</v>
      </c>
      <c r="T3" s="139">
        <f>SUM(B3:S3)</f>
        <v>117</v>
      </c>
    </row>
    <row r="4" spans="1:20" s="301" customFormat="1" ht="24" x14ac:dyDescent="0.45">
      <c r="A4" s="299" t="s">
        <v>819</v>
      </c>
      <c r="B4" s="300">
        <f>B3/T3</f>
        <v>4.2735042735042736E-2</v>
      </c>
      <c r="C4" s="300">
        <f t="shared" ref="C4:S4" si="0">C3/$T$3</f>
        <v>4.2735042735042736E-2</v>
      </c>
      <c r="D4" s="300">
        <f t="shared" si="0"/>
        <v>3.4188034188034191E-2</v>
      </c>
      <c r="E4" s="300">
        <f t="shared" si="0"/>
        <v>8.5470085470085479E-3</v>
      </c>
      <c r="F4" s="300">
        <f t="shared" si="0"/>
        <v>8.5470085470085472E-2</v>
      </c>
      <c r="G4" s="300">
        <f t="shared" si="0"/>
        <v>4.2735042735042736E-2</v>
      </c>
      <c r="H4" s="300">
        <f t="shared" si="0"/>
        <v>1.7094017094017096E-2</v>
      </c>
      <c r="I4" s="300">
        <f t="shared" si="0"/>
        <v>0.11965811965811966</v>
      </c>
      <c r="J4" s="300">
        <f t="shared" si="0"/>
        <v>4.2735042735042736E-2</v>
      </c>
      <c r="K4" s="300">
        <f t="shared" si="0"/>
        <v>0.11965811965811966</v>
      </c>
      <c r="L4" s="300">
        <f t="shared" si="0"/>
        <v>3.4188034188034191E-2</v>
      </c>
      <c r="M4" s="300">
        <f t="shared" si="0"/>
        <v>0.14529914529914531</v>
      </c>
      <c r="N4" s="300">
        <f t="shared" si="0"/>
        <v>1.7094017094017096E-2</v>
      </c>
      <c r="O4" s="300">
        <f t="shared" si="0"/>
        <v>5.128205128205128E-2</v>
      </c>
      <c r="P4" s="300">
        <f t="shared" si="0"/>
        <v>6.8376068376068383E-2</v>
      </c>
      <c r="Q4" s="300">
        <f t="shared" si="0"/>
        <v>5.9829059829059832E-2</v>
      </c>
      <c r="R4" s="300">
        <f t="shared" si="0"/>
        <v>4.2735042735042736E-2</v>
      </c>
      <c r="S4" s="300">
        <f t="shared" si="0"/>
        <v>2.564102564102564E-2</v>
      </c>
      <c r="T4" s="300">
        <f>SUM(B4:S4)</f>
        <v>1</v>
      </c>
    </row>
    <row r="5" spans="1:20" s="302" customFormat="1" x14ac:dyDescent="0.35">
      <c r="A5" s="266" t="s">
        <v>788</v>
      </c>
      <c r="B5" s="302">
        <f>E2</f>
        <v>4</v>
      </c>
      <c r="C5" s="302">
        <f>H2</f>
        <v>7</v>
      </c>
      <c r="D5" s="302">
        <f>N2</f>
        <v>13</v>
      </c>
      <c r="E5" s="302">
        <f>S2</f>
        <v>18</v>
      </c>
      <c r="F5" s="302">
        <f>D2</f>
        <v>3</v>
      </c>
      <c r="G5" s="302">
        <f>L2</f>
        <v>11</v>
      </c>
      <c r="H5" s="302">
        <f>B2</f>
        <v>1</v>
      </c>
      <c r="I5" s="302">
        <f>C2</f>
        <v>2</v>
      </c>
      <c r="J5" s="302">
        <f>G2</f>
        <v>6</v>
      </c>
      <c r="K5" s="302">
        <f>J2</f>
        <v>9</v>
      </c>
      <c r="L5" s="302">
        <f>R2</f>
        <v>17</v>
      </c>
      <c r="M5" s="302">
        <f>O2</f>
        <v>14</v>
      </c>
      <c r="N5" s="302">
        <f>Q2</f>
        <v>16</v>
      </c>
      <c r="O5" s="302">
        <f>P2</f>
        <v>15</v>
      </c>
      <c r="P5" s="302">
        <f>F2</f>
        <v>5</v>
      </c>
      <c r="Q5" s="302">
        <f>I2</f>
        <v>8</v>
      </c>
      <c r="R5" s="302">
        <f>K2</f>
        <v>10</v>
      </c>
      <c r="S5" s="302">
        <f>M2</f>
        <v>12</v>
      </c>
    </row>
    <row r="6" spans="1:20" ht="24" x14ac:dyDescent="0.45">
      <c r="A6" s="299" t="s">
        <v>819</v>
      </c>
      <c r="B6" s="301">
        <f>E4</f>
        <v>8.5470085470085479E-3</v>
      </c>
      <c r="C6" s="301">
        <f>H4</f>
        <v>1.7094017094017096E-2</v>
      </c>
      <c r="D6" s="301">
        <f>N4</f>
        <v>1.7094017094017096E-2</v>
      </c>
      <c r="E6" s="301">
        <f>S4</f>
        <v>2.564102564102564E-2</v>
      </c>
      <c r="F6" s="301">
        <f>D4</f>
        <v>3.4188034188034191E-2</v>
      </c>
      <c r="G6" s="301">
        <f>L4</f>
        <v>3.4188034188034191E-2</v>
      </c>
      <c r="H6" s="301">
        <f>B4</f>
        <v>4.2735042735042736E-2</v>
      </c>
      <c r="I6" s="301">
        <f>C4</f>
        <v>4.2735042735042736E-2</v>
      </c>
      <c r="J6" s="301">
        <f>G4</f>
        <v>4.2735042735042736E-2</v>
      </c>
      <c r="K6" s="301">
        <f>J4</f>
        <v>4.2735042735042736E-2</v>
      </c>
      <c r="L6" s="301">
        <f>R4</f>
        <v>4.2735042735042736E-2</v>
      </c>
      <c r="M6" s="301">
        <f>O4</f>
        <v>5.128205128205128E-2</v>
      </c>
      <c r="N6" s="301">
        <f>Q4</f>
        <v>5.9829059829059832E-2</v>
      </c>
      <c r="O6" s="301">
        <f>P4</f>
        <v>6.8376068376068383E-2</v>
      </c>
      <c r="P6" s="301">
        <f>F4</f>
        <v>8.5470085470085472E-2</v>
      </c>
      <c r="Q6" s="301">
        <f>I4</f>
        <v>0.11965811965811966</v>
      </c>
      <c r="R6" s="301">
        <f>K4</f>
        <v>0.11965811965811966</v>
      </c>
      <c r="S6" s="301">
        <f>M4</f>
        <v>0.14529914529914531</v>
      </c>
    </row>
    <row r="8" spans="1:20" ht="21.75" thickBot="1" x14ac:dyDescent="0.4"/>
    <row r="9" spans="1:20" ht="21.75" thickTop="1" x14ac:dyDescent="0.35">
      <c r="A9" s="1" t="s">
        <v>503</v>
      </c>
      <c r="B9" s="197">
        <v>1</v>
      </c>
      <c r="C9" s="198">
        <v>2</v>
      </c>
      <c r="D9" s="198">
        <v>3</v>
      </c>
      <c r="E9" s="198">
        <v>4</v>
      </c>
      <c r="F9" s="201">
        <v>5</v>
      </c>
      <c r="G9" s="202">
        <v>6</v>
      </c>
      <c r="H9" s="203">
        <v>7</v>
      </c>
      <c r="I9" s="201">
        <v>62</v>
      </c>
      <c r="J9" s="203">
        <v>62</v>
      </c>
      <c r="K9" s="209">
        <v>66</v>
      </c>
      <c r="L9" s="201">
        <v>56</v>
      </c>
      <c r="M9" s="202">
        <v>55</v>
      </c>
      <c r="N9" s="202">
        <v>75</v>
      </c>
      <c r="O9" s="203">
        <v>57</v>
      </c>
      <c r="P9" s="201">
        <v>60</v>
      </c>
      <c r="Q9" s="202">
        <v>60</v>
      </c>
      <c r="R9" s="202">
        <v>60</v>
      </c>
      <c r="S9" s="203">
        <v>58</v>
      </c>
    </row>
    <row r="10" spans="1:20" x14ac:dyDescent="0.35">
      <c r="A10" s="1" t="s">
        <v>513</v>
      </c>
      <c r="B10" s="199">
        <v>68</v>
      </c>
      <c r="C10" s="200">
        <v>76</v>
      </c>
      <c r="D10" s="200">
        <v>66</v>
      </c>
      <c r="E10" s="200">
        <v>97</v>
      </c>
      <c r="F10" s="204">
        <v>68</v>
      </c>
      <c r="G10" s="200">
        <v>73</v>
      </c>
      <c r="H10" s="205">
        <v>66</v>
      </c>
      <c r="I10" s="204">
        <v>67</v>
      </c>
      <c r="J10" s="205"/>
      <c r="K10" s="210" t="s">
        <v>512</v>
      </c>
      <c r="L10" s="204">
        <v>79</v>
      </c>
      <c r="M10" s="200">
        <v>56</v>
      </c>
      <c r="N10" s="200"/>
      <c r="O10" s="205">
        <v>58</v>
      </c>
      <c r="P10" s="204">
        <v>61</v>
      </c>
      <c r="Q10" s="200">
        <v>91</v>
      </c>
      <c r="R10" s="200">
        <v>61</v>
      </c>
      <c r="S10" s="205">
        <v>72</v>
      </c>
    </row>
    <row r="11" spans="1:20" x14ac:dyDescent="0.35">
      <c r="B11" s="199">
        <v>69</v>
      </c>
      <c r="C11" s="200">
        <v>79</v>
      </c>
      <c r="D11" s="200">
        <v>99</v>
      </c>
      <c r="E11" s="200"/>
      <c r="F11" s="204">
        <v>69</v>
      </c>
      <c r="G11" s="200">
        <v>79</v>
      </c>
      <c r="H11" s="205">
        <v>99</v>
      </c>
      <c r="I11" s="204">
        <v>70</v>
      </c>
      <c r="J11" s="205"/>
      <c r="K11" s="210">
        <v>100</v>
      </c>
      <c r="L11" s="204">
        <v>98</v>
      </c>
      <c r="M11" s="200">
        <v>67</v>
      </c>
      <c r="N11" s="200"/>
      <c r="O11" s="205"/>
      <c r="P11" s="204"/>
      <c r="Q11" s="200"/>
      <c r="R11" s="200">
        <v>84</v>
      </c>
      <c r="S11" s="205"/>
    </row>
    <row r="12" spans="1:20" x14ac:dyDescent="0.35">
      <c r="B12" s="199">
        <v>76</v>
      </c>
      <c r="C12" s="200">
        <v>81</v>
      </c>
      <c r="D12" s="200">
        <v>100</v>
      </c>
      <c r="E12" s="200"/>
      <c r="F12" s="204">
        <v>75</v>
      </c>
      <c r="G12" s="200">
        <v>81</v>
      </c>
      <c r="H12" s="205"/>
      <c r="I12" s="204">
        <v>71</v>
      </c>
      <c r="J12" s="205"/>
      <c r="K12" s="210">
        <v>107</v>
      </c>
      <c r="L12" s="204"/>
      <c r="M12" s="200">
        <v>71</v>
      </c>
      <c r="N12" s="200"/>
      <c r="O12" s="205"/>
      <c r="P12" s="204"/>
      <c r="Q12" s="200"/>
      <c r="R12" s="200"/>
      <c r="S12" s="205"/>
    </row>
    <row r="13" spans="1:20" x14ac:dyDescent="0.35">
      <c r="B13" s="199">
        <v>78</v>
      </c>
      <c r="C13" s="200">
        <v>82</v>
      </c>
      <c r="D13" s="200"/>
      <c r="E13" s="200"/>
      <c r="F13" s="204">
        <v>78</v>
      </c>
      <c r="G13" s="200"/>
      <c r="H13" s="205"/>
      <c r="I13" s="204">
        <v>72</v>
      </c>
      <c r="J13" s="205"/>
      <c r="K13" s="210"/>
      <c r="L13" s="204"/>
      <c r="M13" s="200">
        <v>79</v>
      </c>
      <c r="N13" s="200"/>
      <c r="O13" s="205"/>
      <c r="P13" s="204"/>
      <c r="Q13" s="200"/>
      <c r="R13" s="200"/>
      <c r="S13" s="205"/>
    </row>
    <row r="14" spans="1:20" x14ac:dyDescent="0.35">
      <c r="B14" s="199">
        <v>98</v>
      </c>
      <c r="C14" s="200" t="s">
        <v>512</v>
      </c>
      <c r="D14" s="200"/>
      <c r="E14" s="200"/>
      <c r="F14" s="204">
        <v>82</v>
      </c>
      <c r="G14" s="200"/>
      <c r="H14" s="205"/>
      <c r="I14" s="204">
        <v>73</v>
      </c>
      <c r="J14" s="205"/>
      <c r="K14" s="210"/>
      <c r="L14" s="204"/>
      <c r="M14" s="200"/>
      <c r="N14" s="200"/>
      <c r="O14" s="205"/>
      <c r="P14" s="204"/>
      <c r="Q14" s="200"/>
      <c r="R14" s="200"/>
      <c r="S14" s="205"/>
    </row>
    <row r="15" spans="1:20" x14ac:dyDescent="0.35">
      <c r="B15" s="199"/>
      <c r="C15" s="200"/>
      <c r="D15" s="200"/>
      <c r="E15" s="200"/>
      <c r="F15" s="204">
        <v>83</v>
      </c>
      <c r="G15" s="200"/>
      <c r="H15" s="205"/>
      <c r="I15" s="204">
        <v>84</v>
      </c>
      <c r="J15" s="205"/>
      <c r="K15" s="210"/>
      <c r="L15" s="204"/>
      <c r="M15" s="200"/>
      <c r="N15" s="200"/>
      <c r="O15" s="205"/>
      <c r="P15" s="204"/>
      <c r="Q15" s="200"/>
      <c r="R15" s="200"/>
      <c r="S15" s="205"/>
    </row>
    <row r="16" spans="1:20" x14ac:dyDescent="0.35">
      <c r="B16" s="199"/>
      <c r="C16" s="200"/>
      <c r="D16" s="200"/>
      <c r="E16" s="200"/>
      <c r="F16" s="204">
        <v>97</v>
      </c>
      <c r="G16" s="200"/>
      <c r="H16" s="205"/>
      <c r="I16" s="204">
        <v>94</v>
      </c>
      <c r="J16" s="205"/>
      <c r="K16" s="210"/>
      <c r="L16" s="204"/>
      <c r="M16" s="200"/>
      <c r="N16" s="200"/>
      <c r="O16" s="205"/>
      <c r="P16" s="204"/>
      <c r="Q16" s="200"/>
      <c r="R16" s="200"/>
      <c r="S16" s="205"/>
    </row>
    <row r="17" spans="1:19" x14ac:dyDescent="0.35">
      <c r="B17" s="199"/>
      <c r="C17" s="200"/>
      <c r="D17" s="200"/>
      <c r="E17" s="200"/>
      <c r="F17" s="204">
        <v>98</v>
      </c>
      <c r="G17" s="200"/>
      <c r="H17" s="205"/>
      <c r="I17" s="204">
        <v>95</v>
      </c>
      <c r="J17" s="205"/>
      <c r="K17" s="210"/>
      <c r="L17" s="204"/>
      <c r="M17" s="200"/>
      <c r="N17" s="200"/>
      <c r="O17" s="205"/>
      <c r="P17" s="204"/>
      <c r="Q17" s="200"/>
      <c r="R17" s="200"/>
      <c r="S17" s="205"/>
    </row>
    <row r="18" spans="1:19" x14ac:dyDescent="0.35">
      <c r="B18" s="199"/>
      <c r="C18" s="200"/>
      <c r="D18" s="200"/>
      <c r="E18" s="200"/>
      <c r="F18" s="204">
        <v>106</v>
      </c>
      <c r="G18" s="200"/>
      <c r="H18" s="205"/>
      <c r="I18" s="204">
        <v>96</v>
      </c>
      <c r="J18" s="205"/>
      <c r="K18" s="210"/>
      <c r="L18" s="204"/>
      <c r="M18" s="200"/>
      <c r="N18" s="200"/>
      <c r="O18" s="205"/>
      <c r="P18" s="204"/>
      <c r="Q18" s="200"/>
      <c r="R18" s="200"/>
      <c r="S18" s="205"/>
    </row>
    <row r="19" spans="1:19" x14ac:dyDescent="0.35">
      <c r="B19" s="199"/>
      <c r="C19" s="200"/>
      <c r="D19" s="200"/>
      <c r="E19" s="200"/>
      <c r="F19" s="204"/>
      <c r="G19" s="200"/>
      <c r="H19" s="205"/>
      <c r="I19" s="204">
        <v>101</v>
      </c>
      <c r="J19" s="205"/>
      <c r="K19" s="210"/>
      <c r="L19" s="204"/>
      <c r="M19" s="200"/>
      <c r="N19" s="200"/>
      <c r="O19" s="205"/>
      <c r="P19" s="204"/>
      <c r="Q19" s="200"/>
      <c r="R19" s="200"/>
      <c r="S19" s="205"/>
    </row>
    <row r="20" spans="1:19" x14ac:dyDescent="0.35">
      <c r="B20" s="199"/>
      <c r="C20" s="200"/>
      <c r="D20" s="200"/>
      <c r="E20" s="200"/>
      <c r="F20" s="204"/>
      <c r="G20" s="200"/>
      <c r="H20" s="205"/>
      <c r="I20" s="204">
        <v>107</v>
      </c>
      <c r="J20" s="205"/>
      <c r="K20" s="210"/>
      <c r="L20" s="204"/>
      <c r="M20" s="200"/>
      <c r="N20" s="200"/>
      <c r="O20" s="205"/>
      <c r="P20" s="204"/>
      <c r="Q20" s="200"/>
      <c r="R20" s="200"/>
      <c r="S20" s="205"/>
    </row>
    <row r="21" spans="1:19" x14ac:dyDescent="0.35">
      <c r="B21" s="199"/>
      <c r="C21" s="200"/>
      <c r="D21" s="200"/>
      <c r="E21" s="200"/>
      <c r="F21" s="204"/>
      <c r="G21" s="200"/>
      <c r="H21" s="205"/>
      <c r="I21" s="204"/>
      <c r="J21" s="205"/>
      <c r="K21" s="210"/>
      <c r="L21" s="204"/>
      <c r="M21" s="200"/>
      <c r="N21" s="200"/>
      <c r="O21" s="205"/>
      <c r="P21" s="204"/>
      <c r="Q21" s="200"/>
      <c r="R21" s="200"/>
      <c r="S21" s="205"/>
    </row>
    <row r="22" spans="1:19" ht="43.5" customHeight="1" x14ac:dyDescent="0.35">
      <c r="B22" s="376" t="s">
        <v>514</v>
      </c>
      <c r="C22" s="377"/>
      <c r="D22" s="377"/>
      <c r="E22" s="377"/>
      <c r="F22" s="380" t="s">
        <v>515</v>
      </c>
      <c r="G22" s="377"/>
      <c r="H22" s="381"/>
      <c r="I22" s="204"/>
      <c r="J22" s="205"/>
      <c r="K22" s="210"/>
      <c r="L22" s="204"/>
      <c r="M22" s="200"/>
      <c r="N22" s="200"/>
      <c r="O22" s="205"/>
      <c r="P22" s="204"/>
      <c r="Q22" s="200"/>
      <c r="R22" s="200"/>
      <c r="S22" s="205"/>
    </row>
    <row r="23" spans="1:19" ht="21.75" thickBot="1" x14ac:dyDescent="0.4">
      <c r="A23" s="1" t="s">
        <v>321</v>
      </c>
      <c r="B23" s="378">
        <v>13</v>
      </c>
      <c r="C23" s="379"/>
      <c r="D23" s="379"/>
      <c r="E23" s="379"/>
      <c r="F23" s="382">
        <v>14</v>
      </c>
      <c r="G23" s="379"/>
      <c r="H23" s="383"/>
      <c r="I23" s="206"/>
      <c r="J23" s="207"/>
      <c r="K23" s="211"/>
      <c r="L23" s="206"/>
      <c r="M23" s="208"/>
      <c r="N23" s="208"/>
      <c r="O23" s="207"/>
      <c r="P23" s="206"/>
      <c r="Q23" s="208"/>
      <c r="R23" s="208"/>
      <c r="S23" s="207"/>
    </row>
    <row r="24" spans="1:19" ht="45.75" customHeight="1" thickTop="1" x14ac:dyDescent="0.35">
      <c r="B24" s="384" t="s">
        <v>516</v>
      </c>
      <c r="C24" s="385"/>
      <c r="D24" s="385"/>
      <c r="E24" s="385"/>
      <c r="F24" s="385"/>
      <c r="G24" s="385"/>
      <c r="H24" s="385"/>
      <c r="I24" s="366" t="s">
        <v>518</v>
      </c>
      <c r="J24" s="367"/>
      <c r="K24" s="212" t="s">
        <v>519</v>
      </c>
      <c r="L24" s="370" t="s">
        <v>520</v>
      </c>
      <c r="M24" s="371"/>
      <c r="N24" s="371"/>
      <c r="O24" s="372"/>
      <c r="P24" s="370" t="s">
        <v>521</v>
      </c>
      <c r="Q24" s="371"/>
      <c r="R24" s="371"/>
      <c r="S24" s="372"/>
    </row>
    <row r="25" spans="1:19" ht="21.75" thickBot="1" x14ac:dyDescent="0.4">
      <c r="A25" s="1" t="s">
        <v>321</v>
      </c>
      <c r="B25" s="374">
        <v>17</v>
      </c>
      <c r="C25" s="375"/>
      <c r="D25" s="375"/>
      <c r="E25" s="375"/>
      <c r="F25" s="375"/>
      <c r="G25" s="375"/>
      <c r="H25" s="375"/>
      <c r="I25" s="368">
        <v>12</v>
      </c>
      <c r="J25" s="369"/>
      <c r="K25" s="211">
        <v>4</v>
      </c>
      <c r="L25" s="368">
        <v>9</v>
      </c>
      <c r="M25" s="373"/>
      <c r="N25" s="373"/>
      <c r="O25" s="369"/>
      <c r="P25" s="368">
        <v>6</v>
      </c>
      <c r="Q25" s="373"/>
      <c r="R25" s="373"/>
      <c r="S25" s="369"/>
    </row>
    <row r="26" spans="1:19" ht="21.75" thickTop="1" x14ac:dyDescent="0.35"/>
  </sheetData>
  <mergeCells count="12">
    <mergeCell ref="B25:H25"/>
    <mergeCell ref="B22:E22"/>
    <mergeCell ref="B23:E23"/>
    <mergeCell ref="F22:H22"/>
    <mergeCell ref="F23:H23"/>
    <mergeCell ref="B24:H24"/>
    <mergeCell ref="I24:J24"/>
    <mergeCell ref="I25:J25"/>
    <mergeCell ref="L24:O24"/>
    <mergeCell ref="P24:S24"/>
    <mergeCell ref="L25:O25"/>
    <mergeCell ref="P25:S2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8C55-78C3-4E5A-A3E4-326E0CDCE636}">
  <dimension ref="A1:B13"/>
  <sheetViews>
    <sheetView workbookViewId="0">
      <selection activeCell="B13" sqref="B13"/>
    </sheetView>
  </sheetViews>
  <sheetFormatPr defaultRowHeight="18.75" x14ac:dyDescent="0.3"/>
  <cols>
    <col min="1" max="16384" width="9.140625" style="6"/>
  </cols>
  <sheetData>
    <row r="1" spans="1:2" x14ac:dyDescent="0.3">
      <c r="A1" s="6" t="s">
        <v>175</v>
      </c>
      <c r="B1" s="6" t="s">
        <v>176</v>
      </c>
    </row>
    <row r="2" spans="1:2" x14ac:dyDescent="0.3">
      <c r="A2" s="6" t="s">
        <v>174</v>
      </c>
      <c r="B2" s="6" t="s">
        <v>183</v>
      </c>
    </row>
    <row r="3" spans="1:2" x14ac:dyDescent="0.3">
      <c r="A3" s="6" t="s">
        <v>171</v>
      </c>
      <c r="B3" s="6" t="s">
        <v>173</v>
      </c>
    </row>
    <row r="4" spans="1:2" x14ac:dyDescent="0.3">
      <c r="A4" s="6" t="s">
        <v>170</v>
      </c>
      <c r="B4" s="6" t="s">
        <v>172</v>
      </c>
    </row>
    <row r="5" spans="1:2" x14ac:dyDescent="0.3">
      <c r="A5" s="6" t="s">
        <v>165</v>
      </c>
      <c r="B5" s="6" t="s">
        <v>167</v>
      </c>
    </row>
    <row r="6" spans="1:2" x14ac:dyDescent="0.3">
      <c r="A6" s="6" t="s">
        <v>166</v>
      </c>
      <c r="B6" s="6" t="s">
        <v>305</v>
      </c>
    </row>
    <row r="7" spans="1:2" x14ac:dyDescent="0.3">
      <c r="A7" s="6" t="s">
        <v>163</v>
      </c>
      <c r="B7" s="6" t="s">
        <v>164</v>
      </c>
    </row>
    <row r="8" spans="1:2" x14ac:dyDescent="0.3">
      <c r="A8" s="6" t="s">
        <v>168</v>
      </c>
      <c r="B8" s="6" t="s">
        <v>169</v>
      </c>
    </row>
    <row r="9" spans="1:2" x14ac:dyDescent="0.3">
      <c r="A9" s="6" t="s">
        <v>177</v>
      </c>
      <c r="B9" s="6" t="s">
        <v>179</v>
      </c>
    </row>
    <row r="10" spans="1:2" x14ac:dyDescent="0.3">
      <c r="A10" s="6" t="s">
        <v>178</v>
      </c>
      <c r="B10" s="6" t="s">
        <v>182</v>
      </c>
    </row>
    <row r="11" spans="1:2" x14ac:dyDescent="0.3">
      <c r="A11" s="6" t="s">
        <v>180</v>
      </c>
      <c r="B11" s="6" t="s">
        <v>187</v>
      </c>
    </row>
    <row r="12" spans="1:2" x14ac:dyDescent="0.3">
      <c r="A12" s="6" t="s">
        <v>181</v>
      </c>
      <c r="B12" s="6" t="s">
        <v>189</v>
      </c>
    </row>
    <row r="13" spans="1:2" x14ac:dyDescent="0.3">
      <c r="A13" s="6" t="s">
        <v>188</v>
      </c>
      <c r="B13" s="6" t="s">
        <v>299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2856-4546-41B7-899B-01D3FB61764B}">
  <dimension ref="A1:L22"/>
  <sheetViews>
    <sheetView workbookViewId="0"/>
  </sheetViews>
  <sheetFormatPr defaultRowHeight="26.25" x14ac:dyDescent="0.4"/>
  <cols>
    <col min="1" max="1" width="11.5703125" style="11" bestFit="1" customWidth="1"/>
    <col min="2" max="2" width="23.28515625" style="6" bestFit="1" customWidth="1"/>
    <col min="11" max="11" width="15.85546875" customWidth="1"/>
  </cols>
  <sheetData>
    <row r="1" spans="1:2" x14ac:dyDescent="0.4">
      <c r="A1" s="10" t="s">
        <v>0</v>
      </c>
      <c r="B1" s="9" t="s">
        <v>3</v>
      </c>
    </row>
    <row r="2" spans="1:2" x14ac:dyDescent="0.4">
      <c r="A2" s="11">
        <v>1</v>
      </c>
      <c r="B2" s="6" t="s">
        <v>103</v>
      </c>
    </row>
    <row r="3" spans="1:2" x14ac:dyDescent="0.4">
      <c r="A3" s="11">
        <v>2</v>
      </c>
      <c r="B3" s="6" t="s">
        <v>312</v>
      </c>
    </row>
    <row r="4" spans="1:2" x14ac:dyDescent="0.4">
      <c r="A4" s="11">
        <v>2.1</v>
      </c>
      <c r="B4" s="6" t="s">
        <v>110</v>
      </c>
    </row>
    <row r="5" spans="1:2" x14ac:dyDescent="0.4">
      <c r="A5" s="11">
        <v>2.2000000000000002</v>
      </c>
      <c r="B5" s="6" t="s">
        <v>114</v>
      </c>
    </row>
    <row r="6" spans="1:2" x14ac:dyDescent="0.4">
      <c r="A6" s="11">
        <v>2.2999999999999998</v>
      </c>
      <c r="B6" s="6" t="s">
        <v>115</v>
      </c>
    </row>
    <row r="7" spans="1:2" x14ac:dyDescent="0.4">
      <c r="A7" s="11">
        <v>3</v>
      </c>
      <c r="B7" s="6" t="s">
        <v>104</v>
      </c>
    </row>
    <row r="8" spans="1:2" x14ac:dyDescent="0.4">
      <c r="A8" s="11">
        <v>4</v>
      </c>
      <c r="B8" s="6" t="s">
        <v>105</v>
      </c>
    </row>
    <row r="9" spans="1:2" x14ac:dyDescent="0.4">
      <c r="A9" s="11">
        <v>5</v>
      </c>
      <c r="B9" s="6" t="s">
        <v>106</v>
      </c>
    </row>
    <row r="10" spans="1:2" x14ac:dyDescent="0.4">
      <c r="A10" s="11">
        <v>6</v>
      </c>
      <c r="B10" s="6" t="s">
        <v>301</v>
      </c>
    </row>
    <row r="11" spans="1:2" x14ac:dyDescent="0.4">
      <c r="A11" s="11">
        <v>7</v>
      </c>
      <c r="B11" s="19" t="s">
        <v>313</v>
      </c>
    </row>
    <row r="12" spans="1:2" x14ac:dyDescent="0.4">
      <c r="A12" s="11">
        <v>7.1</v>
      </c>
      <c r="B12" s="6" t="s">
        <v>108</v>
      </c>
    </row>
    <row r="13" spans="1:2" x14ac:dyDescent="0.4">
      <c r="A13" s="11">
        <v>7.2</v>
      </c>
      <c r="B13" s="6" t="s">
        <v>109</v>
      </c>
    </row>
    <row r="14" spans="1:2" x14ac:dyDescent="0.4">
      <c r="A14" s="11">
        <v>7.3</v>
      </c>
      <c r="B14" s="6" t="s">
        <v>196</v>
      </c>
    </row>
    <row r="15" spans="1:2" x14ac:dyDescent="0.4">
      <c r="A15" s="11">
        <v>8</v>
      </c>
      <c r="B15" s="6" t="s">
        <v>107</v>
      </c>
    </row>
    <row r="16" spans="1:2" x14ac:dyDescent="0.4">
      <c r="A16" s="11">
        <v>9</v>
      </c>
      <c r="B16" s="6" t="s">
        <v>160</v>
      </c>
    </row>
    <row r="17" spans="1:12" x14ac:dyDescent="0.4">
      <c r="A17" s="11">
        <v>10</v>
      </c>
      <c r="B17" s="6" t="s">
        <v>161</v>
      </c>
    </row>
    <row r="18" spans="1:12" x14ac:dyDescent="0.4">
      <c r="A18" s="11">
        <v>11</v>
      </c>
      <c r="B18" s="6" t="s">
        <v>162</v>
      </c>
    </row>
    <row r="19" spans="1:12" s="22" customFormat="1" x14ac:dyDescent="0.4">
      <c r="A19" s="28">
        <v>12</v>
      </c>
      <c r="B19" s="21" t="s">
        <v>304</v>
      </c>
      <c r="L19" s="23" t="s">
        <v>194</v>
      </c>
    </row>
    <row r="20" spans="1:12" s="22" customFormat="1" x14ac:dyDescent="0.4">
      <c r="A20" s="28">
        <v>12.1</v>
      </c>
      <c r="B20" s="21" t="s">
        <v>303</v>
      </c>
      <c r="L20" s="23"/>
    </row>
    <row r="21" spans="1:12" s="22" customFormat="1" x14ac:dyDescent="0.4">
      <c r="A21" s="28">
        <v>12.2</v>
      </c>
      <c r="B21" s="21" t="s">
        <v>302</v>
      </c>
      <c r="L21" s="23"/>
    </row>
    <row r="22" spans="1:12" s="22" customFormat="1" x14ac:dyDescent="0.4">
      <c r="A22" s="28">
        <v>13</v>
      </c>
      <c r="B22" s="21" t="s">
        <v>190</v>
      </c>
      <c r="L22" s="23" t="s">
        <v>193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A6D-1CA2-4278-A270-29DE82FB5CD7}">
  <dimension ref="A1:K671"/>
  <sheetViews>
    <sheetView workbookViewId="0">
      <pane ySplit="1" topLeftCell="A51" activePane="bottomLeft" state="frozen"/>
      <selection pane="bottomLeft" activeCell="D63" sqref="D63"/>
    </sheetView>
  </sheetViews>
  <sheetFormatPr defaultRowHeight="21" x14ac:dyDescent="0.35"/>
  <cols>
    <col min="1" max="1" width="9.5703125" style="90" customWidth="1"/>
    <col min="2" max="2" width="16.42578125" style="91" customWidth="1"/>
    <col min="3" max="3" width="20.7109375" style="90" bestFit="1" customWidth="1"/>
    <col min="4" max="4" width="45.42578125" style="92" bestFit="1" customWidth="1"/>
    <col min="5" max="5" width="37.42578125" style="92" bestFit="1" customWidth="1"/>
    <col min="6" max="6" width="22.7109375" style="93" bestFit="1" customWidth="1"/>
    <col min="7" max="7" width="38.7109375" style="120" bestFit="1" customWidth="1"/>
    <col min="8" max="8" width="29.42578125" style="90" bestFit="1" customWidth="1"/>
    <col min="9" max="9" width="20.7109375" style="90" bestFit="1" customWidth="1"/>
    <col min="10" max="16384" width="9.140625" style="95"/>
  </cols>
  <sheetData>
    <row r="1" spans="1:11" s="81" customFormat="1" x14ac:dyDescent="0.35">
      <c r="A1" s="78" t="s">
        <v>0</v>
      </c>
      <c r="B1" s="79" t="s">
        <v>1</v>
      </c>
      <c r="C1" s="78" t="s">
        <v>2</v>
      </c>
      <c r="D1" s="80" t="s">
        <v>118</v>
      </c>
      <c r="E1" s="78" t="s">
        <v>527</v>
      </c>
      <c r="F1" s="80" t="s">
        <v>6</v>
      </c>
      <c r="G1" s="118" t="s">
        <v>525</v>
      </c>
    </row>
    <row r="2" spans="1:11" s="72" customFormat="1" x14ac:dyDescent="0.25">
      <c r="A2" s="65">
        <v>3</v>
      </c>
      <c r="B2" s="66">
        <v>2.0099999999999998</v>
      </c>
      <c r="C2" s="65">
        <v>1.01</v>
      </c>
      <c r="D2" s="67" t="s">
        <v>224</v>
      </c>
      <c r="E2" s="67">
        <v>77</v>
      </c>
      <c r="F2" s="65">
        <v>5</v>
      </c>
      <c r="G2" s="119">
        <v>77</v>
      </c>
      <c r="H2" s="59"/>
      <c r="I2" s="59"/>
      <c r="J2" s="68"/>
      <c r="K2" s="68"/>
    </row>
    <row r="3" spans="1:11" s="72" customFormat="1" x14ac:dyDescent="0.25">
      <c r="A3" s="65">
        <v>3</v>
      </c>
      <c r="B3" s="66">
        <v>9.0500000000000007</v>
      </c>
      <c r="C3" s="65">
        <v>1.01</v>
      </c>
      <c r="D3" s="67" t="s">
        <v>224</v>
      </c>
      <c r="E3" s="67">
        <v>77</v>
      </c>
      <c r="F3" s="65">
        <v>5</v>
      </c>
      <c r="G3" s="119">
        <v>77</v>
      </c>
      <c r="H3" s="59"/>
      <c r="I3" s="59"/>
      <c r="J3" s="68"/>
      <c r="K3" s="68"/>
    </row>
    <row r="4" spans="1:11" s="72" customFormat="1" x14ac:dyDescent="0.25">
      <c r="A4" s="65">
        <v>3</v>
      </c>
      <c r="B4" s="66">
        <v>10.021000000000001</v>
      </c>
      <c r="C4" s="65">
        <v>1.01</v>
      </c>
      <c r="D4" s="67" t="s">
        <v>224</v>
      </c>
      <c r="E4" s="67">
        <v>77</v>
      </c>
      <c r="F4" s="65">
        <v>5</v>
      </c>
      <c r="G4" s="119">
        <v>77</v>
      </c>
      <c r="H4" s="59"/>
      <c r="I4" s="59"/>
      <c r="J4" s="68"/>
      <c r="K4" s="68"/>
    </row>
    <row r="5" spans="1:11" s="72" customFormat="1" x14ac:dyDescent="0.25">
      <c r="A5" s="65">
        <v>3</v>
      </c>
      <c r="B5" s="66">
        <v>12.01</v>
      </c>
      <c r="C5" s="65">
        <v>1.01</v>
      </c>
      <c r="D5" s="67" t="s">
        <v>224</v>
      </c>
      <c r="E5" s="67">
        <v>77</v>
      </c>
      <c r="F5" s="65">
        <v>5</v>
      </c>
      <c r="G5" s="119">
        <v>77</v>
      </c>
      <c r="H5" s="59"/>
      <c r="I5" s="59"/>
      <c r="J5" s="68"/>
      <c r="K5" s="68"/>
    </row>
    <row r="6" spans="1:11" s="72" customFormat="1" x14ac:dyDescent="0.25">
      <c r="A6" s="65">
        <v>3</v>
      </c>
      <c r="B6" s="66">
        <v>15</v>
      </c>
      <c r="C6" s="65">
        <v>1.01</v>
      </c>
      <c r="D6" s="67" t="s">
        <v>224</v>
      </c>
      <c r="E6" s="67">
        <v>77</v>
      </c>
      <c r="F6" s="65">
        <v>5</v>
      </c>
      <c r="G6" s="119">
        <v>77</v>
      </c>
      <c r="H6" s="59"/>
      <c r="I6" s="59"/>
      <c r="J6" s="68"/>
      <c r="K6" s="68"/>
    </row>
    <row r="7" spans="1:11" s="72" customFormat="1" x14ac:dyDescent="0.25">
      <c r="A7" s="65">
        <v>3</v>
      </c>
      <c r="B7" s="66">
        <v>2.02</v>
      </c>
      <c r="C7" s="65">
        <v>2.0099999999999998</v>
      </c>
      <c r="D7" s="67" t="s">
        <v>224</v>
      </c>
      <c r="E7" s="67">
        <v>77</v>
      </c>
      <c r="F7" s="65">
        <v>5</v>
      </c>
      <c r="G7" s="119">
        <v>77</v>
      </c>
      <c r="H7" s="59"/>
      <c r="I7" s="59"/>
      <c r="J7" s="68"/>
      <c r="K7" s="68"/>
    </row>
    <row r="8" spans="1:11" s="72" customFormat="1" x14ac:dyDescent="0.25">
      <c r="A8" s="65">
        <v>3</v>
      </c>
      <c r="B8" s="66">
        <v>9.0500000000000007</v>
      </c>
      <c r="C8" s="65">
        <v>2.0099999999999998</v>
      </c>
      <c r="D8" s="67" t="s">
        <v>224</v>
      </c>
      <c r="E8" s="67">
        <v>77</v>
      </c>
      <c r="F8" s="65">
        <v>5</v>
      </c>
      <c r="G8" s="119">
        <v>77</v>
      </c>
      <c r="H8" s="59"/>
      <c r="I8" s="59"/>
      <c r="J8" s="68"/>
      <c r="K8" s="68"/>
    </row>
    <row r="9" spans="1:11" s="72" customFormat="1" x14ac:dyDescent="0.25">
      <c r="A9" s="65">
        <v>3</v>
      </c>
      <c r="B9" s="66">
        <v>10.021000000000001</v>
      </c>
      <c r="C9" s="65">
        <v>2.0099999999999998</v>
      </c>
      <c r="D9" s="67" t="s">
        <v>224</v>
      </c>
      <c r="E9" s="67">
        <v>77</v>
      </c>
      <c r="F9" s="65">
        <v>5</v>
      </c>
      <c r="G9" s="119">
        <v>77</v>
      </c>
      <c r="H9" s="59"/>
      <c r="I9" s="59"/>
      <c r="J9" s="68"/>
      <c r="K9" s="68"/>
    </row>
    <row r="10" spans="1:11" s="72" customFormat="1" x14ac:dyDescent="0.25">
      <c r="A10" s="65">
        <v>3</v>
      </c>
      <c r="B10" s="66">
        <v>12.01</v>
      </c>
      <c r="C10" s="65">
        <v>2.0099999999999998</v>
      </c>
      <c r="D10" s="67" t="s">
        <v>224</v>
      </c>
      <c r="E10" s="67">
        <v>77</v>
      </c>
      <c r="F10" s="65">
        <v>5</v>
      </c>
      <c r="G10" s="119">
        <v>77</v>
      </c>
      <c r="H10" s="59"/>
      <c r="I10" s="59"/>
      <c r="J10" s="68"/>
      <c r="K10" s="68"/>
    </row>
    <row r="11" spans="1:11" s="72" customFormat="1" x14ac:dyDescent="0.25">
      <c r="A11" s="65">
        <v>3</v>
      </c>
      <c r="B11" s="66">
        <v>15</v>
      </c>
      <c r="C11" s="65">
        <v>2.0099999999999998</v>
      </c>
      <c r="D11" s="67" t="s">
        <v>224</v>
      </c>
      <c r="E11" s="67">
        <v>77</v>
      </c>
      <c r="F11" s="65">
        <v>5</v>
      </c>
      <c r="G11" s="119">
        <v>77</v>
      </c>
      <c r="H11" s="59"/>
      <c r="I11" s="59"/>
      <c r="J11" s="68"/>
      <c r="K11" s="68"/>
    </row>
    <row r="12" spans="1:11" s="72" customFormat="1" x14ac:dyDescent="0.25">
      <c r="A12" s="65">
        <v>7.1</v>
      </c>
      <c r="B12" s="66">
        <v>9.0500000000000007</v>
      </c>
      <c r="C12" s="65">
        <v>1.01</v>
      </c>
      <c r="D12" s="67" t="s">
        <v>224</v>
      </c>
      <c r="E12" s="67">
        <v>77</v>
      </c>
      <c r="F12" s="65">
        <v>5</v>
      </c>
      <c r="G12" s="119">
        <v>77</v>
      </c>
      <c r="H12" s="59"/>
      <c r="I12" s="59"/>
      <c r="J12" s="68"/>
      <c r="K12" s="68"/>
    </row>
    <row r="13" spans="1:11" s="72" customFormat="1" x14ac:dyDescent="0.25">
      <c r="A13" s="65">
        <v>7.1</v>
      </c>
      <c r="B13" s="66">
        <v>10.021000000000001</v>
      </c>
      <c r="C13" s="65">
        <v>1.01</v>
      </c>
      <c r="D13" s="67" t="s">
        <v>224</v>
      </c>
      <c r="E13" s="67">
        <v>77</v>
      </c>
      <c r="F13" s="65">
        <v>5</v>
      </c>
      <c r="G13" s="119">
        <v>77</v>
      </c>
      <c r="H13" s="59"/>
      <c r="I13" s="59"/>
      <c r="J13" s="68"/>
      <c r="K13" s="68"/>
    </row>
    <row r="14" spans="1:11" s="72" customFormat="1" x14ac:dyDescent="0.25">
      <c r="A14" s="65">
        <v>7.1</v>
      </c>
      <c r="B14" s="66">
        <v>9.0500000000000007</v>
      </c>
      <c r="C14" s="65">
        <v>2.0099999999999998</v>
      </c>
      <c r="D14" s="67" t="s">
        <v>224</v>
      </c>
      <c r="E14" s="67">
        <v>77</v>
      </c>
      <c r="F14" s="65">
        <v>5</v>
      </c>
      <c r="G14" s="119">
        <v>77</v>
      </c>
      <c r="H14" s="59"/>
      <c r="I14" s="59"/>
      <c r="J14" s="68"/>
      <c r="K14" s="68"/>
    </row>
    <row r="15" spans="1:11" s="72" customFormat="1" x14ac:dyDescent="0.25">
      <c r="A15" s="65">
        <v>7.1</v>
      </c>
      <c r="B15" s="66">
        <v>10.021000000000001</v>
      </c>
      <c r="C15" s="65">
        <v>2.0099999999999998</v>
      </c>
      <c r="D15" s="67" t="s">
        <v>224</v>
      </c>
      <c r="E15" s="67">
        <v>77</v>
      </c>
      <c r="F15" s="65">
        <v>5</v>
      </c>
      <c r="G15" s="119">
        <v>77</v>
      </c>
      <c r="H15" s="59"/>
      <c r="I15" s="59"/>
      <c r="J15" s="68"/>
      <c r="K15" s="68"/>
    </row>
    <row r="16" spans="1:11" s="72" customFormat="1" x14ac:dyDescent="0.25">
      <c r="A16" s="65">
        <v>8</v>
      </c>
      <c r="B16" s="66">
        <v>1.02</v>
      </c>
      <c r="C16" s="65">
        <v>1.01</v>
      </c>
      <c r="D16" s="67" t="s">
        <v>224</v>
      </c>
      <c r="E16" s="67">
        <v>77</v>
      </c>
      <c r="F16" s="65">
        <v>5</v>
      </c>
      <c r="G16" s="119">
        <v>77</v>
      </c>
      <c r="H16" s="59"/>
      <c r="I16" s="59"/>
      <c r="J16" s="68"/>
      <c r="K16" s="68"/>
    </row>
    <row r="17" spans="1:11" s="72" customFormat="1" x14ac:dyDescent="0.25">
      <c r="A17" s="65">
        <v>8</v>
      </c>
      <c r="B17" s="66">
        <v>2.0099999999999998</v>
      </c>
      <c r="C17" s="65">
        <v>1.01</v>
      </c>
      <c r="D17" s="67" t="s">
        <v>224</v>
      </c>
      <c r="E17" s="67">
        <v>77</v>
      </c>
      <c r="F17" s="65">
        <v>5</v>
      </c>
      <c r="G17" s="119">
        <v>77</v>
      </c>
      <c r="H17" s="59"/>
      <c r="I17" s="59"/>
      <c r="J17" s="68"/>
      <c r="K17" s="68"/>
    </row>
    <row r="18" spans="1:11" s="72" customFormat="1" x14ac:dyDescent="0.25">
      <c r="A18" s="65">
        <v>8</v>
      </c>
      <c r="B18" s="66">
        <v>12.01</v>
      </c>
      <c r="C18" s="65">
        <v>1.01</v>
      </c>
      <c r="D18" s="67" t="s">
        <v>224</v>
      </c>
      <c r="E18" s="67">
        <v>77</v>
      </c>
      <c r="F18" s="65">
        <v>5</v>
      </c>
      <c r="G18" s="119">
        <v>77</v>
      </c>
      <c r="H18" s="59"/>
      <c r="I18" s="59"/>
      <c r="J18" s="68"/>
      <c r="K18" s="68"/>
    </row>
    <row r="19" spans="1:11" s="72" customFormat="1" x14ac:dyDescent="0.25">
      <c r="A19" s="65">
        <v>8</v>
      </c>
      <c r="B19" s="66">
        <v>15</v>
      </c>
      <c r="C19" s="65">
        <v>1.01</v>
      </c>
      <c r="D19" s="67" t="s">
        <v>224</v>
      </c>
      <c r="E19" s="67">
        <v>77</v>
      </c>
      <c r="F19" s="65">
        <v>5</v>
      </c>
      <c r="G19" s="119">
        <v>77</v>
      </c>
      <c r="H19" s="59"/>
      <c r="I19" s="59"/>
      <c r="J19" s="68"/>
      <c r="K19" s="68"/>
    </row>
    <row r="20" spans="1:11" s="72" customFormat="1" x14ac:dyDescent="0.25">
      <c r="A20" s="65">
        <v>8</v>
      </c>
      <c r="B20" s="66">
        <v>17.044</v>
      </c>
      <c r="C20" s="65">
        <v>1.01</v>
      </c>
      <c r="D20" s="67" t="s">
        <v>224</v>
      </c>
      <c r="E20" s="67">
        <v>77</v>
      </c>
      <c r="F20" s="65">
        <v>5</v>
      </c>
      <c r="G20" s="119">
        <v>77</v>
      </c>
      <c r="H20" s="59"/>
      <c r="I20" s="59"/>
      <c r="J20" s="68"/>
      <c r="K20" s="68"/>
    </row>
    <row r="21" spans="1:11" s="72" customFormat="1" x14ac:dyDescent="0.35">
      <c r="A21" s="60">
        <v>5</v>
      </c>
      <c r="B21" s="61">
        <v>6.0609999999999999</v>
      </c>
      <c r="C21" s="60">
        <v>5.09</v>
      </c>
      <c r="D21" s="62" t="s">
        <v>159</v>
      </c>
      <c r="E21" s="62">
        <v>76</v>
      </c>
      <c r="F21" s="60">
        <v>4</v>
      </c>
      <c r="G21" s="235">
        <v>75</v>
      </c>
      <c r="H21" s="63"/>
      <c r="I21" s="63"/>
      <c r="J21" s="64"/>
      <c r="K21" s="64"/>
    </row>
    <row r="22" spans="1:11" s="72" customFormat="1" x14ac:dyDescent="0.35">
      <c r="A22" s="60">
        <v>5</v>
      </c>
      <c r="B22" s="61">
        <v>6.0609999999999999</v>
      </c>
      <c r="C22" s="60">
        <v>13.02</v>
      </c>
      <c r="D22" s="62" t="s">
        <v>159</v>
      </c>
      <c r="E22" s="62">
        <v>76</v>
      </c>
      <c r="F22" s="60">
        <v>4</v>
      </c>
      <c r="G22" s="235">
        <v>75</v>
      </c>
      <c r="H22" s="63"/>
      <c r="I22" s="63"/>
      <c r="J22" s="64"/>
      <c r="K22" s="64"/>
    </row>
    <row r="23" spans="1:11" s="72" customFormat="1" x14ac:dyDescent="0.35">
      <c r="A23" s="60">
        <v>5</v>
      </c>
      <c r="B23" s="61">
        <v>12.01</v>
      </c>
      <c r="C23" s="60">
        <v>5.09</v>
      </c>
      <c r="D23" s="62" t="s">
        <v>159</v>
      </c>
      <c r="E23" s="62">
        <v>76</v>
      </c>
      <c r="F23" s="60">
        <v>4</v>
      </c>
      <c r="G23" s="235">
        <v>75</v>
      </c>
      <c r="H23" s="63"/>
      <c r="I23" s="63"/>
      <c r="J23" s="64"/>
      <c r="K23" s="64"/>
    </row>
    <row r="24" spans="1:11" s="72" customFormat="1" x14ac:dyDescent="0.35">
      <c r="A24" s="60">
        <v>5</v>
      </c>
      <c r="B24" s="61">
        <v>12.01</v>
      </c>
      <c r="C24" s="60">
        <v>13.02</v>
      </c>
      <c r="D24" s="62" t="s">
        <v>159</v>
      </c>
      <c r="E24" s="62">
        <v>76</v>
      </c>
      <c r="F24" s="60">
        <v>4</v>
      </c>
      <c r="G24" s="235">
        <v>75</v>
      </c>
      <c r="H24" s="63"/>
      <c r="I24" s="63"/>
      <c r="J24" s="64"/>
      <c r="K24" s="64"/>
    </row>
    <row r="25" spans="1:11" s="72" customFormat="1" x14ac:dyDescent="0.35">
      <c r="A25" s="60">
        <v>7.1</v>
      </c>
      <c r="B25" s="61">
        <v>9.0500000000000007</v>
      </c>
      <c r="C25" s="60">
        <v>5.09</v>
      </c>
      <c r="D25" s="62" t="s">
        <v>159</v>
      </c>
      <c r="E25" s="62">
        <v>76</v>
      </c>
      <c r="F25" s="60">
        <v>4</v>
      </c>
      <c r="G25" s="235">
        <v>75</v>
      </c>
      <c r="H25" s="63"/>
      <c r="I25" s="63"/>
      <c r="J25" s="64"/>
      <c r="K25" s="64"/>
    </row>
    <row r="26" spans="1:11" s="72" customFormat="1" x14ac:dyDescent="0.35">
      <c r="A26" s="60">
        <v>7.1</v>
      </c>
      <c r="B26" s="61">
        <v>10.021000000000001</v>
      </c>
      <c r="C26" s="60">
        <v>5.09</v>
      </c>
      <c r="D26" s="62" t="s">
        <v>159</v>
      </c>
      <c r="E26" s="62">
        <v>76</v>
      </c>
      <c r="F26" s="60">
        <v>4</v>
      </c>
      <c r="G26" s="235">
        <v>75</v>
      </c>
      <c r="H26" s="63"/>
      <c r="I26" s="63"/>
      <c r="J26" s="64"/>
      <c r="K26" s="64"/>
    </row>
    <row r="27" spans="1:11" s="64" customFormat="1" x14ac:dyDescent="0.35">
      <c r="A27" s="60">
        <v>7.1</v>
      </c>
      <c r="B27" s="61">
        <v>9.0500000000000007</v>
      </c>
      <c r="C27" s="60">
        <v>13.01</v>
      </c>
      <c r="D27" s="62" t="s">
        <v>159</v>
      </c>
      <c r="E27" s="62">
        <v>76</v>
      </c>
      <c r="F27" s="60">
        <v>4</v>
      </c>
      <c r="G27" s="235">
        <v>75</v>
      </c>
      <c r="H27" s="63"/>
      <c r="I27" s="63"/>
    </row>
    <row r="28" spans="1:11" s="64" customFormat="1" x14ac:dyDescent="0.35">
      <c r="A28" s="60">
        <v>7.1</v>
      </c>
      <c r="B28" s="61">
        <v>10.021000000000001</v>
      </c>
      <c r="C28" s="60">
        <v>13.01</v>
      </c>
      <c r="D28" s="62" t="s">
        <v>159</v>
      </c>
      <c r="E28" s="62">
        <v>76</v>
      </c>
      <c r="F28" s="60">
        <v>4</v>
      </c>
      <c r="G28" s="235">
        <v>75</v>
      </c>
      <c r="H28" s="63"/>
      <c r="I28" s="63"/>
    </row>
    <row r="29" spans="1:11" s="64" customFormat="1" x14ac:dyDescent="0.35">
      <c r="A29" s="60">
        <v>7.1</v>
      </c>
      <c r="B29" s="61">
        <v>9.0500000000000007</v>
      </c>
      <c r="C29" s="60">
        <v>13.02</v>
      </c>
      <c r="D29" s="62" t="s">
        <v>159</v>
      </c>
      <c r="E29" s="62">
        <v>76</v>
      </c>
      <c r="F29" s="60">
        <v>4</v>
      </c>
      <c r="G29" s="235">
        <v>75</v>
      </c>
      <c r="H29" s="63"/>
      <c r="I29" s="63"/>
    </row>
    <row r="30" spans="1:11" s="64" customFormat="1" x14ac:dyDescent="0.35">
      <c r="A30" s="60">
        <v>7.1</v>
      </c>
      <c r="B30" s="61">
        <v>10.021000000000001</v>
      </c>
      <c r="C30" s="60">
        <v>13.02</v>
      </c>
      <c r="D30" s="62" t="s">
        <v>159</v>
      </c>
      <c r="E30" s="62">
        <v>76</v>
      </c>
      <c r="F30" s="60">
        <v>4</v>
      </c>
      <c r="G30" s="235">
        <v>75</v>
      </c>
      <c r="H30" s="63"/>
      <c r="I30" s="63"/>
    </row>
    <row r="31" spans="1:11" s="64" customFormat="1" x14ac:dyDescent="0.35">
      <c r="A31" s="60">
        <v>8</v>
      </c>
      <c r="B31" s="61">
        <v>1.02</v>
      </c>
      <c r="C31" s="60">
        <v>5.09</v>
      </c>
      <c r="D31" s="62" t="s">
        <v>159</v>
      </c>
      <c r="E31" s="62">
        <v>76</v>
      </c>
      <c r="F31" s="60">
        <v>4</v>
      </c>
      <c r="G31" s="235">
        <v>75</v>
      </c>
      <c r="H31" s="63"/>
      <c r="I31" s="63"/>
    </row>
    <row r="32" spans="1:11" s="64" customFormat="1" x14ac:dyDescent="0.35">
      <c r="A32" s="60">
        <v>8</v>
      </c>
      <c r="B32" s="61">
        <v>2.0099999999999998</v>
      </c>
      <c r="C32" s="60">
        <v>5.09</v>
      </c>
      <c r="D32" s="62" t="s">
        <v>159</v>
      </c>
      <c r="E32" s="62">
        <v>76</v>
      </c>
      <c r="F32" s="60">
        <v>4</v>
      </c>
      <c r="G32" s="235">
        <v>75</v>
      </c>
      <c r="H32" s="63"/>
      <c r="I32" s="63"/>
    </row>
    <row r="33" spans="1:11" s="64" customFormat="1" x14ac:dyDescent="0.35">
      <c r="A33" s="54">
        <v>8</v>
      </c>
      <c r="B33" s="55">
        <v>12.01</v>
      </c>
      <c r="C33" s="54">
        <v>5.09</v>
      </c>
      <c r="D33" s="56" t="s">
        <v>159</v>
      </c>
      <c r="E33" s="62">
        <v>76</v>
      </c>
      <c r="F33" s="54">
        <v>4</v>
      </c>
      <c r="G33" s="235">
        <v>75</v>
      </c>
      <c r="H33" s="57"/>
      <c r="I33" s="57"/>
      <c r="J33" s="58"/>
      <c r="K33" s="58"/>
    </row>
    <row r="34" spans="1:11" s="64" customFormat="1" x14ac:dyDescent="0.35">
      <c r="A34" s="54">
        <v>8</v>
      </c>
      <c r="B34" s="55">
        <v>17.044</v>
      </c>
      <c r="C34" s="54">
        <v>5.09</v>
      </c>
      <c r="D34" s="56" t="s">
        <v>159</v>
      </c>
      <c r="E34" s="62">
        <v>76</v>
      </c>
      <c r="F34" s="54">
        <v>4</v>
      </c>
      <c r="G34" s="235">
        <v>75</v>
      </c>
      <c r="H34" s="57"/>
      <c r="I34" s="57"/>
      <c r="J34" s="58"/>
      <c r="K34" s="58"/>
    </row>
    <row r="35" spans="1:11" s="64" customFormat="1" x14ac:dyDescent="0.35">
      <c r="A35" s="69">
        <v>3</v>
      </c>
      <c r="B35" s="70">
        <v>2.02</v>
      </c>
      <c r="C35" s="69">
        <v>2.04</v>
      </c>
      <c r="D35" s="71" t="s">
        <v>300</v>
      </c>
      <c r="E35" s="71">
        <v>66</v>
      </c>
      <c r="F35" s="69">
        <v>9</v>
      </c>
      <c r="G35" s="71">
        <v>66</v>
      </c>
      <c r="H35" s="69"/>
      <c r="I35" s="69"/>
      <c r="J35" s="72"/>
      <c r="K35" s="72"/>
    </row>
    <row r="36" spans="1:11" s="64" customFormat="1" x14ac:dyDescent="0.35">
      <c r="A36" s="69">
        <v>3</v>
      </c>
      <c r="B36" s="70">
        <v>2.1</v>
      </c>
      <c r="C36" s="69">
        <v>2.04</v>
      </c>
      <c r="D36" s="71" t="s">
        <v>300</v>
      </c>
      <c r="E36" s="71">
        <v>66</v>
      </c>
      <c r="F36" s="69">
        <v>9</v>
      </c>
      <c r="G36" s="71">
        <v>66</v>
      </c>
      <c r="H36" s="69"/>
      <c r="I36" s="69"/>
      <c r="J36" s="72"/>
      <c r="K36" s="72"/>
    </row>
    <row r="37" spans="1:11" s="64" customFormat="1" x14ac:dyDescent="0.35">
      <c r="A37" s="69">
        <v>3</v>
      </c>
      <c r="B37" s="70">
        <v>6.01</v>
      </c>
      <c r="C37" s="69">
        <v>2.04</v>
      </c>
      <c r="D37" s="71" t="s">
        <v>300</v>
      </c>
      <c r="E37" s="71">
        <v>66</v>
      </c>
      <c r="F37" s="69">
        <v>9</v>
      </c>
      <c r="G37" s="71">
        <v>66</v>
      </c>
      <c r="H37" s="69"/>
      <c r="I37" s="69"/>
      <c r="J37" s="72"/>
      <c r="K37" s="72"/>
    </row>
    <row r="38" spans="1:11" s="64" customFormat="1" x14ac:dyDescent="0.35">
      <c r="A38" s="69">
        <v>3</v>
      </c>
      <c r="B38" s="70">
        <v>8.01</v>
      </c>
      <c r="C38" s="69">
        <v>2.04</v>
      </c>
      <c r="D38" s="71" t="s">
        <v>300</v>
      </c>
      <c r="E38" s="71">
        <v>66</v>
      </c>
      <c r="F38" s="69">
        <v>9</v>
      </c>
      <c r="G38" s="71">
        <v>66</v>
      </c>
      <c r="H38" s="69"/>
      <c r="I38" s="69"/>
      <c r="J38" s="72"/>
      <c r="K38" s="72"/>
    </row>
    <row r="39" spans="1:11" s="64" customFormat="1" x14ac:dyDescent="0.35">
      <c r="A39" s="69">
        <v>3</v>
      </c>
      <c r="B39" s="70">
        <v>8.02</v>
      </c>
      <c r="C39" s="69">
        <v>2.04</v>
      </c>
      <c r="D39" s="71" t="s">
        <v>300</v>
      </c>
      <c r="E39" s="71">
        <v>66</v>
      </c>
      <c r="F39" s="69">
        <v>9</v>
      </c>
      <c r="G39" s="71">
        <v>66</v>
      </c>
      <c r="H39" s="69"/>
      <c r="I39" s="69"/>
      <c r="J39" s="72"/>
      <c r="K39" s="72"/>
    </row>
    <row r="40" spans="1:11" s="64" customFormat="1" x14ac:dyDescent="0.35">
      <c r="A40" s="69">
        <v>3</v>
      </c>
      <c r="B40" s="70">
        <v>9.01</v>
      </c>
      <c r="C40" s="69">
        <v>2.04</v>
      </c>
      <c r="D40" s="71" t="s">
        <v>300</v>
      </c>
      <c r="E40" s="71">
        <v>66</v>
      </c>
      <c r="F40" s="69">
        <v>9</v>
      </c>
      <c r="G40" s="71">
        <v>66</v>
      </c>
      <c r="H40" s="69"/>
      <c r="I40" s="69"/>
      <c r="J40" s="72"/>
      <c r="K40" s="72"/>
    </row>
    <row r="41" spans="1:11" s="64" customFormat="1" x14ac:dyDescent="0.35">
      <c r="A41" s="69">
        <v>3</v>
      </c>
      <c r="B41" s="70">
        <v>9.0399999999999991</v>
      </c>
      <c r="C41" s="69">
        <v>2.04</v>
      </c>
      <c r="D41" s="71" t="s">
        <v>300</v>
      </c>
      <c r="E41" s="71">
        <v>66</v>
      </c>
      <c r="F41" s="69">
        <v>9</v>
      </c>
      <c r="G41" s="71">
        <v>66</v>
      </c>
      <c r="H41" s="69"/>
      <c r="I41" s="69"/>
      <c r="J41" s="72"/>
      <c r="K41" s="72"/>
    </row>
    <row r="42" spans="1:11" s="64" customFormat="1" x14ac:dyDescent="0.35">
      <c r="A42" s="69">
        <v>3</v>
      </c>
      <c r="B42" s="70">
        <v>2.02</v>
      </c>
      <c r="C42" s="69">
        <v>10.050000000000001</v>
      </c>
      <c r="D42" s="71" t="s">
        <v>300</v>
      </c>
      <c r="E42" s="71">
        <v>66</v>
      </c>
      <c r="F42" s="69">
        <v>9</v>
      </c>
      <c r="G42" s="71">
        <v>66</v>
      </c>
      <c r="H42" s="69"/>
      <c r="I42" s="69"/>
      <c r="J42" s="72"/>
      <c r="K42" s="72"/>
    </row>
    <row r="43" spans="1:11" s="72" customFormat="1" x14ac:dyDescent="0.35">
      <c r="A43" s="69">
        <v>3</v>
      </c>
      <c r="B43" s="70">
        <v>2.1</v>
      </c>
      <c r="C43" s="69">
        <v>10.050000000000001</v>
      </c>
      <c r="D43" s="71" t="s">
        <v>300</v>
      </c>
      <c r="E43" s="71">
        <v>66</v>
      </c>
      <c r="F43" s="69">
        <v>9</v>
      </c>
      <c r="G43" s="71">
        <v>66</v>
      </c>
      <c r="H43" s="69"/>
      <c r="I43" s="69"/>
    </row>
    <row r="44" spans="1:11" s="72" customFormat="1" x14ac:dyDescent="0.35">
      <c r="A44" s="69">
        <v>6</v>
      </c>
      <c r="B44" s="70">
        <v>13.01</v>
      </c>
      <c r="C44" s="69">
        <v>2.04</v>
      </c>
      <c r="D44" s="71" t="s">
        <v>300</v>
      </c>
      <c r="E44" s="71">
        <v>66</v>
      </c>
      <c r="F44" s="69">
        <v>9</v>
      </c>
      <c r="G44" s="71">
        <v>66</v>
      </c>
      <c r="H44" s="69"/>
      <c r="I44" s="69"/>
    </row>
    <row r="45" spans="1:11" s="72" customFormat="1" x14ac:dyDescent="0.35">
      <c r="A45" s="69">
        <v>6</v>
      </c>
      <c r="B45" s="70">
        <v>13.02</v>
      </c>
      <c r="C45" s="69">
        <v>2.04</v>
      </c>
      <c r="D45" s="71" t="s">
        <v>300</v>
      </c>
      <c r="E45" s="71">
        <v>66</v>
      </c>
      <c r="F45" s="69">
        <v>9</v>
      </c>
      <c r="G45" s="71">
        <v>66</v>
      </c>
      <c r="H45" s="69"/>
      <c r="I45" s="69"/>
    </row>
    <row r="46" spans="1:11" s="72" customFormat="1" x14ac:dyDescent="0.35">
      <c r="A46" s="69">
        <v>6</v>
      </c>
      <c r="B46" s="70">
        <v>13.01</v>
      </c>
      <c r="C46" s="69">
        <v>10.039999999999999</v>
      </c>
      <c r="D46" s="71" t="s">
        <v>300</v>
      </c>
      <c r="E46" s="71">
        <v>66</v>
      </c>
      <c r="F46" s="69">
        <v>9</v>
      </c>
      <c r="G46" s="71">
        <v>66</v>
      </c>
      <c r="H46" s="69"/>
      <c r="I46" s="69"/>
    </row>
    <row r="47" spans="1:11" s="72" customFormat="1" x14ac:dyDescent="0.35">
      <c r="A47" s="69">
        <v>6</v>
      </c>
      <c r="B47" s="70">
        <v>13.02</v>
      </c>
      <c r="C47" s="69">
        <v>10.039999999999999</v>
      </c>
      <c r="D47" s="71" t="s">
        <v>300</v>
      </c>
      <c r="E47" s="71">
        <v>66</v>
      </c>
      <c r="F47" s="69">
        <v>9</v>
      </c>
      <c r="G47" s="71">
        <v>66</v>
      </c>
      <c r="H47" s="69"/>
      <c r="I47" s="69"/>
    </row>
    <row r="48" spans="1:11" s="72" customFormat="1" x14ac:dyDescent="0.35">
      <c r="A48" s="69">
        <v>12.2</v>
      </c>
      <c r="B48" s="70">
        <v>4.0199999999999996</v>
      </c>
      <c r="C48" s="69">
        <v>2.04</v>
      </c>
      <c r="D48" s="71" t="s">
        <v>300</v>
      </c>
      <c r="E48" s="71">
        <v>66</v>
      </c>
      <c r="F48" s="69">
        <v>9</v>
      </c>
      <c r="G48" s="71">
        <v>66</v>
      </c>
      <c r="H48" s="69"/>
      <c r="I48" s="69"/>
    </row>
    <row r="49" spans="1:11" s="72" customFormat="1" x14ac:dyDescent="0.35">
      <c r="A49" s="69">
        <v>12.2</v>
      </c>
      <c r="B49" s="70">
        <v>6.01</v>
      </c>
      <c r="C49" s="69">
        <v>2.04</v>
      </c>
      <c r="D49" s="71" t="s">
        <v>300</v>
      </c>
      <c r="E49" s="71">
        <v>66</v>
      </c>
      <c r="F49" s="69">
        <v>9</v>
      </c>
      <c r="G49" s="71">
        <v>66</v>
      </c>
      <c r="H49" s="69"/>
      <c r="I49" s="69"/>
    </row>
    <row r="50" spans="1:11" s="72" customFormat="1" x14ac:dyDescent="0.35">
      <c r="A50" s="69">
        <v>12.2</v>
      </c>
      <c r="B50" s="70">
        <v>4.0199999999999996</v>
      </c>
      <c r="C50" s="69">
        <v>10.039999999999999</v>
      </c>
      <c r="D50" s="71" t="s">
        <v>300</v>
      </c>
      <c r="E50" s="71">
        <v>66</v>
      </c>
      <c r="F50" s="69">
        <v>9</v>
      </c>
      <c r="G50" s="71">
        <v>66</v>
      </c>
      <c r="H50" s="69"/>
      <c r="I50" s="69"/>
    </row>
    <row r="51" spans="1:11" s="72" customFormat="1" x14ac:dyDescent="0.35">
      <c r="A51" s="69">
        <v>12.2</v>
      </c>
      <c r="B51" s="70">
        <v>6.01</v>
      </c>
      <c r="C51" s="69">
        <v>10.039999999999999</v>
      </c>
      <c r="D51" s="71" t="s">
        <v>300</v>
      </c>
      <c r="E51" s="71">
        <v>66</v>
      </c>
      <c r="F51" s="69">
        <v>9</v>
      </c>
      <c r="G51" s="71">
        <v>66</v>
      </c>
      <c r="H51" s="69"/>
      <c r="I51" s="60"/>
      <c r="J51" s="64"/>
      <c r="K51" s="64"/>
    </row>
    <row r="52" spans="1:11" s="64" customFormat="1" x14ac:dyDescent="0.35">
      <c r="A52" s="60">
        <v>7.1</v>
      </c>
      <c r="B52" s="61">
        <v>6.02</v>
      </c>
      <c r="C52" s="60">
        <v>8.07</v>
      </c>
      <c r="D52" s="62" t="s">
        <v>210</v>
      </c>
      <c r="E52" s="62">
        <v>99</v>
      </c>
      <c r="F52" s="60"/>
      <c r="G52" s="62">
        <v>99</v>
      </c>
      <c r="H52" s="60"/>
      <c r="I52" s="60"/>
    </row>
    <row r="53" spans="1:11" s="64" customFormat="1" x14ac:dyDescent="0.35">
      <c r="A53" s="60">
        <v>7.1</v>
      </c>
      <c r="B53" s="61">
        <v>6.056</v>
      </c>
      <c r="C53" s="60">
        <v>8.07</v>
      </c>
      <c r="D53" s="62" t="s">
        <v>210</v>
      </c>
      <c r="E53" s="62">
        <v>99</v>
      </c>
      <c r="F53" s="60"/>
      <c r="G53" s="62">
        <v>99</v>
      </c>
      <c r="H53" s="60"/>
      <c r="I53" s="60"/>
    </row>
    <row r="54" spans="1:11" s="64" customFormat="1" x14ac:dyDescent="0.35">
      <c r="A54" s="60">
        <v>7.1</v>
      </c>
      <c r="B54" s="61">
        <v>6.0570000000000004</v>
      </c>
      <c r="C54" s="60">
        <v>8.07</v>
      </c>
      <c r="D54" s="62" t="s">
        <v>210</v>
      </c>
      <c r="E54" s="62">
        <v>99</v>
      </c>
      <c r="F54" s="60"/>
      <c r="G54" s="62">
        <v>99</v>
      </c>
      <c r="H54" s="60"/>
      <c r="I54" s="60"/>
    </row>
    <row r="55" spans="1:11" s="64" customFormat="1" x14ac:dyDescent="0.35">
      <c r="A55" s="60">
        <v>7.1</v>
      </c>
      <c r="B55" s="61">
        <v>7.02</v>
      </c>
      <c r="C55" s="60">
        <v>8.07</v>
      </c>
      <c r="D55" s="62" t="s">
        <v>210</v>
      </c>
      <c r="E55" s="62">
        <v>99</v>
      </c>
      <c r="F55" s="60"/>
      <c r="G55" s="62">
        <v>99</v>
      </c>
      <c r="H55" s="60"/>
      <c r="I55" s="60"/>
    </row>
    <row r="56" spans="1:11" s="64" customFormat="1" x14ac:dyDescent="0.35">
      <c r="A56" s="60">
        <v>7.1</v>
      </c>
      <c r="B56" s="61">
        <v>9.11</v>
      </c>
      <c r="C56" s="60">
        <v>8.07</v>
      </c>
      <c r="D56" s="62" t="s">
        <v>210</v>
      </c>
      <c r="E56" s="62">
        <v>99</v>
      </c>
      <c r="F56" s="60"/>
      <c r="G56" s="62">
        <v>99</v>
      </c>
      <c r="H56" s="60"/>
      <c r="I56" s="60"/>
    </row>
    <row r="57" spans="1:11" s="64" customFormat="1" x14ac:dyDescent="0.35">
      <c r="A57" s="60">
        <v>7.1</v>
      </c>
      <c r="B57" s="61">
        <v>9.1199999999999992</v>
      </c>
      <c r="C57" s="60">
        <v>8.07</v>
      </c>
      <c r="D57" s="62" t="s">
        <v>210</v>
      </c>
      <c r="E57" s="62">
        <v>99</v>
      </c>
      <c r="F57" s="60"/>
      <c r="G57" s="62">
        <v>99</v>
      </c>
      <c r="H57" s="60"/>
      <c r="I57" s="60"/>
    </row>
    <row r="58" spans="1:11" s="64" customFormat="1" x14ac:dyDescent="0.35">
      <c r="A58" s="60">
        <v>7.1</v>
      </c>
      <c r="B58" s="61">
        <v>10.010999999999999</v>
      </c>
      <c r="C58" s="60">
        <v>8.07</v>
      </c>
      <c r="D58" s="62" t="s">
        <v>210</v>
      </c>
      <c r="E58" s="62">
        <v>99</v>
      </c>
      <c r="F58" s="60"/>
      <c r="G58" s="62">
        <v>99</v>
      </c>
      <c r="H58" s="60"/>
      <c r="I58" s="60"/>
    </row>
    <row r="59" spans="1:11" s="64" customFormat="1" x14ac:dyDescent="0.35">
      <c r="A59" s="60">
        <v>7.1</v>
      </c>
      <c r="B59" s="61">
        <v>10.012</v>
      </c>
      <c r="C59" s="60">
        <v>8.07</v>
      </c>
      <c r="D59" s="62" t="s">
        <v>210</v>
      </c>
      <c r="E59" s="62">
        <v>99</v>
      </c>
      <c r="F59" s="60"/>
      <c r="G59" s="62">
        <v>99</v>
      </c>
      <c r="H59" s="60"/>
      <c r="I59" s="60"/>
    </row>
    <row r="60" spans="1:11" s="64" customFormat="1" x14ac:dyDescent="0.35">
      <c r="A60" s="60">
        <v>7.1</v>
      </c>
      <c r="B60" s="61">
        <v>11.05</v>
      </c>
      <c r="C60" s="60">
        <v>8.07</v>
      </c>
      <c r="D60" s="62" t="s">
        <v>210</v>
      </c>
      <c r="E60" s="62">
        <v>99</v>
      </c>
      <c r="F60" s="60"/>
      <c r="G60" s="62">
        <v>99</v>
      </c>
      <c r="H60" s="60"/>
      <c r="I60" s="60"/>
    </row>
    <row r="61" spans="1:11" s="64" customFormat="1" x14ac:dyDescent="0.35">
      <c r="A61" s="60">
        <v>12.1</v>
      </c>
      <c r="B61" s="61">
        <v>2.11</v>
      </c>
      <c r="C61" s="60">
        <v>8.07</v>
      </c>
      <c r="D61" s="62" t="s">
        <v>210</v>
      </c>
      <c r="E61" s="62">
        <v>99</v>
      </c>
      <c r="F61" s="60"/>
      <c r="G61" s="62">
        <v>99</v>
      </c>
      <c r="H61" s="60"/>
      <c r="I61" s="60"/>
    </row>
    <row r="62" spans="1:11" s="64" customFormat="1" x14ac:dyDescent="0.35">
      <c r="A62" s="60">
        <v>12.1</v>
      </c>
      <c r="B62" s="61">
        <v>2.12</v>
      </c>
      <c r="C62" s="60">
        <v>8.07</v>
      </c>
      <c r="D62" s="62" t="s">
        <v>210</v>
      </c>
      <c r="E62" s="62">
        <v>99</v>
      </c>
      <c r="F62" s="60"/>
      <c r="G62" s="62">
        <v>99</v>
      </c>
      <c r="H62" s="60"/>
      <c r="I62" s="60"/>
    </row>
    <row r="63" spans="1:11" s="64" customFormat="1" x14ac:dyDescent="0.35">
      <c r="A63" s="60">
        <v>12.1</v>
      </c>
      <c r="B63" s="61">
        <v>3.01</v>
      </c>
      <c r="C63" s="60">
        <v>8.07</v>
      </c>
      <c r="D63" s="62" t="s">
        <v>210</v>
      </c>
      <c r="E63" s="62"/>
      <c r="F63" s="60"/>
      <c r="G63" s="62"/>
      <c r="H63" s="60"/>
      <c r="I63" s="60"/>
    </row>
    <row r="64" spans="1:11" s="64" customFormat="1" x14ac:dyDescent="0.35">
      <c r="A64" s="60">
        <v>12.1</v>
      </c>
      <c r="B64" s="61">
        <v>16</v>
      </c>
      <c r="C64" s="60">
        <v>8.07</v>
      </c>
      <c r="D64" s="62" t="s">
        <v>210</v>
      </c>
      <c r="E64" s="62">
        <v>99</v>
      </c>
      <c r="F64" s="60"/>
      <c r="G64" s="62">
        <v>99</v>
      </c>
      <c r="H64" s="60"/>
      <c r="I64" s="60"/>
      <c r="J64" s="88"/>
      <c r="K64" s="88"/>
    </row>
    <row r="65" spans="1:11" s="72" customFormat="1" x14ac:dyDescent="0.35">
      <c r="A65" s="69">
        <v>12.1</v>
      </c>
      <c r="B65" s="70">
        <v>2.11</v>
      </c>
      <c r="C65" s="69">
        <v>8.06</v>
      </c>
      <c r="D65" s="71" t="s">
        <v>209</v>
      </c>
      <c r="E65" s="71">
        <v>100</v>
      </c>
      <c r="F65" s="69"/>
      <c r="G65" s="71">
        <v>100</v>
      </c>
      <c r="H65" s="69"/>
      <c r="I65" s="69"/>
      <c r="J65" s="85"/>
      <c r="K65" s="85"/>
    </row>
    <row r="66" spans="1:11" s="72" customFormat="1" x14ac:dyDescent="0.35">
      <c r="A66" s="69">
        <v>12.1</v>
      </c>
      <c r="B66" s="70">
        <v>2.12</v>
      </c>
      <c r="C66" s="69">
        <v>8.06</v>
      </c>
      <c r="D66" s="71" t="s">
        <v>209</v>
      </c>
      <c r="E66" s="71">
        <v>100</v>
      </c>
      <c r="F66" s="69"/>
      <c r="G66" s="71">
        <v>100</v>
      </c>
      <c r="H66" s="69"/>
      <c r="I66" s="69"/>
      <c r="J66" s="85"/>
      <c r="K66" s="85"/>
    </row>
    <row r="67" spans="1:11" s="72" customFormat="1" x14ac:dyDescent="0.35">
      <c r="A67" s="69">
        <v>12.1</v>
      </c>
      <c r="B67" s="70">
        <v>3.01</v>
      </c>
      <c r="C67" s="69">
        <v>8.06</v>
      </c>
      <c r="D67" s="71" t="s">
        <v>209</v>
      </c>
      <c r="E67" s="71">
        <v>100</v>
      </c>
      <c r="F67" s="69"/>
      <c r="G67" s="71">
        <v>100</v>
      </c>
      <c r="H67" s="69"/>
      <c r="I67" s="69"/>
    </row>
    <row r="68" spans="1:11" s="64" customFormat="1" x14ac:dyDescent="0.35">
      <c r="A68" s="60">
        <v>3</v>
      </c>
      <c r="B68" s="61">
        <v>5.01</v>
      </c>
      <c r="C68" s="60">
        <v>8.01</v>
      </c>
      <c r="D68" s="62" t="s">
        <v>149</v>
      </c>
      <c r="E68" s="62">
        <v>73</v>
      </c>
      <c r="F68" s="60">
        <v>24</v>
      </c>
      <c r="G68" s="62">
        <v>73</v>
      </c>
      <c r="H68" s="69"/>
      <c r="I68" s="60"/>
    </row>
    <row r="69" spans="1:11" s="64" customFormat="1" x14ac:dyDescent="0.35">
      <c r="A69" s="60">
        <v>3</v>
      </c>
      <c r="B69" s="61">
        <v>9.01</v>
      </c>
      <c r="C69" s="60">
        <v>8.01</v>
      </c>
      <c r="D69" s="62" t="s">
        <v>149</v>
      </c>
      <c r="E69" s="62">
        <v>73</v>
      </c>
      <c r="F69" s="60">
        <v>24</v>
      </c>
      <c r="G69" s="62">
        <v>73</v>
      </c>
      <c r="H69" s="69"/>
      <c r="I69" s="60"/>
    </row>
    <row r="70" spans="1:11" s="64" customFormat="1" x14ac:dyDescent="0.35">
      <c r="A70" s="60">
        <v>3</v>
      </c>
      <c r="B70" s="61">
        <v>11.04</v>
      </c>
      <c r="C70" s="60">
        <v>8.01</v>
      </c>
      <c r="D70" s="62" t="s">
        <v>149</v>
      </c>
      <c r="E70" s="62">
        <v>73</v>
      </c>
      <c r="F70" s="60">
        <v>24</v>
      </c>
      <c r="G70" s="62">
        <v>73</v>
      </c>
      <c r="H70" s="69"/>
      <c r="I70" s="60"/>
    </row>
    <row r="71" spans="1:11" s="64" customFormat="1" x14ac:dyDescent="0.35">
      <c r="A71" s="60">
        <v>3</v>
      </c>
      <c r="B71" s="61">
        <v>9.01</v>
      </c>
      <c r="C71" s="60">
        <v>18.04</v>
      </c>
      <c r="D71" s="62" t="s">
        <v>149</v>
      </c>
      <c r="E71" s="62">
        <v>73</v>
      </c>
      <c r="F71" s="60">
        <v>24</v>
      </c>
      <c r="G71" s="62">
        <v>73</v>
      </c>
      <c r="H71" s="69"/>
      <c r="I71" s="60"/>
    </row>
    <row r="72" spans="1:11" s="64" customFormat="1" x14ac:dyDescent="0.35">
      <c r="A72" s="60">
        <v>7.1</v>
      </c>
      <c r="B72" s="61">
        <v>9.01</v>
      </c>
      <c r="C72" s="60">
        <v>18.04</v>
      </c>
      <c r="D72" s="62" t="s">
        <v>149</v>
      </c>
      <c r="E72" s="62">
        <v>73</v>
      </c>
      <c r="F72" s="60">
        <v>24</v>
      </c>
      <c r="G72" s="62">
        <v>73</v>
      </c>
      <c r="H72" s="69"/>
      <c r="I72" s="60"/>
    </row>
    <row r="73" spans="1:11" s="64" customFormat="1" x14ac:dyDescent="0.35">
      <c r="A73" s="60">
        <v>7.1</v>
      </c>
      <c r="B73" s="61">
        <v>11.04</v>
      </c>
      <c r="C73" s="60">
        <v>18.04</v>
      </c>
      <c r="D73" s="62" t="s">
        <v>149</v>
      </c>
      <c r="E73" s="62">
        <v>73</v>
      </c>
      <c r="F73" s="60">
        <v>24</v>
      </c>
      <c r="G73" s="62">
        <v>73</v>
      </c>
      <c r="H73" s="69"/>
      <c r="I73" s="60"/>
    </row>
    <row r="74" spans="1:11" s="64" customFormat="1" x14ac:dyDescent="0.35">
      <c r="A74" s="69">
        <v>1</v>
      </c>
      <c r="B74" s="70">
        <v>6.01</v>
      </c>
      <c r="C74" s="69">
        <v>11.01</v>
      </c>
      <c r="D74" s="71" t="s">
        <v>146</v>
      </c>
      <c r="E74" s="71">
        <v>56</v>
      </c>
      <c r="F74" s="69">
        <v>29</v>
      </c>
      <c r="G74" s="71">
        <v>56</v>
      </c>
      <c r="H74" s="69"/>
      <c r="I74" s="69"/>
      <c r="J74" s="72"/>
      <c r="K74" s="72"/>
    </row>
    <row r="75" spans="1:11" s="64" customFormat="1" x14ac:dyDescent="0.35">
      <c r="A75" s="69">
        <v>1</v>
      </c>
      <c r="B75" s="70">
        <v>8.01</v>
      </c>
      <c r="C75" s="69">
        <v>11.01</v>
      </c>
      <c r="D75" s="71" t="s">
        <v>146</v>
      </c>
      <c r="E75" s="71">
        <v>56</v>
      </c>
      <c r="F75" s="69">
        <v>29</v>
      </c>
      <c r="G75" s="71">
        <v>56</v>
      </c>
      <c r="H75" s="69"/>
      <c r="I75" s="69"/>
      <c r="J75" s="72"/>
      <c r="K75" s="72"/>
    </row>
    <row r="76" spans="1:11" s="58" customFormat="1" x14ac:dyDescent="0.35">
      <c r="A76" s="69">
        <v>1</v>
      </c>
      <c r="B76" s="70">
        <v>10.021000000000001</v>
      </c>
      <c r="C76" s="69">
        <v>11.01</v>
      </c>
      <c r="D76" s="71" t="s">
        <v>146</v>
      </c>
      <c r="E76" s="71">
        <v>56</v>
      </c>
      <c r="F76" s="69">
        <v>29</v>
      </c>
      <c r="G76" s="71">
        <v>56</v>
      </c>
      <c r="H76" s="69"/>
      <c r="I76" s="69"/>
      <c r="J76" s="72"/>
      <c r="K76" s="72"/>
    </row>
    <row r="77" spans="1:11" s="58" customFormat="1" x14ac:dyDescent="0.35">
      <c r="A77" s="69">
        <v>1</v>
      </c>
      <c r="B77" s="70">
        <v>12.01</v>
      </c>
      <c r="C77" s="69">
        <v>11.01</v>
      </c>
      <c r="D77" s="71" t="s">
        <v>146</v>
      </c>
      <c r="E77" s="71">
        <v>56</v>
      </c>
      <c r="F77" s="69">
        <v>29</v>
      </c>
      <c r="G77" s="71">
        <v>56</v>
      </c>
      <c r="H77" s="57"/>
      <c r="I77" s="57"/>
    </row>
    <row r="78" spans="1:11" s="68" customFormat="1" x14ac:dyDescent="0.35">
      <c r="A78" s="69">
        <v>1</v>
      </c>
      <c r="B78" s="70">
        <v>5.03</v>
      </c>
      <c r="C78" s="69">
        <v>12.03</v>
      </c>
      <c r="D78" s="71" t="s">
        <v>146</v>
      </c>
      <c r="E78" s="71">
        <v>56</v>
      </c>
      <c r="F78" s="69">
        <v>29</v>
      </c>
      <c r="G78" s="71">
        <v>56</v>
      </c>
      <c r="H78" s="69"/>
      <c r="I78" s="69"/>
      <c r="J78" s="72"/>
      <c r="K78" s="72"/>
    </row>
    <row r="79" spans="1:11" s="68" customFormat="1" x14ac:dyDescent="0.35">
      <c r="A79" s="69">
        <v>1</v>
      </c>
      <c r="B79" s="70">
        <v>6.03</v>
      </c>
      <c r="C79" s="69">
        <v>12.03</v>
      </c>
      <c r="D79" s="71" t="s">
        <v>146</v>
      </c>
      <c r="E79" s="71">
        <v>56</v>
      </c>
      <c r="F79" s="69">
        <v>29</v>
      </c>
      <c r="G79" s="71">
        <v>56</v>
      </c>
      <c r="H79" s="69"/>
      <c r="I79" s="69"/>
      <c r="J79" s="72"/>
      <c r="K79" s="72"/>
    </row>
    <row r="80" spans="1:11" s="68" customFormat="1" x14ac:dyDescent="0.35">
      <c r="A80" s="69">
        <v>1</v>
      </c>
      <c r="B80" s="70">
        <v>8.01</v>
      </c>
      <c r="C80" s="69">
        <v>12.03</v>
      </c>
      <c r="D80" s="71" t="s">
        <v>146</v>
      </c>
      <c r="E80" s="71">
        <v>56</v>
      </c>
      <c r="F80" s="69">
        <v>29</v>
      </c>
      <c r="G80" s="71">
        <v>56</v>
      </c>
      <c r="H80" s="69"/>
      <c r="I80" s="69"/>
      <c r="J80" s="72"/>
      <c r="K80" s="72"/>
    </row>
    <row r="81" spans="1:11" s="68" customFormat="1" x14ac:dyDescent="0.35">
      <c r="A81" s="69">
        <v>1</v>
      </c>
      <c r="B81" s="70">
        <v>11.03</v>
      </c>
      <c r="C81" s="69">
        <v>12.03</v>
      </c>
      <c r="D81" s="71" t="s">
        <v>146</v>
      </c>
      <c r="E81" s="71">
        <v>56</v>
      </c>
      <c r="F81" s="69">
        <v>29</v>
      </c>
      <c r="G81" s="71">
        <v>56</v>
      </c>
      <c r="H81" s="69"/>
      <c r="I81" s="69"/>
      <c r="J81" s="72"/>
      <c r="K81" s="72"/>
    </row>
    <row r="82" spans="1:11" s="68" customFormat="1" x14ac:dyDescent="0.35">
      <c r="A82" s="69">
        <v>1</v>
      </c>
      <c r="B82" s="70">
        <v>12.01</v>
      </c>
      <c r="C82" s="69">
        <v>12.03</v>
      </c>
      <c r="D82" s="71" t="s">
        <v>146</v>
      </c>
      <c r="E82" s="71">
        <v>56</v>
      </c>
      <c r="F82" s="69">
        <v>29</v>
      </c>
      <c r="G82" s="71">
        <v>56</v>
      </c>
      <c r="H82" s="69"/>
      <c r="I82" s="69"/>
      <c r="J82" s="72"/>
      <c r="K82" s="72"/>
    </row>
    <row r="83" spans="1:11" s="68" customFormat="1" x14ac:dyDescent="0.35">
      <c r="A83" s="69">
        <v>1</v>
      </c>
      <c r="B83" s="70">
        <v>6.01</v>
      </c>
      <c r="C83" s="69">
        <v>12.06</v>
      </c>
      <c r="D83" s="71" t="s">
        <v>146</v>
      </c>
      <c r="E83" s="71">
        <v>56</v>
      </c>
      <c r="F83" s="69">
        <v>29</v>
      </c>
      <c r="G83" s="71">
        <v>56</v>
      </c>
      <c r="H83" s="69"/>
      <c r="I83" s="69"/>
      <c r="J83" s="72"/>
      <c r="K83" s="72"/>
    </row>
    <row r="84" spans="1:11" s="68" customFormat="1" x14ac:dyDescent="0.35">
      <c r="A84" s="69">
        <v>1</v>
      </c>
      <c r="B84" s="70">
        <v>8.01</v>
      </c>
      <c r="C84" s="69">
        <v>12.06</v>
      </c>
      <c r="D84" s="71" t="s">
        <v>146</v>
      </c>
      <c r="E84" s="71">
        <v>56</v>
      </c>
      <c r="F84" s="69">
        <v>29</v>
      </c>
      <c r="G84" s="71">
        <v>56</v>
      </c>
      <c r="H84" s="69"/>
      <c r="I84" s="69"/>
      <c r="J84" s="72"/>
      <c r="K84" s="72"/>
    </row>
    <row r="85" spans="1:11" s="68" customFormat="1" x14ac:dyDescent="0.35">
      <c r="A85" s="69">
        <v>1</v>
      </c>
      <c r="B85" s="70">
        <v>10.021000000000001</v>
      </c>
      <c r="C85" s="69">
        <v>12.06</v>
      </c>
      <c r="D85" s="71" t="s">
        <v>146</v>
      </c>
      <c r="E85" s="71">
        <v>56</v>
      </c>
      <c r="F85" s="69">
        <v>29</v>
      </c>
      <c r="G85" s="71">
        <v>56</v>
      </c>
      <c r="H85" s="69"/>
      <c r="I85" s="69"/>
      <c r="J85" s="72"/>
      <c r="K85" s="72"/>
    </row>
    <row r="86" spans="1:11" s="68" customFormat="1" x14ac:dyDescent="0.35">
      <c r="A86" s="69">
        <v>1</v>
      </c>
      <c r="B86" s="70">
        <v>12.01</v>
      </c>
      <c r="C86" s="69">
        <v>12.06</v>
      </c>
      <c r="D86" s="71" t="s">
        <v>146</v>
      </c>
      <c r="E86" s="71">
        <v>56</v>
      </c>
      <c r="F86" s="69">
        <v>29</v>
      </c>
      <c r="G86" s="71">
        <v>56</v>
      </c>
      <c r="H86" s="69"/>
      <c r="I86" s="69"/>
      <c r="J86" s="72"/>
      <c r="K86" s="72"/>
    </row>
    <row r="87" spans="1:11" s="68" customFormat="1" x14ac:dyDescent="0.35">
      <c r="A87" s="69">
        <v>1</v>
      </c>
      <c r="B87" s="70">
        <v>6.01</v>
      </c>
      <c r="C87" s="69">
        <v>12.08</v>
      </c>
      <c r="D87" s="71" t="s">
        <v>146</v>
      </c>
      <c r="E87" s="71">
        <v>56</v>
      </c>
      <c r="F87" s="69">
        <v>29</v>
      </c>
      <c r="G87" s="71">
        <v>56</v>
      </c>
      <c r="H87" s="69"/>
      <c r="I87" s="69"/>
      <c r="J87" s="72"/>
      <c r="K87" s="72"/>
    </row>
    <row r="88" spans="1:11" s="68" customFormat="1" x14ac:dyDescent="0.35">
      <c r="A88" s="69">
        <v>1</v>
      </c>
      <c r="B88" s="70">
        <v>8.01</v>
      </c>
      <c r="C88" s="69">
        <v>12.08</v>
      </c>
      <c r="D88" s="71" t="s">
        <v>146</v>
      </c>
      <c r="E88" s="71">
        <v>56</v>
      </c>
      <c r="F88" s="69">
        <v>29</v>
      </c>
      <c r="G88" s="71">
        <v>56</v>
      </c>
      <c r="H88" s="69"/>
      <c r="I88" s="69"/>
      <c r="J88" s="72"/>
      <c r="K88" s="72"/>
    </row>
    <row r="89" spans="1:11" s="68" customFormat="1" x14ac:dyDescent="0.35">
      <c r="A89" s="69">
        <v>1</v>
      </c>
      <c r="B89" s="70">
        <v>10.021000000000001</v>
      </c>
      <c r="C89" s="69">
        <v>12.08</v>
      </c>
      <c r="D89" s="71" t="s">
        <v>146</v>
      </c>
      <c r="E89" s="71">
        <v>56</v>
      </c>
      <c r="F89" s="69">
        <v>29</v>
      </c>
      <c r="G89" s="71">
        <v>56</v>
      </c>
      <c r="H89" s="69"/>
      <c r="I89" s="69"/>
      <c r="J89" s="72"/>
      <c r="K89" s="72"/>
    </row>
    <row r="90" spans="1:11" s="68" customFormat="1" x14ac:dyDescent="0.35">
      <c r="A90" s="69">
        <v>1</v>
      </c>
      <c r="B90" s="70">
        <v>12.01</v>
      </c>
      <c r="C90" s="69">
        <v>12.08</v>
      </c>
      <c r="D90" s="71" t="s">
        <v>146</v>
      </c>
      <c r="E90" s="71">
        <v>56</v>
      </c>
      <c r="F90" s="69">
        <v>29</v>
      </c>
      <c r="G90" s="71">
        <v>56</v>
      </c>
      <c r="H90" s="69"/>
      <c r="I90" s="69"/>
      <c r="J90" s="72"/>
      <c r="K90" s="72"/>
    </row>
    <row r="91" spans="1:11" s="68" customFormat="1" x14ac:dyDescent="0.35">
      <c r="A91" s="69">
        <v>1</v>
      </c>
      <c r="B91" s="70">
        <v>8.01</v>
      </c>
      <c r="C91" s="69">
        <v>12.09</v>
      </c>
      <c r="D91" s="71" t="s">
        <v>146</v>
      </c>
      <c r="E91" s="71">
        <v>56</v>
      </c>
      <c r="F91" s="69">
        <v>29</v>
      </c>
      <c r="G91" s="71">
        <v>56</v>
      </c>
      <c r="H91" s="69"/>
      <c r="I91" s="69"/>
      <c r="J91" s="72"/>
      <c r="K91" s="72"/>
    </row>
    <row r="92" spans="1:11" s="68" customFormat="1" x14ac:dyDescent="0.35">
      <c r="A92" s="69">
        <v>1</v>
      </c>
      <c r="B92" s="70">
        <v>10.021000000000001</v>
      </c>
      <c r="C92" s="69">
        <v>12.09</v>
      </c>
      <c r="D92" s="71" t="s">
        <v>146</v>
      </c>
      <c r="E92" s="71">
        <v>56</v>
      </c>
      <c r="F92" s="69">
        <v>29</v>
      </c>
      <c r="G92" s="71">
        <v>56</v>
      </c>
      <c r="H92" s="69"/>
      <c r="I92" s="69"/>
      <c r="J92" s="72"/>
      <c r="K92" s="72"/>
    </row>
    <row r="93" spans="1:11" s="68" customFormat="1" x14ac:dyDescent="0.35">
      <c r="A93" s="69">
        <v>1</v>
      </c>
      <c r="B93" s="70">
        <v>11.03</v>
      </c>
      <c r="C93" s="69">
        <v>12.09</v>
      </c>
      <c r="D93" s="71" t="s">
        <v>146</v>
      </c>
      <c r="E93" s="71">
        <v>56</v>
      </c>
      <c r="F93" s="69">
        <v>29</v>
      </c>
      <c r="G93" s="71">
        <v>56</v>
      </c>
      <c r="H93" s="69"/>
      <c r="I93" s="69"/>
      <c r="J93" s="72"/>
      <c r="K93" s="72"/>
    </row>
    <row r="94" spans="1:11" s="64" customFormat="1" x14ac:dyDescent="0.35">
      <c r="A94" s="69">
        <v>1</v>
      </c>
      <c r="B94" s="70">
        <v>12.01</v>
      </c>
      <c r="C94" s="69">
        <v>12.09</v>
      </c>
      <c r="D94" s="71" t="s">
        <v>146</v>
      </c>
      <c r="E94" s="71">
        <v>56</v>
      </c>
      <c r="F94" s="69">
        <v>29</v>
      </c>
      <c r="G94" s="71">
        <v>56</v>
      </c>
      <c r="H94" s="69"/>
      <c r="I94" s="69"/>
      <c r="J94" s="72"/>
      <c r="K94" s="72"/>
    </row>
    <row r="95" spans="1:11" s="64" customFormat="1" x14ac:dyDescent="0.35">
      <c r="A95" s="69">
        <v>1</v>
      </c>
      <c r="B95" s="70">
        <v>5.03</v>
      </c>
      <c r="C95" s="69">
        <v>12.11</v>
      </c>
      <c r="D95" s="71" t="s">
        <v>146</v>
      </c>
      <c r="E95" s="71">
        <v>56</v>
      </c>
      <c r="F95" s="69">
        <v>29</v>
      </c>
      <c r="G95" s="71">
        <v>56</v>
      </c>
      <c r="H95" s="69"/>
      <c r="I95" s="69"/>
      <c r="J95" s="72"/>
      <c r="K95" s="72"/>
    </row>
    <row r="96" spans="1:11" s="64" customFormat="1" x14ac:dyDescent="0.35">
      <c r="A96" s="69">
        <v>1</v>
      </c>
      <c r="B96" s="70">
        <v>8.02</v>
      </c>
      <c r="C96" s="69">
        <v>12.11</v>
      </c>
      <c r="D96" s="71" t="s">
        <v>146</v>
      </c>
      <c r="E96" s="71">
        <v>56</v>
      </c>
      <c r="F96" s="69">
        <v>29</v>
      </c>
      <c r="G96" s="71">
        <v>56</v>
      </c>
      <c r="H96" s="69"/>
      <c r="I96" s="69"/>
      <c r="J96" s="72"/>
      <c r="K96" s="72"/>
    </row>
    <row r="97" spans="1:11" s="64" customFormat="1" x14ac:dyDescent="0.35">
      <c r="A97" s="69">
        <v>1</v>
      </c>
      <c r="B97" s="70">
        <v>10.025</v>
      </c>
      <c r="C97" s="69">
        <v>12.11</v>
      </c>
      <c r="D97" s="71" t="s">
        <v>146</v>
      </c>
      <c r="E97" s="71">
        <v>56</v>
      </c>
      <c r="F97" s="69">
        <v>29</v>
      </c>
      <c r="G97" s="71">
        <v>56</v>
      </c>
      <c r="H97" s="69"/>
      <c r="I97" s="69"/>
      <c r="J97" s="72"/>
      <c r="K97" s="72"/>
    </row>
    <row r="98" spans="1:11" s="64" customFormat="1" x14ac:dyDescent="0.35">
      <c r="A98" s="69">
        <v>1</v>
      </c>
      <c r="B98" s="70">
        <v>11.03</v>
      </c>
      <c r="C98" s="69">
        <v>12.11</v>
      </c>
      <c r="D98" s="71" t="s">
        <v>146</v>
      </c>
      <c r="E98" s="71">
        <v>56</v>
      </c>
      <c r="F98" s="69">
        <v>29</v>
      </c>
      <c r="G98" s="71">
        <v>56</v>
      </c>
      <c r="H98" s="69"/>
      <c r="I98" s="69"/>
      <c r="J98" s="72"/>
      <c r="K98" s="72"/>
    </row>
    <row r="99" spans="1:11" s="64" customFormat="1" x14ac:dyDescent="0.35">
      <c r="A99" s="69">
        <v>1</v>
      </c>
      <c r="B99" s="70">
        <v>12.01</v>
      </c>
      <c r="C99" s="69">
        <v>12.11</v>
      </c>
      <c r="D99" s="71" t="s">
        <v>146</v>
      </c>
      <c r="E99" s="71">
        <v>56</v>
      </c>
      <c r="F99" s="69">
        <v>29</v>
      </c>
      <c r="G99" s="71">
        <v>56</v>
      </c>
      <c r="H99" s="69"/>
      <c r="I99" s="69"/>
      <c r="J99" s="72"/>
      <c r="K99" s="72"/>
    </row>
    <row r="100" spans="1:11" s="72" customFormat="1" x14ac:dyDescent="0.35">
      <c r="A100" s="69">
        <v>1</v>
      </c>
      <c r="B100" s="70">
        <v>8.01</v>
      </c>
      <c r="C100" s="69">
        <v>12.12</v>
      </c>
      <c r="D100" s="71" t="s">
        <v>146</v>
      </c>
      <c r="E100" s="71">
        <v>56</v>
      </c>
      <c r="F100" s="69">
        <v>29</v>
      </c>
      <c r="G100" s="71">
        <v>56</v>
      </c>
      <c r="H100" s="69"/>
      <c r="I100" s="69"/>
    </row>
    <row r="101" spans="1:11" s="72" customFormat="1" x14ac:dyDescent="0.35">
      <c r="A101" s="69">
        <v>1</v>
      </c>
      <c r="B101" s="70">
        <v>11.03</v>
      </c>
      <c r="C101" s="69">
        <v>12.12</v>
      </c>
      <c r="D101" s="71" t="s">
        <v>146</v>
      </c>
      <c r="E101" s="71">
        <v>56</v>
      </c>
      <c r="F101" s="69">
        <v>29</v>
      </c>
      <c r="G101" s="71">
        <v>56</v>
      </c>
      <c r="H101" s="69"/>
      <c r="I101" s="69"/>
    </row>
    <row r="102" spans="1:11" s="72" customFormat="1" x14ac:dyDescent="0.35">
      <c r="A102" s="69">
        <v>1</v>
      </c>
      <c r="B102" s="70">
        <v>12.01</v>
      </c>
      <c r="C102" s="69">
        <v>12.12</v>
      </c>
      <c r="D102" s="71" t="s">
        <v>146</v>
      </c>
      <c r="E102" s="71">
        <v>56</v>
      </c>
      <c r="F102" s="69">
        <v>29</v>
      </c>
      <c r="G102" s="71">
        <v>56</v>
      </c>
      <c r="H102" s="69"/>
      <c r="I102" s="69"/>
    </row>
    <row r="103" spans="1:11" s="72" customFormat="1" x14ac:dyDescent="0.35">
      <c r="A103" s="69">
        <v>1</v>
      </c>
      <c r="B103" s="70">
        <v>8.01</v>
      </c>
      <c r="C103" s="69">
        <v>12.13</v>
      </c>
      <c r="D103" s="71" t="s">
        <v>146</v>
      </c>
      <c r="E103" s="71">
        <v>56</v>
      </c>
      <c r="F103" s="69">
        <v>29</v>
      </c>
      <c r="G103" s="71">
        <v>56</v>
      </c>
      <c r="H103" s="69"/>
      <c r="I103" s="69"/>
    </row>
    <row r="104" spans="1:11" s="72" customFormat="1" x14ac:dyDescent="0.35">
      <c r="A104" s="69">
        <v>1</v>
      </c>
      <c r="B104" s="70">
        <v>10.021000000000001</v>
      </c>
      <c r="C104" s="69">
        <v>12.13</v>
      </c>
      <c r="D104" s="71" t="s">
        <v>146</v>
      </c>
      <c r="E104" s="71">
        <v>56</v>
      </c>
      <c r="F104" s="69">
        <v>29</v>
      </c>
      <c r="G104" s="71">
        <v>56</v>
      </c>
      <c r="H104" s="69"/>
      <c r="I104" s="69"/>
    </row>
    <row r="105" spans="1:11" s="72" customFormat="1" x14ac:dyDescent="0.35">
      <c r="A105" s="69">
        <v>1</v>
      </c>
      <c r="B105" s="70">
        <v>11.03</v>
      </c>
      <c r="C105" s="69">
        <v>12.13</v>
      </c>
      <c r="D105" s="71" t="s">
        <v>146</v>
      </c>
      <c r="E105" s="71">
        <v>56</v>
      </c>
      <c r="F105" s="69">
        <v>29</v>
      </c>
      <c r="G105" s="71">
        <v>56</v>
      </c>
      <c r="H105" s="69"/>
      <c r="I105" s="69"/>
    </row>
    <row r="106" spans="1:11" s="72" customFormat="1" x14ac:dyDescent="0.35">
      <c r="A106" s="69">
        <v>1</v>
      </c>
      <c r="B106" s="70">
        <v>11.03</v>
      </c>
      <c r="C106" s="69">
        <v>12.13</v>
      </c>
      <c r="D106" s="71" t="s">
        <v>146</v>
      </c>
      <c r="E106" s="71">
        <v>56</v>
      </c>
      <c r="F106" s="69">
        <v>29</v>
      </c>
      <c r="G106" s="71">
        <v>56</v>
      </c>
      <c r="H106" s="69"/>
      <c r="I106" s="69"/>
    </row>
    <row r="107" spans="1:11" s="64" customFormat="1" x14ac:dyDescent="0.35">
      <c r="A107" s="60">
        <v>3</v>
      </c>
      <c r="B107" s="61">
        <v>6.01</v>
      </c>
      <c r="C107" s="60">
        <v>6.01</v>
      </c>
      <c r="D107" s="62" t="s">
        <v>156</v>
      </c>
      <c r="E107" s="62">
        <v>74</v>
      </c>
      <c r="F107" s="60">
        <v>30</v>
      </c>
      <c r="G107" s="62">
        <v>74</v>
      </c>
      <c r="H107" s="60"/>
      <c r="I107" s="60"/>
    </row>
    <row r="108" spans="1:11" s="64" customFormat="1" x14ac:dyDescent="0.35">
      <c r="A108" s="60">
        <v>3</v>
      </c>
      <c r="B108" s="61">
        <v>8.01</v>
      </c>
      <c r="C108" s="60">
        <v>6.01</v>
      </c>
      <c r="D108" s="62" t="s">
        <v>156</v>
      </c>
      <c r="E108" s="62">
        <v>74</v>
      </c>
      <c r="F108" s="60">
        <v>30</v>
      </c>
      <c r="G108" s="62">
        <v>74</v>
      </c>
      <c r="H108" s="60"/>
      <c r="I108" s="60"/>
    </row>
    <row r="109" spans="1:11" s="64" customFormat="1" x14ac:dyDescent="0.35">
      <c r="A109" s="60">
        <v>3</v>
      </c>
      <c r="B109" s="61">
        <v>6.04</v>
      </c>
      <c r="C109" s="60">
        <v>6.03</v>
      </c>
      <c r="D109" s="62" t="s">
        <v>156</v>
      </c>
      <c r="E109" s="62">
        <v>74</v>
      </c>
      <c r="F109" s="60">
        <v>30</v>
      </c>
      <c r="G109" s="62">
        <v>74</v>
      </c>
      <c r="H109" s="60"/>
      <c r="I109" s="60"/>
    </row>
    <row r="110" spans="1:11" s="64" customFormat="1" x14ac:dyDescent="0.35">
      <c r="A110" s="60">
        <v>3</v>
      </c>
      <c r="B110" s="61">
        <v>8.0299999999999994</v>
      </c>
      <c r="C110" s="60">
        <v>6.03</v>
      </c>
      <c r="D110" s="62" t="s">
        <v>156</v>
      </c>
      <c r="E110" s="62">
        <v>74</v>
      </c>
      <c r="F110" s="60">
        <v>30</v>
      </c>
      <c r="G110" s="62">
        <v>74</v>
      </c>
      <c r="H110" s="60"/>
      <c r="I110" s="60"/>
    </row>
    <row r="111" spans="1:11" s="64" customFormat="1" x14ac:dyDescent="0.35">
      <c r="A111" s="60">
        <v>3</v>
      </c>
      <c r="B111" s="61">
        <v>6.01</v>
      </c>
      <c r="C111" s="60">
        <v>8.01</v>
      </c>
      <c r="D111" s="62" t="s">
        <v>156</v>
      </c>
      <c r="E111" s="62">
        <v>74</v>
      </c>
      <c r="F111" s="60">
        <v>30</v>
      </c>
      <c r="G111" s="62">
        <v>74</v>
      </c>
      <c r="H111" s="60"/>
      <c r="I111" s="60"/>
    </row>
    <row r="112" spans="1:11" s="64" customFormat="1" x14ac:dyDescent="0.35">
      <c r="A112" s="60">
        <v>3</v>
      </c>
      <c r="B112" s="61">
        <v>6.04</v>
      </c>
      <c r="C112" s="60">
        <v>8.01</v>
      </c>
      <c r="D112" s="62" t="s">
        <v>156</v>
      </c>
      <c r="E112" s="62">
        <v>74</v>
      </c>
      <c r="F112" s="60">
        <v>30</v>
      </c>
      <c r="G112" s="62">
        <v>74</v>
      </c>
      <c r="H112" s="60"/>
      <c r="I112" s="60"/>
    </row>
    <row r="113" spans="1:11" s="64" customFormat="1" x14ac:dyDescent="0.35">
      <c r="A113" s="60">
        <v>3</v>
      </c>
      <c r="B113" s="61">
        <v>8.01</v>
      </c>
      <c r="C113" s="60">
        <v>8.01</v>
      </c>
      <c r="D113" s="62" t="s">
        <v>156</v>
      </c>
      <c r="E113" s="62">
        <v>74</v>
      </c>
      <c r="F113" s="60">
        <v>30</v>
      </c>
      <c r="G113" s="62">
        <v>74</v>
      </c>
      <c r="H113" s="60"/>
      <c r="I113" s="60"/>
    </row>
    <row r="114" spans="1:11" s="64" customFormat="1" x14ac:dyDescent="0.35">
      <c r="A114" s="60">
        <v>3</v>
      </c>
      <c r="B114" s="61">
        <v>8.0299999999999994</v>
      </c>
      <c r="C114" s="60">
        <v>8.01</v>
      </c>
      <c r="D114" s="62" t="s">
        <v>156</v>
      </c>
      <c r="E114" s="62">
        <v>74</v>
      </c>
      <c r="F114" s="60">
        <v>30</v>
      </c>
      <c r="G114" s="62">
        <v>74</v>
      </c>
      <c r="H114" s="60"/>
      <c r="I114" s="60"/>
    </row>
    <row r="115" spans="1:11" s="64" customFormat="1" x14ac:dyDescent="0.35">
      <c r="A115" s="69">
        <v>3</v>
      </c>
      <c r="B115" s="70">
        <v>2.0299999999999998</v>
      </c>
      <c r="C115" s="69">
        <v>3.01</v>
      </c>
      <c r="D115" s="71" t="s">
        <v>229</v>
      </c>
      <c r="E115" s="71">
        <v>67</v>
      </c>
      <c r="F115" s="69">
        <v>36</v>
      </c>
      <c r="G115" s="71">
        <v>67</v>
      </c>
      <c r="H115" s="69"/>
      <c r="I115" s="69"/>
      <c r="J115" s="72"/>
      <c r="K115" s="72"/>
    </row>
    <row r="116" spans="1:11" s="64" customFormat="1" x14ac:dyDescent="0.35">
      <c r="A116" s="69">
        <v>3</v>
      </c>
      <c r="B116" s="70">
        <v>9.0399999999999991</v>
      </c>
      <c r="C116" s="69">
        <v>3.01</v>
      </c>
      <c r="D116" s="71" t="s">
        <v>229</v>
      </c>
      <c r="E116" s="71">
        <v>67</v>
      </c>
      <c r="F116" s="69">
        <v>36</v>
      </c>
      <c r="G116" s="71">
        <v>67</v>
      </c>
      <c r="H116" s="69"/>
      <c r="I116" s="69"/>
      <c r="J116" s="72"/>
      <c r="K116" s="72"/>
    </row>
    <row r="117" spans="1:11" s="64" customFormat="1" x14ac:dyDescent="0.35">
      <c r="A117" s="69">
        <v>3</v>
      </c>
      <c r="B117" s="70">
        <v>10.010999999999999</v>
      </c>
      <c r="C117" s="69">
        <v>3.01</v>
      </c>
      <c r="D117" s="71" t="s">
        <v>229</v>
      </c>
      <c r="E117" s="71">
        <v>67</v>
      </c>
      <c r="F117" s="69">
        <v>36</v>
      </c>
      <c r="G117" s="71">
        <v>67</v>
      </c>
      <c r="H117" s="69"/>
      <c r="I117" s="69"/>
      <c r="J117" s="72"/>
      <c r="K117" s="72"/>
    </row>
    <row r="118" spans="1:11" s="64" customFormat="1" x14ac:dyDescent="0.35">
      <c r="A118" s="69">
        <v>3</v>
      </c>
      <c r="B118" s="70">
        <v>10.021000000000001</v>
      </c>
      <c r="C118" s="69">
        <v>3.01</v>
      </c>
      <c r="D118" s="71" t="s">
        <v>229</v>
      </c>
      <c r="E118" s="71">
        <v>67</v>
      </c>
      <c r="F118" s="69">
        <v>36</v>
      </c>
      <c r="G118" s="71">
        <v>67</v>
      </c>
      <c r="H118" s="69"/>
      <c r="I118" s="69"/>
      <c r="J118" s="72"/>
      <c r="K118" s="72"/>
    </row>
    <row r="119" spans="1:11" s="64" customFormat="1" x14ac:dyDescent="0.35">
      <c r="A119" s="69">
        <v>3</v>
      </c>
      <c r="B119" s="70">
        <v>12.02</v>
      </c>
      <c r="C119" s="69">
        <v>3.01</v>
      </c>
      <c r="D119" s="71" t="s">
        <v>229</v>
      </c>
      <c r="E119" s="71">
        <v>67</v>
      </c>
      <c r="F119" s="69">
        <v>36</v>
      </c>
      <c r="G119" s="71">
        <v>67</v>
      </c>
      <c r="H119" s="69"/>
      <c r="I119" s="69"/>
      <c r="J119" s="72"/>
      <c r="K119" s="72"/>
    </row>
    <row r="120" spans="1:11" s="64" customFormat="1" x14ac:dyDescent="0.35">
      <c r="A120" s="69">
        <v>3</v>
      </c>
      <c r="B120" s="70">
        <v>15</v>
      </c>
      <c r="C120" s="69">
        <v>3.01</v>
      </c>
      <c r="D120" s="71" t="s">
        <v>229</v>
      </c>
      <c r="E120" s="71">
        <v>67</v>
      </c>
      <c r="F120" s="69">
        <v>36</v>
      </c>
      <c r="G120" s="71">
        <v>67</v>
      </c>
      <c r="H120" s="69"/>
      <c r="I120" s="69"/>
      <c r="J120" s="72"/>
      <c r="K120" s="72"/>
    </row>
    <row r="121" spans="1:11" s="72" customFormat="1" x14ac:dyDescent="0.35">
      <c r="A121" s="69">
        <v>4</v>
      </c>
      <c r="B121" s="70">
        <v>2.0299999999999998</v>
      </c>
      <c r="C121" s="69">
        <v>3.01</v>
      </c>
      <c r="D121" s="71" t="s">
        <v>229</v>
      </c>
      <c r="E121" s="71">
        <v>67</v>
      </c>
      <c r="F121" s="69">
        <v>36</v>
      </c>
      <c r="G121" s="71">
        <v>67</v>
      </c>
      <c r="H121" s="69"/>
      <c r="I121" s="69"/>
    </row>
    <row r="122" spans="1:11" s="72" customFormat="1" x14ac:dyDescent="0.35">
      <c r="A122" s="69">
        <v>4</v>
      </c>
      <c r="B122" s="70">
        <v>9.0399999999999991</v>
      </c>
      <c r="C122" s="69">
        <v>3.01</v>
      </c>
      <c r="D122" s="71" t="s">
        <v>229</v>
      </c>
      <c r="E122" s="71">
        <v>67</v>
      </c>
      <c r="F122" s="69">
        <v>36</v>
      </c>
      <c r="G122" s="71">
        <v>67</v>
      </c>
      <c r="H122" s="69"/>
      <c r="I122" s="69"/>
    </row>
    <row r="123" spans="1:11" s="72" customFormat="1" x14ac:dyDescent="0.35">
      <c r="A123" s="69">
        <v>4</v>
      </c>
      <c r="B123" s="70">
        <v>10.010999999999999</v>
      </c>
      <c r="C123" s="69">
        <v>3.01</v>
      </c>
      <c r="D123" s="71" t="s">
        <v>229</v>
      </c>
      <c r="E123" s="71">
        <v>67</v>
      </c>
      <c r="F123" s="69">
        <v>36</v>
      </c>
      <c r="G123" s="71">
        <v>67</v>
      </c>
      <c r="H123" s="69"/>
      <c r="I123" s="69"/>
    </row>
    <row r="124" spans="1:11" s="83" customFormat="1" x14ac:dyDescent="0.35">
      <c r="A124" s="69">
        <v>4</v>
      </c>
      <c r="B124" s="70">
        <v>10.021000000000001</v>
      </c>
      <c r="C124" s="69">
        <v>3.01</v>
      </c>
      <c r="D124" s="71" t="s">
        <v>229</v>
      </c>
      <c r="E124" s="71">
        <v>67</v>
      </c>
      <c r="F124" s="69">
        <v>36</v>
      </c>
      <c r="G124" s="71">
        <v>67</v>
      </c>
      <c r="H124" s="69"/>
      <c r="I124" s="69"/>
      <c r="J124" s="72"/>
      <c r="K124" s="72"/>
    </row>
    <row r="125" spans="1:11" s="83" customFormat="1" x14ac:dyDescent="0.35">
      <c r="A125" s="69">
        <v>4</v>
      </c>
      <c r="B125" s="70">
        <v>12.02</v>
      </c>
      <c r="C125" s="69">
        <v>3.01</v>
      </c>
      <c r="D125" s="71" t="s">
        <v>229</v>
      </c>
      <c r="E125" s="71">
        <v>67</v>
      </c>
      <c r="F125" s="69">
        <v>36</v>
      </c>
      <c r="G125" s="71">
        <v>67</v>
      </c>
      <c r="H125" s="69"/>
      <c r="I125" s="69"/>
      <c r="J125" s="72"/>
      <c r="K125" s="72"/>
    </row>
    <row r="126" spans="1:11" s="83" customFormat="1" x14ac:dyDescent="0.35">
      <c r="A126" s="69">
        <v>4</v>
      </c>
      <c r="B126" s="70">
        <v>15</v>
      </c>
      <c r="C126" s="69">
        <v>3.01</v>
      </c>
      <c r="D126" s="71" t="s">
        <v>229</v>
      </c>
      <c r="E126" s="71">
        <v>67</v>
      </c>
      <c r="F126" s="69">
        <v>36</v>
      </c>
      <c r="G126" s="71">
        <v>67</v>
      </c>
      <c r="H126" s="69"/>
      <c r="I126" s="69"/>
      <c r="J126" s="72"/>
      <c r="K126" s="72"/>
    </row>
    <row r="127" spans="1:11" s="72" customFormat="1" x14ac:dyDescent="0.35">
      <c r="A127" s="69">
        <v>4</v>
      </c>
      <c r="B127" s="70">
        <v>1.0109999999999999</v>
      </c>
      <c r="C127" s="69">
        <v>7.01</v>
      </c>
      <c r="D127" s="71" t="s">
        <v>229</v>
      </c>
      <c r="E127" s="71">
        <v>67</v>
      </c>
      <c r="F127" s="69">
        <v>36</v>
      </c>
      <c r="G127" s="71">
        <v>67</v>
      </c>
      <c r="H127" s="69"/>
      <c r="I127" s="69"/>
    </row>
    <row r="128" spans="1:11" s="72" customFormat="1" x14ac:dyDescent="0.35">
      <c r="A128" s="69">
        <v>4</v>
      </c>
      <c r="B128" s="70">
        <v>2.0299999999999998</v>
      </c>
      <c r="C128" s="69">
        <v>7.01</v>
      </c>
      <c r="D128" s="71" t="s">
        <v>229</v>
      </c>
      <c r="E128" s="71">
        <v>67</v>
      </c>
      <c r="F128" s="69">
        <v>36</v>
      </c>
      <c r="G128" s="71">
        <v>67</v>
      </c>
      <c r="H128" s="69"/>
      <c r="I128" s="69"/>
    </row>
    <row r="129" spans="1:11" s="72" customFormat="1" x14ac:dyDescent="0.35">
      <c r="A129" s="69">
        <v>4</v>
      </c>
      <c r="B129" s="70">
        <v>9.0399999999999991</v>
      </c>
      <c r="C129" s="69">
        <v>7.01</v>
      </c>
      <c r="D129" s="71" t="s">
        <v>229</v>
      </c>
      <c r="E129" s="71">
        <v>67</v>
      </c>
      <c r="F129" s="69">
        <v>36</v>
      </c>
      <c r="G129" s="71">
        <v>67</v>
      </c>
      <c r="H129" s="69"/>
      <c r="I129" s="69"/>
    </row>
    <row r="130" spans="1:11" s="72" customFormat="1" x14ac:dyDescent="0.35">
      <c r="A130" s="69">
        <v>4</v>
      </c>
      <c r="B130" s="70">
        <v>10.010999999999999</v>
      </c>
      <c r="C130" s="69">
        <v>7.01</v>
      </c>
      <c r="D130" s="71" t="s">
        <v>229</v>
      </c>
      <c r="E130" s="71">
        <v>67</v>
      </c>
      <c r="F130" s="69">
        <v>36</v>
      </c>
      <c r="G130" s="71">
        <v>67</v>
      </c>
      <c r="H130" s="69"/>
      <c r="I130" s="69"/>
    </row>
    <row r="131" spans="1:11" s="72" customFormat="1" x14ac:dyDescent="0.35">
      <c r="A131" s="69">
        <v>4</v>
      </c>
      <c r="B131" s="70">
        <v>10.021000000000001</v>
      </c>
      <c r="C131" s="69">
        <v>7.01</v>
      </c>
      <c r="D131" s="71" t="s">
        <v>229</v>
      </c>
      <c r="E131" s="71">
        <v>67</v>
      </c>
      <c r="F131" s="69">
        <v>36</v>
      </c>
      <c r="G131" s="71">
        <v>67</v>
      </c>
      <c r="H131" s="69"/>
      <c r="I131" s="69"/>
    </row>
    <row r="132" spans="1:11" s="64" customFormat="1" x14ac:dyDescent="0.35">
      <c r="A132" s="69">
        <v>4</v>
      </c>
      <c r="B132" s="70">
        <v>12.02</v>
      </c>
      <c r="C132" s="69">
        <v>7.01</v>
      </c>
      <c r="D132" s="71" t="s">
        <v>229</v>
      </c>
      <c r="E132" s="71">
        <v>67</v>
      </c>
      <c r="F132" s="69">
        <v>36</v>
      </c>
      <c r="G132" s="71">
        <v>67</v>
      </c>
      <c r="H132" s="69"/>
      <c r="I132" s="69"/>
      <c r="J132" s="72"/>
      <c r="K132" s="72"/>
    </row>
    <row r="133" spans="1:11" s="64" customFormat="1" x14ac:dyDescent="0.35">
      <c r="A133" s="69">
        <v>4</v>
      </c>
      <c r="B133" s="70">
        <v>15</v>
      </c>
      <c r="C133" s="69">
        <v>7.01</v>
      </c>
      <c r="D133" s="71" t="s">
        <v>229</v>
      </c>
      <c r="E133" s="71">
        <v>67</v>
      </c>
      <c r="F133" s="69">
        <v>36</v>
      </c>
      <c r="G133" s="71">
        <v>67</v>
      </c>
      <c r="H133" s="69"/>
      <c r="I133" s="69"/>
      <c r="J133" s="72"/>
      <c r="K133" s="72"/>
    </row>
    <row r="134" spans="1:11" s="64" customFormat="1" x14ac:dyDescent="0.35">
      <c r="A134" s="69">
        <v>4</v>
      </c>
      <c r="B134" s="70">
        <v>17.041</v>
      </c>
      <c r="C134" s="69">
        <v>7.01</v>
      </c>
      <c r="D134" s="71" t="s">
        <v>229</v>
      </c>
      <c r="E134" s="71">
        <v>67</v>
      </c>
      <c r="F134" s="69">
        <v>36</v>
      </c>
      <c r="G134" s="71">
        <v>67</v>
      </c>
      <c r="H134" s="69"/>
      <c r="I134" s="69"/>
      <c r="J134" s="72"/>
      <c r="K134" s="72"/>
    </row>
    <row r="135" spans="1:11" s="64" customFormat="1" x14ac:dyDescent="0.35">
      <c r="A135" s="69">
        <v>5</v>
      </c>
      <c r="B135" s="70">
        <v>1.0109999999999999</v>
      </c>
      <c r="C135" s="69">
        <v>7.01</v>
      </c>
      <c r="D135" s="71" t="s">
        <v>229</v>
      </c>
      <c r="E135" s="71">
        <v>67</v>
      </c>
      <c r="F135" s="69">
        <v>36</v>
      </c>
      <c r="G135" s="71">
        <v>67</v>
      </c>
      <c r="H135" s="69"/>
      <c r="I135" s="69"/>
      <c r="J135" s="72"/>
      <c r="K135" s="72"/>
    </row>
    <row r="136" spans="1:11" s="64" customFormat="1" x14ac:dyDescent="0.35">
      <c r="A136" s="69">
        <v>5</v>
      </c>
      <c r="B136" s="70">
        <v>2.0299999999999998</v>
      </c>
      <c r="C136" s="69">
        <v>7.01</v>
      </c>
      <c r="D136" s="71" t="s">
        <v>229</v>
      </c>
      <c r="E136" s="71">
        <v>67</v>
      </c>
      <c r="F136" s="69">
        <v>36</v>
      </c>
      <c r="G136" s="71">
        <v>67</v>
      </c>
      <c r="H136" s="69"/>
      <c r="I136" s="69"/>
      <c r="J136" s="72"/>
      <c r="K136" s="72"/>
    </row>
    <row r="137" spans="1:11" s="64" customFormat="1" x14ac:dyDescent="0.35">
      <c r="A137" s="69">
        <v>5</v>
      </c>
      <c r="B137" s="70">
        <v>9.0399999999999991</v>
      </c>
      <c r="C137" s="69">
        <v>7.01</v>
      </c>
      <c r="D137" s="71" t="s">
        <v>229</v>
      </c>
      <c r="E137" s="71">
        <v>67</v>
      </c>
      <c r="F137" s="69">
        <v>36</v>
      </c>
      <c r="G137" s="71">
        <v>67</v>
      </c>
      <c r="H137" s="69"/>
      <c r="I137" s="69"/>
      <c r="J137" s="72"/>
      <c r="K137" s="72"/>
    </row>
    <row r="138" spans="1:11" s="64" customFormat="1" x14ac:dyDescent="0.35">
      <c r="A138" s="69">
        <v>5</v>
      </c>
      <c r="B138" s="70">
        <v>10.010999999999999</v>
      </c>
      <c r="C138" s="69">
        <v>7.01</v>
      </c>
      <c r="D138" s="71" t="s">
        <v>229</v>
      </c>
      <c r="E138" s="71">
        <v>67</v>
      </c>
      <c r="F138" s="69">
        <v>36</v>
      </c>
      <c r="G138" s="71">
        <v>67</v>
      </c>
      <c r="H138" s="69"/>
      <c r="I138" s="69"/>
      <c r="J138" s="72"/>
      <c r="K138" s="72"/>
    </row>
    <row r="139" spans="1:11" s="64" customFormat="1" x14ac:dyDescent="0.35">
      <c r="A139" s="69">
        <v>5</v>
      </c>
      <c r="B139" s="70">
        <v>10.021000000000001</v>
      </c>
      <c r="C139" s="69">
        <v>7.01</v>
      </c>
      <c r="D139" s="71" t="s">
        <v>229</v>
      </c>
      <c r="E139" s="71">
        <v>67</v>
      </c>
      <c r="F139" s="69">
        <v>36</v>
      </c>
      <c r="G139" s="71">
        <v>67</v>
      </c>
      <c r="H139" s="69"/>
      <c r="I139" s="69"/>
      <c r="J139" s="72"/>
      <c r="K139" s="72"/>
    </row>
    <row r="140" spans="1:11" s="64" customFormat="1" x14ac:dyDescent="0.35">
      <c r="A140" s="69">
        <v>5</v>
      </c>
      <c r="B140" s="70">
        <v>12.02</v>
      </c>
      <c r="C140" s="69">
        <v>7.01</v>
      </c>
      <c r="D140" s="71" t="s">
        <v>229</v>
      </c>
      <c r="E140" s="71">
        <v>67</v>
      </c>
      <c r="F140" s="69">
        <v>36</v>
      </c>
      <c r="G140" s="71">
        <v>67</v>
      </c>
      <c r="H140" s="69"/>
      <c r="I140" s="69"/>
      <c r="J140" s="72"/>
      <c r="K140" s="72"/>
    </row>
    <row r="141" spans="1:11" s="64" customFormat="1" x14ac:dyDescent="0.35">
      <c r="A141" s="69">
        <v>5</v>
      </c>
      <c r="B141" s="70">
        <v>15</v>
      </c>
      <c r="C141" s="69">
        <v>7.01</v>
      </c>
      <c r="D141" s="71" t="s">
        <v>229</v>
      </c>
      <c r="E141" s="71">
        <v>67</v>
      </c>
      <c r="F141" s="69">
        <v>36</v>
      </c>
      <c r="G141" s="71">
        <v>67</v>
      </c>
      <c r="H141" s="69"/>
      <c r="I141" s="69"/>
      <c r="J141" s="72"/>
      <c r="K141" s="72"/>
    </row>
    <row r="142" spans="1:11" s="64" customFormat="1" x14ac:dyDescent="0.35">
      <c r="A142" s="69">
        <v>5</v>
      </c>
      <c r="B142" s="70">
        <v>17.041</v>
      </c>
      <c r="C142" s="69">
        <v>7.01</v>
      </c>
      <c r="D142" s="71" t="s">
        <v>229</v>
      </c>
      <c r="E142" s="71">
        <v>67</v>
      </c>
      <c r="F142" s="69">
        <v>36</v>
      </c>
      <c r="G142" s="71">
        <v>67</v>
      </c>
      <c r="H142" s="69"/>
      <c r="I142" s="69"/>
      <c r="J142" s="72"/>
      <c r="K142" s="72"/>
    </row>
    <row r="143" spans="1:11" s="64" customFormat="1" x14ac:dyDescent="0.35">
      <c r="A143" s="69">
        <v>7.1</v>
      </c>
      <c r="B143" s="70">
        <v>9.0399999999999991</v>
      </c>
      <c r="C143" s="69">
        <v>7.01</v>
      </c>
      <c r="D143" s="71" t="s">
        <v>229</v>
      </c>
      <c r="E143" s="71">
        <v>67</v>
      </c>
      <c r="F143" s="69">
        <v>36</v>
      </c>
      <c r="G143" s="71">
        <v>67</v>
      </c>
      <c r="H143" s="69"/>
      <c r="I143" s="69"/>
      <c r="J143" s="72"/>
      <c r="K143" s="72"/>
    </row>
    <row r="144" spans="1:11" s="64" customFormat="1" x14ac:dyDescent="0.35">
      <c r="A144" s="69">
        <v>7.1</v>
      </c>
      <c r="B144" s="70">
        <v>10.010999999999999</v>
      </c>
      <c r="C144" s="69">
        <v>7.01</v>
      </c>
      <c r="D144" s="71" t="s">
        <v>229</v>
      </c>
      <c r="E144" s="71">
        <v>67</v>
      </c>
      <c r="F144" s="69">
        <v>36</v>
      </c>
      <c r="G144" s="71">
        <v>67</v>
      </c>
      <c r="H144" s="69"/>
      <c r="I144" s="69"/>
      <c r="J144" s="72"/>
      <c r="K144" s="72"/>
    </row>
    <row r="145" spans="1:11" s="64" customFormat="1" x14ac:dyDescent="0.35">
      <c r="A145" s="69">
        <v>7.1</v>
      </c>
      <c r="B145" s="70">
        <v>10.021000000000001</v>
      </c>
      <c r="C145" s="69">
        <v>7.01</v>
      </c>
      <c r="D145" s="71" t="s">
        <v>229</v>
      </c>
      <c r="E145" s="71">
        <v>67</v>
      </c>
      <c r="F145" s="69">
        <v>36</v>
      </c>
      <c r="G145" s="71">
        <v>67</v>
      </c>
      <c r="H145" s="69"/>
      <c r="I145" s="69"/>
      <c r="J145" s="72"/>
      <c r="K145" s="72"/>
    </row>
    <row r="146" spans="1:11" s="64" customFormat="1" x14ac:dyDescent="0.35">
      <c r="A146" s="69">
        <v>8</v>
      </c>
      <c r="B146" s="70">
        <v>1.0109999999999999</v>
      </c>
      <c r="C146" s="69">
        <v>7.01</v>
      </c>
      <c r="D146" s="71" t="s">
        <v>229</v>
      </c>
      <c r="E146" s="71">
        <v>67</v>
      </c>
      <c r="F146" s="69">
        <v>36</v>
      </c>
      <c r="G146" s="71">
        <v>67</v>
      </c>
      <c r="H146" s="69"/>
      <c r="I146" s="69"/>
      <c r="J146" s="72"/>
      <c r="K146" s="72"/>
    </row>
    <row r="147" spans="1:11" s="64" customFormat="1" x14ac:dyDescent="0.35">
      <c r="A147" s="69">
        <v>8</v>
      </c>
      <c r="B147" s="70">
        <v>2.0299999999999998</v>
      </c>
      <c r="C147" s="69">
        <v>7.01</v>
      </c>
      <c r="D147" s="71" t="s">
        <v>229</v>
      </c>
      <c r="E147" s="71">
        <v>67</v>
      </c>
      <c r="F147" s="69">
        <v>36</v>
      </c>
      <c r="G147" s="71">
        <v>67</v>
      </c>
      <c r="H147" s="69"/>
      <c r="I147" s="69"/>
      <c r="J147" s="72"/>
      <c r="K147" s="72"/>
    </row>
    <row r="148" spans="1:11" s="64" customFormat="1" x14ac:dyDescent="0.35">
      <c r="A148" s="69">
        <v>8</v>
      </c>
      <c r="B148" s="70">
        <v>15</v>
      </c>
      <c r="C148" s="69">
        <v>7.01</v>
      </c>
      <c r="D148" s="71" t="s">
        <v>229</v>
      </c>
      <c r="E148" s="71">
        <v>67</v>
      </c>
      <c r="F148" s="69">
        <v>36</v>
      </c>
      <c r="G148" s="71">
        <v>67</v>
      </c>
      <c r="H148" s="69"/>
      <c r="I148" s="69"/>
      <c r="J148" s="72"/>
      <c r="K148" s="72"/>
    </row>
    <row r="149" spans="1:11" s="64" customFormat="1" x14ac:dyDescent="0.35">
      <c r="A149" s="69">
        <v>8</v>
      </c>
      <c r="B149" s="70">
        <v>17.041</v>
      </c>
      <c r="C149" s="69">
        <v>7.01</v>
      </c>
      <c r="D149" s="71" t="s">
        <v>229</v>
      </c>
      <c r="E149" s="71">
        <v>67</v>
      </c>
      <c r="F149" s="69">
        <v>36</v>
      </c>
      <c r="G149" s="71">
        <v>67</v>
      </c>
      <c r="H149" s="69"/>
      <c r="I149" s="69"/>
      <c r="J149" s="72"/>
      <c r="K149" s="72"/>
    </row>
    <row r="150" spans="1:11" s="64" customFormat="1" x14ac:dyDescent="0.35">
      <c r="A150" s="69">
        <v>8</v>
      </c>
      <c r="B150" s="70">
        <v>2.0299999999999998</v>
      </c>
      <c r="C150" s="69">
        <v>10.01</v>
      </c>
      <c r="D150" s="71" t="s">
        <v>229</v>
      </c>
      <c r="E150" s="71">
        <v>67</v>
      </c>
      <c r="F150" s="69">
        <v>36</v>
      </c>
      <c r="G150" s="71">
        <v>67</v>
      </c>
      <c r="H150" s="69"/>
      <c r="I150" s="69"/>
      <c r="J150" s="72"/>
      <c r="K150" s="72"/>
    </row>
    <row r="151" spans="1:11" s="64" customFormat="1" x14ac:dyDescent="0.35">
      <c r="A151" s="69">
        <v>8</v>
      </c>
      <c r="B151" s="70">
        <v>15</v>
      </c>
      <c r="C151" s="69">
        <v>10.01</v>
      </c>
      <c r="D151" s="71" t="s">
        <v>229</v>
      </c>
      <c r="E151" s="71">
        <v>67</v>
      </c>
      <c r="F151" s="69">
        <v>36</v>
      </c>
      <c r="G151" s="71">
        <v>67</v>
      </c>
      <c r="H151" s="69"/>
      <c r="I151" s="69"/>
      <c r="J151" s="72"/>
      <c r="K151" s="72"/>
    </row>
    <row r="152" spans="1:11" s="72" customFormat="1" x14ac:dyDescent="0.35">
      <c r="A152" s="69">
        <v>8</v>
      </c>
      <c r="B152" s="70">
        <v>2.0299999999999998</v>
      </c>
      <c r="C152" s="69">
        <v>10.02</v>
      </c>
      <c r="D152" s="71" t="s">
        <v>229</v>
      </c>
      <c r="E152" s="71">
        <v>67</v>
      </c>
      <c r="F152" s="69">
        <v>36</v>
      </c>
      <c r="G152" s="71">
        <v>67</v>
      </c>
      <c r="H152" s="69"/>
      <c r="I152" s="69"/>
      <c r="J152" s="69"/>
      <c r="K152" s="69"/>
    </row>
    <row r="153" spans="1:11" s="72" customFormat="1" x14ac:dyDescent="0.35">
      <c r="A153" s="69">
        <v>8</v>
      </c>
      <c r="B153" s="70">
        <v>15</v>
      </c>
      <c r="C153" s="69">
        <v>10.02</v>
      </c>
      <c r="D153" s="71" t="s">
        <v>229</v>
      </c>
      <c r="E153" s="71">
        <v>67</v>
      </c>
      <c r="F153" s="69">
        <v>36</v>
      </c>
      <c r="G153" s="71">
        <v>67</v>
      </c>
      <c r="H153" s="69"/>
      <c r="I153" s="69"/>
      <c r="J153" s="69"/>
      <c r="K153" s="69"/>
    </row>
    <row r="154" spans="1:11" s="64" customFormat="1" x14ac:dyDescent="0.25">
      <c r="A154" s="73">
        <v>3</v>
      </c>
      <c r="B154" s="96">
        <v>6.01</v>
      </c>
      <c r="C154" s="73">
        <v>8.01</v>
      </c>
      <c r="D154" s="97" t="s">
        <v>214</v>
      </c>
      <c r="E154" s="97">
        <v>68</v>
      </c>
      <c r="F154" s="73">
        <v>39</v>
      </c>
      <c r="G154" s="97">
        <v>68</v>
      </c>
      <c r="H154" s="57"/>
      <c r="I154" s="57"/>
      <c r="J154" s="57"/>
      <c r="K154" s="57"/>
    </row>
    <row r="155" spans="1:11" s="64" customFormat="1" x14ac:dyDescent="0.25">
      <c r="A155" s="73">
        <v>3</v>
      </c>
      <c r="B155" s="96">
        <v>6.03</v>
      </c>
      <c r="C155" s="73">
        <v>8.01</v>
      </c>
      <c r="D155" s="97" t="s">
        <v>214</v>
      </c>
      <c r="E155" s="97">
        <v>68</v>
      </c>
      <c r="F155" s="73">
        <v>39</v>
      </c>
      <c r="G155" s="97">
        <v>68</v>
      </c>
      <c r="H155" s="57"/>
      <c r="I155" s="57"/>
      <c r="J155" s="57"/>
      <c r="K155" s="57"/>
    </row>
    <row r="156" spans="1:11" s="84" customFormat="1" x14ac:dyDescent="0.25">
      <c r="A156" s="73">
        <v>3</v>
      </c>
      <c r="B156" s="96">
        <v>8.01</v>
      </c>
      <c r="C156" s="73">
        <v>8.01</v>
      </c>
      <c r="D156" s="97" t="s">
        <v>214</v>
      </c>
      <c r="E156" s="97">
        <v>68</v>
      </c>
      <c r="F156" s="73">
        <v>39</v>
      </c>
      <c r="G156" s="97">
        <v>68</v>
      </c>
      <c r="H156" s="57"/>
      <c r="I156" s="57"/>
      <c r="J156" s="57"/>
      <c r="K156" s="57"/>
    </row>
    <row r="157" spans="1:11" s="84" customFormat="1" x14ac:dyDescent="0.25">
      <c r="A157" s="73">
        <v>3</v>
      </c>
      <c r="B157" s="96">
        <v>11.02</v>
      </c>
      <c r="C157" s="73">
        <v>8.01</v>
      </c>
      <c r="D157" s="97" t="s">
        <v>214</v>
      </c>
      <c r="E157" s="97">
        <v>68</v>
      </c>
      <c r="F157" s="73">
        <v>39</v>
      </c>
      <c r="G157" s="97">
        <v>68</v>
      </c>
      <c r="H157" s="57"/>
      <c r="I157" s="57"/>
      <c r="J157" s="57"/>
      <c r="K157" s="57"/>
    </row>
    <row r="158" spans="1:11" s="84" customFormat="1" x14ac:dyDescent="0.25">
      <c r="A158" s="73">
        <v>3</v>
      </c>
      <c r="B158" s="96">
        <v>12.01</v>
      </c>
      <c r="C158" s="73">
        <v>8.01</v>
      </c>
      <c r="D158" s="97" t="s">
        <v>214</v>
      </c>
      <c r="E158" s="97">
        <v>68</v>
      </c>
      <c r="F158" s="73">
        <v>39</v>
      </c>
      <c r="G158" s="97">
        <v>68</v>
      </c>
      <c r="H158" s="57"/>
      <c r="I158" s="57"/>
      <c r="J158" s="57"/>
      <c r="K158" s="57"/>
    </row>
    <row r="159" spans="1:11" s="64" customFormat="1" x14ac:dyDescent="0.25">
      <c r="A159" s="73">
        <v>3</v>
      </c>
      <c r="B159" s="96">
        <v>6.03</v>
      </c>
      <c r="C159" s="73">
        <v>12.09</v>
      </c>
      <c r="D159" s="97" t="s">
        <v>214</v>
      </c>
      <c r="E159" s="97">
        <v>68</v>
      </c>
      <c r="F159" s="73">
        <v>39</v>
      </c>
      <c r="G159" s="97">
        <v>68</v>
      </c>
      <c r="H159" s="57"/>
      <c r="I159" s="57"/>
      <c r="J159" s="57"/>
      <c r="K159" s="57"/>
    </row>
    <row r="160" spans="1:11" s="84" customFormat="1" x14ac:dyDescent="0.25">
      <c r="A160" s="73">
        <v>3</v>
      </c>
      <c r="B160" s="96">
        <v>8.01</v>
      </c>
      <c r="C160" s="73">
        <v>12.09</v>
      </c>
      <c r="D160" s="97" t="s">
        <v>214</v>
      </c>
      <c r="E160" s="97">
        <v>68</v>
      </c>
      <c r="F160" s="73">
        <v>39</v>
      </c>
      <c r="G160" s="97">
        <v>68</v>
      </c>
      <c r="H160" s="57"/>
      <c r="I160" s="57"/>
      <c r="J160" s="57"/>
      <c r="K160" s="57"/>
    </row>
    <row r="161" spans="1:11" s="84" customFormat="1" x14ac:dyDescent="0.25">
      <c r="A161" s="73">
        <v>3</v>
      </c>
      <c r="B161" s="96">
        <v>11.02</v>
      </c>
      <c r="C161" s="73">
        <v>12.09</v>
      </c>
      <c r="D161" s="97" t="s">
        <v>214</v>
      </c>
      <c r="E161" s="97">
        <v>68</v>
      </c>
      <c r="F161" s="73">
        <v>39</v>
      </c>
      <c r="G161" s="97">
        <v>68</v>
      </c>
      <c r="H161" s="57"/>
      <c r="I161" s="57"/>
      <c r="J161" s="57"/>
      <c r="K161" s="57"/>
    </row>
    <row r="162" spans="1:11" s="84" customFormat="1" x14ac:dyDescent="0.25">
      <c r="A162" s="73">
        <v>3</v>
      </c>
      <c r="B162" s="96">
        <v>12.01</v>
      </c>
      <c r="C162" s="73">
        <v>12.09</v>
      </c>
      <c r="D162" s="97" t="s">
        <v>214</v>
      </c>
      <c r="E162" s="97">
        <v>68</v>
      </c>
      <c r="F162" s="73">
        <v>39</v>
      </c>
      <c r="G162" s="97">
        <v>68</v>
      </c>
      <c r="H162" s="57"/>
      <c r="I162" s="57"/>
      <c r="J162" s="57"/>
      <c r="K162" s="57"/>
    </row>
    <row r="163" spans="1:11" s="84" customFormat="1" x14ac:dyDescent="0.25">
      <c r="A163" s="73">
        <v>3</v>
      </c>
      <c r="B163" s="96">
        <v>6.03</v>
      </c>
      <c r="C163" s="73">
        <v>12.1</v>
      </c>
      <c r="D163" s="97" t="s">
        <v>214</v>
      </c>
      <c r="E163" s="97">
        <v>68</v>
      </c>
      <c r="F163" s="73">
        <v>39</v>
      </c>
      <c r="G163" s="97">
        <v>68</v>
      </c>
      <c r="H163" s="57"/>
      <c r="I163" s="57"/>
      <c r="J163" s="57"/>
      <c r="K163" s="57"/>
    </row>
    <row r="164" spans="1:11" s="84" customFormat="1" x14ac:dyDescent="0.25">
      <c r="A164" s="73">
        <v>3</v>
      </c>
      <c r="B164" s="96">
        <v>8.01</v>
      </c>
      <c r="C164" s="73">
        <v>12.1</v>
      </c>
      <c r="D164" s="97" t="s">
        <v>214</v>
      </c>
      <c r="E164" s="97">
        <v>68</v>
      </c>
      <c r="F164" s="73">
        <v>39</v>
      </c>
      <c r="G164" s="97">
        <v>68</v>
      </c>
      <c r="H164" s="57"/>
      <c r="I164" s="57"/>
      <c r="J164" s="57"/>
      <c r="K164" s="57"/>
    </row>
    <row r="165" spans="1:11" s="84" customFormat="1" x14ac:dyDescent="0.25">
      <c r="A165" s="73">
        <v>3</v>
      </c>
      <c r="B165" s="96">
        <v>11.02</v>
      </c>
      <c r="C165" s="73">
        <v>12.1</v>
      </c>
      <c r="D165" s="97" t="s">
        <v>214</v>
      </c>
      <c r="E165" s="97">
        <v>68</v>
      </c>
      <c r="F165" s="73">
        <v>39</v>
      </c>
      <c r="G165" s="97">
        <v>68</v>
      </c>
      <c r="H165" s="57"/>
      <c r="I165" s="57"/>
      <c r="J165" s="57"/>
      <c r="K165" s="57"/>
    </row>
    <row r="166" spans="1:11" s="64" customFormat="1" x14ac:dyDescent="0.25">
      <c r="A166" s="73">
        <v>3</v>
      </c>
      <c r="B166" s="96">
        <v>12.01</v>
      </c>
      <c r="C166" s="73">
        <v>12.1</v>
      </c>
      <c r="D166" s="97" t="s">
        <v>214</v>
      </c>
      <c r="E166" s="97">
        <v>68</v>
      </c>
      <c r="F166" s="73">
        <v>39</v>
      </c>
      <c r="G166" s="97">
        <v>68</v>
      </c>
      <c r="H166" s="57"/>
      <c r="I166" s="57"/>
      <c r="J166" s="57"/>
      <c r="K166" s="57"/>
    </row>
    <row r="167" spans="1:11" s="64" customFormat="1" x14ac:dyDescent="0.25">
      <c r="A167" s="73">
        <v>4</v>
      </c>
      <c r="B167" s="96">
        <v>8.01</v>
      </c>
      <c r="C167" s="73">
        <v>8.01</v>
      </c>
      <c r="D167" s="97" t="s">
        <v>214</v>
      </c>
      <c r="E167" s="97">
        <v>68</v>
      </c>
      <c r="F167" s="73">
        <v>39</v>
      </c>
      <c r="G167" s="97">
        <v>68</v>
      </c>
      <c r="H167" s="57"/>
      <c r="I167" s="57"/>
      <c r="J167" s="57"/>
      <c r="K167" s="57"/>
    </row>
    <row r="168" spans="1:11" s="64" customFormat="1" x14ac:dyDescent="0.25">
      <c r="A168" s="73">
        <v>4</v>
      </c>
      <c r="B168" s="96">
        <v>17.010000000000002</v>
      </c>
      <c r="C168" s="73">
        <v>8.01</v>
      </c>
      <c r="D168" s="97" t="s">
        <v>214</v>
      </c>
      <c r="E168" s="97">
        <v>68</v>
      </c>
      <c r="F168" s="73">
        <v>39</v>
      </c>
      <c r="G168" s="97">
        <v>68</v>
      </c>
      <c r="H168" s="57"/>
      <c r="I168" s="57"/>
      <c r="J168" s="57"/>
      <c r="K168" s="57"/>
    </row>
    <row r="169" spans="1:11" s="64" customFormat="1" x14ac:dyDescent="0.25">
      <c r="A169" s="73">
        <v>12.2</v>
      </c>
      <c r="B169" s="96">
        <v>6.01</v>
      </c>
      <c r="C169" s="73">
        <v>8.01</v>
      </c>
      <c r="D169" s="97" t="s">
        <v>214</v>
      </c>
      <c r="E169" s="97">
        <v>68</v>
      </c>
      <c r="F169" s="73">
        <v>39</v>
      </c>
      <c r="G169" s="97">
        <v>68</v>
      </c>
      <c r="H169" s="57"/>
      <c r="I169" s="57"/>
      <c r="J169" s="57"/>
      <c r="K169" s="57"/>
    </row>
    <row r="170" spans="1:11" s="64" customFormat="1" x14ac:dyDescent="0.25">
      <c r="A170" s="73">
        <v>12.2</v>
      </c>
      <c r="B170" s="96">
        <v>6.01</v>
      </c>
      <c r="C170" s="73">
        <v>12.08</v>
      </c>
      <c r="D170" s="97" t="s">
        <v>214</v>
      </c>
      <c r="E170" s="97">
        <v>68</v>
      </c>
      <c r="F170" s="73">
        <v>39</v>
      </c>
      <c r="G170" s="97">
        <v>68</v>
      </c>
      <c r="H170" s="63"/>
      <c r="I170" s="63"/>
    </row>
    <row r="171" spans="1:11" s="72" customFormat="1" x14ac:dyDescent="0.35">
      <c r="A171" s="69">
        <v>3</v>
      </c>
      <c r="B171" s="70">
        <v>8.01</v>
      </c>
      <c r="C171" s="69">
        <v>8.01</v>
      </c>
      <c r="D171" s="71" t="s">
        <v>212</v>
      </c>
      <c r="E171" s="71">
        <v>71</v>
      </c>
      <c r="F171" s="69">
        <v>37</v>
      </c>
      <c r="G171" s="71">
        <v>71</v>
      </c>
      <c r="H171" s="69"/>
      <c r="I171" s="69"/>
      <c r="K171" s="86"/>
    </row>
    <row r="172" spans="1:11" s="72" customFormat="1" x14ac:dyDescent="0.35">
      <c r="A172" s="69">
        <v>3</v>
      </c>
      <c r="B172" s="70">
        <v>11.02</v>
      </c>
      <c r="C172" s="69">
        <v>8.01</v>
      </c>
      <c r="D172" s="71" t="s">
        <v>212</v>
      </c>
      <c r="E172" s="71">
        <v>71</v>
      </c>
      <c r="F172" s="69">
        <v>37</v>
      </c>
      <c r="G172" s="71">
        <v>71</v>
      </c>
      <c r="H172" s="65"/>
      <c r="I172" s="59"/>
      <c r="J172" s="68"/>
      <c r="K172" s="59"/>
    </row>
    <row r="173" spans="1:11" s="64" customFormat="1" x14ac:dyDescent="0.35">
      <c r="A173" s="65">
        <v>3</v>
      </c>
      <c r="B173" s="66">
        <v>12.01</v>
      </c>
      <c r="C173" s="65">
        <v>8.01</v>
      </c>
      <c r="D173" s="67" t="s">
        <v>212</v>
      </c>
      <c r="E173" s="67">
        <v>71</v>
      </c>
      <c r="F173" s="65">
        <v>37</v>
      </c>
      <c r="G173" s="71">
        <v>71</v>
      </c>
      <c r="H173" s="69"/>
      <c r="I173" s="69"/>
      <c r="J173" s="72"/>
      <c r="K173" s="86"/>
    </row>
    <row r="174" spans="1:11" s="64" customFormat="1" x14ac:dyDescent="0.35">
      <c r="A174" s="69">
        <v>4</v>
      </c>
      <c r="B174" s="70">
        <v>8.01</v>
      </c>
      <c r="C174" s="65">
        <v>8.01</v>
      </c>
      <c r="D174" s="71" t="s">
        <v>212</v>
      </c>
      <c r="E174" s="71">
        <v>71</v>
      </c>
      <c r="F174" s="69">
        <v>37</v>
      </c>
      <c r="G174" s="71">
        <v>71</v>
      </c>
      <c r="H174" s="69"/>
      <c r="I174" s="69"/>
      <c r="J174" s="72"/>
      <c r="K174" s="86"/>
    </row>
    <row r="175" spans="1:11" s="64" customFormat="1" x14ac:dyDescent="0.35">
      <c r="A175" s="69">
        <v>4</v>
      </c>
      <c r="B175" s="70">
        <v>17.010000000000002</v>
      </c>
      <c r="C175" s="65">
        <v>8.01</v>
      </c>
      <c r="D175" s="71" t="s">
        <v>212</v>
      </c>
      <c r="E175" s="71">
        <v>71</v>
      </c>
      <c r="F175" s="69">
        <v>37</v>
      </c>
      <c r="G175" s="71">
        <v>71</v>
      </c>
      <c r="H175" s="65"/>
      <c r="I175" s="68"/>
      <c r="J175" s="68"/>
      <c r="K175" s="59"/>
    </row>
    <row r="176" spans="1:11" s="64" customFormat="1" x14ac:dyDescent="0.35">
      <c r="A176" s="65">
        <v>7.1</v>
      </c>
      <c r="B176" s="66">
        <v>8.01</v>
      </c>
      <c r="C176" s="65">
        <v>8.01</v>
      </c>
      <c r="D176" s="67" t="s">
        <v>212</v>
      </c>
      <c r="E176" s="67">
        <v>71</v>
      </c>
      <c r="F176" s="65">
        <v>37</v>
      </c>
      <c r="G176" s="71">
        <v>71</v>
      </c>
      <c r="H176" s="65"/>
      <c r="I176" s="68"/>
      <c r="J176" s="68"/>
      <c r="K176" s="59"/>
    </row>
    <row r="177" spans="1:11" s="64" customFormat="1" x14ac:dyDescent="0.35">
      <c r="A177" s="65">
        <v>7.1</v>
      </c>
      <c r="B177" s="66">
        <v>11.02</v>
      </c>
      <c r="C177" s="65">
        <v>8.01</v>
      </c>
      <c r="D177" s="67" t="s">
        <v>212</v>
      </c>
      <c r="E177" s="67">
        <v>71</v>
      </c>
      <c r="F177" s="65">
        <v>37</v>
      </c>
      <c r="G177" s="71">
        <v>71</v>
      </c>
      <c r="H177" s="57"/>
      <c r="I177" s="57"/>
      <c r="J177" s="58"/>
      <c r="K177" s="58"/>
    </row>
    <row r="178" spans="1:11" s="64" customFormat="1" x14ac:dyDescent="0.25">
      <c r="A178" s="54">
        <v>3</v>
      </c>
      <c r="B178" s="55">
        <v>6.04</v>
      </c>
      <c r="C178" s="54">
        <v>8.09</v>
      </c>
      <c r="D178" s="56" t="s">
        <v>213</v>
      </c>
      <c r="E178" s="56">
        <v>72</v>
      </c>
      <c r="F178" s="54">
        <v>38</v>
      </c>
      <c r="G178" s="97">
        <v>72</v>
      </c>
      <c r="H178" s="57"/>
      <c r="I178" s="57"/>
      <c r="J178" s="58"/>
      <c r="K178" s="58"/>
    </row>
    <row r="179" spans="1:11" s="64" customFormat="1" x14ac:dyDescent="0.25">
      <c r="A179" s="54">
        <v>3</v>
      </c>
      <c r="B179" s="55">
        <v>6.0510000000000002</v>
      </c>
      <c r="C179" s="54">
        <v>8.09</v>
      </c>
      <c r="D179" s="56" t="s">
        <v>213</v>
      </c>
      <c r="E179" s="56">
        <v>72</v>
      </c>
      <c r="F179" s="54">
        <v>38</v>
      </c>
      <c r="G179" s="97">
        <v>72</v>
      </c>
      <c r="H179" s="57"/>
      <c r="I179" s="57"/>
      <c r="J179" s="58"/>
      <c r="K179" s="58"/>
    </row>
    <row r="180" spans="1:11" s="64" customFormat="1" x14ac:dyDescent="0.25">
      <c r="A180" s="54">
        <v>3</v>
      </c>
      <c r="B180" s="55">
        <v>6.08</v>
      </c>
      <c r="C180" s="54">
        <v>8.09</v>
      </c>
      <c r="D180" s="56" t="s">
        <v>213</v>
      </c>
      <c r="E180" s="56">
        <v>72</v>
      </c>
      <c r="F180" s="54">
        <v>38</v>
      </c>
      <c r="G180" s="97">
        <v>72</v>
      </c>
      <c r="H180" s="57"/>
      <c r="I180" s="57"/>
      <c r="J180" s="58"/>
      <c r="K180" s="58"/>
    </row>
    <row r="181" spans="1:11" s="64" customFormat="1" x14ac:dyDescent="0.25">
      <c r="A181" s="54">
        <v>3</v>
      </c>
      <c r="B181" s="55">
        <v>9.02</v>
      </c>
      <c r="C181" s="54">
        <v>8.09</v>
      </c>
      <c r="D181" s="56" t="s">
        <v>213</v>
      </c>
      <c r="E181" s="56">
        <v>72</v>
      </c>
      <c r="F181" s="54">
        <v>38</v>
      </c>
      <c r="G181" s="97">
        <v>72</v>
      </c>
      <c r="H181" s="57"/>
      <c r="I181" s="57"/>
      <c r="J181" s="58"/>
      <c r="K181" s="58"/>
    </row>
    <row r="182" spans="1:11" s="64" customFormat="1" x14ac:dyDescent="0.25">
      <c r="A182" s="54">
        <v>3</v>
      </c>
      <c r="B182" s="55">
        <v>11.01</v>
      </c>
      <c r="C182" s="54">
        <v>8.09</v>
      </c>
      <c r="D182" s="56" t="s">
        <v>213</v>
      </c>
      <c r="E182" s="56">
        <v>72</v>
      </c>
      <c r="F182" s="54">
        <v>38</v>
      </c>
      <c r="G182" s="97">
        <v>72</v>
      </c>
      <c r="H182" s="57"/>
      <c r="I182" s="57"/>
      <c r="J182" s="58"/>
      <c r="K182" s="58"/>
    </row>
    <row r="183" spans="1:11" s="64" customFormat="1" x14ac:dyDescent="0.25">
      <c r="A183" s="54">
        <v>3</v>
      </c>
      <c r="B183" s="55">
        <v>12.01</v>
      </c>
      <c r="C183" s="54">
        <v>8.09</v>
      </c>
      <c r="D183" s="56" t="s">
        <v>213</v>
      </c>
      <c r="E183" s="56">
        <v>72</v>
      </c>
      <c r="F183" s="54">
        <v>38</v>
      </c>
      <c r="G183" s="97">
        <v>72</v>
      </c>
      <c r="H183" s="57"/>
      <c r="I183" s="57"/>
      <c r="J183" s="58"/>
      <c r="K183" s="58"/>
    </row>
    <row r="184" spans="1:11" s="64" customFormat="1" x14ac:dyDescent="0.25">
      <c r="A184" s="54">
        <v>3</v>
      </c>
      <c r="B184" s="55">
        <v>6.03</v>
      </c>
      <c r="C184" s="54">
        <v>12.04</v>
      </c>
      <c r="D184" s="56" t="s">
        <v>213</v>
      </c>
      <c r="E184" s="56">
        <v>72</v>
      </c>
      <c r="F184" s="54">
        <v>38</v>
      </c>
      <c r="G184" s="97">
        <v>72</v>
      </c>
      <c r="H184" s="57"/>
      <c r="I184" s="57"/>
      <c r="J184" s="58"/>
      <c r="K184" s="58"/>
    </row>
    <row r="185" spans="1:11" s="64" customFormat="1" x14ac:dyDescent="0.25">
      <c r="A185" s="54">
        <v>4</v>
      </c>
      <c r="B185" s="55">
        <v>9.02</v>
      </c>
      <c r="C185" s="54">
        <v>8.09</v>
      </c>
      <c r="D185" s="56" t="s">
        <v>213</v>
      </c>
      <c r="E185" s="56">
        <v>72</v>
      </c>
      <c r="F185" s="54">
        <v>38</v>
      </c>
      <c r="G185" s="97">
        <v>72</v>
      </c>
      <c r="H185" s="57"/>
      <c r="I185" s="57"/>
      <c r="J185" s="58"/>
      <c r="K185" s="58"/>
    </row>
    <row r="186" spans="1:11" s="64" customFormat="1" x14ac:dyDescent="0.25">
      <c r="A186" s="54">
        <v>4</v>
      </c>
      <c r="B186" s="55">
        <v>17.010000000000002</v>
      </c>
      <c r="C186" s="54">
        <v>8.09</v>
      </c>
      <c r="D186" s="56" t="s">
        <v>213</v>
      </c>
      <c r="E186" s="56">
        <v>72</v>
      </c>
      <c r="F186" s="54">
        <v>38</v>
      </c>
      <c r="G186" s="97">
        <v>72</v>
      </c>
      <c r="H186" s="57"/>
      <c r="I186" s="57"/>
      <c r="J186" s="58"/>
      <c r="K186" s="58"/>
    </row>
    <row r="187" spans="1:11" s="64" customFormat="1" x14ac:dyDescent="0.25">
      <c r="A187" s="54">
        <v>7.1</v>
      </c>
      <c r="B187" s="55">
        <v>6.08</v>
      </c>
      <c r="C187" s="54">
        <v>8.09</v>
      </c>
      <c r="D187" s="56" t="s">
        <v>213</v>
      </c>
      <c r="E187" s="56">
        <v>72</v>
      </c>
      <c r="F187" s="54">
        <v>38</v>
      </c>
      <c r="G187" s="97">
        <v>72</v>
      </c>
      <c r="H187" s="57"/>
      <c r="I187" s="57"/>
      <c r="J187" s="58"/>
      <c r="K187" s="58"/>
    </row>
    <row r="188" spans="1:11" s="64" customFormat="1" x14ac:dyDescent="0.25">
      <c r="A188" s="54">
        <v>7.1</v>
      </c>
      <c r="B188" s="55">
        <v>9.02</v>
      </c>
      <c r="C188" s="54">
        <v>8.09</v>
      </c>
      <c r="D188" s="56" t="s">
        <v>213</v>
      </c>
      <c r="E188" s="56">
        <v>72</v>
      </c>
      <c r="F188" s="54">
        <v>38</v>
      </c>
      <c r="G188" s="97">
        <v>72</v>
      </c>
      <c r="H188" s="57"/>
      <c r="I188" s="57"/>
      <c r="J188" s="58"/>
      <c r="K188" s="58"/>
    </row>
    <row r="189" spans="1:11" s="64" customFormat="1" x14ac:dyDescent="0.25">
      <c r="A189" s="54">
        <v>7.1</v>
      </c>
      <c r="B189" s="55">
        <v>11.01</v>
      </c>
      <c r="C189" s="54">
        <v>8.09</v>
      </c>
      <c r="D189" s="56" t="s">
        <v>213</v>
      </c>
      <c r="E189" s="56">
        <v>72</v>
      </c>
      <c r="F189" s="54">
        <v>38</v>
      </c>
      <c r="G189" s="97">
        <v>72</v>
      </c>
      <c r="H189" s="59"/>
      <c r="I189" s="59"/>
      <c r="J189" s="59"/>
      <c r="K189" s="59"/>
    </row>
    <row r="190" spans="1:11" s="64" customFormat="1" x14ac:dyDescent="0.35">
      <c r="A190" s="69">
        <v>1</v>
      </c>
      <c r="B190" s="70">
        <v>1.012</v>
      </c>
      <c r="C190" s="69">
        <v>15.04</v>
      </c>
      <c r="D190" s="71" t="s">
        <v>112</v>
      </c>
      <c r="E190" s="71">
        <v>61</v>
      </c>
      <c r="F190" s="69"/>
      <c r="G190" s="71">
        <v>61</v>
      </c>
      <c r="H190" s="69"/>
      <c r="I190" s="69"/>
      <c r="J190" s="72"/>
      <c r="K190" s="72"/>
    </row>
    <row r="191" spans="1:11" s="64" customFormat="1" x14ac:dyDescent="0.35">
      <c r="A191" s="69">
        <v>1</v>
      </c>
      <c r="B191" s="70">
        <v>6.01</v>
      </c>
      <c r="C191" s="69">
        <v>15.04</v>
      </c>
      <c r="D191" s="71" t="s">
        <v>112</v>
      </c>
      <c r="E191" s="71">
        <v>61</v>
      </c>
      <c r="F191" s="69"/>
      <c r="G191" s="71">
        <v>61</v>
      </c>
      <c r="H191" s="69"/>
      <c r="I191" s="69"/>
      <c r="J191" s="72"/>
      <c r="K191" s="72"/>
    </row>
    <row r="192" spans="1:11" s="64" customFormat="1" x14ac:dyDescent="0.35">
      <c r="A192" s="69">
        <v>1</v>
      </c>
      <c r="B192" s="70">
        <v>8.0299999999999994</v>
      </c>
      <c r="C192" s="69">
        <v>15.04</v>
      </c>
      <c r="D192" s="71" t="s">
        <v>112</v>
      </c>
      <c r="E192" s="71">
        <v>61</v>
      </c>
      <c r="F192" s="69"/>
      <c r="G192" s="71">
        <v>61</v>
      </c>
      <c r="H192" s="69"/>
      <c r="I192" s="69"/>
      <c r="J192" s="72"/>
      <c r="K192" s="72"/>
    </row>
    <row r="193" spans="1:11" s="64" customFormat="1" x14ac:dyDescent="0.35">
      <c r="A193" s="69">
        <v>1</v>
      </c>
      <c r="B193" s="70">
        <v>10.012</v>
      </c>
      <c r="C193" s="69">
        <v>15.04</v>
      </c>
      <c r="D193" s="71" t="s">
        <v>112</v>
      </c>
      <c r="E193" s="71">
        <v>61</v>
      </c>
      <c r="F193" s="69"/>
      <c r="G193" s="71">
        <v>61</v>
      </c>
      <c r="H193" s="69"/>
      <c r="I193" s="69"/>
      <c r="J193" s="72"/>
      <c r="K193" s="72"/>
    </row>
    <row r="194" spans="1:11" s="64" customFormat="1" x14ac:dyDescent="0.35">
      <c r="A194" s="69">
        <v>1</v>
      </c>
      <c r="B194" s="70">
        <v>10.026</v>
      </c>
      <c r="C194" s="69">
        <v>15.04</v>
      </c>
      <c r="D194" s="71" t="s">
        <v>112</v>
      </c>
      <c r="E194" s="71">
        <v>61</v>
      </c>
      <c r="F194" s="69"/>
      <c r="G194" s="71">
        <v>61</v>
      </c>
      <c r="H194" s="69"/>
      <c r="I194" s="69"/>
      <c r="J194" s="72"/>
      <c r="K194" s="72"/>
    </row>
    <row r="195" spans="1:11" s="64" customFormat="1" x14ac:dyDescent="0.35">
      <c r="A195" s="69">
        <v>1</v>
      </c>
      <c r="B195" s="70">
        <v>11.06</v>
      </c>
      <c r="C195" s="69">
        <v>15.04</v>
      </c>
      <c r="D195" s="71" t="s">
        <v>112</v>
      </c>
      <c r="E195" s="71">
        <v>61</v>
      </c>
      <c r="F195" s="69"/>
      <c r="G195" s="71">
        <v>61</v>
      </c>
      <c r="H195" s="69"/>
      <c r="I195" s="60"/>
      <c r="J195" s="88"/>
      <c r="K195" s="88"/>
    </row>
    <row r="196" spans="1:11" s="64" customFormat="1" x14ac:dyDescent="0.35">
      <c r="A196" s="69">
        <v>1</v>
      </c>
      <c r="B196" s="70">
        <v>12.01</v>
      </c>
      <c r="C196" s="69">
        <v>15.04</v>
      </c>
      <c r="D196" s="71" t="s">
        <v>112</v>
      </c>
      <c r="E196" s="71">
        <v>61</v>
      </c>
      <c r="F196" s="69"/>
      <c r="G196" s="71">
        <v>61</v>
      </c>
      <c r="H196" s="69"/>
      <c r="I196" s="60"/>
      <c r="J196" s="88"/>
      <c r="K196" s="88"/>
    </row>
    <row r="197" spans="1:11" s="64" customFormat="1" x14ac:dyDescent="0.35">
      <c r="A197" s="69">
        <v>10</v>
      </c>
      <c r="B197" s="70">
        <v>9.1</v>
      </c>
      <c r="C197" s="69">
        <v>17.03</v>
      </c>
      <c r="D197" s="71" t="s">
        <v>112</v>
      </c>
      <c r="E197" s="71">
        <v>61</v>
      </c>
      <c r="F197" s="69"/>
      <c r="G197" s="71">
        <v>61</v>
      </c>
      <c r="H197" s="69"/>
      <c r="I197" s="69"/>
      <c r="J197" s="72"/>
      <c r="K197" s="72"/>
    </row>
    <row r="198" spans="1:11" s="64" customFormat="1" x14ac:dyDescent="0.35">
      <c r="A198" s="69">
        <v>10</v>
      </c>
      <c r="B198" s="70">
        <v>12.01</v>
      </c>
      <c r="C198" s="69">
        <v>17.03</v>
      </c>
      <c r="D198" s="71" t="s">
        <v>112</v>
      </c>
      <c r="E198" s="71">
        <v>61</v>
      </c>
      <c r="F198" s="69"/>
      <c r="G198" s="71">
        <v>61</v>
      </c>
      <c r="H198" s="69"/>
      <c r="I198" s="69"/>
      <c r="J198" s="72"/>
      <c r="K198" s="72"/>
    </row>
    <row r="199" spans="1:11" s="64" customFormat="1" x14ac:dyDescent="0.35">
      <c r="A199" s="69">
        <v>11</v>
      </c>
      <c r="B199" s="70">
        <v>1.012</v>
      </c>
      <c r="C199" s="69">
        <v>15.010999999999999</v>
      </c>
      <c r="D199" s="71" t="s">
        <v>112</v>
      </c>
      <c r="E199" s="71">
        <v>61</v>
      </c>
      <c r="F199" s="69"/>
      <c r="G199" s="71">
        <v>61</v>
      </c>
      <c r="H199" s="69"/>
      <c r="I199" s="69"/>
      <c r="J199" s="72"/>
      <c r="K199" s="72"/>
    </row>
    <row r="200" spans="1:11" s="72" customFormat="1" x14ac:dyDescent="0.35">
      <c r="A200" s="69">
        <v>11</v>
      </c>
      <c r="B200" s="70">
        <v>8.0299999999999994</v>
      </c>
      <c r="C200" s="69">
        <v>15.010999999999999</v>
      </c>
      <c r="D200" s="71" t="s">
        <v>112</v>
      </c>
      <c r="E200" s="71">
        <v>61</v>
      </c>
      <c r="F200" s="69"/>
      <c r="G200" s="71">
        <v>61</v>
      </c>
      <c r="H200" s="69"/>
      <c r="I200" s="69"/>
    </row>
    <row r="201" spans="1:11" s="72" customFormat="1" x14ac:dyDescent="0.35">
      <c r="A201" s="69">
        <v>11</v>
      </c>
      <c r="B201" s="70">
        <v>10.012</v>
      </c>
      <c r="C201" s="69">
        <v>15.010999999999999</v>
      </c>
      <c r="D201" s="71" t="s">
        <v>112</v>
      </c>
      <c r="E201" s="71">
        <v>61</v>
      </c>
      <c r="F201" s="69"/>
      <c r="G201" s="71">
        <v>61</v>
      </c>
      <c r="H201" s="69"/>
      <c r="I201" s="69"/>
    </row>
    <row r="202" spans="1:11" s="72" customFormat="1" x14ac:dyDescent="0.35">
      <c r="A202" s="69">
        <v>11</v>
      </c>
      <c r="B202" s="70">
        <v>10.026</v>
      </c>
      <c r="C202" s="69">
        <v>15.010999999999999</v>
      </c>
      <c r="D202" s="71" t="s">
        <v>112</v>
      </c>
      <c r="E202" s="71">
        <v>61</v>
      </c>
      <c r="F202" s="69"/>
      <c r="G202" s="71">
        <v>61</v>
      </c>
      <c r="H202" s="69"/>
      <c r="I202" s="69"/>
    </row>
    <row r="203" spans="1:11" s="72" customFormat="1" x14ac:dyDescent="0.35">
      <c r="A203" s="69">
        <v>11</v>
      </c>
      <c r="B203" s="70">
        <v>11.06</v>
      </c>
      <c r="C203" s="69">
        <v>15.010999999999999</v>
      </c>
      <c r="D203" s="71" t="s">
        <v>112</v>
      </c>
      <c r="E203" s="71">
        <v>61</v>
      </c>
      <c r="F203" s="69"/>
      <c r="G203" s="71">
        <v>61</v>
      </c>
      <c r="H203" s="69"/>
      <c r="I203" s="69"/>
    </row>
    <row r="204" spans="1:11" s="72" customFormat="1" x14ac:dyDescent="0.35">
      <c r="A204" s="69">
        <v>11</v>
      </c>
      <c r="B204" s="70">
        <v>12.01</v>
      </c>
      <c r="C204" s="69">
        <v>15.010999999999999</v>
      </c>
      <c r="D204" s="71" t="s">
        <v>112</v>
      </c>
      <c r="E204" s="71">
        <v>61</v>
      </c>
      <c r="F204" s="69"/>
      <c r="G204" s="71">
        <v>61</v>
      </c>
      <c r="H204" s="69"/>
      <c r="I204" s="69"/>
    </row>
    <row r="205" spans="1:11" s="64" customFormat="1" x14ac:dyDescent="0.35">
      <c r="A205" s="60">
        <v>4</v>
      </c>
      <c r="B205" s="61">
        <v>1.0109999999999999</v>
      </c>
      <c r="C205" s="60">
        <v>3.03</v>
      </c>
      <c r="D205" s="62" t="s">
        <v>215</v>
      </c>
      <c r="E205" s="62">
        <v>105</v>
      </c>
      <c r="F205" s="60"/>
      <c r="G205" s="62">
        <v>105</v>
      </c>
      <c r="H205" s="60"/>
      <c r="I205" s="60"/>
      <c r="J205" s="88"/>
      <c r="K205" s="88"/>
    </row>
    <row r="206" spans="1:11" s="64" customFormat="1" x14ac:dyDescent="0.35">
      <c r="A206" s="60">
        <v>4</v>
      </c>
      <c r="B206" s="61">
        <v>2.06</v>
      </c>
      <c r="C206" s="60">
        <v>3.03</v>
      </c>
      <c r="D206" s="62" t="s">
        <v>215</v>
      </c>
      <c r="E206" s="62">
        <v>105</v>
      </c>
      <c r="F206" s="60"/>
      <c r="G206" s="62">
        <v>105</v>
      </c>
      <c r="H206" s="60"/>
      <c r="I206" s="60"/>
      <c r="J206" s="88"/>
      <c r="K206" s="88"/>
    </row>
    <row r="207" spans="1:11" s="64" customFormat="1" x14ac:dyDescent="0.35">
      <c r="A207" s="60">
        <v>4</v>
      </c>
      <c r="B207" s="61">
        <v>2.14</v>
      </c>
      <c r="C207" s="60">
        <v>3.03</v>
      </c>
      <c r="D207" s="62" t="s">
        <v>215</v>
      </c>
      <c r="E207" s="62">
        <v>105</v>
      </c>
      <c r="F207" s="60"/>
      <c r="G207" s="62">
        <v>105</v>
      </c>
      <c r="H207" s="60"/>
      <c r="I207" s="60"/>
      <c r="J207" s="88"/>
      <c r="K207" s="88"/>
    </row>
    <row r="208" spans="1:11" s="64" customFormat="1" x14ac:dyDescent="0.35">
      <c r="A208" s="60">
        <v>4</v>
      </c>
      <c r="B208" s="61">
        <v>15</v>
      </c>
      <c r="C208" s="60">
        <v>3.03</v>
      </c>
      <c r="D208" s="62" t="s">
        <v>215</v>
      </c>
      <c r="E208" s="62">
        <v>105</v>
      </c>
      <c r="F208" s="60"/>
      <c r="G208" s="62">
        <v>105</v>
      </c>
      <c r="H208" s="60"/>
      <c r="I208" s="60"/>
      <c r="J208" s="88"/>
      <c r="K208" s="88"/>
    </row>
    <row r="209" spans="1:11" s="64" customFormat="1" x14ac:dyDescent="0.35">
      <c r="A209" s="60">
        <v>4</v>
      </c>
      <c r="B209" s="61">
        <v>1.0109999999999999</v>
      </c>
      <c r="C209" s="60">
        <v>3.04</v>
      </c>
      <c r="D209" s="62" t="s">
        <v>215</v>
      </c>
      <c r="E209" s="62">
        <v>105</v>
      </c>
      <c r="F209" s="60"/>
      <c r="G209" s="62">
        <v>105</v>
      </c>
      <c r="H209" s="60"/>
      <c r="I209" s="60"/>
      <c r="J209" s="88"/>
      <c r="K209" s="88"/>
    </row>
    <row r="210" spans="1:11" s="64" customFormat="1" x14ac:dyDescent="0.35">
      <c r="A210" s="60">
        <v>4</v>
      </c>
      <c r="B210" s="61">
        <v>2.06</v>
      </c>
      <c r="C210" s="60">
        <v>3.04</v>
      </c>
      <c r="D210" s="62" t="s">
        <v>215</v>
      </c>
      <c r="E210" s="62">
        <v>105</v>
      </c>
      <c r="F210" s="60"/>
      <c r="G210" s="62">
        <v>105</v>
      </c>
      <c r="H210" s="60"/>
      <c r="I210" s="60"/>
      <c r="J210" s="88"/>
      <c r="K210" s="88"/>
    </row>
    <row r="211" spans="1:11" s="64" customFormat="1" x14ac:dyDescent="0.35">
      <c r="A211" s="60">
        <v>4</v>
      </c>
      <c r="B211" s="61">
        <v>2.14</v>
      </c>
      <c r="C211" s="60">
        <v>3.04</v>
      </c>
      <c r="D211" s="62" t="s">
        <v>215</v>
      </c>
      <c r="E211" s="62">
        <v>105</v>
      </c>
      <c r="F211" s="60"/>
      <c r="G211" s="62">
        <v>105</v>
      </c>
      <c r="H211" s="60"/>
      <c r="I211" s="60"/>
      <c r="J211" s="88"/>
      <c r="K211" s="88"/>
    </row>
    <row r="212" spans="1:11" s="64" customFormat="1" x14ac:dyDescent="0.35">
      <c r="A212" s="60">
        <v>4</v>
      </c>
      <c r="B212" s="61">
        <v>15</v>
      </c>
      <c r="C212" s="60">
        <v>3.04</v>
      </c>
      <c r="D212" s="62" t="s">
        <v>215</v>
      </c>
      <c r="E212" s="62">
        <v>105</v>
      </c>
      <c r="F212" s="60"/>
      <c r="G212" s="62">
        <v>105</v>
      </c>
      <c r="H212" s="60"/>
      <c r="I212" s="60"/>
      <c r="J212" s="88"/>
      <c r="K212" s="88"/>
    </row>
    <row r="213" spans="1:11" s="64" customFormat="1" x14ac:dyDescent="0.35">
      <c r="A213" s="60">
        <v>4</v>
      </c>
      <c r="B213" s="61">
        <v>1.0109999999999999</v>
      </c>
      <c r="C213" s="60">
        <v>10.09</v>
      </c>
      <c r="D213" s="62" t="s">
        <v>215</v>
      </c>
      <c r="E213" s="62">
        <v>105</v>
      </c>
      <c r="F213" s="60"/>
      <c r="G213" s="62">
        <v>105</v>
      </c>
      <c r="H213" s="60"/>
      <c r="I213" s="60"/>
      <c r="J213" s="88"/>
      <c r="K213" s="88"/>
    </row>
    <row r="214" spans="1:11" s="64" customFormat="1" x14ac:dyDescent="0.35">
      <c r="A214" s="60">
        <v>4</v>
      </c>
      <c r="B214" s="61">
        <v>2.06</v>
      </c>
      <c r="C214" s="60">
        <v>10.09</v>
      </c>
      <c r="D214" s="62" t="s">
        <v>215</v>
      </c>
      <c r="E214" s="62">
        <v>105</v>
      </c>
      <c r="F214" s="60"/>
      <c r="G214" s="62">
        <v>105</v>
      </c>
      <c r="H214" s="60"/>
      <c r="I214" s="60"/>
      <c r="J214" s="88"/>
      <c r="K214" s="88"/>
    </row>
    <row r="215" spans="1:11" s="64" customFormat="1" x14ac:dyDescent="0.35">
      <c r="A215" s="60">
        <v>4</v>
      </c>
      <c r="B215" s="61">
        <v>2.14</v>
      </c>
      <c r="C215" s="60">
        <v>10.09</v>
      </c>
      <c r="D215" s="62" t="s">
        <v>215</v>
      </c>
      <c r="E215" s="62">
        <v>105</v>
      </c>
      <c r="F215" s="60"/>
      <c r="G215" s="62">
        <v>105</v>
      </c>
      <c r="H215" s="60"/>
      <c r="I215" s="60"/>
      <c r="J215" s="88"/>
      <c r="K215" s="88"/>
    </row>
    <row r="216" spans="1:11" s="64" customFormat="1" x14ac:dyDescent="0.35">
      <c r="A216" s="60">
        <v>4</v>
      </c>
      <c r="B216" s="61">
        <v>15</v>
      </c>
      <c r="C216" s="60">
        <v>10.09</v>
      </c>
      <c r="D216" s="62" t="s">
        <v>215</v>
      </c>
      <c r="E216" s="62">
        <v>105</v>
      </c>
      <c r="F216" s="60"/>
      <c r="G216" s="62">
        <v>105</v>
      </c>
      <c r="H216" s="60"/>
      <c r="I216" s="60"/>
      <c r="J216" s="88"/>
      <c r="K216" s="88"/>
    </row>
    <row r="217" spans="1:11" s="64" customFormat="1" x14ac:dyDescent="0.35">
      <c r="A217" s="60">
        <v>7.1</v>
      </c>
      <c r="B217" s="61">
        <v>8.01</v>
      </c>
      <c r="C217" s="60">
        <v>3.03</v>
      </c>
      <c r="D217" s="62" t="s">
        <v>215</v>
      </c>
      <c r="E217" s="62">
        <v>105</v>
      </c>
      <c r="F217" s="60"/>
      <c r="G217" s="62">
        <v>105</v>
      </c>
      <c r="H217" s="60"/>
      <c r="I217" s="60"/>
      <c r="J217" s="88"/>
      <c r="K217" s="88"/>
    </row>
    <row r="218" spans="1:11" s="64" customFormat="1" x14ac:dyDescent="0.35">
      <c r="A218" s="60">
        <v>7.1</v>
      </c>
      <c r="B218" s="61">
        <v>8.0399999999999991</v>
      </c>
      <c r="C218" s="60">
        <v>3.03</v>
      </c>
      <c r="D218" s="62" t="s">
        <v>215</v>
      </c>
      <c r="E218" s="62">
        <v>105</v>
      </c>
      <c r="F218" s="60"/>
      <c r="G218" s="62">
        <v>105</v>
      </c>
      <c r="H218" s="60"/>
      <c r="I218" s="60"/>
      <c r="J218" s="88"/>
      <c r="K218" s="88"/>
    </row>
    <row r="219" spans="1:11" s="64" customFormat="1" x14ac:dyDescent="0.35">
      <c r="A219" s="60">
        <v>7.1</v>
      </c>
      <c r="B219" s="61">
        <v>10.010999999999999</v>
      </c>
      <c r="C219" s="60">
        <v>3.03</v>
      </c>
      <c r="D219" s="62" t="s">
        <v>215</v>
      </c>
      <c r="E219" s="62">
        <v>105</v>
      </c>
      <c r="F219" s="60"/>
      <c r="G219" s="62">
        <v>105</v>
      </c>
      <c r="H219" s="60"/>
      <c r="I219" s="60"/>
      <c r="J219" s="88"/>
      <c r="K219" s="88"/>
    </row>
    <row r="220" spans="1:11" s="64" customFormat="1" x14ac:dyDescent="0.35">
      <c r="A220" s="60">
        <v>7.1</v>
      </c>
      <c r="B220" s="61">
        <v>10.021000000000001</v>
      </c>
      <c r="C220" s="60">
        <v>3.03</v>
      </c>
      <c r="D220" s="62" t="s">
        <v>215</v>
      </c>
      <c r="E220" s="62">
        <v>105</v>
      </c>
      <c r="F220" s="60"/>
      <c r="G220" s="62">
        <v>105</v>
      </c>
      <c r="H220" s="60"/>
      <c r="I220" s="60"/>
      <c r="J220" s="88"/>
      <c r="K220" s="88"/>
    </row>
    <row r="221" spans="1:11" s="64" customFormat="1" x14ac:dyDescent="0.35">
      <c r="A221" s="60">
        <v>7.1</v>
      </c>
      <c r="B221" s="61">
        <v>8.01</v>
      </c>
      <c r="C221" s="60">
        <v>3.04</v>
      </c>
      <c r="D221" s="62" t="s">
        <v>215</v>
      </c>
      <c r="E221" s="62">
        <v>105</v>
      </c>
      <c r="F221" s="60"/>
      <c r="G221" s="62">
        <v>105</v>
      </c>
      <c r="H221" s="60"/>
      <c r="I221" s="60"/>
      <c r="J221" s="88"/>
      <c r="K221" s="88"/>
    </row>
    <row r="222" spans="1:11" s="64" customFormat="1" x14ac:dyDescent="0.35">
      <c r="A222" s="60">
        <v>7.1</v>
      </c>
      <c r="B222" s="61">
        <v>8.0399999999999991</v>
      </c>
      <c r="C222" s="60">
        <v>3.04</v>
      </c>
      <c r="D222" s="62" t="s">
        <v>215</v>
      </c>
      <c r="E222" s="62">
        <v>105</v>
      </c>
      <c r="F222" s="60"/>
      <c r="G222" s="62">
        <v>105</v>
      </c>
      <c r="H222" s="60"/>
      <c r="I222" s="60"/>
      <c r="J222" s="88"/>
      <c r="K222" s="88"/>
    </row>
    <row r="223" spans="1:11" s="64" customFormat="1" x14ac:dyDescent="0.35">
      <c r="A223" s="60">
        <v>7.1</v>
      </c>
      <c r="B223" s="61">
        <v>10.010999999999999</v>
      </c>
      <c r="C223" s="60">
        <v>3.04</v>
      </c>
      <c r="D223" s="62" t="s">
        <v>215</v>
      </c>
      <c r="E223" s="62">
        <v>105</v>
      </c>
      <c r="F223" s="60"/>
      <c r="G223" s="62">
        <v>105</v>
      </c>
      <c r="H223" s="60"/>
      <c r="I223" s="60"/>
      <c r="J223" s="88"/>
      <c r="K223" s="88"/>
    </row>
    <row r="224" spans="1:11" s="64" customFormat="1" x14ac:dyDescent="0.35">
      <c r="A224" s="60">
        <v>7.1</v>
      </c>
      <c r="B224" s="61">
        <v>10.021000000000001</v>
      </c>
      <c r="C224" s="60">
        <v>3.04</v>
      </c>
      <c r="D224" s="62" t="s">
        <v>215</v>
      </c>
      <c r="E224" s="62">
        <v>105</v>
      </c>
      <c r="F224" s="60"/>
      <c r="G224" s="62">
        <v>105</v>
      </c>
      <c r="H224" s="60"/>
      <c r="I224" s="60"/>
      <c r="J224" s="88"/>
      <c r="K224" s="88"/>
    </row>
    <row r="225" spans="1:11" s="64" customFormat="1" x14ac:dyDescent="0.35">
      <c r="A225" s="60">
        <v>7.1</v>
      </c>
      <c r="B225" s="61">
        <v>8.01</v>
      </c>
      <c r="C225" s="60">
        <v>10.09</v>
      </c>
      <c r="D225" s="62" t="s">
        <v>215</v>
      </c>
      <c r="E225" s="62">
        <v>105</v>
      </c>
      <c r="F225" s="60"/>
      <c r="G225" s="62">
        <v>105</v>
      </c>
      <c r="H225" s="60"/>
      <c r="I225" s="60"/>
      <c r="J225" s="88"/>
      <c r="K225" s="88"/>
    </row>
    <row r="226" spans="1:11" s="64" customFormat="1" x14ac:dyDescent="0.35">
      <c r="A226" s="60">
        <v>7.1</v>
      </c>
      <c r="B226" s="61">
        <v>8.0399999999999991</v>
      </c>
      <c r="C226" s="60">
        <v>10.09</v>
      </c>
      <c r="D226" s="62" t="s">
        <v>215</v>
      </c>
      <c r="E226" s="62">
        <v>105</v>
      </c>
      <c r="F226" s="60"/>
      <c r="G226" s="62">
        <v>105</v>
      </c>
      <c r="H226" s="60"/>
      <c r="I226" s="60"/>
      <c r="J226" s="88"/>
      <c r="K226" s="88"/>
    </row>
    <row r="227" spans="1:11" s="64" customFormat="1" x14ac:dyDescent="0.35">
      <c r="A227" s="60">
        <v>7.1</v>
      </c>
      <c r="B227" s="61">
        <v>10.010999999999999</v>
      </c>
      <c r="C227" s="60">
        <v>10.09</v>
      </c>
      <c r="D227" s="62" t="s">
        <v>215</v>
      </c>
      <c r="E227" s="62">
        <v>105</v>
      </c>
      <c r="F227" s="60"/>
      <c r="G227" s="62">
        <v>105</v>
      </c>
      <c r="H227" s="60"/>
      <c r="I227" s="60"/>
      <c r="J227" s="88"/>
      <c r="K227" s="88"/>
    </row>
    <row r="228" spans="1:11" s="64" customFormat="1" x14ac:dyDescent="0.35">
      <c r="A228" s="60">
        <v>7.1</v>
      </c>
      <c r="B228" s="61">
        <v>10.021000000000001</v>
      </c>
      <c r="C228" s="60">
        <v>10.09</v>
      </c>
      <c r="D228" s="62" t="s">
        <v>215</v>
      </c>
      <c r="E228" s="62">
        <v>105</v>
      </c>
      <c r="F228" s="60"/>
      <c r="G228" s="62">
        <v>105</v>
      </c>
      <c r="H228" s="60"/>
      <c r="I228" s="60"/>
      <c r="J228" s="88"/>
      <c r="K228" s="88"/>
    </row>
    <row r="229" spans="1:11" s="64" customFormat="1" x14ac:dyDescent="0.35">
      <c r="A229" s="60">
        <v>8</v>
      </c>
      <c r="B229" s="61">
        <v>1.0109999999999999</v>
      </c>
      <c r="C229" s="60">
        <v>3.03</v>
      </c>
      <c r="D229" s="62" t="s">
        <v>215</v>
      </c>
      <c r="E229" s="62">
        <v>105</v>
      </c>
      <c r="F229" s="60"/>
      <c r="G229" s="62">
        <v>105</v>
      </c>
      <c r="H229" s="60"/>
      <c r="I229" s="60"/>
      <c r="J229" s="88"/>
      <c r="K229" s="88"/>
    </row>
    <row r="230" spans="1:11" s="64" customFormat="1" x14ac:dyDescent="0.35">
      <c r="A230" s="60">
        <v>8</v>
      </c>
      <c r="B230" s="61">
        <v>2.06</v>
      </c>
      <c r="C230" s="60">
        <v>3.03</v>
      </c>
      <c r="D230" s="62" t="s">
        <v>215</v>
      </c>
      <c r="E230" s="62">
        <v>105</v>
      </c>
      <c r="F230" s="60"/>
      <c r="G230" s="62">
        <v>105</v>
      </c>
      <c r="H230" s="60"/>
      <c r="I230" s="60"/>
      <c r="J230" s="88"/>
      <c r="K230" s="88"/>
    </row>
    <row r="231" spans="1:11" s="64" customFormat="1" x14ac:dyDescent="0.35">
      <c r="A231" s="60">
        <v>8</v>
      </c>
      <c r="B231" s="61">
        <v>2.14</v>
      </c>
      <c r="C231" s="60">
        <v>3.03</v>
      </c>
      <c r="D231" s="62" t="s">
        <v>215</v>
      </c>
      <c r="E231" s="62">
        <v>105</v>
      </c>
      <c r="F231" s="60"/>
      <c r="G231" s="62">
        <v>105</v>
      </c>
      <c r="H231" s="60"/>
      <c r="I231" s="60"/>
      <c r="J231" s="88"/>
      <c r="K231" s="88"/>
    </row>
    <row r="232" spans="1:11" s="60" customFormat="1" x14ac:dyDescent="0.35">
      <c r="A232" s="60">
        <v>8</v>
      </c>
      <c r="B232" s="61">
        <v>15</v>
      </c>
      <c r="C232" s="60">
        <v>3.03</v>
      </c>
      <c r="D232" s="62" t="s">
        <v>215</v>
      </c>
      <c r="E232" s="62">
        <v>105</v>
      </c>
      <c r="G232" s="62">
        <v>105</v>
      </c>
      <c r="J232" s="88"/>
      <c r="K232" s="88"/>
    </row>
    <row r="233" spans="1:11" s="60" customFormat="1" x14ac:dyDescent="0.35">
      <c r="A233" s="60">
        <v>8</v>
      </c>
      <c r="B233" s="61">
        <v>1.0109999999999999</v>
      </c>
      <c r="C233" s="60">
        <v>3.04</v>
      </c>
      <c r="D233" s="62" t="s">
        <v>215</v>
      </c>
      <c r="E233" s="62">
        <v>105</v>
      </c>
      <c r="G233" s="62">
        <v>105</v>
      </c>
      <c r="J233" s="88"/>
      <c r="K233" s="88"/>
    </row>
    <row r="234" spans="1:11" s="60" customFormat="1" x14ac:dyDescent="0.35">
      <c r="A234" s="60">
        <v>8</v>
      </c>
      <c r="B234" s="61">
        <v>2.06</v>
      </c>
      <c r="C234" s="60">
        <v>3.04</v>
      </c>
      <c r="D234" s="62" t="s">
        <v>215</v>
      </c>
      <c r="E234" s="62">
        <v>105</v>
      </c>
      <c r="G234" s="62">
        <v>105</v>
      </c>
      <c r="J234" s="88"/>
      <c r="K234" s="88"/>
    </row>
    <row r="235" spans="1:11" s="60" customFormat="1" x14ac:dyDescent="0.35">
      <c r="A235" s="60">
        <v>8</v>
      </c>
      <c r="B235" s="61">
        <v>2.14</v>
      </c>
      <c r="C235" s="60">
        <v>3.04</v>
      </c>
      <c r="D235" s="62" t="s">
        <v>215</v>
      </c>
      <c r="E235" s="62">
        <v>105</v>
      </c>
      <c r="G235" s="62">
        <v>105</v>
      </c>
      <c r="J235" s="88"/>
      <c r="K235" s="88"/>
    </row>
    <row r="236" spans="1:11" s="60" customFormat="1" x14ac:dyDescent="0.35">
      <c r="A236" s="60">
        <v>8</v>
      </c>
      <c r="B236" s="61">
        <v>15</v>
      </c>
      <c r="C236" s="60">
        <v>3.04</v>
      </c>
      <c r="D236" s="62" t="s">
        <v>215</v>
      </c>
      <c r="E236" s="62">
        <v>105</v>
      </c>
      <c r="G236" s="62">
        <v>105</v>
      </c>
      <c r="J236" s="88"/>
      <c r="K236" s="88"/>
    </row>
    <row r="237" spans="1:11" s="64" customFormat="1" x14ac:dyDescent="0.35">
      <c r="A237" s="60">
        <v>8</v>
      </c>
      <c r="B237" s="61">
        <v>1.0109999999999999</v>
      </c>
      <c r="C237" s="60">
        <v>10.09</v>
      </c>
      <c r="D237" s="62" t="s">
        <v>215</v>
      </c>
      <c r="E237" s="62">
        <v>105</v>
      </c>
      <c r="F237" s="60"/>
      <c r="G237" s="62">
        <v>105</v>
      </c>
      <c r="H237" s="60"/>
      <c r="I237" s="60"/>
      <c r="J237" s="88"/>
      <c r="K237" s="88"/>
    </row>
    <row r="238" spans="1:11" s="64" customFormat="1" x14ac:dyDescent="0.35">
      <c r="A238" s="60">
        <v>8</v>
      </c>
      <c r="B238" s="61">
        <v>2.06</v>
      </c>
      <c r="C238" s="60">
        <v>10.09</v>
      </c>
      <c r="D238" s="62" t="s">
        <v>215</v>
      </c>
      <c r="E238" s="62">
        <v>105</v>
      </c>
      <c r="F238" s="60"/>
      <c r="G238" s="62">
        <v>105</v>
      </c>
      <c r="H238" s="60"/>
      <c r="I238" s="60"/>
      <c r="J238" s="88"/>
      <c r="K238" s="88"/>
    </row>
    <row r="239" spans="1:11" s="64" customFormat="1" x14ac:dyDescent="0.35">
      <c r="A239" s="60">
        <v>8</v>
      </c>
      <c r="B239" s="61">
        <v>2.14</v>
      </c>
      <c r="C239" s="60">
        <v>10.09</v>
      </c>
      <c r="D239" s="62" t="s">
        <v>215</v>
      </c>
      <c r="E239" s="62">
        <v>105</v>
      </c>
      <c r="F239" s="60"/>
      <c r="G239" s="62">
        <v>105</v>
      </c>
      <c r="H239" s="60"/>
      <c r="I239" s="60"/>
      <c r="J239" s="88"/>
      <c r="K239" s="88"/>
    </row>
    <row r="240" spans="1:11" s="64" customFormat="1" x14ac:dyDescent="0.35">
      <c r="A240" s="60">
        <v>8</v>
      </c>
      <c r="B240" s="61">
        <v>15</v>
      </c>
      <c r="C240" s="60">
        <v>10.09</v>
      </c>
      <c r="D240" s="62" t="s">
        <v>215</v>
      </c>
      <c r="E240" s="62">
        <v>105</v>
      </c>
      <c r="F240" s="60"/>
      <c r="G240" s="62">
        <v>105</v>
      </c>
      <c r="H240" s="60"/>
      <c r="I240" s="60"/>
    </row>
    <row r="241" spans="1:9" s="72" customFormat="1" x14ac:dyDescent="0.35">
      <c r="A241" s="69">
        <v>7.1</v>
      </c>
      <c r="B241" s="70">
        <v>8.01</v>
      </c>
      <c r="C241" s="69">
        <v>5.04</v>
      </c>
      <c r="D241" s="71" t="s">
        <v>235</v>
      </c>
      <c r="E241" s="71">
        <v>109</v>
      </c>
      <c r="F241" s="69">
        <v>48</v>
      </c>
      <c r="G241" s="236">
        <v>109</v>
      </c>
      <c r="H241" s="86"/>
      <c r="I241" s="86"/>
    </row>
    <row r="242" spans="1:9" s="72" customFormat="1" x14ac:dyDescent="0.35">
      <c r="A242" s="69">
        <v>7.1</v>
      </c>
      <c r="B242" s="70">
        <v>8.02</v>
      </c>
      <c r="C242" s="69">
        <v>5.04</v>
      </c>
      <c r="D242" s="71" t="s">
        <v>235</v>
      </c>
      <c r="E242" s="71">
        <v>109</v>
      </c>
      <c r="F242" s="69">
        <v>48</v>
      </c>
      <c r="G242" s="236">
        <v>109</v>
      </c>
      <c r="H242" s="86"/>
      <c r="I242" s="86"/>
    </row>
    <row r="243" spans="1:9" s="72" customFormat="1" x14ac:dyDescent="0.35">
      <c r="A243" s="69">
        <v>7.1</v>
      </c>
      <c r="B243" s="70">
        <v>8.0399999999999991</v>
      </c>
      <c r="C243" s="69">
        <v>5.04</v>
      </c>
      <c r="D243" s="71" t="s">
        <v>235</v>
      </c>
      <c r="E243" s="71">
        <v>109</v>
      </c>
      <c r="F243" s="69">
        <v>48</v>
      </c>
      <c r="G243" s="236">
        <v>109</v>
      </c>
      <c r="H243" s="86"/>
      <c r="I243" s="86"/>
    </row>
    <row r="244" spans="1:9" s="72" customFormat="1" x14ac:dyDescent="0.35">
      <c r="A244" s="69">
        <v>7.1</v>
      </c>
      <c r="B244" s="70">
        <v>9.02</v>
      </c>
      <c r="C244" s="69">
        <v>5.04</v>
      </c>
      <c r="D244" s="71" t="s">
        <v>235</v>
      </c>
      <c r="E244" s="71">
        <v>109</v>
      </c>
      <c r="F244" s="69">
        <v>48</v>
      </c>
      <c r="G244" s="236">
        <v>109</v>
      </c>
      <c r="H244" s="86"/>
      <c r="I244" s="86"/>
    </row>
    <row r="245" spans="1:9" s="72" customFormat="1" x14ac:dyDescent="0.35">
      <c r="A245" s="69">
        <v>7.1</v>
      </c>
      <c r="B245" s="70">
        <v>9.0399999999999991</v>
      </c>
      <c r="C245" s="69">
        <v>5.04</v>
      </c>
      <c r="D245" s="71" t="s">
        <v>235</v>
      </c>
      <c r="E245" s="71">
        <v>109</v>
      </c>
      <c r="F245" s="69">
        <v>48</v>
      </c>
      <c r="G245" s="236">
        <v>109</v>
      </c>
      <c r="H245" s="86"/>
      <c r="I245" s="86"/>
    </row>
    <row r="246" spans="1:9" s="72" customFormat="1" x14ac:dyDescent="0.35">
      <c r="A246" s="69">
        <v>7.1</v>
      </c>
      <c r="B246" s="70">
        <v>9.06</v>
      </c>
      <c r="C246" s="69">
        <v>5.04</v>
      </c>
      <c r="D246" s="71" t="s">
        <v>235</v>
      </c>
      <c r="E246" s="71">
        <v>109</v>
      </c>
      <c r="F246" s="69">
        <v>48</v>
      </c>
      <c r="G246" s="236">
        <v>109</v>
      </c>
      <c r="H246" s="86"/>
      <c r="I246" s="86"/>
    </row>
    <row r="247" spans="1:9" s="72" customFormat="1" x14ac:dyDescent="0.35">
      <c r="A247" s="69">
        <v>7.1</v>
      </c>
      <c r="B247" s="70">
        <v>9.07</v>
      </c>
      <c r="C247" s="69">
        <v>5.04</v>
      </c>
      <c r="D247" s="71" t="s">
        <v>235</v>
      </c>
      <c r="E247" s="71">
        <v>109</v>
      </c>
      <c r="F247" s="69">
        <v>48</v>
      </c>
      <c r="G247" s="236">
        <v>109</v>
      </c>
      <c r="H247" s="86"/>
      <c r="I247" s="86"/>
    </row>
    <row r="248" spans="1:9" s="72" customFormat="1" x14ac:dyDescent="0.35">
      <c r="A248" s="69">
        <v>7.1</v>
      </c>
      <c r="B248" s="70">
        <v>10.010999999999999</v>
      </c>
      <c r="C248" s="69">
        <v>5.04</v>
      </c>
      <c r="D248" s="71" t="s">
        <v>235</v>
      </c>
      <c r="E248" s="71">
        <v>109</v>
      </c>
      <c r="F248" s="69">
        <v>48</v>
      </c>
      <c r="G248" s="236">
        <v>109</v>
      </c>
      <c r="H248" s="86"/>
      <c r="I248" s="86"/>
    </row>
    <row r="249" spans="1:9" s="72" customFormat="1" x14ac:dyDescent="0.35">
      <c r="A249" s="69">
        <v>7.1</v>
      </c>
      <c r="B249" s="70">
        <v>10.023</v>
      </c>
      <c r="C249" s="69">
        <v>5.04</v>
      </c>
      <c r="D249" s="71" t="s">
        <v>235</v>
      </c>
      <c r="E249" s="71">
        <v>109</v>
      </c>
      <c r="F249" s="69">
        <v>48</v>
      </c>
      <c r="G249" s="236">
        <v>109</v>
      </c>
      <c r="H249" s="86"/>
      <c r="I249" s="86"/>
    </row>
    <row r="250" spans="1:9" s="72" customFormat="1" x14ac:dyDescent="0.35">
      <c r="A250" s="69">
        <v>7.1</v>
      </c>
      <c r="B250" s="70">
        <v>10.025</v>
      </c>
      <c r="C250" s="69">
        <v>5.04</v>
      </c>
      <c r="D250" s="71" t="s">
        <v>235</v>
      </c>
      <c r="E250" s="71">
        <v>109</v>
      </c>
      <c r="F250" s="69">
        <v>48</v>
      </c>
      <c r="G250" s="236">
        <v>109</v>
      </c>
      <c r="H250" s="86"/>
      <c r="I250" s="86"/>
    </row>
    <row r="251" spans="1:9" s="72" customFormat="1" x14ac:dyDescent="0.35">
      <c r="A251" s="69">
        <v>8</v>
      </c>
      <c r="B251" s="70">
        <v>1.0109999999999999</v>
      </c>
      <c r="C251" s="69">
        <v>5.04</v>
      </c>
      <c r="D251" s="71" t="s">
        <v>235</v>
      </c>
      <c r="E251" s="71">
        <v>109</v>
      </c>
      <c r="F251" s="69">
        <v>48</v>
      </c>
      <c r="G251" s="236">
        <v>109</v>
      </c>
      <c r="H251" s="86"/>
      <c r="I251" s="86"/>
    </row>
    <row r="252" spans="1:9" s="72" customFormat="1" x14ac:dyDescent="0.35">
      <c r="A252" s="69">
        <v>8</v>
      </c>
      <c r="B252" s="70">
        <v>2.0099999999999998</v>
      </c>
      <c r="C252" s="69">
        <v>5.04</v>
      </c>
      <c r="D252" s="71" t="s">
        <v>235</v>
      </c>
      <c r="E252" s="71">
        <v>109</v>
      </c>
      <c r="F252" s="69">
        <v>48</v>
      </c>
      <c r="G252" s="236">
        <v>109</v>
      </c>
      <c r="H252" s="86"/>
      <c r="I252" s="86"/>
    </row>
    <row r="253" spans="1:9" s="72" customFormat="1" x14ac:dyDescent="0.35">
      <c r="A253" s="69">
        <v>8</v>
      </c>
      <c r="B253" s="70">
        <v>2.0699999999999998</v>
      </c>
      <c r="C253" s="69">
        <v>5.04</v>
      </c>
      <c r="D253" s="71" t="s">
        <v>235</v>
      </c>
      <c r="E253" s="71">
        <v>109</v>
      </c>
      <c r="F253" s="69">
        <v>48</v>
      </c>
      <c r="G253" s="236">
        <v>109</v>
      </c>
      <c r="H253" s="86"/>
      <c r="I253" s="86"/>
    </row>
    <row r="254" spans="1:9" s="72" customFormat="1" x14ac:dyDescent="0.35">
      <c r="A254" s="69">
        <v>8</v>
      </c>
      <c r="B254" s="70">
        <v>12.01</v>
      </c>
      <c r="C254" s="69">
        <v>5.04</v>
      </c>
      <c r="D254" s="71" t="s">
        <v>235</v>
      </c>
      <c r="E254" s="71">
        <v>109</v>
      </c>
      <c r="F254" s="69">
        <v>48</v>
      </c>
      <c r="G254" s="236">
        <v>109</v>
      </c>
      <c r="H254" s="86"/>
      <c r="I254" s="86"/>
    </row>
    <row r="255" spans="1:9" s="72" customFormat="1" x14ac:dyDescent="0.35">
      <c r="A255" s="69">
        <v>8</v>
      </c>
      <c r="B255" s="70">
        <v>17.010000000000002</v>
      </c>
      <c r="C255" s="69">
        <v>5.04</v>
      </c>
      <c r="D255" s="71" t="s">
        <v>235</v>
      </c>
      <c r="E255" s="71">
        <v>109</v>
      </c>
      <c r="F255" s="69">
        <v>48</v>
      </c>
      <c r="G255" s="236">
        <v>109</v>
      </c>
      <c r="H255" s="86"/>
      <c r="I255" s="86"/>
    </row>
    <row r="256" spans="1:9" s="72" customFormat="1" x14ac:dyDescent="0.35">
      <c r="A256" s="69">
        <v>8</v>
      </c>
      <c r="B256" s="70">
        <v>17.041</v>
      </c>
      <c r="C256" s="69">
        <v>5.04</v>
      </c>
      <c r="D256" s="71" t="s">
        <v>235</v>
      </c>
      <c r="E256" s="71">
        <v>109</v>
      </c>
      <c r="F256" s="69">
        <v>48</v>
      </c>
      <c r="G256" s="236">
        <v>109</v>
      </c>
      <c r="H256" s="69"/>
      <c r="I256" s="69"/>
    </row>
    <row r="257" spans="1:11" s="64" customFormat="1" x14ac:dyDescent="0.35">
      <c r="A257" s="60">
        <v>4</v>
      </c>
      <c r="B257" s="61">
        <v>8.01</v>
      </c>
      <c r="C257" s="60">
        <v>1.04</v>
      </c>
      <c r="D257" s="62" t="s">
        <v>233</v>
      </c>
      <c r="E257" s="62">
        <v>79</v>
      </c>
      <c r="F257" s="60">
        <v>56</v>
      </c>
      <c r="G257" s="62">
        <v>79</v>
      </c>
      <c r="H257" s="60"/>
      <c r="I257" s="60"/>
    </row>
    <row r="258" spans="1:11" s="64" customFormat="1" x14ac:dyDescent="0.35">
      <c r="A258" s="60">
        <v>4</v>
      </c>
      <c r="B258" s="61">
        <v>8.02</v>
      </c>
      <c r="C258" s="60">
        <v>1.04</v>
      </c>
      <c r="D258" s="62" t="s">
        <v>233</v>
      </c>
      <c r="E258" s="62">
        <v>79</v>
      </c>
      <c r="F258" s="60">
        <v>56</v>
      </c>
      <c r="G258" s="62">
        <v>79</v>
      </c>
      <c r="H258" s="60"/>
      <c r="I258" s="60"/>
    </row>
    <row r="259" spans="1:11" s="64" customFormat="1" x14ac:dyDescent="0.35">
      <c r="A259" s="60">
        <v>4</v>
      </c>
      <c r="B259" s="61">
        <v>8.0399999999999991</v>
      </c>
      <c r="C259" s="60">
        <v>1.04</v>
      </c>
      <c r="D259" s="62" t="s">
        <v>233</v>
      </c>
      <c r="E259" s="62">
        <v>79</v>
      </c>
      <c r="F259" s="60">
        <v>56</v>
      </c>
      <c r="G259" s="62">
        <v>79</v>
      </c>
      <c r="H259" s="60"/>
      <c r="I259" s="60"/>
    </row>
    <row r="260" spans="1:11" s="64" customFormat="1" x14ac:dyDescent="0.35">
      <c r="A260" s="60">
        <v>4</v>
      </c>
      <c r="B260" s="61">
        <v>9.0399999999999991</v>
      </c>
      <c r="C260" s="60">
        <v>5.01</v>
      </c>
      <c r="D260" s="62" t="s">
        <v>233</v>
      </c>
      <c r="E260" s="62">
        <v>79</v>
      </c>
      <c r="F260" s="60">
        <v>56</v>
      </c>
      <c r="G260" s="62">
        <v>79</v>
      </c>
      <c r="H260" s="60"/>
      <c r="I260" s="60"/>
      <c r="J260" s="84"/>
      <c r="K260" s="84"/>
    </row>
    <row r="261" spans="1:11" s="64" customFormat="1" x14ac:dyDescent="0.35">
      <c r="A261" s="60">
        <v>4</v>
      </c>
      <c r="B261" s="61">
        <v>17.010000000000002</v>
      </c>
      <c r="C261" s="60">
        <v>5.0199999999999996</v>
      </c>
      <c r="D261" s="62" t="s">
        <v>233</v>
      </c>
      <c r="E261" s="62">
        <v>79</v>
      </c>
      <c r="F261" s="60">
        <v>56</v>
      </c>
      <c r="G261" s="62">
        <v>79</v>
      </c>
      <c r="H261" s="60"/>
      <c r="I261" s="60"/>
      <c r="J261" s="84"/>
      <c r="K261" s="84"/>
    </row>
    <row r="262" spans="1:11" s="64" customFormat="1" x14ac:dyDescent="0.35">
      <c r="A262" s="60">
        <v>7.1</v>
      </c>
      <c r="B262" s="61">
        <v>10.021000000000001</v>
      </c>
      <c r="C262" s="60">
        <v>5.01</v>
      </c>
      <c r="D262" s="62" t="s">
        <v>233</v>
      </c>
      <c r="E262" s="62">
        <v>79</v>
      </c>
      <c r="F262" s="60">
        <v>56</v>
      </c>
      <c r="G262" s="62">
        <v>79</v>
      </c>
      <c r="H262" s="60"/>
      <c r="I262" s="60"/>
    </row>
    <row r="263" spans="1:11" s="64" customFormat="1" x14ac:dyDescent="0.35">
      <c r="A263" s="60">
        <v>8</v>
      </c>
      <c r="B263" s="61">
        <v>2.0099999999999998</v>
      </c>
      <c r="C263" s="60">
        <v>1.04</v>
      </c>
      <c r="D263" s="62" t="s">
        <v>233</v>
      </c>
      <c r="E263" s="62">
        <v>79</v>
      </c>
      <c r="F263" s="60">
        <v>56</v>
      </c>
      <c r="G263" s="62">
        <v>79</v>
      </c>
      <c r="H263" s="60"/>
      <c r="I263" s="60"/>
    </row>
    <row r="264" spans="1:11" s="64" customFormat="1" x14ac:dyDescent="0.35">
      <c r="A264" s="60">
        <v>8</v>
      </c>
      <c r="B264" s="61">
        <v>1.0109999999999999</v>
      </c>
      <c r="C264" s="60">
        <v>5.01</v>
      </c>
      <c r="D264" s="62" t="s">
        <v>233</v>
      </c>
      <c r="E264" s="62">
        <v>79</v>
      </c>
      <c r="F264" s="60">
        <v>56</v>
      </c>
      <c r="G264" s="62">
        <v>79</v>
      </c>
      <c r="H264" s="60"/>
      <c r="I264" s="60"/>
    </row>
    <row r="265" spans="1:11" s="64" customFormat="1" x14ac:dyDescent="0.35">
      <c r="A265" s="60">
        <v>8</v>
      </c>
      <c r="B265" s="61">
        <v>2.0099999999999998</v>
      </c>
      <c r="C265" s="60">
        <v>5.01</v>
      </c>
      <c r="D265" s="62" t="s">
        <v>233</v>
      </c>
      <c r="E265" s="62">
        <v>79</v>
      </c>
      <c r="F265" s="60">
        <v>56</v>
      </c>
      <c r="G265" s="62">
        <v>79</v>
      </c>
      <c r="H265" s="60"/>
      <c r="I265" s="60"/>
    </row>
    <row r="266" spans="1:11" s="64" customFormat="1" x14ac:dyDescent="0.35">
      <c r="A266" s="60">
        <v>8</v>
      </c>
      <c r="B266" s="61">
        <v>17.010000000000002</v>
      </c>
      <c r="C266" s="60">
        <v>5.01</v>
      </c>
      <c r="D266" s="62" t="s">
        <v>233</v>
      </c>
      <c r="E266" s="62">
        <v>79</v>
      </c>
      <c r="F266" s="60">
        <v>56</v>
      </c>
      <c r="G266" s="62">
        <v>79</v>
      </c>
      <c r="H266" s="60"/>
      <c r="I266" s="60"/>
    </row>
    <row r="267" spans="1:11" s="72" customFormat="1" x14ac:dyDescent="0.35">
      <c r="A267" s="69">
        <v>1</v>
      </c>
      <c r="B267" s="70">
        <v>5.0199999999999996</v>
      </c>
      <c r="C267" s="69">
        <v>12.01</v>
      </c>
      <c r="D267" s="71" t="s">
        <v>145</v>
      </c>
      <c r="E267" s="71">
        <v>55</v>
      </c>
      <c r="F267" s="69">
        <v>59</v>
      </c>
      <c r="G267" s="71">
        <v>55</v>
      </c>
      <c r="H267" s="69"/>
      <c r="I267" s="69"/>
    </row>
    <row r="268" spans="1:11" s="72" customFormat="1" x14ac:dyDescent="0.35">
      <c r="A268" s="69">
        <v>1</v>
      </c>
      <c r="B268" s="70">
        <v>6.01</v>
      </c>
      <c r="C268" s="69">
        <v>12.01</v>
      </c>
      <c r="D268" s="71" t="s">
        <v>145</v>
      </c>
      <c r="E268" s="71">
        <v>55</v>
      </c>
      <c r="F268" s="69">
        <v>59</v>
      </c>
      <c r="G268" s="71">
        <v>55</v>
      </c>
      <c r="H268" s="69"/>
      <c r="I268" s="69"/>
    </row>
    <row r="269" spans="1:11" s="72" customFormat="1" x14ac:dyDescent="0.35">
      <c r="A269" s="69">
        <v>1</v>
      </c>
      <c r="B269" s="70">
        <v>8.01</v>
      </c>
      <c r="C269" s="69">
        <v>12.01</v>
      </c>
      <c r="D269" s="71" t="s">
        <v>145</v>
      </c>
      <c r="E269" s="71">
        <v>55</v>
      </c>
      <c r="F269" s="69">
        <v>59</v>
      </c>
      <c r="G269" s="71">
        <v>55</v>
      </c>
      <c r="H269" s="69"/>
      <c r="I269" s="69"/>
    </row>
    <row r="270" spans="1:11" s="72" customFormat="1" x14ac:dyDescent="0.35">
      <c r="A270" s="69">
        <v>1</v>
      </c>
      <c r="B270" s="70">
        <v>12.01</v>
      </c>
      <c r="C270" s="69">
        <v>12.01</v>
      </c>
      <c r="D270" s="71" t="s">
        <v>145</v>
      </c>
      <c r="E270" s="71">
        <v>55</v>
      </c>
      <c r="F270" s="69">
        <v>59</v>
      </c>
      <c r="G270" s="71">
        <v>55</v>
      </c>
      <c r="H270" s="69"/>
      <c r="I270" s="69"/>
    </row>
    <row r="271" spans="1:11" s="72" customFormat="1" x14ac:dyDescent="0.35">
      <c r="A271" s="69">
        <v>1</v>
      </c>
      <c r="B271" s="70">
        <v>5.0199999999999996</v>
      </c>
      <c r="C271" s="69">
        <v>12.03</v>
      </c>
      <c r="D271" s="71" t="s">
        <v>145</v>
      </c>
      <c r="E271" s="71">
        <v>55</v>
      </c>
      <c r="F271" s="69">
        <v>59</v>
      </c>
      <c r="G271" s="71">
        <v>55</v>
      </c>
      <c r="H271" s="69"/>
      <c r="I271" s="69"/>
    </row>
    <row r="272" spans="1:11" s="72" customFormat="1" x14ac:dyDescent="0.35">
      <c r="A272" s="69">
        <v>1</v>
      </c>
      <c r="B272" s="70">
        <v>6.03</v>
      </c>
      <c r="C272" s="69">
        <v>12.03</v>
      </c>
      <c r="D272" s="71" t="s">
        <v>145</v>
      </c>
      <c r="E272" s="71">
        <v>55</v>
      </c>
      <c r="F272" s="69">
        <v>59</v>
      </c>
      <c r="G272" s="71">
        <v>55</v>
      </c>
      <c r="H272" s="69"/>
      <c r="I272" s="69"/>
    </row>
    <row r="273" spans="1:11" s="72" customFormat="1" x14ac:dyDescent="0.35">
      <c r="A273" s="69">
        <v>1</v>
      </c>
      <c r="B273" s="70">
        <v>8.01</v>
      </c>
      <c r="C273" s="69">
        <v>12.03</v>
      </c>
      <c r="D273" s="71" t="s">
        <v>145</v>
      </c>
      <c r="E273" s="71">
        <v>55</v>
      </c>
      <c r="F273" s="69">
        <v>59</v>
      </c>
      <c r="G273" s="71">
        <v>55</v>
      </c>
      <c r="H273" s="69"/>
      <c r="I273" s="69"/>
    </row>
    <row r="274" spans="1:11" s="72" customFormat="1" x14ac:dyDescent="0.35">
      <c r="A274" s="69">
        <v>1</v>
      </c>
      <c r="B274" s="70">
        <v>12.01</v>
      </c>
      <c r="C274" s="69">
        <v>12.03</v>
      </c>
      <c r="D274" s="71" t="s">
        <v>145</v>
      </c>
      <c r="E274" s="71">
        <v>55</v>
      </c>
      <c r="F274" s="69">
        <v>59</v>
      </c>
      <c r="G274" s="71">
        <v>55</v>
      </c>
      <c r="H274" s="69"/>
      <c r="I274" s="69"/>
    </row>
    <row r="275" spans="1:11" s="72" customFormat="1" x14ac:dyDescent="0.35">
      <c r="A275" s="69">
        <v>1</v>
      </c>
      <c r="B275" s="70">
        <v>5.0199999999999996</v>
      </c>
      <c r="C275" s="69">
        <v>12.05</v>
      </c>
      <c r="D275" s="71" t="s">
        <v>145</v>
      </c>
      <c r="E275" s="71">
        <v>55</v>
      </c>
      <c r="F275" s="69">
        <v>59</v>
      </c>
      <c r="G275" s="71">
        <v>55</v>
      </c>
      <c r="H275" s="69"/>
      <c r="I275" s="69"/>
    </row>
    <row r="276" spans="1:11" s="72" customFormat="1" x14ac:dyDescent="0.35">
      <c r="A276" s="69">
        <v>1</v>
      </c>
      <c r="B276" s="70">
        <v>6.0540000000000003</v>
      </c>
      <c r="C276" s="69">
        <v>12.05</v>
      </c>
      <c r="D276" s="71" t="s">
        <v>145</v>
      </c>
      <c r="E276" s="71">
        <v>55</v>
      </c>
      <c r="F276" s="69">
        <v>59</v>
      </c>
      <c r="G276" s="71">
        <v>55</v>
      </c>
      <c r="H276" s="69"/>
      <c r="I276" s="69"/>
    </row>
    <row r="277" spans="1:11" s="72" customFormat="1" x14ac:dyDescent="0.35">
      <c r="A277" s="69">
        <v>1</v>
      </c>
      <c r="B277" s="70">
        <v>8.01</v>
      </c>
      <c r="C277" s="69">
        <v>12.05</v>
      </c>
      <c r="D277" s="71" t="s">
        <v>145</v>
      </c>
      <c r="E277" s="71">
        <v>55</v>
      </c>
      <c r="F277" s="69">
        <v>59</v>
      </c>
      <c r="G277" s="71">
        <v>55</v>
      </c>
      <c r="H277" s="69"/>
      <c r="I277" s="69"/>
    </row>
    <row r="278" spans="1:11" s="72" customFormat="1" x14ac:dyDescent="0.35">
      <c r="A278" s="69">
        <v>1</v>
      </c>
      <c r="B278" s="70">
        <v>12.01</v>
      </c>
      <c r="C278" s="69">
        <v>12.05</v>
      </c>
      <c r="D278" s="71" t="s">
        <v>145</v>
      </c>
      <c r="E278" s="71">
        <v>55</v>
      </c>
      <c r="F278" s="69">
        <v>59</v>
      </c>
      <c r="G278" s="71">
        <v>55</v>
      </c>
      <c r="H278" s="69"/>
      <c r="I278" s="69"/>
    </row>
    <row r="279" spans="1:11" s="72" customFormat="1" x14ac:dyDescent="0.35">
      <c r="A279" s="69">
        <v>1</v>
      </c>
      <c r="B279" s="70">
        <v>5.0199999999999996</v>
      </c>
      <c r="C279" s="69">
        <v>12.07</v>
      </c>
      <c r="D279" s="71" t="s">
        <v>145</v>
      </c>
      <c r="E279" s="71">
        <v>55</v>
      </c>
      <c r="F279" s="69">
        <v>59</v>
      </c>
      <c r="G279" s="71">
        <v>55</v>
      </c>
      <c r="H279" s="69"/>
      <c r="I279" s="69"/>
    </row>
    <row r="280" spans="1:11" s="72" customFormat="1" x14ac:dyDescent="0.35">
      <c r="A280" s="69">
        <v>1</v>
      </c>
      <c r="B280" s="70">
        <v>6.03</v>
      </c>
      <c r="C280" s="69">
        <v>12.07</v>
      </c>
      <c r="D280" s="71" t="s">
        <v>145</v>
      </c>
      <c r="E280" s="71">
        <v>55</v>
      </c>
      <c r="F280" s="69">
        <v>59</v>
      </c>
      <c r="G280" s="71">
        <v>55</v>
      </c>
      <c r="H280" s="69"/>
      <c r="I280" s="69"/>
    </row>
    <row r="281" spans="1:11" s="72" customFormat="1" x14ac:dyDescent="0.35">
      <c r="A281" s="69">
        <v>1</v>
      </c>
      <c r="B281" s="70">
        <v>8.01</v>
      </c>
      <c r="C281" s="69">
        <v>12.07</v>
      </c>
      <c r="D281" s="71" t="s">
        <v>145</v>
      </c>
      <c r="E281" s="71">
        <v>55</v>
      </c>
      <c r="F281" s="69">
        <v>59</v>
      </c>
      <c r="G281" s="71">
        <v>55</v>
      </c>
      <c r="H281" s="69"/>
      <c r="I281" s="69"/>
    </row>
    <row r="282" spans="1:11" s="72" customFormat="1" x14ac:dyDescent="0.35">
      <c r="A282" s="69">
        <v>1</v>
      </c>
      <c r="B282" s="70">
        <v>12.01</v>
      </c>
      <c r="C282" s="69">
        <v>12.07</v>
      </c>
      <c r="D282" s="71" t="s">
        <v>145</v>
      </c>
      <c r="E282" s="71">
        <v>55</v>
      </c>
      <c r="F282" s="69">
        <v>59</v>
      </c>
      <c r="G282" s="71">
        <v>55</v>
      </c>
      <c r="H282" s="69"/>
      <c r="I282" s="69"/>
    </row>
    <row r="283" spans="1:11" s="72" customFormat="1" x14ac:dyDescent="0.35">
      <c r="A283" s="69">
        <v>12.2</v>
      </c>
      <c r="B283" s="70">
        <v>5.0199999999999996</v>
      </c>
      <c r="C283" s="69">
        <v>12.02</v>
      </c>
      <c r="D283" s="71" t="s">
        <v>145</v>
      </c>
      <c r="E283" s="71">
        <v>55</v>
      </c>
      <c r="F283" s="69">
        <v>59</v>
      </c>
      <c r="G283" s="71">
        <v>55</v>
      </c>
      <c r="H283" s="69"/>
      <c r="I283" s="69"/>
    </row>
    <row r="284" spans="1:11" s="72" customFormat="1" x14ac:dyDescent="0.35">
      <c r="A284" s="69">
        <v>12.2</v>
      </c>
      <c r="B284" s="70">
        <v>6.01</v>
      </c>
      <c r="C284" s="69">
        <v>12.02</v>
      </c>
      <c r="D284" s="71" t="s">
        <v>145</v>
      </c>
      <c r="E284" s="71">
        <v>55</v>
      </c>
      <c r="F284" s="69">
        <v>59</v>
      </c>
      <c r="G284" s="71">
        <v>55</v>
      </c>
      <c r="H284" s="69"/>
      <c r="I284" s="69"/>
    </row>
    <row r="285" spans="1:11" s="72" customFormat="1" x14ac:dyDescent="0.35">
      <c r="A285" s="69">
        <v>12.2</v>
      </c>
      <c r="B285" s="70">
        <v>8.01</v>
      </c>
      <c r="C285" s="69">
        <v>12.02</v>
      </c>
      <c r="D285" s="71" t="s">
        <v>145</v>
      </c>
      <c r="E285" s="71">
        <v>55</v>
      </c>
      <c r="F285" s="69">
        <v>59</v>
      </c>
      <c r="G285" s="71">
        <v>55</v>
      </c>
      <c r="H285" s="69"/>
      <c r="I285" s="69"/>
    </row>
    <row r="286" spans="1:11" s="72" customFormat="1" x14ac:dyDescent="0.35">
      <c r="A286" s="69">
        <v>12.2</v>
      </c>
      <c r="B286" s="70">
        <v>12.01</v>
      </c>
      <c r="C286" s="69">
        <v>12.02</v>
      </c>
      <c r="D286" s="71" t="s">
        <v>145</v>
      </c>
      <c r="E286" s="71">
        <v>55</v>
      </c>
      <c r="F286" s="69">
        <v>59</v>
      </c>
      <c r="G286" s="71">
        <v>55</v>
      </c>
      <c r="H286" s="69"/>
      <c r="I286" s="69"/>
    </row>
    <row r="287" spans="1:11" s="58" customFormat="1" x14ac:dyDescent="0.35">
      <c r="A287" s="60">
        <v>3</v>
      </c>
      <c r="B287" s="61">
        <v>8.01</v>
      </c>
      <c r="C287" s="60">
        <v>1.02</v>
      </c>
      <c r="D287" s="62" t="s">
        <v>228</v>
      </c>
      <c r="E287" s="62">
        <v>103</v>
      </c>
      <c r="F287" s="60">
        <v>62</v>
      </c>
      <c r="G287" s="62">
        <v>103</v>
      </c>
      <c r="H287" s="60"/>
      <c r="I287" s="60"/>
      <c r="J287" s="64"/>
      <c r="K287" s="64"/>
    </row>
    <row r="288" spans="1:11" s="64" customFormat="1" x14ac:dyDescent="0.35">
      <c r="A288" s="60">
        <v>3</v>
      </c>
      <c r="B288" s="61">
        <v>8.02</v>
      </c>
      <c r="C288" s="60">
        <v>1.02</v>
      </c>
      <c r="D288" s="62" t="s">
        <v>228</v>
      </c>
      <c r="E288" s="62">
        <v>103</v>
      </c>
      <c r="F288" s="60">
        <v>62</v>
      </c>
      <c r="G288" s="62">
        <v>103</v>
      </c>
      <c r="H288" s="60"/>
      <c r="I288" s="60"/>
    </row>
    <row r="289" spans="1:11" s="64" customFormat="1" x14ac:dyDescent="0.35">
      <c r="A289" s="60">
        <v>3</v>
      </c>
      <c r="B289" s="61">
        <v>8.0500000000000007</v>
      </c>
      <c r="C289" s="60">
        <v>1.02</v>
      </c>
      <c r="D289" s="62" t="s">
        <v>228</v>
      </c>
      <c r="E289" s="62">
        <v>103</v>
      </c>
      <c r="F289" s="60">
        <v>62</v>
      </c>
      <c r="G289" s="62">
        <v>103</v>
      </c>
      <c r="H289" s="60"/>
      <c r="I289" s="60"/>
    </row>
    <row r="290" spans="1:11" s="58" customFormat="1" x14ac:dyDescent="0.35">
      <c r="A290" s="60">
        <v>3</v>
      </c>
      <c r="B290" s="61">
        <v>8.06</v>
      </c>
      <c r="C290" s="60">
        <v>1.02</v>
      </c>
      <c r="D290" s="62" t="s">
        <v>228</v>
      </c>
      <c r="E290" s="62">
        <v>103</v>
      </c>
      <c r="F290" s="60">
        <v>62</v>
      </c>
      <c r="G290" s="62">
        <v>103</v>
      </c>
      <c r="H290" s="60"/>
      <c r="I290" s="60"/>
      <c r="J290" s="64"/>
      <c r="K290" s="64"/>
    </row>
    <row r="291" spans="1:11" s="58" customFormat="1" x14ac:dyDescent="0.35">
      <c r="A291" s="60">
        <v>3</v>
      </c>
      <c r="B291" s="61">
        <v>10.010999999999999</v>
      </c>
      <c r="C291" s="60">
        <v>1.02</v>
      </c>
      <c r="D291" s="62" t="s">
        <v>228</v>
      </c>
      <c r="E291" s="62">
        <v>103</v>
      </c>
      <c r="F291" s="60">
        <v>62</v>
      </c>
      <c r="G291" s="62">
        <v>103</v>
      </c>
      <c r="H291" s="60"/>
      <c r="I291" s="60"/>
      <c r="J291" s="64"/>
      <c r="K291" s="64"/>
    </row>
    <row r="292" spans="1:11" s="58" customFormat="1" x14ac:dyDescent="0.35">
      <c r="A292" s="60">
        <v>3</v>
      </c>
      <c r="B292" s="61">
        <v>8.0500000000000007</v>
      </c>
      <c r="C292" s="60">
        <v>11.03</v>
      </c>
      <c r="D292" s="62" t="s">
        <v>228</v>
      </c>
      <c r="E292" s="62">
        <v>103</v>
      </c>
      <c r="F292" s="60">
        <v>62</v>
      </c>
      <c r="G292" s="62">
        <v>103</v>
      </c>
      <c r="H292" s="60"/>
      <c r="I292" s="60"/>
      <c r="J292" s="64"/>
      <c r="K292" s="64"/>
    </row>
    <row r="293" spans="1:11" s="58" customFormat="1" x14ac:dyDescent="0.35">
      <c r="A293" s="60">
        <v>3</v>
      </c>
      <c r="B293" s="61">
        <v>8.06</v>
      </c>
      <c r="C293" s="60">
        <v>11.03</v>
      </c>
      <c r="D293" s="62" t="s">
        <v>228</v>
      </c>
      <c r="E293" s="62">
        <v>103</v>
      </c>
      <c r="F293" s="60">
        <v>62</v>
      </c>
      <c r="G293" s="62">
        <v>103</v>
      </c>
      <c r="H293" s="60"/>
      <c r="I293" s="60"/>
      <c r="J293" s="64"/>
      <c r="K293" s="64"/>
    </row>
    <row r="294" spans="1:11" s="58" customFormat="1" x14ac:dyDescent="0.35">
      <c r="A294" s="60">
        <v>3</v>
      </c>
      <c r="B294" s="61">
        <v>8.0500000000000007</v>
      </c>
      <c r="C294" s="60">
        <v>11.04</v>
      </c>
      <c r="D294" s="62" t="s">
        <v>228</v>
      </c>
      <c r="E294" s="62">
        <v>103</v>
      </c>
      <c r="F294" s="60">
        <v>62</v>
      </c>
      <c r="G294" s="62">
        <v>103</v>
      </c>
      <c r="H294" s="60"/>
      <c r="I294" s="60"/>
      <c r="J294" s="64"/>
      <c r="K294" s="64"/>
    </row>
    <row r="295" spans="1:11" s="58" customFormat="1" x14ac:dyDescent="0.35">
      <c r="A295" s="60">
        <v>3</v>
      </c>
      <c r="B295" s="61">
        <v>8.06</v>
      </c>
      <c r="C295" s="60">
        <v>11.04</v>
      </c>
      <c r="D295" s="62" t="s">
        <v>228</v>
      </c>
      <c r="E295" s="62">
        <v>103</v>
      </c>
      <c r="F295" s="60">
        <v>62</v>
      </c>
      <c r="G295" s="62">
        <v>103</v>
      </c>
      <c r="H295" s="60"/>
      <c r="I295" s="60"/>
      <c r="J295" s="64"/>
      <c r="K295" s="64"/>
    </row>
    <row r="296" spans="1:11" s="58" customFormat="1" x14ac:dyDescent="0.35">
      <c r="A296" s="60">
        <v>4</v>
      </c>
      <c r="B296" s="61">
        <v>8.01</v>
      </c>
      <c r="C296" s="60">
        <v>1.02</v>
      </c>
      <c r="D296" s="62" t="s">
        <v>228</v>
      </c>
      <c r="E296" s="62">
        <v>103</v>
      </c>
      <c r="F296" s="60">
        <v>62</v>
      </c>
      <c r="G296" s="62">
        <v>103</v>
      </c>
      <c r="H296" s="60"/>
      <c r="I296" s="60"/>
      <c r="J296" s="64"/>
      <c r="K296" s="64"/>
    </row>
    <row r="297" spans="1:11" s="58" customFormat="1" x14ac:dyDescent="0.35">
      <c r="A297" s="60">
        <v>4</v>
      </c>
      <c r="B297" s="61">
        <v>8.02</v>
      </c>
      <c r="C297" s="60">
        <v>1.02</v>
      </c>
      <c r="D297" s="62" t="s">
        <v>228</v>
      </c>
      <c r="E297" s="62">
        <v>103</v>
      </c>
      <c r="F297" s="60">
        <v>62</v>
      </c>
      <c r="G297" s="62">
        <v>103</v>
      </c>
      <c r="H297" s="60"/>
      <c r="I297" s="60"/>
      <c r="J297" s="64"/>
      <c r="K297" s="64"/>
    </row>
    <row r="298" spans="1:11" s="58" customFormat="1" x14ac:dyDescent="0.35">
      <c r="A298" s="60">
        <v>4</v>
      </c>
      <c r="B298" s="61">
        <v>8.0500000000000007</v>
      </c>
      <c r="C298" s="60">
        <v>1.02</v>
      </c>
      <c r="D298" s="62" t="s">
        <v>228</v>
      </c>
      <c r="E298" s="62">
        <v>103</v>
      </c>
      <c r="F298" s="60">
        <v>62</v>
      </c>
      <c r="G298" s="62">
        <v>103</v>
      </c>
      <c r="H298" s="60"/>
      <c r="I298" s="60"/>
      <c r="J298" s="64"/>
      <c r="K298" s="64"/>
    </row>
    <row r="299" spans="1:11" s="58" customFormat="1" x14ac:dyDescent="0.35">
      <c r="A299" s="60">
        <v>4</v>
      </c>
      <c r="B299" s="61">
        <v>8.06</v>
      </c>
      <c r="C299" s="60">
        <v>1.02</v>
      </c>
      <c r="D299" s="62" t="s">
        <v>228</v>
      </c>
      <c r="E299" s="62">
        <v>103</v>
      </c>
      <c r="F299" s="60">
        <v>62</v>
      </c>
      <c r="G299" s="62">
        <v>103</v>
      </c>
      <c r="H299" s="60"/>
      <c r="I299" s="60"/>
      <c r="J299" s="64"/>
      <c r="K299" s="64"/>
    </row>
    <row r="300" spans="1:11" s="58" customFormat="1" x14ac:dyDescent="0.35">
      <c r="A300" s="60">
        <v>7.1</v>
      </c>
      <c r="B300" s="61">
        <v>9.0399999999999991</v>
      </c>
      <c r="C300" s="60">
        <v>5.05</v>
      </c>
      <c r="D300" s="62" t="s">
        <v>228</v>
      </c>
      <c r="E300" s="62">
        <v>103</v>
      </c>
      <c r="F300" s="60">
        <v>62</v>
      </c>
      <c r="G300" s="62">
        <v>103</v>
      </c>
      <c r="H300" s="60"/>
      <c r="I300" s="60"/>
      <c r="J300" s="64"/>
      <c r="K300" s="64"/>
    </row>
    <row r="301" spans="1:11" s="58" customFormat="1" x14ac:dyDescent="0.35">
      <c r="A301" s="60">
        <v>7.1</v>
      </c>
      <c r="B301" s="61">
        <v>10.010999999999999</v>
      </c>
      <c r="C301" s="60">
        <v>5.05</v>
      </c>
      <c r="D301" s="62" t="s">
        <v>228</v>
      </c>
      <c r="E301" s="62">
        <v>103</v>
      </c>
      <c r="F301" s="60">
        <v>62</v>
      </c>
      <c r="G301" s="62">
        <v>103</v>
      </c>
      <c r="H301" s="60"/>
      <c r="I301" s="60"/>
      <c r="J301" s="64"/>
      <c r="K301" s="64"/>
    </row>
    <row r="302" spans="1:11" s="58" customFormat="1" x14ac:dyDescent="0.35">
      <c r="A302" s="60">
        <v>8</v>
      </c>
      <c r="B302" s="61">
        <v>1.0109999999999999</v>
      </c>
      <c r="C302" s="60">
        <v>5.05</v>
      </c>
      <c r="D302" s="62" t="s">
        <v>228</v>
      </c>
      <c r="E302" s="62">
        <v>103</v>
      </c>
      <c r="F302" s="60">
        <v>62</v>
      </c>
      <c r="G302" s="62">
        <v>103</v>
      </c>
      <c r="H302" s="60"/>
      <c r="I302" s="60"/>
      <c r="J302" s="64"/>
      <c r="K302" s="64"/>
    </row>
    <row r="303" spans="1:11" s="58" customFormat="1" x14ac:dyDescent="0.35">
      <c r="A303" s="60">
        <v>8</v>
      </c>
      <c r="B303" s="61">
        <v>17.041</v>
      </c>
      <c r="C303" s="60">
        <v>5.05</v>
      </c>
      <c r="D303" s="62" t="s">
        <v>228</v>
      </c>
      <c r="E303" s="62">
        <v>103</v>
      </c>
      <c r="F303" s="60">
        <v>62</v>
      </c>
      <c r="G303" s="62">
        <v>103</v>
      </c>
      <c r="H303" s="60"/>
      <c r="I303" s="60"/>
      <c r="J303" s="64"/>
      <c r="K303" s="64"/>
    </row>
    <row r="304" spans="1:11" s="59" customFormat="1" x14ac:dyDescent="0.35">
      <c r="A304" s="69">
        <v>1</v>
      </c>
      <c r="B304" s="70">
        <v>8.0299999999999994</v>
      </c>
      <c r="C304" s="69">
        <v>16.021000000000001</v>
      </c>
      <c r="D304" s="71" t="s">
        <v>116</v>
      </c>
      <c r="E304" s="71">
        <v>93</v>
      </c>
      <c r="F304" s="69"/>
      <c r="G304" s="71">
        <v>93</v>
      </c>
      <c r="H304" s="69"/>
      <c r="I304" s="69"/>
      <c r="J304" s="85"/>
      <c r="K304" s="85"/>
    </row>
    <row r="305" spans="1:11" s="59" customFormat="1" x14ac:dyDescent="0.35">
      <c r="A305" s="69">
        <v>1</v>
      </c>
      <c r="B305" s="70">
        <v>8.0299999999999994</v>
      </c>
      <c r="C305" s="69">
        <v>16.021999999999998</v>
      </c>
      <c r="D305" s="71" t="s">
        <v>116</v>
      </c>
      <c r="E305" s="71">
        <v>93</v>
      </c>
      <c r="F305" s="69"/>
      <c r="G305" s="71">
        <v>93</v>
      </c>
      <c r="H305" s="69"/>
      <c r="I305" s="69"/>
      <c r="J305" s="85"/>
      <c r="K305" s="85"/>
    </row>
    <row r="306" spans="1:11" s="59" customFormat="1" x14ac:dyDescent="0.35">
      <c r="A306" s="69">
        <v>1</v>
      </c>
      <c r="B306" s="70">
        <v>6.0529999999999999</v>
      </c>
      <c r="C306" s="69">
        <v>16.023</v>
      </c>
      <c r="D306" s="71" t="s">
        <v>116</v>
      </c>
      <c r="E306" s="71">
        <v>93</v>
      </c>
      <c r="F306" s="69"/>
      <c r="G306" s="71">
        <v>93</v>
      </c>
      <c r="H306" s="69"/>
      <c r="I306" s="69"/>
      <c r="J306" s="85"/>
      <c r="K306" s="85"/>
    </row>
    <row r="307" spans="1:11" s="59" customFormat="1" x14ac:dyDescent="0.35">
      <c r="A307" s="69">
        <v>1</v>
      </c>
      <c r="B307" s="70">
        <v>6.0540000000000003</v>
      </c>
      <c r="C307" s="69">
        <v>16.023</v>
      </c>
      <c r="D307" s="71" t="s">
        <v>116</v>
      </c>
      <c r="E307" s="71">
        <v>93</v>
      </c>
      <c r="F307" s="69"/>
      <c r="G307" s="71">
        <v>93</v>
      </c>
      <c r="H307" s="69"/>
      <c r="I307" s="69"/>
      <c r="J307" s="85"/>
      <c r="K307" s="85"/>
    </row>
    <row r="308" spans="1:11" s="59" customFormat="1" x14ac:dyDescent="0.35">
      <c r="A308" s="69">
        <v>1</v>
      </c>
      <c r="B308" s="70">
        <v>6.01</v>
      </c>
      <c r="C308" s="69">
        <v>16.024000000000001</v>
      </c>
      <c r="D308" s="71" t="s">
        <v>116</v>
      </c>
      <c r="E308" s="71">
        <v>93</v>
      </c>
      <c r="F308" s="69"/>
      <c r="G308" s="71">
        <v>93</v>
      </c>
      <c r="H308" s="69"/>
      <c r="I308" s="69"/>
      <c r="J308" s="85"/>
      <c r="K308" s="85"/>
    </row>
    <row r="309" spans="1:11" s="59" customFormat="1" x14ac:dyDescent="0.35">
      <c r="A309" s="69">
        <v>1</v>
      </c>
      <c r="B309" s="70">
        <v>6.0529999999999999</v>
      </c>
      <c r="C309" s="69">
        <v>16.024000000000001</v>
      </c>
      <c r="D309" s="71" t="s">
        <v>116</v>
      </c>
      <c r="E309" s="71">
        <v>93</v>
      </c>
      <c r="F309" s="69"/>
      <c r="G309" s="71">
        <v>93</v>
      </c>
      <c r="H309" s="69"/>
      <c r="I309" s="69"/>
      <c r="J309" s="85"/>
      <c r="K309" s="85"/>
    </row>
    <row r="310" spans="1:11" s="59" customFormat="1" x14ac:dyDescent="0.35">
      <c r="A310" s="69">
        <v>1</v>
      </c>
      <c r="B310" s="70">
        <v>6.0540000000000003</v>
      </c>
      <c r="C310" s="69">
        <v>16.024000000000001</v>
      </c>
      <c r="D310" s="71" t="s">
        <v>116</v>
      </c>
      <c r="E310" s="71">
        <v>93</v>
      </c>
      <c r="F310" s="69"/>
      <c r="G310" s="71">
        <v>93</v>
      </c>
      <c r="H310" s="69"/>
      <c r="I310" s="69"/>
      <c r="J310" s="85"/>
      <c r="K310" s="85"/>
    </row>
    <row r="311" spans="1:11" s="59" customFormat="1" x14ac:dyDescent="0.35">
      <c r="A311" s="69">
        <v>1</v>
      </c>
      <c r="B311" s="70">
        <v>6.01</v>
      </c>
      <c r="C311" s="69">
        <v>16.024999999999999</v>
      </c>
      <c r="D311" s="71" t="s">
        <v>116</v>
      </c>
      <c r="E311" s="71">
        <v>93</v>
      </c>
      <c r="F311" s="69"/>
      <c r="G311" s="71">
        <v>93</v>
      </c>
      <c r="H311" s="69"/>
      <c r="I311" s="69"/>
      <c r="J311" s="85"/>
      <c r="K311" s="85"/>
    </row>
    <row r="312" spans="1:11" s="59" customFormat="1" x14ac:dyDescent="0.35">
      <c r="A312" s="69">
        <v>1</v>
      </c>
      <c r="B312" s="70">
        <v>6.0529999999999999</v>
      </c>
      <c r="C312" s="69">
        <v>16.024999999999999</v>
      </c>
      <c r="D312" s="71" t="s">
        <v>116</v>
      </c>
      <c r="E312" s="71">
        <v>93</v>
      </c>
      <c r="F312" s="69"/>
      <c r="G312" s="71">
        <v>93</v>
      </c>
      <c r="H312" s="69"/>
      <c r="I312" s="69"/>
      <c r="J312" s="85"/>
      <c r="K312" s="85"/>
    </row>
    <row r="313" spans="1:11" s="59" customFormat="1" x14ac:dyDescent="0.35">
      <c r="A313" s="69">
        <v>1</v>
      </c>
      <c r="B313" s="70">
        <v>6.0540000000000003</v>
      </c>
      <c r="C313" s="69">
        <v>16.024999999999999</v>
      </c>
      <c r="D313" s="71" t="s">
        <v>116</v>
      </c>
      <c r="E313" s="71">
        <v>93</v>
      </c>
      <c r="F313" s="69"/>
      <c r="G313" s="71">
        <v>93</v>
      </c>
      <c r="H313" s="69"/>
      <c r="I313" s="69"/>
      <c r="J313" s="85"/>
      <c r="K313" s="85"/>
    </row>
    <row r="314" spans="1:11" s="59" customFormat="1" x14ac:dyDescent="0.35">
      <c r="A314" s="69">
        <v>1</v>
      </c>
      <c r="B314" s="70">
        <v>6.0549999999999997</v>
      </c>
      <c r="C314" s="69">
        <v>16.024999999999999</v>
      </c>
      <c r="D314" s="71" t="s">
        <v>116</v>
      </c>
      <c r="E314" s="71">
        <v>93</v>
      </c>
      <c r="F314" s="69"/>
      <c r="G314" s="71">
        <v>93</v>
      </c>
      <c r="H314" s="69"/>
      <c r="I314" s="69"/>
      <c r="J314" s="85"/>
      <c r="K314" s="85"/>
    </row>
    <row r="315" spans="1:11" s="59" customFormat="1" x14ac:dyDescent="0.35">
      <c r="A315" s="69">
        <v>9</v>
      </c>
      <c r="B315" s="70">
        <v>8.0299999999999994</v>
      </c>
      <c r="C315" s="69">
        <v>16.021000000000001</v>
      </c>
      <c r="D315" s="71" t="s">
        <v>116</v>
      </c>
      <c r="E315" s="71">
        <v>93</v>
      </c>
      <c r="F315" s="69"/>
      <c r="G315" s="71">
        <v>93</v>
      </c>
      <c r="H315" s="69"/>
      <c r="I315" s="69"/>
      <c r="J315" s="85"/>
      <c r="K315" s="85"/>
    </row>
    <row r="316" spans="1:11" s="59" customFormat="1" x14ac:dyDescent="0.35">
      <c r="A316" s="69">
        <v>9</v>
      </c>
      <c r="B316" s="70">
        <v>8.0299999999999994</v>
      </c>
      <c r="C316" s="69">
        <v>16.021999999999998</v>
      </c>
      <c r="D316" s="71" t="s">
        <v>116</v>
      </c>
      <c r="E316" s="71">
        <v>93</v>
      </c>
      <c r="F316" s="69"/>
      <c r="G316" s="71">
        <v>93</v>
      </c>
      <c r="H316" s="69"/>
      <c r="I316" s="69"/>
      <c r="J316" s="85"/>
      <c r="K316" s="85"/>
    </row>
    <row r="317" spans="1:11" s="59" customFormat="1" x14ac:dyDescent="0.35">
      <c r="A317" s="69">
        <v>9</v>
      </c>
      <c r="B317" s="70">
        <v>6.0529999999999999</v>
      </c>
      <c r="C317" s="69">
        <v>16.023</v>
      </c>
      <c r="D317" s="71" t="s">
        <v>116</v>
      </c>
      <c r="E317" s="71">
        <v>93</v>
      </c>
      <c r="F317" s="69"/>
      <c r="G317" s="71">
        <v>93</v>
      </c>
      <c r="H317" s="69"/>
      <c r="I317" s="69"/>
      <c r="J317" s="85"/>
      <c r="K317" s="85"/>
    </row>
    <row r="318" spans="1:11" s="59" customFormat="1" x14ac:dyDescent="0.35">
      <c r="A318" s="69">
        <v>9</v>
      </c>
      <c r="B318" s="70">
        <v>6.0540000000000003</v>
      </c>
      <c r="C318" s="69">
        <v>16.023</v>
      </c>
      <c r="D318" s="71" t="s">
        <v>116</v>
      </c>
      <c r="E318" s="71">
        <v>93</v>
      </c>
      <c r="F318" s="69"/>
      <c r="G318" s="71">
        <v>93</v>
      </c>
      <c r="H318" s="69"/>
      <c r="I318" s="69"/>
      <c r="J318" s="85"/>
      <c r="K318" s="85"/>
    </row>
    <row r="319" spans="1:11" s="59" customFormat="1" x14ac:dyDescent="0.35">
      <c r="A319" s="69">
        <v>9</v>
      </c>
      <c r="B319" s="70">
        <v>6.01</v>
      </c>
      <c r="C319" s="69">
        <v>16.024000000000001</v>
      </c>
      <c r="D319" s="71" t="s">
        <v>116</v>
      </c>
      <c r="E319" s="71">
        <v>93</v>
      </c>
      <c r="F319" s="69"/>
      <c r="G319" s="71">
        <v>93</v>
      </c>
      <c r="H319" s="69"/>
      <c r="I319" s="69"/>
      <c r="J319" s="85"/>
      <c r="K319" s="85"/>
    </row>
    <row r="320" spans="1:11" s="59" customFormat="1" x14ac:dyDescent="0.35">
      <c r="A320" s="69">
        <v>9</v>
      </c>
      <c r="B320" s="70">
        <v>6.0529999999999999</v>
      </c>
      <c r="C320" s="69">
        <v>16.024000000000001</v>
      </c>
      <c r="D320" s="71" t="s">
        <v>116</v>
      </c>
      <c r="E320" s="71">
        <v>93</v>
      </c>
      <c r="F320" s="69"/>
      <c r="G320" s="71">
        <v>93</v>
      </c>
      <c r="H320" s="69"/>
      <c r="I320" s="69"/>
      <c r="J320" s="85"/>
      <c r="K320" s="85"/>
    </row>
    <row r="321" spans="1:11" s="72" customFormat="1" x14ac:dyDescent="0.35">
      <c r="A321" s="69">
        <v>9</v>
      </c>
      <c r="B321" s="70">
        <v>6.0540000000000003</v>
      </c>
      <c r="C321" s="69">
        <v>16.024000000000001</v>
      </c>
      <c r="D321" s="71" t="s">
        <v>116</v>
      </c>
      <c r="E321" s="71">
        <v>93</v>
      </c>
      <c r="F321" s="69"/>
      <c r="G321" s="71">
        <v>93</v>
      </c>
      <c r="H321" s="69"/>
      <c r="I321" s="69"/>
      <c r="J321" s="85"/>
      <c r="K321" s="85"/>
    </row>
    <row r="322" spans="1:11" s="72" customFormat="1" x14ac:dyDescent="0.35">
      <c r="A322" s="69">
        <v>9</v>
      </c>
      <c r="B322" s="70">
        <v>6.01</v>
      </c>
      <c r="C322" s="69">
        <v>16.024999999999999</v>
      </c>
      <c r="D322" s="71" t="s">
        <v>116</v>
      </c>
      <c r="E322" s="71">
        <v>93</v>
      </c>
      <c r="F322" s="69"/>
      <c r="G322" s="71">
        <v>93</v>
      </c>
      <c r="H322" s="69"/>
      <c r="I322" s="69"/>
      <c r="J322" s="85"/>
      <c r="K322" s="85"/>
    </row>
    <row r="323" spans="1:11" s="72" customFormat="1" x14ac:dyDescent="0.35">
      <c r="A323" s="69">
        <v>9</v>
      </c>
      <c r="B323" s="70">
        <v>6.0529999999999999</v>
      </c>
      <c r="C323" s="69">
        <v>16.024999999999999</v>
      </c>
      <c r="D323" s="71" t="s">
        <v>116</v>
      </c>
      <c r="E323" s="71">
        <v>93</v>
      </c>
      <c r="F323" s="69"/>
      <c r="G323" s="71">
        <v>93</v>
      </c>
      <c r="H323" s="69"/>
      <c r="I323" s="69"/>
      <c r="J323" s="85"/>
      <c r="K323" s="85"/>
    </row>
    <row r="324" spans="1:11" s="72" customFormat="1" x14ac:dyDescent="0.35">
      <c r="A324" s="69">
        <v>9</v>
      </c>
      <c r="B324" s="70">
        <v>6.0540000000000003</v>
      </c>
      <c r="C324" s="69">
        <v>16.024999999999999</v>
      </c>
      <c r="D324" s="71" t="s">
        <v>116</v>
      </c>
      <c r="E324" s="71">
        <v>93</v>
      </c>
      <c r="F324" s="69"/>
      <c r="G324" s="71">
        <v>93</v>
      </c>
      <c r="H324" s="69"/>
      <c r="I324" s="69"/>
      <c r="J324" s="85"/>
      <c r="K324" s="85"/>
    </row>
    <row r="325" spans="1:11" s="72" customFormat="1" x14ac:dyDescent="0.35">
      <c r="A325" s="69">
        <v>9</v>
      </c>
      <c r="B325" s="70">
        <v>6.0549999999999997</v>
      </c>
      <c r="C325" s="69">
        <v>16.024999999999999</v>
      </c>
      <c r="D325" s="71" t="s">
        <v>116</v>
      </c>
      <c r="E325" s="71">
        <v>93</v>
      </c>
      <c r="F325" s="69"/>
      <c r="G325" s="71">
        <v>93</v>
      </c>
      <c r="H325" s="69"/>
      <c r="I325" s="69"/>
      <c r="J325" s="85"/>
      <c r="K325" s="85"/>
    </row>
    <row r="326" spans="1:11" s="64" customFormat="1" x14ac:dyDescent="0.25">
      <c r="A326" s="54">
        <v>3</v>
      </c>
      <c r="B326" s="55">
        <v>2.0099999999999998</v>
      </c>
      <c r="C326" s="54">
        <v>1.05</v>
      </c>
      <c r="D326" s="56" t="s">
        <v>217</v>
      </c>
      <c r="E326" s="56">
        <v>69</v>
      </c>
      <c r="F326" s="54">
        <v>69</v>
      </c>
      <c r="G326" s="97">
        <v>69</v>
      </c>
      <c r="H326" s="57"/>
      <c r="I326" s="57"/>
      <c r="J326" s="58"/>
      <c r="K326" s="58"/>
    </row>
    <row r="327" spans="1:11" s="64" customFormat="1" x14ac:dyDescent="0.25">
      <c r="A327" s="54">
        <v>3</v>
      </c>
      <c r="B327" s="55">
        <v>2.06</v>
      </c>
      <c r="C327" s="54">
        <v>1.05</v>
      </c>
      <c r="D327" s="56" t="s">
        <v>217</v>
      </c>
      <c r="E327" s="56">
        <v>69</v>
      </c>
      <c r="F327" s="54">
        <v>69</v>
      </c>
      <c r="G327" s="97">
        <v>69</v>
      </c>
      <c r="H327" s="57"/>
      <c r="I327" s="57"/>
      <c r="J327" s="58"/>
      <c r="K327" s="58"/>
    </row>
    <row r="328" spans="1:11" s="64" customFormat="1" x14ac:dyDescent="0.25">
      <c r="A328" s="54">
        <v>3</v>
      </c>
      <c r="B328" s="55">
        <v>9.09</v>
      </c>
      <c r="C328" s="54">
        <v>1.05</v>
      </c>
      <c r="D328" s="56" t="s">
        <v>217</v>
      </c>
      <c r="E328" s="56">
        <v>69</v>
      </c>
      <c r="F328" s="54">
        <v>69</v>
      </c>
      <c r="G328" s="97">
        <v>69</v>
      </c>
      <c r="H328" s="57"/>
      <c r="I328" s="57"/>
      <c r="J328" s="58"/>
      <c r="K328" s="58"/>
    </row>
    <row r="329" spans="1:11" s="64" customFormat="1" x14ac:dyDescent="0.25">
      <c r="A329" s="54">
        <v>3</v>
      </c>
      <c r="B329" s="55">
        <v>10.021000000000001</v>
      </c>
      <c r="C329" s="54">
        <v>1.05</v>
      </c>
      <c r="D329" s="56" t="s">
        <v>217</v>
      </c>
      <c r="E329" s="56">
        <v>69</v>
      </c>
      <c r="F329" s="54">
        <v>69</v>
      </c>
      <c r="G329" s="97">
        <v>69</v>
      </c>
      <c r="H329" s="57"/>
      <c r="I329" s="57"/>
      <c r="J329" s="58"/>
      <c r="K329" s="58"/>
    </row>
    <row r="330" spans="1:11" s="64" customFormat="1" x14ac:dyDescent="0.25">
      <c r="A330" s="54">
        <v>3</v>
      </c>
      <c r="B330" s="55">
        <v>10.023</v>
      </c>
      <c r="C330" s="54">
        <v>1.05</v>
      </c>
      <c r="D330" s="56" t="s">
        <v>217</v>
      </c>
      <c r="E330" s="56">
        <v>69</v>
      </c>
      <c r="F330" s="54">
        <v>69</v>
      </c>
      <c r="G330" s="97">
        <v>69</v>
      </c>
      <c r="H330" s="63"/>
      <c r="I330" s="63"/>
    </row>
    <row r="331" spans="1:11" s="64" customFormat="1" x14ac:dyDescent="0.35">
      <c r="A331" s="60">
        <v>3</v>
      </c>
      <c r="B331" s="61">
        <v>10.025</v>
      </c>
      <c r="C331" s="60">
        <v>1.05</v>
      </c>
      <c r="D331" s="62" t="s">
        <v>217</v>
      </c>
      <c r="E331" s="56">
        <v>69</v>
      </c>
      <c r="F331" s="60">
        <v>69</v>
      </c>
      <c r="G331" s="97">
        <v>69</v>
      </c>
      <c r="H331" s="63"/>
      <c r="I331" s="63"/>
    </row>
    <row r="332" spans="1:11" s="64" customFormat="1" x14ac:dyDescent="0.35">
      <c r="A332" s="60">
        <v>3</v>
      </c>
      <c r="B332" s="61">
        <v>12.01</v>
      </c>
      <c r="C332" s="60">
        <v>1.05</v>
      </c>
      <c r="D332" s="62" t="s">
        <v>217</v>
      </c>
      <c r="E332" s="56">
        <v>69</v>
      </c>
      <c r="F332" s="60">
        <v>69</v>
      </c>
      <c r="G332" s="97">
        <v>69</v>
      </c>
      <c r="H332" s="57"/>
      <c r="I332" s="57"/>
      <c r="J332" s="58"/>
      <c r="K332" s="58"/>
    </row>
    <row r="333" spans="1:11" s="64" customFormat="1" x14ac:dyDescent="0.25">
      <c r="A333" s="54">
        <v>7.1</v>
      </c>
      <c r="B333" s="55">
        <v>9.09</v>
      </c>
      <c r="C333" s="54">
        <v>5.08</v>
      </c>
      <c r="D333" s="56" t="s">
        <v>217</v>
      </c>
      <c r="E333" s="56">
        <v>69</v>
      </c>
      <c r="F333" s="54">
        <v>69</v>
      </c>
      <c r="G333" s="97">
        <v>69</v>
      </c>
      <c r="H333" s="57"/>
      <c r="I333" s="57"/>
      <c r="J333" s="58"/>
      <c r="K333" s="58"/>
    </row>
    <row r="334" spans="1:11" s="64" customFormat="1" x14ac:dyDescent="0.25">
      <c r="A334" s="54">
        <v>7.1</v>
      </c>
      <c r="B334" s="55">
        <v>10.021000000000001</v>
      </c>
      <c r="C334" s="54">
        <v>5.08</v>
      </c>
      <c r="D334" s="56" t="s">
        <v>217</v>
      </c>
      <c r="E334" s="56">
        <v>69</v>
      </c>
      <c r="F334" s="54">
        <v>69</v>
      </c>
      <c r="G334" s="97">
        <v>69</v>
      </c>
      <c r="H334" s="57"/>
      <c r="I334" s="57"/>
      <c r="J334" s="58"/>
      <c r="K334" s="58"/>
    </row>
    <row r="335" spans="1:11" s="64" customFormat="1" x14ac:dyDescent="0.25">
      <c r="A335" s="54">
        <v>7.1</v>
      </c>
      <c r="B335" s="55">
        <v>10.023</v>
      </c>
      <c r="C335" s="54">
        <v>5.08</v>
      </c>
      <c r="D335" s="56" t="s">
        <v>217</v>
      </c>
      <c r="E335" s="56">
        <v>69</v>
      </c>
      <c r="F335" s="54">
        <v>69</v>
      </c>
      <c r="G335" s="97">
        <v>69</v>
      </c>
      <c r="H335" s="57"/>
      <c r="I335" s="57"/>
      <c r="J335" s="58"/>
      <c r="K335" s="58"/>
    </row>
    <row r="336" spans="1:11" s="64" customFormat="1" x14ac:dyDescent="0.25">
      <c r="A336" s="54">
        <v>7.1</v>
      </c>
      <c r="B336" s="55">
        <v>10.025</v>
      </c>
      <c r="C336" s="54">
        <v>5.08</v>
      </c>
      <c r="D336" s="56" t="s">
        <v>217</v>
      </c>
      <c r="E336" s="56">
        <v>69</v>
      </c>
      <c r="F336" s="54">
        <v>69</v>
      </c>
      <c r="G336" s="97">
        <v>69</v>
      </c>
      <c r="H336" s="57"/>
      <c r="I336" s="57"/>
      <c r="J336" s="58"/>
      <c r="K336" s="58"/>
    </row>
    <row r="337" spans="1:11" s="64" customFormat="1" x14ac:dyDescent="0.25">
      <c r="A337" s="54">
        <v>8</v>
      </c>
      <c r="B337" s="55">
        <v>1.0109999999999999</v>
      </c>
      <c r="C337" s="54">
        <v>5.08</v>
      </c>
      <c r="D337" s="56" t="s">
        <v>217</v>
      </c>
      <c r="E337" s="56">
        <v>69</v>
      </c>
      <c r="F337" s="54">
        <v>69</v>
      </c>
      <c r="G337" s="97">
        <v>69</v>
      </c>
      <c r="H337" s="57"/>
      <c r="I337" s="57"/>
      <c r="J337" s="58"/>
      <c r="K337" s="58"/>
    </row>
    <row r="338" spans="1:11" s="64" customFormat="1" x14ac:dyDescent="0.25">
      <c r="A338" s="54">
        <v>8</v>
      </c>
      <c r="B338" s="55">
        <v>2.0099999999999998</v>
      </c>
      <c r="C338" s="54">
        <v>5.08</v>
      </c>
      <c r="D338" s="56" t="s">
        <v>217</v>
      </c>
      <c r="E338" s="56">
        <v>69</v>
      </c>
      <c r="F338" s="54">
        <v>69</v>
      </c>
      <c r="G338" s="97">
        <v>69</v>
      </c>
      <c r="H338" s="57"/>
      <c r="I338" s="57"/>
      <c r="J338" s="58"/>
      <c r="K338" s="58"/>
    </row>
    <row r="339" spans="1:11" s="64" customFormat="1" x14ac:dyDescent="0.25">
      <c r="A339" s="54">
        <v>8</v>
      </c>
      <c r="B339" s="55">
        <v>2.06</v>
      </c>
      <c r="C339" s="54">
        <v>5.08</v>
      </c>
      <c r="D339" s="56" t="s">
        <v>217</v>
      </c>
      <c r="E339" s="56">
        <v>69</v>
      </c>
      <c r="F339" s="54">
        <v>69</v>
      </c>
      <c r="G339" s="97">
        <v>69</v>
      </c>
      <c r="H339" s="57"/>
      <c r="I339" s="57"/>
      <c r="J339" s="58"/>
      <c r="K339" s="58"/>
    </row>
    <row r="340" spans="1:11" s="64" customFormat="1" x14ac:dyDescent="0.25">
      <c r="A340" s="54">
        <v>8</v>
      </c>
      <c r="B340" s="55">
        <v>12.01</v>
      </c>
      <c r="C340" s="54">
        <v>5.08</v>
      </c>
      <c r="D340" s="56" t="s">
        <v>217</v>
      </c>
      <c r="E340" s="56">
        <v>69</v>
      </c>
      <c r="F340" s="54">
        <v>69</v>
      </c>
      <c r="G340" s="97">
        <v>69</v>
      </c>
      <c r="H340" s="57"/>
      <c r="I340" s="57"/>
      <c r="J340" s="58"/>
      <c r="K340" s="58"/>
    </row>
    <row r="341" spans="1:11" s="64" customFormat="1" x14ac:dyDescent="0.35">
      <c r="A341" s="54">
        <v>8</v>
      </c>
      <c r="B341" s="55">
        <v>17.03</v>
      </c>
      <c r="C341" s="54">
        <v>5.08</v>
      </c>
      <c r="D341" s="56" t="s">
        <v>217</v>
      </c>
      <c r="E341" s="56">
        <v>69</v>
      </c>
      <c r="F341" s="54">
        <v>69</v>
      </c>
      <c r="G341" s="97">
        <v>69</v>
      </c>
      <c r="H341" s="60"/>
      <c r="I341" s="60"/>
    </row>
    <row r="342" spans="1:11" s="72" customFormat="1" x14ac:dyDescent="0.35">
      <c r="A342" s="69">
        <v>7.3</v>
      </c>
      <c r="B342" s="70">
        <v>7.01</v>
      </c>
      <c r="C342" s="69">
        <v>9.0299999999999994</v>
      </c>
      <c r="D342" s="71" t="s">
        <v>117</v>
      </c>
      <c r="E342" s="71">
        <v>62</v>
      </c>
      <c r="F342" s="69"/>
      <c r="G342" s="71">
        <v>62</v>
      </c>
      <c r="H342" s="69"/>
      <c r="I342" s="69"/>
      <c r="J342" s="85"/>
      <c r="K342" s="85"/>
    </row>
    <row r="343" spans="1:11" s="72" customFormat="1" x14ac:dyDescent="0.35">
      <c r="A343" s="69">
        <v>7.3</v>
      </c>
      <c r="B343" s="70">
        <v>9.1199999999999992</v>
      </c>
      <c r="C343" s="69">
        <v>9.0299999999999994</v>
      </c>
      <c r="D343" s="71" t="s">
        <v>117</v>
      </c>
      <c r="E343" s="71">
        <v>62</v>
      </c>
      <c r="F343" s="69"/>
      <c r="G343" s="71">
        <v>62</v>
      </c>
      <c r="H343" s="69"/>
      <c r="I343" s="69"/>
      <c r="J343" s="85"/>
      <c r="K343" s="85"/>
    </row>
    <row r="344" spans="1:11" s="72" customFormat="1" x14ac:dyDescent="0.35">
      <c r="A344" s="69">
        <v>7.3</v>
      </c>
      <c r="B344" s="70">
        <v>10.012</v>
      </c>
      <c r="C344" s="69">
        <v>9.0299999999999994</v>
      </c>
      <c r="D344" s="71" t="s">
        <v>117</v>
      </c>
      <c r="E344" s="71">
        <v>62</v>
      </c>
      <c r="F344" s="69"/>
      <c r="G344" s="71">
        <v>62</v>
      </c>
      <c r="H344" s="69"/>
      <c r="I344" s="69"/>
      <c r="J344" s="85"/>
      <c r="K344" s="85"/>
    </row>
    <row r="345" spans="1:11" s="72" customFormat="1" x14ac:dyDescent="0.35">
      <c r="A345" s="69">
        <v>7.3</v>
      </c>
      <c r="B345" s="70">
        <v>10.021000000000001</v>
      </c>
      <c r="C345" s="69">
        <v>9.0299999999999994</v>
      </c>
      <c r="D345" s="71" t="s">
        <v>117</v>
      </c>
      <c r="E345" s="71">
        <v>62</v>
      </c>
      <c r="F345" s="69"/>
      <c r="G345" s="71">
        <v>62</v>
      </c>
      <c r="H345" s="69"/>
      <c r="I345" s="69"/>
      <c r="J345" s="85"/>
      <c r="K345" s="85"/>
    </row>
    <row r="346" spans="1:11" s="72" customFormat="1" x14ac:dyDescent="0.35">
      <c r="A346" s="69">
        <v>7.3</v>
      </c>
      <c r="B346" s="70">
        <v>11.05</v>
      </c>
      <c r="C346" s="69">
        <v>9.0299999999999994</v>
      </c>
      <c r="D346" s="71" t="s">
        <v>117</v>
      </c>
      <c r="E346" s="71">
        <v>62</v>
      </c>
      <c r="F346" s="69"/>
      <c r="G346" s="71">
        <v>62</v>
      </c>
      <c r="H346" s="69"/>
      <c r="I346" s="69"/>
      <c r="J346" s="85"/>
      <c r="K346" s="85"/>
    </row>
    <row r="347" spans="1:11" s="72" customFormat="1" x14ac:dyDescent="0.35">
      <c r="A347" s="69">
        <v>7.3</v>
      </c>
      <c r="B347" s="70">
        <v>13.03</v>
      </c>
      <c r="C347" s="69">
        <v>9.0299999999999994</v>
      </c>
      <c r="D347" s="71" t="s">
        <v>117</v>
      </c>
      <c r="E347" s="71">
        <v>62</v>
      </c>
      <c r="F347" s="69"/>
      <c r="G347" s="71">
        <v>62</v>
      </c>
      <c r="H347" s="69"/>
      <c r="I347" s="69"/>
      <c r="J347" s="85"/>
      <c r="K347" s="85"/>
    </row>
    <row r="348" spans="1:11" s="72" customFormat="1" x14ac:dyDescent="0.35">
      <c r="A348" s="69">
        <v>7.3</v>
      </c>
      <c r="B348" s="70">
        <v>7.01</v>
      </c>
      <c r="C348" s="69">
        <v>9.0399999999999991</v>
      </c>
      <c r="D348" s="71" t="s">
        <v>117</v>
      </c>
      <c r="E348" s="71">
        <v>62</v>
      </c>
      <c r="F348" s="69"/>
      <c r="G348" s="71">
        <v>62</v>
      </c>
      <c r="H348" s="69"/>
      <c r="I348" s="69"/>
      <c r="J348" s="85"/>
      <c r="K348" s="85"/>
    </row>
    <row r="349" spans="1:11" s="72" customFormat="1" x14ac:dyDescent="0.35">
      <c r="A349" s="69">
        <v>7.3</v>
      </c>
      <c r="B349" s="70">
        <v>9.1199999999999992</v>
      </c>
      <c r="C349" s="69">
        <v>9.0399999999999991</v>
      </c>
      <c r="D349" s="71" t="s">
        <v>117</v>
      </c>
      <c r="E349" s="71">
        <v>62</v>
      </c>
      <c r="F349" s="69"/>
      <c r="G349" s="71">
        <v>62</v>
      </c>
      <c r="H349" s="69"/>
      <c r="I349" s="69"/>
      <c r="J349" s="85"/>
      <c r="K349" s="85"/>
    </row>
    <row r="350" spans="1:11" s="72" customFormat="1" x14ac:dyDescent="0.35">
      <c r="A350" s="69">
        <v>7.3</v>
      </c>
      <c r="B350" s="70">
        <v>10.012</v>
      </c>
      <c r="C350" s="69">
        <v>9.0399999999999991</v>
      </c>
      <c r="D350" s="71" t="s">
        <v>117</v>
      </c>
      <c r="E350" s="71">
        <v>62</v>
      </c>
      <c r="F350" s="69"/>
      <c r="G350" s="71">
        <v>62</v>
      </c>
      <c r="H350" s="69"/>
      <c r="I350" s="69"/>
      <c r="J350" s="85"/>
      <c r="K350" s="85"/>
    </row>
    <row r="351" spans="1:11" s="72" customFormat="1" x14ac:dyDescent="0.35">
      <c r="A351" s="69">
        <v>7.3</v>
      </c>
      <c r="B351" s="70">
        <v>10.021000000000001</v>
      </c>
      <c r="C351" s="69">
        <v>9.0399999999999991</v>
      </c>
      <c r="D351" s="71" t="s">
        <v>117</v>
      </c>
      <c r="E351" s="71">
        <v>62</v>
      </c>
      <c r="F351" s="69"/>
      <c r="G351" s="71">
        <v>62</v>
      </c>
      <c r="H351" s="69"/>
      <c r="I351" s="69"/>
      <c r="J351" s="85"/>
      <c r="K351" s="85"/>
    </row>
    <row r="352" spans="1:11" s="72" customFormat="1" x14ac:dyDescent="0.35">
      <c r="A352" s="69">
        <v>7.3</v>
      </c>
      <c r="B352" s="70">
        <v>11.05</v>
      </c>
      <c r="C352" s="69">
        <v>9.0399999999999991</v>
      </c>
      <c r="D352" s="71" t="s">
        <v>117</v>
      </c>
      <c r="E352" s="71">
        <v>62</v>
      </c>
      <c r="F352" s="69"/>
      <c r="G352" s="71">
        <v>62</v>
      </c>
      <c r="H352" s="69"/>
      <c r="I352" s="69"/>
      <c r="J352" s="85"/>
      <c r="K352" s="85"/>
    </row>
    <row r="353" spans="1:11" s="72" customFormat="1" x14ac:dyDescent="0.35">
      <c r="A353" s="69">
        <v>7.3</v>
      </c>
      <c r="B353" s="70">
        <v>7.01</v>
      </c>
      <c r="C353" s="69">
        <v>9.0500000000000007</v>
      </c>
      <c r="D353" s="71" t="s">
        <v>117</v>
      </c>
      <c r="E353" s="71">
        <v>62</v>
      </c>
      <c r="F353" s="69"/>
      <c r="G353" s="71">
        <v>62</v>
      </c>
      <c r="H353" s="69"/>
      <c r="I353" s="69"/>
      <c r="J353" s="85"/>
      <c r="K353" s="85"/>
    </row>
    <row r="354" spans="1:11" s="72" customFormat="1" x14ac:dyDescent="0.35">
      <c r="A354" s="69">
        <v>7.3</v>
      </c>
      <c r="B354" s="70">
        <v>9.1199999999999992</v>
      </c>
      <c r="C354" s="69">
        <v>9.0500000000000007</v>
      </c>
      <c r="D354" s="71" t="s">
        <v>117</v>
      </c>
      <c r="E354" s="71">
        <v>62</v>
      </c>
      <c r="F354" s="69"/>
      <c r="G354" s="71">
        <v>62</v>
      </c>
      <c r="H354" s="69"/>
      <c r="I354" s="69"/>
      <c r="J354" s="85"/>
      <c r="K354" s="85"/>
    </row>
    <row r="355" spans="1:11" s="72" customFormat="1" x14ac:dyDescent="0.35">
      <c r="A355" s="69">
        <v>7.3</v>
      </c>
      <c r="B355" s="70">
        <v>10.012</v>
      </c>
      <c r="C355" s="69">
        <v>9.0500000000000007</v>
      </c>
      <c r="D355" s="71" t="s">
        <v>117</v>
      </c>
      <c r="E355" s="71">
        <v>62</v>
      </c>
      <c r="F355" s="69"/>
      <c r="G355" s="71">
        <v>62</v>
      </c>
      <c r="H355" s="69"/>
      <c r="I355" s="69"/>
      <c r="J355" s="85"/>
      <c r="K355" s="85"/>
    </row>
    <row r="356" spans="1:11" s="72" customFormat="1" x14ac:dyDescent="0.35">
      <c r="A356" s="69">
        <v>7.3</v>
      </c>
      <c r="B356" s="70">
        <v>10.021000000000001</v>
      </c>
      <c r="C356" s="69">
        <v>9.0500000000000007</v>
      </c>
      <c r="D356" s="71" t="s">
        <v>117</v>
      </c>
      <c r="E356" s="71">
        <v>62</v>
      </c>
      <c r="F356" s="69"/>
      <c r="G356" s="71">
        <v>62</v>
      </c>
      <c r="H356" s="69"/>
      <c r="I356" s="69"/>
      <c r="J356" s="85"/>
      <c r="K356" s="85"/>
    </row>
    <row r="357" spans="1:11" s="72" customFormat="1" x14ac:dyDescent="0.35">
      <c r="A357" s="69">
        <v>7.3</v>
      </c>
      <c r="B357" s="70">
        <v>11.05</v>
      </c>
      <c r="C357" s="69">
        <v>9.0500000000000007</v>
      </c>
      <c r="D357" s="71" t="s">
        <v>117</v>
      </c>
      <c r="E357" s="71">
        <v>62</v>
      </c>
      <c r="F357" s="69"/>
      <c r="G357" s="71">
        <v>62</v>
      </c>
      <c r="H357" s="69"/>
      <c r="I357" s="69"/>
      <c r="J357" s="85"/>
      <c r="K357" s="85"/>
    </row>
    <row r="358" spans="1:11" s="72" customFormat="1" x14ac:dyDescent="0.35">
      <c r="A358" s="69">
        <v>7.3</v>
      </c>
      <c r="B358" s="70">
        <v>13.03</v>
      </c>
      <c r="C358" s="69">
        <v>9.0500000000000007</v>
      </c>
      <c r="D358" s="71" t="s">
        <v>117</v>
      </c>
      <c r="E358" s="71">
        <v>62</v>
      </c>
      <c r="F358" s="69"/>
      <c r="G358" s="71">
        <v>62</v>
      </c>
      <c r="H358" s="69"/>
      <c r="I358" s="69"/>
      <c r="J358" s="85"/>
      <c r="K358" s="85"/>
    </row>
    <row r="359" spans="1:11" s="72" customFormat="1" x14ac:dyDescent="0.35">
      <c r="A359" s="69">
        <v>7.3</v>
      </c>
      <c r="B359" s="70">
        <v>7.01</v>
      </c>
      <c r="C359" s="69">
        <v>200</v>
      </c>
      <c r="D359" s="71" t="s">
        <v>117</v>
      </c>
      <c r="E359" s="71">
        <v>62</v>
      </c>
      <c r="F359" s="69"/>
      <c r="G359" s="71">
        <v>62</v>
      </c>
      <c r="H359" s="69"/>
      <c r="I359" s="69"/>
      <c r="J359" s="85"/>
      <c r="K359" s="85"/>
    </row>
    <row r="360" spans="1:11" s="72" customFormat="1" x14ac:dyDescent="0.35">
      <c r="A360" s="69">
        <v>12.1</v>
      </c>
      <c r="B360" s="70">
        <v>2.11</v>
      </c>
      <c r="C360" s="69">
        <v>8.0500000000000007</v>
      </c>
      <c r="D360" s="71" t="s">
        <v>117</v>
      </c>
      <c r="E360" s="71">
        <v>62</v>
      </c>
      <c r="F360" s="69"/>
      <c r="G360" s="71">
        <v>62</v>
      </c>
      <c r="H360" s="69"/>
      <c r="I360" s="69"/>
      <c r="J360" s="85"/>
      <c r="K360" s="85"/>
    </row>
    <row r="361" spans="1:11" s="72" customFormat="1" x14ac:dyDescent="0.35">
      <c r="A361" s="69">
        <v>12.1</v>
      </c>
      <c r="B361" s="70">
        <v>2.12</v>
      </c>
      <c r="C361" s="69">
        <v>8.0500000000000007</v>
      </c>
      <c r="D361" s="71" t="s">
        <v>117</v>
      </c>
      <c r="E361" s="71">
        <v>62</v>
      </c>
      <c r="F361" s="69"/>
      <c r="G361" s="71">
        <v>62</v>
      </c>
      <c r="H361" s="69"/>
      <c r="I361" s="69"/>
      <c r="J361" s="85"/>
      <c r="K361" s="85"/>
    </row>
    <row r="362" spans="1:11" s="72" customFormat="1" x14ac:dyDescent="0.35">
      <c r="A362" s="69">
        <v>12.1</v>
      </c>
      <c r="B362" s="70">
        <v>3.02</v>
      </c>
      <c r="C362" s="69">
        <v>8.0500000000000007</v>
      </c>
      <c r="D362" s="71" t="s">
        <v>117</v>
      </c>
      <c r="E362" s="71">
        <v>62</v>
      </c>
      <c r="F362" s="69"/>
      <c r="G362" s="71">
        <v>62</v>
      </c>
      <c r="H362" s="69"/>
      <c r="I362" s="69"/>
      <c r="J362" s="85"/>
      <c r="K362" s="85"/>
    </row>
    <row r="363" spans="1:11" s="72" customFormat="1" x14ac:dyDescent="0.35">
      <c r="A363" s="69">
        <v>12.1</v>
      </c>
      <c r="B363" s="70">
        <v>3.03</v>
      </c>
      <c r="C363" s="69">
        <v>8.0500000000000007</v>
      </c>
      <c r="D363" s="71" t="s">
        <v>117</v>
      </c>
      <c r="E363" s="71">
        <v>62</v>
      </c>
      <c r="F363" s="69"/>
      <c r="G363" s="71">
        <v>62</v>
      </c>
      <c r="H363" s="69"/>
      <c r="I363" s="69"/>
      <c r="J363" s="85"/>
      <c r="K363" s="85"/>
    </row>
    <row r="364" spans="1:11" s="72" customFormat="1" x14ac:dyDescent="0.35">
      <c r="A364" s="69">
        <v>12.1</v>
      </c>
      <c r="B364" s="70">
        <v>14.01</v>
      </c>
      <c r="C364" s="69">
        <v>8.0500000000000007</v>
      </c>
      <c r="D364" s="71" t="s">
        <v>117</v>
      </c>
      <c r="E364" s="71">
        <v>62</v>
      </c>
      <c r="F364" s="69"/>
      <c r="G364" s="71">
        <v>62</v>
      </c>
      <c r="H364" s="69"/>
      <c r="I364" s="69"/>
      <c r="J364" s="85"/>
      <c r="K364" s="85"/>
    </row>
    <row r="365" spans="1:11" s="72" customFormat="1" x14ac:dyDescent="0.35">
      <c r="A365" s="69">
        <v>12.1</v>
      </c>
      <c r="B365" s="70">
        <v>2.11</v>
      </c>
      <c r="C365" s="69">
        <v>9.01</v>
      </c>
      <c r="D365" s="71" t="s">
        <v>117</v>
      </c>
      <c r="E365" s="71">
        <v>62</v>
      </c>
      <c r="F365" s="69"/>
      <c r="G365" s="71">
        <v>62</v>
      </c>
      <c r="H365" s="69"/>
      <c r="I365" s="69"/>
      <c r="J365" s="85"/>
      <c r="K365" s="85"/>
    </row>
    <row r="366" spans="1:11" s="72" customFormat="1" x14ac:dyDescent="0.35">
      <c r="A366" s="69">
        <v>12.1</v>
      </c>
      <c r="B366" s="70">
        <v>2.12</v>
      </c>
      <c r="C366" s="69">
        <v>9.01</v>
      </c>
      <c r="D366" s="71" t="s">
        <v>117</v>
      </c>
      <c r="E366" s="71">
        <v>62</v>
      </c>
      <c r="F366" s="69"/>
      <c r="G366" s="71">
        <v>62</v>
      </c>
      <c r="H366" s="69"/>
      <c r="I366" s="69"/>
      <c r="J366" s="85"/>
      <c r="K366" s="85"/>
    </row>
    <row r="367" spans="1:11" s="72" customFormat="1" x14ac:dyDescent="0.35">
      <c r="A367" s="69">
        <v>12.1</v>
      </c>
      <c r="B367" s="70">
        <v>3.02</v>
      </c>
      <c r="C367" s="69">
        <v>9.01</v>
      </c>
      <c r="D367" s="71" t="s">
        <v>117</v>
      </c>
      <c r="E367" s="71">
        <v>62</v>
      </c>
      <c r="F367" s="69"/>
      <c r="G367" s="71">
        <v>62</v>
      </c>
      <c r="H367" s="69"/>
      <c r="I367" s="69"/>
      <c r="J367" s="85"/>
      <c r="K367" s="85"/>
    </row>
    <row r="368" spans="1:11" s="72" customFormat="1" x14ac:dyDescent="0.35">
      <c r="A368" s="69">
        <v>12.1</v>
      </c>
      <c r="B368" s="70">
        <v>3.03</v>
      </c>
      <c r="C368" s="69">
        <v>9.01</v>
      </c>
      <c r="D368" s="71" t="s">
        <v>117</v>
      </c>
      <c r="E368" s="71">
        <v>62</v>
      </c>
      <c r="F368" s="69"/>
      <c r="G368" s="71">
        <v>62</v>
      </c>
      <c r="H368" s="69"/>
      <c r="I368" s="69"/>
      <c r="J368" s="85"/>
      <c r="K368" s="85"/>
    </row>
    <row r="369" spans="1:11" s="72" customFormat="1" x14ac:dyDescent="0.35">
      <c r="A369" s="69">
        <v>12.1</v>
      </c>
      <c r="B369" s="70">
        <v>14.01</v>
      </c>
      <c r="C369" s="69">
        <v>9.01</v>
      </c>
      <c r="D369" s="71" t="s">
        <v>117</v>
      </c>
      <c r="E369" s="71">
        <v>62</v>
      </c>
      <c r="F369" s="69"/>
      <c r="G369" s="71">
        <v>62</v>
      </c>
      <c r="H369" s="69"/>
      <c r="I369" s="69"/>
      <c r="J369" s="85"/>
      <c r="K369" s="85"/>
    </row>
    <row r="370" spans="1:11" s="72" customFormat="1" x14ac:dyDescent="0.35">
      <c r="A370" s="69">
        <v>12.1</v>
      </c>
      <c r="B370" s="70">
        <v>2.11</v>
      </c>
      <c r="C370" s="69">
        <v>9.02</v>
      </c>
      <c r="D370" s="71" t="s">
        <v>117</v>
      </c>
      <c r="E370" s="71">
        <v>62</v>
      </c>
      <c r="F370" s="69"/>
      <c r="G370" s="71">
        <v>62</v>
      </c>
      <c r="H370" s="69"/>
      <c r="I370" s="69"/>
      <c r="J370" s="85"/>
      <c r="K370" s="85"/>
    </row>
    <row r="371" spans="1:11" s="72" customFormat="1" x14ac:dyDescent="0.35">
      <c r="A371" s="69">
        <v>12.1</v>
      </c>
      <c r="B371" s="70">
        <v>2.12</v>
      </c>
      <c r="C371" s="69">
        <v>9.02</v>
      </c>
      <c r="D371" s="71" t="s">
        <v>117</v>
      </c>
      <c r="E371" s="71">
        <v>62</v>
      </c>
      <c r="F371" s="69"/>
      <c r="G371" s="71">
        <v>62</v>
      </c>
      <c r="H371" s="69"/>
      <c r="I371" s="69"/>
      <c r="J371" s="85"/>
      <c r="K371" s="85"/>
    </row>
    <row r="372" spans="1:11" s="72" customFormat="1" x14ac:dyDescent="0.35">
      <c r="A372" s="69">
        <v>12.1</v>
      </c>
      <c r="B372" s="70">
        <v>3.02</v>
      </c>
      <c r="C372" s="69">
        <v>9.02</v>
      </c>
      <c r="D372" s="71" t="s">
        <v>117</v>
      </c>
      <c r="E372" s="71">
        <v>62</v>
      </c>
      <c r="F372" s="69"/>
      <c r="G372" s="71">
        <v>62</v>
      </c>
      <c r="H372" s="69"/>
      <c r="I372" s="69"/>
      <c r="J372" s="85"/>
      <c r="K372" s="85"/>
    </row>
    <row r="373" spans="1:11" s="68" customFormat="1" x14ac:dyDescent="0.35">
      <c r="A373" s="69">
        <v>12.1</v>
      </c>
      <c r="B373" s="70">
        <v>3.03</v>
      </c>
      <c r="C373" s="69">
        <v>9.02</v>
      </c>
      <c r="D373" s="71" t="s">
        <v>117</v>
      </c>
      <c r="E373" s="71">
        <v>62</v>
      </c>
      <c r="F373" s="69"/>
      <c r="G373" s="71">
        <v>62</v>
      </c>
      <c r="H373" s="69"/>
      <c r="I373" s="69"/>
      <c r="J373" s="85"/>
      <c r="K373" s="85"/>
    </row>
    <row r="374" spans="1:11" s="68" customFormat="1" x14ac:dyDescent="0.35">
      <c r="A374" s="69">
        <v>12.1</v>
      </c>
      <c r="B374" s="70">
        <v>14.01</v>
      </c>
      <c r="C374" s="69">
        <v>9.02</v>
      </c>
      <c r="D374" s="71" t="s">
        <v>117</v>
      </c>
      <c r="E374" s="71">
        <v>62</v>
      </c>
      <c r="F374" s="69"/>
      <c r="G374" s="71">
        <v>62</v>
      </c>
      <c r="H374" s="69"/>
      <c r="I374" s="69"/>
      <c r="J374" s="85"/>
      <c r="K374" s="85"/>
    </row>
    <row r="375" spans="1:11" s="72" customFormat="1" x14ac:dyDescent="0.35">
      <c r="A375" s="69">
        <v>13</v>
      </c>
      <c r="B375" s="70">
        <v>2.11</v>
      </c>
      <c r="C375" s="69">
        <v>9.0299999999999994</v>
      </c>
      <c r="D375" s="71" t="s">
        <v>117</v>
      </c>
      <c r="E375" s="71">
        <v>62</v>
      </c>
      <c r="F375" s="71"/>
      <c r="G375" s="71">
        <v>62</v>
      </c>
      <c r="H375" s="122"/>
      <c r="I375" s="122"/>
      <c r="J375" s="85"/>
    </row>
    <row r="376" spans="1:11" s="72" customFormat="1" x14ac:dyDescent="0.35">
      <c r="A376" s="69">
        <v>13</v>
      </c>
      <c r="B376" s="70">
        <v>2.11</v>
      </c>
      <c r="C376" s="69">
        <v>9.0399999999999991</v>
      </c>
      <c r="D376" s="71" t="s">
        <v>117</v>
      </c>
      <c r="E376" s="71">
        <v>62</v>
      </c>
      <c r="F376" s="71"/>
      <c r="G376" s="71">
        <v>62</v>
      </c>
      <c r="H376" s="122"/>
      <c r="I376" s="122"/>
      <c r="J376" s="85"/>
    </row>
    <row r="377" spans="1:11" s="72" customFormat="1" x14ac:dyDescent="0.35">
      <c r="A377" s="69">
        <v>13</v>
      </c>
      <c r="B377" s="70">
        <v>2.11</v>
      </c>
      <c r="C377" s="69">
        <v>9.0500000000000007</v>
      </c>
      <c r="D377" s="71" t="s">
        <v>117</v>
      </c>
      <c r="E377" s="71">
        <v>62</v>
      </c>
      <c r="F377" s="71"/>
      <c r="G377" s="71">
        <v>62</v>
      </c>
      <c r="H377" s="122"/>
      <c r="I377" s="122"/>
      <c r="J377" s="85"/>
    </row>
    <row r="378" spans="1:11" s="72" customFormat="1" x14ac:dyDescent="0.35">
      <c r="A378" s="69">
        <v>13</v>
      </c>
      <c r="B378" s="70">
        <v>2.12</v>
      </c>
      <c r="C378" s="69">
        <v>9.0299999999999994</v>
      </c>
      <c r="D378" s="71" t="s">
        <v>117</v>
      </c>
      <c r="E378" s="71">
        <v>62</v>
      </c>
      <c r="F378" s="71"/>
      <c r="G378" s="71">
        <v>62</v>
      </c>
      <c r="H378" s="122"/>
      <c r="I378" s="122"/>
      <c r="J378" s="85"/>
    </row>
    <row r="379" spans="1:11" s="72" customFormat="1" x14ac:dyDescent="0.35">
      <c r="A379" s="69">
        <v>13</v>
      </c>
      <c r="B379" s="70">
        <v>2.12</v>
      </c>
      <c r="C379" s="69">
        <v>9.0399999999999991</v>
      </c>
      <c r="D379" s="71" t="s">
        <v>117</v>
      </c>
      <c r="E379" s="71">
        <v>62</v>
      </c>
      <c r="F379" s="71"/>
      <c r="G379" s="71">
        <v>62</v>
      </c>
      <c r="H379" s="122"/>
      <c r="I379" s="122"/>
      <c r="J379" s="85"/>
    </row>
    <row r="380" spans="1:11" s="72" customFormat="1" x14ac:dyDescent="0.35">
      <c r="A380" s="69">
        <v>13</v>
      </c>
      <c r="B380" s="70">
        <v>2.12</v>
      </c>
      <c r="C380" s="69">
        <v>9.0500000000000007</v>
      </c>
      <c r="D380" s="71" t="s">
        <v>117</v>
      </c>
      <c r="E380" s="71">
        <v>62</v>
      </c>
      <c r="F380" s="71"/>
      <c r="G380" s="71">
        <v>62</v>
      </c>
      <c r="H380" s="122"/>
      <c r="I380" s="122"/>
      <c r="J380" s="85"/>
    </row>
    <row r="381" spans="1:11" s="68" customFormat="1" x14ac:dyDescent="0.35">
      <c r="A381" s="69">
        <v>13</v>
      </c>
      <c r="B381" s="70">
        <v>3.04</v>
      </c>
      <c r="C381" s="69">
        <v>9.0299999999999994</v>
      </c>
      <c r="D381" s="71" t="s">
        <v>117</v>
      </c>
      <c r="E381" s="71">
        <v>62</v>
      </c>
      <c r="F381" s="69"/>
      <c r="G381" s="71">
        <v>62</v>
      </c>
      <c r="H381" s="69"/>
      <c r="I381" s="69"/>
      <c r="J381" s="85"/>
      <c r="K381" s="85"/>
    </row>
    <row r="382" spans="1:11" s="68" customFormat="1" x14ac:dyDescent="0.35">
      <c r="A382" s="69">
        <v>13</v>
      </c>
      <c r="B382" s="70">
        <v>3.04</v>
      </c>
      <c r="C382" s="69">
        <v>9.0399999999999991</v>
      </c>
      <c r="D382" s="71" t="s">
        <v>117</v>
      </c>
      <c r="E382" s="71">
        <v>62</v>
      </c>
      <c r="F382" s="69"/>
      <c r="G382" s="71">
        <v>62</v>
      </c>
      <c r="H382" s="69"/>
      <c r="I382" s="69"/>
      <c r="J382" s="85"/>
      <c r="K382" s="85"/>
    </row>
    <row r="383" spans="1:11" s="68" customFormat="1" x14ac:dyDescent="0.35">
      <c r="A383" s="69">
        <v>13</v>
      </c>
      <c r="B383" s="70">
        <v>3.04</v>
      </c>
      <c r="C383" s="69">
        <v>9.0500000000000007</v>
      </c>
      <c r="D383" s="71" t="s">
        <v>117</v>
      </c>
      <c r="E383" s="71">
        <v>62</v>
      </c>
      <c r="F383" s="69"/>
      <c r="G383" s="71">
        <v>62</v>
      </c>
      <c r="H383" s="69"/>
      <c r="I383" s="69"/>
      <c r="J383" s="85"/>
      <c r="K383" s="85"/>
    </row>
    <row r="384" spans="1:11" s="72" customFormat="1" x14ac:dyDescent="0.35">
      <c r="A384" s="69">
        <v>13</v>
      </c>
      <c r="B384" s="70">
        <v>9.1199999999999992</v>
      </c>
      <c r="C384" s="69">
        <v>9.0299999999999994</v>
      </c>
      <c r="D384" s="71" t="s">
        <v>117</v>
      </c>
      <c r="E384" s="71">
        <v>62</v>
      </c>
      <c r="G384" s="71">
        <v>62</v>
      </c>
      <c r="H384" s="122"/>
      <c r="I384" s="122"/>
      <c r="J384" s="85"/>
    </row>
    <row r="385" spans="1:11" s="72" customFormat="1" x14ac:dyDescent="0.35">
      <c r="A385" s="69">
        <v>13</v>
      </c>
      <c r="B385" s="70">
        <v>9.1199999999999992</v>
      </c>
      <c r="C385" s="69">
        <v>9.0399999999999991</v>
      </c>
      <c r="D385" s="71" t="s">
        <v>117</v>
      </c>
      <c r="E385" s="71">
        <v>62</v>
      </c>
      <c r="F385" s="71"/>
      <c r="G385" s="71">
        <v>62</v>
      </c>
      <c r="H385" s="122"/>
      <c r="I385" s="122"/>
      <c r="J385" s="85"/>
    </row>
    <row r="386" spans="1:11" s="72" customFormat="1" x14ac:dyDescent="0.35">
      <c r="A386" s="69">
        <v>13</v>
      </c>
      <c r="B386" s="70">
        <v>9.1199999999999992</v>
      </c>
      <c r="C386" s="69">
        <v>9.0500000000000007</v>
      </c>
      <c r="D386" s="71" t="s">
        <v>117</v>
      </c>
      <c r="E386" s="71">
        <v>62</v>
      </c>
      <c r="F386" s="71"/>
      <c r="G386" s="71">
        <v>62</v>
      </c>
      <c r="H386" s="122"/>
      <c r="I386" s="122"/>
      <c r="J386" s="85"/>
    </row>
    <row r="387" spans="1:11" s="72" customFormat="1" x14ac:dyDescent="0.35">
      <c r="A387" s="69">
        <v>13</v>
      </c>
      <c r="B387" s="70">
        <v>10.012</v>
      </c>
      <c r="C387" s="69">
        <v>9.0299999999999994</v>
      </c>
      <c r="D387" s="71" t="s">
        <v>117</v>
      </c>
      <c r="E387" s="71">
        <v>62</v>
      </c>
      <c r="F387" s="71"/>
      <c r="G387" s="71">
        <v>62</v>
      </c>
      <c r="H387" s="122"/>
      <c r="I387" s="122"/>
      <c r="J387" s="85"/>
    </row>
    <row r="388" spans="1:11" s="72" customFormat="1" x14ac:dyDescent="0.35">
      <c r="A388" s="69">
        <v>13</v>
      </c>
      <c r="B388" s="70">
        <v>10.012</v>
      </c>
      <c r="C388" s="69">
        <v>9.0399999999999991</v>
      </c>
      <c r="D388" s="71" t="s">
        <v>117</v>
      </c>
      <c r="E388" s="71">
        <v>62</v>
      </c>
      <c r="F388" s="71"/>
      <c r="G388" s="71">
        <v>62</v>
      </c>
      <c r="H388" s="122"/>
      <c r="I388" s="122"/>
      <c r="J388" s="85"/>
    </row>
    <row r="389" spans="1:11" s="72" customFormat="1" x14ac:dyDescent="0.35">
      <c r="A389" s="69">
        <v>13</v>
      </c>
      <c r="B389" s="70">
        <v>10.012</v>
      </c>
      <c r="C389" s="69">
        <v>9.0500000000000007</v>
      </c>
      <c r="D389" s="71" t="s">
        <v>117</v>
      </c>
      <c r="E389" s="71">
        <v>62</v>
      </c>
      <c r="F389" s="71"/>
      <c r="G389" s="71">
        <v>62</v>
      </c>
      <c r="H389" s="122"/>
      <c r="I389" s="122"/>
      <c r="J389" s="85"/>
    </row>
    <row r="390" spans="1:11" s="72" customFormat="1" x14ac:dyDescent="0.35">
      <c r="A390" s="69">
        <v>13</v>
      </c>
      <c r="B390" s="70">
        <v>10.021000000000001</v>
      </c>
      <c r="C390" s="69">
        <v>9.0299999999999994</v>
      </c>
      <c r="D390" s="71" t="s">
        <v>117</v>
      </c>
      <c r="E390" s="71">
        <v>62</v>
      </c>
      <c r="F390" s="71"/>
      <c r="G390" s="71">
        <v>62</v>
      </c>
      <c r="H390" s="122"/>
      <c r="I390" s="122"/>
      <c r="J390" s="85"/>
    </row>
    <row r="391" spans="1:11" s="72" customFormat="1" x14ac:dyDescent="0.35">
      <c r="A391" s="69">
        <v>13</v>
      </c>
      <c r="B391" s="70">
        <v>10.021000000000001</v>
      </c>
      <c r="C391" s="69">
        <v>9.0399999999999991</v>
      </c>
      <c r="D391" s="71" t="s">
        <v>117</v>
      </c>
      <c r="E391" s="71">
        <v>62</v>
      </c>
      <c r="F391" s="71"/>
      <c r="G391" s="71">
        <v>62</v>
      </c>
      <c r="H391" s="122"/>
      <c r="I391" s="122"/>
      <c r="J391" s="85"/>
    </row>
    <row r="392" spans="1:11" s="72" customFormat="1" x14ac:dyDescent="0.35">
      <c r="A392" s="69">
        <v>13</v>
      </c>
      <c r="B392" s="70">
        <v>10.021000000000001</v>
      </c>
      <c r="C392" s="69">
        <v>9.0500000000000007</v>
      </c>
      <c r="D392" s="71" t="s">
        <v>117</v>
      </c>
      <c r="E392" s="71">
        <v>62</v>
      </c>
      <c r="F392" s="71"/>
      <c r="G392" s="71">
        <v>62</v>
      </c>
      <c r="H392" s="122"/>
      <c r="I392" s="122"/>
      <c r="J392" s="85"/>
    </row>
    <row r="393" spans="1:11" s="72" customFormat="1" x14ac:dyDescent="0.35">
      <c r="A393" s="69">
        <v>13</v>
      </c>
      <c r="B393" s="70">
        <v>16</v>
      </c>
      <c r="C393" s="69">
        <v>9.0299999999999994</v>
      </c>
      <c r="D393" s="71" t="s">
        <v>117</v>
      </c>
      <c r="E393" s="71">
        <v>62</v>
      </c>
      <c r="F393" s="71"/>
      <c r="G393" s="71">
        <v>62</v>
      </c>
      <c r="H393" s="122"/>
      <c r="I393" s="122"/>
      <c r="J393" s="85"/>
    </row>
    <row r="394" spans="1:11" s="72" customFormat="1" x14ac:dyDescent="0.35">
      <c r="A394" s="69">
        <v>13</v>
      </c>
      <c r="B394" s="70">
        <v>16</v>
      </c>
      <c r="C394" s="69">
        <v>9.0399999999999991</v>
      </c>
      <c r="D394" s="71" t="s">
        <v>117</v>
      </c>
      <c r="E394" s="71">
        <v>62</v>
      </c>
      <c r="F394" s="71"/>
      <c r="G394" s="71">
        <v>62</v>
      </c>
      <c r="H394" s="122"/>
      <c r="I394" s="122"/>
      <c r="J394" s="85"/>
    </row>
    <row r="395" spans="1:11" s="72" customFormat="1" x14ac:dyDescent="0.35">
      <c r="A395" s="69">
        <v>13</v>
      </c>
      <c r="B395" s="70">
        <v>16</v>
      </c>
      <c r="C395" s="69">
        <v>9.0500000000000007</v>
      </c>
      <c r="D395" s="71" t="s">
        <v>117</v>
      </c>
      <c r="E395" s="71">
        <v>62</v>
      </c>
      <c r="F395" s="71"/>
      <c r="G395" s="71">
        <v>62</v>
      </c>
      <c r="H395" s="122"/>
      <c r="I395" s="122"/>
      <c r="J395" s="85"/>
    </row>
    <row r="396" spans="1:11" s="64" customFormat="1" x14ac:dyDescent="0.35">
      <c r="A396" s="60">
        <v>2.1</v>
      </c>
      <c r="B396" s="61">
        <v>6.0519999999999996</v>
      </c>
      <c r="C396" s="60">
        <v>14.02</v>
      </c>
      <c r="D396" s="62" t="s">
        <v>147</v>
      </c>
      <c r="E396" s="62">
        <v>57</v>
      </c>
      <c r="F396" s="60">
        <v>76</v>
      </c>
      <c r="G396" s="62">
        <v>57</v>
      </c>
      <c r="H396" s="60"/>
      <c r="I396" s="60"/>
    </row>
    <row r="397" spans="1:11" s="64" customFormat="1" x14ac:dyDescent="0.35">
      <c r="A397" s="60">
        <v>2.1</v>
      </c>
      <c r="B397" s="61">
        <v>8.01</v>
      </c>
      <c r="C397" s="60">
        <v>14.02</v>
      </c>
      <c r="D397" s="62" t="s">
        <v>147</v>
      </c>
      <c r="E397" s="62">
        <v>57</v>
      </c>
      <c r="F397" s="60">
        <v>76</v>
      </c>
      <c r="G397" s="62">
        <v>57</v>
      </c>
      <c r="H397" s="60"/>
      <c r="I397" s="60"/>
    </row>
    <row r="398" spans="1:11" s="58" customFormat="1" x14ac:dyDescent="0.35">
      <c r="A398" s="60">
        <v>2.1</v>
      </c>
      <c r="B398" s="61">
        <v>8.02</v>
      </c>
      <c r="C398" s="60">
        <v>14.02</v>
      </c>
      <c r="D398" s="62" t="s">
        <v>147</v>
      </c>
      <c r="E398" s="62">
        <v>57</v>
      </c>
      <c r="F398" s="60">
        <v>76</v>
      </c>
      <c r="G398" s="62">
        <v>57</v>
      </c>
      <c r="H398" s="60"/>
      <c r="I398" s="60"/>
      <c r="J398" s="64"/>
      <c r="K398" s="64"/>
    </row>
    <row r="399" spans="1:11" s="58" customFormat="1" x14ac:dyDescent="0.35">
      <c r="A399" s="60">
        <v>2.1</v>
      </c>
      <c r="B399" s="61">
        <v>12.01</v>
      </c>
      <c r="C399" s="60">
        <v>14.02</v>
      </c>
      <c r="D399" s="62" t="s">
        <v>147</v>
      </c>
      <c r="E399" s="62">
        <v>57</v>
      </c>
      <c r="F399" s="60">
        <v>76</v>
      </c>
      <c r="G399" s="62">
        <v>57</v>
      </c>
      <c r="H399" s="60"/>
      <c r="I399" s="60"/>
      <c r="J399" s="64"/>
      <c r="K399" s="64"/>
    </row>
    <row r="400" spans="1:11" s="58" customFormat="1" x14ac:dyDescent="0.35">
      <c r="A400" s="60">
        <v>2.1</v>
      </c>
      <c r="B400" s="61">
        <v>6.0519999999999996</v>
      </c>
      <c r="C400" s="60">
        <v>14.03</v>
      </c>
      <c r="D400" s="62" t="s">
        <v>147</v>
      </c>
      <c r="E400" s="62">
        <v>57</v>
      </c>
      <c r="F400" s="60">
        <v>76</v>
      </c>
      <c r="G400" s="62">
        <v>57</v>
      </c>
      <c r="H400" s="60"/>
      <c r="I400" s="60"/>
      <c r="J400" s="64"/>
      <c r="K400" s="64"/>
    </row>
    <row r="401" spans="1:11" s="58" customFormat="1" x14ac:dyDescent="0.35">
      <c r="A401" s="60">
        <v>2.1</v>
      </c>
      <c r="B401" s="61">
        <v>6.08</v>
      </c>
      <c r="C401" s="60">
        <v>14.03</v>
      </c>
      <c r="D401" s="62" t="s">
        <v>147</v>
      </c>
      <c r="E401" s="62">
        <v>57</v>
      </c>
      <c r="F401" s="60">
        <v>76</v>
      </c>
      <c r="G401" s="62">
        <v>57</v>
      </c>
      <c r="H401" s="60"/>
      <c r="I401" s="60"/>
      <c r="J401" s="64"/>
      <c r="K401" s="64"/>
    </row>
    <row r="402" spans="1:11" s="58" customFormat="1" x14ac:dyDescent="0.35">
      <c r="A402" s="60">
        <v>2.1</v>
      </c>
      <c r="B402" s="61">
        <v>8.0299999999999994</v>
      </c>
      <c r="C402" s="60">
        <v>14.03</v>
      </c>
      <c r="D402" s="62" t="s">
        <v>147</v>
      </c>
      <c r="E402" s="62">
        <v>57</v>
      </c>
      <c r="F402" s="60">
        <v>76</v>
      </c>
      <c r="G402" s="62">
        <v>57</v>
      </c>
      <c r="H402" s="60"/>
      <c r="I402" s="60"/>
      <c r="J402" s="64"/>
      <c r="K402" s="64"/>
    </row>
    <row r="403" spans="1:11" s="58" customFormat="1" x14ac:dyDescent="0.35">
      <c r="A403" s="60">
        <v>2.1</v>
      </c>
      <c r="B403" s="61">
        <v>12.01</v>
      </c>
      <c r="C403" s="60">
        <v>14.03</v>
      </c>
      <c r="D403" s="62" t="s">
        <v>147</v>
      </c>
      <c r="E403" s="62">
        <v>57</v>
      </c>
      <c r="F403" s="60">
        <v>76</v>
      </c>
      <c r="G403" s="62">
        <v>57</v>
      </c>
      <c r="H403" s="60"/>
      <c r="I403" s="60"/>
      <c r="J403" s="64"/>
      <c r="K403" s="64"/>
    </row>
    <row r="404" spans="1:11" s="58" customFormat="1" x14ac:dyDescent="0.35">
      <c r="A404" s="60">
        <v>2.2000000000000002</v>
      </c>
      <c r="B404" s="61">
        <v>6.0519999999999996</v>
      </c>
      <c r="C404" s="60">
        <v>14.02</v>
      </c>
      <c r="D404" s="62" t="s">
        <v>147</v>
      </c>
      <c r="E404" s="62">
        <v>57</v>
      </c>
      <c r="F404" s="60">
        <v>76</v>
      </c>
      <c r="G404" s="62">
        <v>57</v>
      </c>
      <c r="H404" s="60"/>
      <c r="I404" s="60"/>
      <c r="J404" s="64"/>
      <c r="K404" s="64"/>
    </row>
    <row r="405" spans="1:11" s="58" customFormat="1" x14ac:dyDescent="0.35">
      <c r="A405" s="60">
        <v>2.2000000000000002</v>
      </c>
      <c r="B405" s="61">
        <v>8.01</v>
      </c>
      <c r="C405" s="60">
        <v>14.02</v>
      </c>
      <c r="D405" s="62" t="s">
        <v>147</v>
      </c>
      <c r="E405" s="62">
        <v>57</v>
      </c>
      <c r="F405" s="60">
        <v>76</v>
      </c>
      <c r="G405" s="62">
        <v>57</v>
      </c>
      <c r="H405" s="60"/>
      <c r="I405" s="60"/>
      <c r="J405" s="64"/>
      <c r="K405" s="64"/>
    </row>
    <row r="406" spans="1:11" s="58" customFormat="1" x14ac:dyDescent="0.35">
      <c r="A406" s="60">
        <v>2.2000000000000002</v>
      </c>
      <c r="B406" s="61">
        <v>8.02</v>
      </c>
      <c r="C406" s="60">
        <v>14.02</v>
      </c>
      <c r="D406" s="62" t="s">
        <v>147</v>
      </c>
      <c r="E406" s="62">
        <v>57</v>
      </c>
      <c r="F406" s="60">
        <v>76</v>
      </c>
      <c r="G406" s="62">
        <v>57</v>
      </c>
      <c r="H406" s="60"/>
      <c r="I406" s="60"/>
      <c r="J406" s="64"/>
      <c r="K406" s="64"/>
    </row>
    <row r="407" spans="1:11" s="64" customFormat="1" x14ac:dyDescent="0.35">
      <c r="A407" s="60">
        <v>2.2000000000000002</v>
      </c>
      <c r="B407" s="61">
        <v>12.01</v>
      </c>
      <c r="C407" s="60">
        <v>14.02</v>
      </c>
      <c r="D407" s="62" t="s">
        <v>147</v>
      </c>
      <c r="E407" s="62">
        <v>57</v>
      </c>
      <c r="F407" s="60">
        <v>76</v>
      </c>
      <c r="G407" s="62">
        <v>57</v>
      </c>
      <c r="H407" s="60"/>
      <c r="I407" s="60"/>
    </row>
    <row r="408" spans="1:11" s="64" customFormat="1" x14ac:dyDescent="0.35">
      <c r="A408" s="60">
        <v>2.2000000000000002</v>
      </c>
      <c r="B408" s="61">
        <v>6.0519999999999996</v>
      </c>
      <c r="C408" s="60">
        <v>14.04</v>
      </c>
      <c r="D408" s="62" t="s">
        <v>147</v>
      </c>
      <c r="E408" s="62">
        <v>57</v>
      </c>
      <c r="F408" s="60">
        <v>76</v>
      </c>
      <c r="G408" s="62">
        <v>57</v>
      </c>
      <c r="H408" s="60"/>
      <c r="I408" s="60"/>
    </row>
    <row r="409" spans="1:11" s="64" customFormat="1" x14ac:dyDescent="0.35">
      <c r="A409" s="60">
        <v>2.2000000000000002</v>
      </c>
      <c r="B409" s="61">
        <v>6.08</v>
      </c>
      <c r="C409" s="60">
        <v>14.04</v>
      </c>
      <c r="D409" s="62" t="s">
        <v>147</v>
      </c>
      <c r="E409" s="62">
        <v>57</v>
      </c>
      <c r="F409" s="60">
        <v>76</v>
      </c>
      <c r="G409" s="62">
        <v>57</v>
      </c>
      <c r="H409" s="60"/>
      <c r="I409" s="60"/>
    </row>
    <row r="410" spans="1:11" s="64" customFormat="1" x14ac:dyDescent="0.35">
      <c r="A410" s="82">
        <v>2.2000000000000002</v>
      </c>
      <c r="B410" s="61">
        <v>8.0299999999999994</v>
      </c>
      <c r="C410" s="60">
        <v>14.04</v>
      </c>
      <c r="D410" s="62" t="s">
        <v>147</v>
      </c>
      <c r="E410" s="62">
        <v>57</v>
      </c>
      <c r="F410" s="60">
        <v>76</v>
      </c>
      <c r="G410" s="62">
        <v>57</v>
      </c>
      <c r="H410" s="60"/>
      <c r="I410" s="60"/>
    </row>
    <row r="411" spans="1:11" s="64" customFormat="1" x14ac:dyDescent="0.35">
      <c r="A411" s="82">
        <v>2.2000000000000002</v>
      </c>
      <c r="B411" s="61">
        <v>12.01</v>
      </c>
      <c r="C411" s="60">
        <v>14.04</v>
      </c>
      <c r="D411" s="62" t="s">
        <v>147</v>
      </c>
      <c r="E411" s="62">
        <v>57</v>
      </c>
      <c r="F411" s="60">
        <v>76</v>
      </c>
      <c r="G411" s="62">
        <v>57</v>
      </c>
      <c r="H411" s="60"/>
      <c r="I411" s="60"/>
    </row>
    <row r="412" spans="1:11" s="72" customFormat="1" x14ac:dyDescent="0.35">
      <c r="A412" s="69">
        <v>7.1</v>
      </c>
      <c r="B412" s="70">
        <v>9.11</v>
      </c>
      <c r="C412" s="69">
        <v>8.02</v>
      </c>
      <c r="D412" s="71" t="s">
        <v>211</v>
      </c>
      <c r="E412" s="71">
        <v>85</v>
      </c>
      <c r="F412" s="69"/>
      <c r="G412" s="71">
        <v>85</v>
      </c>
      <c r="H412" s="69"/>
      <c r="I412" s="69"/>
      <c r="J412" s="85"/>
      <c r="K412" s="85"/>
    </row>
    <row r="413" spans="1:11" s="72" customFormat="1" x14ac:dyDescent="0.35">
      <c r="A413" s="69">
        <v>7.1</v>
      </c>
      <c r="B413" s="70">
        <v>10.012</v>
      </c>
      <c r="C413" s="69">
        <v>8.02</v>
      </c>
      <c r="D413" s="71" t="s">
        <v>211</v>
      </c>
      <c r="E413" s="71">
        <v>85</v>
      </c>
      <c r="F413" s="69"/>
      <c r="G413" s="71">
        <v>85</v>
      </c>
      <c r="H413" s="69"/>
      <c r="I413" s="69"/>
      <c r="J413" s="85"/>
      <c r="K413" s="85"/>
    </row>
    <row r="414" spans="1:11" s="72" customFormat="1" x14ac:dyDescent="0.35">
      <c r="A414" s="69">
        <v>7.1</v>
      </c>
      <c r="B414" s="70">
        <v>11.01</v>
      </c>
      <c r="C414" s="69">
        <v>8.02</v>
      </c>
      <c r="D414" s="71" t="s">
        <v>211</v>
      </c>
      <c r="E414" s="71">
        <v>85</v>
      </c>
      <c r="F414" s="69"/>
      <c r="G414" s="71">
        <v>85</v>
      </c>
      <c r="H414" s="69"/>
      <c r="I414" s="69"/>
      <c r="J414" s="85"/>
      <c r="K414" s="85"/>
    </row>
    <row r="415" spans="1:11" s="72" customFormat="1" x14ac:dyDescent="0.35">
      <c r="A415" s="69">
        <v>7.1</v>
      </c>
      <c r="B415" s="70">
        <v>9.11</v>
      </c>
      <c r="C415" s="69">
        <v>8.08</v>
      </c>
      <c r="D415" s="71" t="s">
        <v>211</v>
      </c>
      <c r="E415" s="71">
        <v>85</v>
      </c>
      <c r="F415" s="69"/>
      <c r="G415" s="71">
        <v>85</v>
      </c>
      <c r="H415" s="69"/>
      <c r="I415" s="69"/>
      <c r="J415" s="85"/>
      <c r="K415" s="85"/>
    </row>
    <row r="416" spans="1:11" s="72" customFormat="1" x14ac:dyDescent="0.35">
      <c r="A416" s="69">
        <v>7.1</v>
      </c>
      <c r="B416" s="70">
        <v>10.012</v>
      </c>
      <c r="C416" s="69">
        <v>8.08</v>
      </c>
      <c r="D416" s="71" t="s">
        <v>211</v>
      </c>
      <c r="E416" s="71">
        <v>85</v>
      </c>
      <c r="F416" s="69"/>
      <c r="G416" s="71">
        <v>85</v>
      </c>
      <c r="H416" s="69"/>
      <c r="I416" s="69"/>
      <c r="J416" s="85"/>
      <c r="K416" s="85"/>
    </row>
    <row r="417" spans="1:11" s="72" customFormat="1" x14ac:dyDescent="0.35">
      <c r="A417" s="69">
        <v>7.1</v>
      </c>
      <c r="B417" s="70">
        <v>11.01</v>
      </c>
      <c r="C417" s="69">
        <v>8.08</v>
      </c>
      <c r="D417" s="71" t="s">
        <v>211</v>
      </c>
      <c r="E417" s="71">
        <v>85</v>
      </c>
      <c r="F417" s="69"/>
      <c r="G417" s="71">
        <v>85</v>
      </c>
      <c r="H417" s="69"/>
      <c r="I417" s="69"/>
      <c r="J417" s="85"/>
      <c r="K417" s="85"/>
    </row>
    <row r="418" spans="1:11" s="72" customFormat="1" x14ac:dyDescent="0.35">
      <c r="A418" s="69">
        <v>7.1</v>
      </c>
      <c r="B418" s="70">
        <v>9.11</v>
      </c>
      <c r="C418" s="69">
        <v>17.04</v>
      </c>
      <c r="D418" s="71" t="s">
        <v>211</v>
      </c>
      <c r="E418" s="71">
        <v>85</v>
      </c>
      <c r="F418" s="69"/>
      <c r="G418" s="71">
        <v>85</v>
      </c>
      <c r="H418" s="69"/>
      <c r="I418" s="69"/>
      <c r="J418" s="85"/>
      <c r="K418" s="85"/>
    </row>
    <row r="419" spans="1:11" s="72" customFormat="1" x14ac:dyDescent="0.35">
      <c r="A419" s="69">
        <v>7.1</v>
      </c>
      <c r="B419" s="70">
        <v>10.012</v>
      </c>
      <c r="C419" s="69">
        <v>17.04</v>
      </c>
      <c r="D419" s="71" t="s">
        <v>211</v>
      </c>
      <c r="E419" s="71">
        <v>85</v>
      </c>
      <c r="F419" s="69"/>
      <c r="G419" s="71">
        <v>85</v>
      </c>
      <c r="H419" s="69"/>
      <c r="I419" s="69"/>
      <c r="J419" s="85"/>
      <c r="K419" s="85"/>
    </row>
    <row r="420" spans="1:11" s="72" customFormat="1" x14ac:dyDescent="0.35">
      <c r="A420" s="69">
        <v>7.1</v>
      </c>
      <c r="B420" s="70">
        <v>11.01</v>
      </c>
      <c r="C420" s="69">
        <v>17.04</v>
      </c>
      <c r="D420" s="71" t="s">
        <v>211</v>
      </c>
      <c r="E420" s="71">
        <v>85</v>
      </c>
      <c r="F420" s="69"/>
      <c r="G420" s="71">
        <v>85</v>
      </c>
      <c r="H420" s="69"/>
      <c r="I420" s="69"/>
      <c r="J420" s="85"/>
      <c r="K420" s="85"/>
    </row>
    <row r="421" spans="1:11" s="72" customFormat="1" x14ac:dyDescent="0.35">
      <c r="A421" s="69">
        <v>12.2</v>
      </c>
      <c r="B421" s="70">
        <v>2.13</v>
      </c>
      <c r="C421" s="69">
        <v>8.02</v>
      </c>
      <c r="D421" s="71" t="s">
        <v>211</v>
      </c>
      <c r="E421" s="71">
        <v>85</v>
      </c>
      <c r="F421" s="69"/>
      <c r="G421" s="71">
        <v>85</v>
      </c>
      <c r="H421" s="69"/>
      <c r="I421" s="69"/>
      <c r="J421" s="85"/>
      <c r="K421" s="85"/>
    </row>
    <row r="422" spans="1:11" s="72" customFormat="1" x14ac:dyDescent="0.35">
      <c r="A422" s="69">
        <v>12.2</v>
      </c>
      <c r="B422" s="70">
        <v>5.04</v>
      </c>
      <c r="C422" s="69">
        <v>8.02</v>
      </c>
      <c r="D422" s="71" t="s">
        <v>211</v>
      </c>
      <c r="E422" s="71">
        <v>85</v>
      </c>
      <c r="F422" s="69"/>
      <c r="G422" s="71">
        <v>85</v>
      </c>
      <c r="H422" s="69"/>
      <c r="I422" s="69"/>
      <c r="J422" s="85"/>
      <c r="K422" s="85"/>
    </row>
    <row r="423" spans="1:11" s="72" customFormat="1" x14ac:dyDescent="0.35">
      <c r="A423" s="69">
        <v>12.2</v>
      </c>
      <c r="B423" s="70">
        <v>7.03</v>
      </c>
      <c r="C423" s="69">
        <v>8.02</v>
      </c>
      <c r="D423" s="71" t="s">
        <v>211</v>
      </c>
      <c r="E423" s="71">
        <v>85</v>
      </c>
      <c r="F423" s="69"/>
      <c r="G423" s="71">
        <v>85</v>
      </c>
      <c r="H423" s="69"/>
      <c r="I423" s="69"/>
      <c r="J423" s="85"/>
      <c r="K423" s="85"/>
    </row>
    <row r="424" spans="1:11" s="72" customFormat="1" x14ac:dyDescent="0.35">
      <c r="A424" s="69">
        <v>12.2</v>
      </c>
      <c r="B424" s="70">
        <v>15</v>
      </c>
      <c r="C424" s="69">
        <v>8.02</v>
      </c>
      <c r="D424" s="71" t="s">
        <v>211</v>
      </c>
      <c r="E424" s="71">
        <v>85</v>
      </c>
      <c r="F424" s="69"/>
      <c r="G424" s="71">
        <v>85</v>
      </c>
      <c r="H424" s="69"/>
      <c r="I424" s="69"/>
      <c r="J424" s="85"/>
      <c r="K424" s="85"/>
    </row>
    <row r="425" spans="1:11" s="72" customFormat="1" x14ac:dyDescent="0.35">
      <c r="A425" s="69">
        <v>12.2</v>
      </c>
      <c r="B425" s="70">
        <v>2.13</v>
      </c>
      <c r="C425" s="69">
        <v>8.08</v>
      </c>
      <c r="D425" s="71" t="s">
        <v>211</v>
      </c>
      <c r="E425" s="71">
        <v>85</v>
      </c>
      <c r="F425" s="69"/>
      <c r="G425" s="71">
        <v>85</v>
      </c>
      <c r="H425" s="69"/>
      <c r="I425" s="69"/>
      <c r="J425" s="85"/>
      <c r="K425" s="85"/>
    </row>
    <row r="426" spans="1:11" s="72" customFormat="1" x14ac:dyDescent="0.35">
      <c r="A426" s="69">
        <v>12.2</v>
      </c>
      <c r="B426" s="70">
        <v>7.03</v>
      </c>
      <c r="C426" s="69">
        <v>8.08</v>
      </c>
      <c r="D426" s="71" t="s">
        <v>211</v>
      </c>
      <c r="E426" s="71">
        <v>85</v>
      </c>
      <c r="F426" s="69"/>
      <c r="G426" s="71">
        <v>85</v>
      </c>
      <c r="H426" s="69"/>
      <c r="I426" s="69"/>
      <c r="J426" s="85"/>
      <c r="K426" s="85"/>
    </row>
    <row r="427" spans="1:11" s="72" customFormat="1" x14ac:dyDescent="0.35">
      <c r="A427" s="69">
        <v>12.2</v>
      </c>
      <c r="B427" s="70">
        <v>15</v>
      </c>
      <c r="C427" s="69">
        <v>8.08</v>
      </c>
      <c r="D427" s="71" t="s">
        <v>211</v>
      </c>
      <c r="E427" s="71">
        <v>85</v>
      </c>
      <c r="F427" s="69"/>
      <c r="G427" s="71">
        <v>85</v>
      </c>
      <c r="H427" s="69"/>
      <c r="I427" s="69"/>
      <c r="J427" s="85"/>
      <c r="K427" s="85"/>
    </row>
    <row r="428" spans="1:11" s="72" customFormat="1" x14ac:dyDescent="0.35">
      <c r="A428" s="69">
        <v>12.2</v>
      </c>
      <c r="B428" s="70">
        <v>7.03</v>
      </c>
      <c r="C428" s="69">
        <v>17.04</v>
      </c>
      <c r="D428" s="71" t="s">
        <v>211</v>
      </c>
      <c r="E428" s="71">
        <v>85</v>
      </c>
      <c r="F428" s="69"/>
      <c r="G428" s="71">
        <v>85</v>
      </c>
      <c r="H428" s="69"/>
      <c r="I428" s="69"/>
      <c r="J428" s="85"/>
      <c r="K428" s="85"/>
    </row>
    <row r="429" spans="1:11" s="64" customFormat="1" x14ac:dyDescent="0.35">
      <c r="A429" s="60">
        <v>6</v>
      </c>
      <c r="B429" s="61">
        <v>13.01</v>
      </c>
      <c r="C429" s="60">
        <v>2.0299999999999998</v>
      </c>
      <c r="D429" s="62" t="s">
        <v>250</v>
      </c>
      <c r="E429" s="62">
        <v>83</v>
      </c>
      <c r="F429" s="60">
        <v>82</v>
      </c>
      <c r="G429" s="62">
        <v>83</v>
      </c>
      <c r="H429" s="60"/>
      <c r="I429" s="60"/>
    </row>
    <row r="430" spans="1:11" s="64" customFormat="1" x14ac:dyDescent="0.35">
      <c r="A430" s="60">
        <v>6</v>
      </c>
      <c r="B430" s="61">
        <v>13.01</v>
      </c>
      <c r="C430" s="60">
        <v>5.0599999999999996</v>
      </c>
      <c r="D430" s="62" t="s">
        <v>250</v>
      </c>
      <c r="E430" s="62">
        <v>83</v>
      </c>
      <c r="F430" s="60">
        <v>82</v>
      </c>
      <c r="G430" s="62">
        <v>83</v>
      </c>
      <c r="H430" s="60"/>
      <c r="I430" s="60"/>
    </row>
    <row r="431" spans="1:11" s="64" customFormat="1" x14ac:dyDescent="0.35">
      <c r="A431" s="60">
        <v>7.2</v>
      </c>
      <c r="B431" s="61">
        <v>6.01</v>
      </c>
      <c r="C431" s="60">
        <v>5.0599999999999996</v>
      </c>
      <c r="D431" s="62" t="s">
        <v>250</v>
      </c>
      <c r="E431" s="62">
        <v>83</v>
      </c>
      <c r="F431" s="60">
        <v>82</v>
      </c>
      <c r="G431" s="62">
        <v>83</v>
      </c>
      <c r="H431" s="60"/>
      <c r="I431" s="60"/>
    </row>
    <row r="432" spans="1:11" s="64" customFormat="1" x14ac:dyDescent="0.35">
      <c r="A432" s="60">
        <v>7.2</v>
      </c>
      <c r="B432" s="61">
        <v>9.08</v>
      </c>
      <c r="C432" s="60">
        <v>5.0599999999999996</v>
      </c>
      <c r="D432" s="62" t="s">
        <v>250</v>
      </c>
      <c r="E432" s="62">
        <v>83</v>
      </c>
      <c r="F432" s="60">
        <v>82</v>
      </c>
      <c r="G432" s="62">
        <v>83</v>
      </c>
      <c r="H432" s="60"/>
      <c r="I432" s="60"/>
    </row>
    <row r="433" spans="1:9" s="64" customFormat="1" x14ac:dyDescent="0.35">
      <c r="A433" s="60">
        <v>7.2</v>
      </c>
      <c r="B433" s="61">
        <v>10.010999999999999</v>
      </c>
      <c r="C433" s="60">
        <v>5.0599999999999996</v>
      </c>
      <c r="D433" s="62" t="s">
        <v>250</v>
      </c>
      <c r="E433" s="62">
        <v>83</v>
      </c>
      <c r="F433" s="60">
        <v>82</v>
      </c>
      <c r="G433" s="62">
        <v>83</v>
      </c>
      <c r="H433" s="60"/>
      <c r="I433" s="60"/>
    </row>
    <row r="434" spans="1:9" s="64" customFormat="1" x14ac:dyDescent="0.35">
      <c r="A434" s="60">
        <v>8</v>
      </c>
      <c r="B434" s="61">
        <v>1.0129999999999999</v>
      </c>
      <c r="C434" s="60">
        <v>2.02</v>
      </c>
      <c r="D434" s="62" t="s">
        <v>250</v>
      </c>
      <c r="E434" s="62">
        <v>83</v>
      </c>
      <c r="F434" s="60">
        <v>82</v>
      </c>
      <c r="G434" s="62">
        <v>83</v>
      </c>
      <c r="H434" s="60"/>
      <c r="I434" s="60"/>
    </row>
    <row r="435" spans="1:9" s="64" customFormat="1" x14ac:dyDescent="0.35">
      <c r="A435" s="60">
        <v>8</v>
      </c>
      <c r="B435" s="61">
        <v>2.08</v>
      </c>
      <c r="C435" s="60">
        <v>2.02</v>
      </c>
      <c r="D435" s="62" t="s">
        <v>250</v>
      </c>
      <c r="E435" s="62">
        <v>83</v>
      </c>
      <c r="F435" s="60">
        <v>82</v>
      </c>
      <c r="G435" s="62">
        <v>83</v>
      </c>
      <c r="H435" s="60"/>
      <c r="I435" s="60"/>
    </row>
    <row r="436" spans="1:9" s="64" customFormat="1" x14ac:dyDescent="0.35">
      <c r="A436" s="60">
        <v>8</v>
      </c>
      <c r="B436" s="61">
        <v>2.09</v>
      </c>
      <c r="C436" s="60">
        <v>2.0299999999999998</v>
      </c>
      <c r="D436" s="62" t="s">
        <v>250</v>
      </c>
      <c r="E436" s="62">
        <v>83</v>
      </c>
      <c r="F436" s="60">
        <v>82</v>
      </c>
      <c r="G436" s="62">
        <v>83</v>
      </c>
      <c r="H436" s="60"/>
      <c r="I436" s="60"/>
    </row>
    <row r="437" spans="1:9" s="64" customFormat="1" x14ac:dyDescent="0.35">
      <c r="A437" s="60">
        <v>8</v>
      </c>
      <c r="B437" s="61">
        <v>1.0109999999999999</v>
      </c>
      <c r="C437" s="60">
        <v>5.0599999999999996</v>
      </c>
      <c r="D437" s="62" t="s">
        <v>250</v>
      </c>
      <c r="E437" s="62">
        <v>83</v>
      </c>
      <c r="F437" s="60">
        <v>82</v>
      </c>
      <c r="G437" s="62">
        <v>83</v>
      </c>
      <c r="H437" s="60"/>
      <c r="I437" s="60"/>
    </row>
    <row r="438" spans="1:9" s="64" customFormat="1" x14ac:dyDescent="0.35">
      <c r="A438" s="60">
        <v>8</v>
      </c>
      <c r="B438" s="61">
        <v>1.0129999999999999</v>
      </c>
      <c r="C438" s="60">
        <v>5.0599999999999996</v>
      </c>
      <c r="D438" s="62" t="s">
        <v>250</v>
      </c>
      <c r="E438" s="62">
        <v>83</v>
      </c>
      <c r="F438" s="60">
        <v>82</v>
      </c>
      <c r="G438" s="62">
        <v>83</v>
      </c>
      <c r="H438" s="60"/>
      <c r="I438" s="60"/>
    </row>
    <row r="439" spans="1:9" s="64" customFormat="1" x14ac:dyDescent="0.35">
      <c r="A439" s="60">
        <v>8</v>
      </c>
      <c r="B439" s="61">
        <v>2.0099999999999998</v>
      </c>
      <c r="C439" s="60">
        <v>5.0599999999999996</v>
      </c>
      <c r="D439" s="62" t="s">
        <v>250</v>
      </c>
      <c r="E439" s="62">
        <v>83</v>
      </c>
      <c r="F439" s="60">
        <v>82</v>
      </c>
      <c r="G439" s="62">
        <v>83</v>
      </c>
      <c r="H439" s="60"/>
      <c r="I439" s="60"/>
    </row>
    <row r="440" spans="1:9" s="64" customFormat="1" x14ac:dyDescent="0.35">
      <c r="A440" s="60">
        <v>8</v>
      </c>
      <c r="B440" s="61">
        <v>17.042999999999999</v>
      </c>
      <c r="C440" s="60">
        <v>5.0599999999999996</v>
      </c>
      <c r="D440" s="62" t="s">
        <v>250</v>
      </c>
      <c r="E440" s="62">
        <v>83</v>
      </c>
      <c r="F440" s="60">
        <v>82</v>
      </c>
      <c r="G440" s="62">
        <v>83</v>
      </c>
      <c r="H440" s="60"/>
      <c r="I440" s="60"/>
    </row>
    <row r="441" spans="1:9" s="64" customFormat="1" x14ac:dyDescent="0.35">
      <c r="A441" s="60">
        <v>12.2</v>
      </c>
      <c r="B441" s="61">
        <v>6.01</v>
      </c>
      <c r="C441" s="60">
        <v>2.02</v>
      </c>
      <c r="D441" s="62" t="s">
        <v>250</v>
      </c>
      <c r="E441" s="62">
        <v>83</v>
      </c>
      <c r="F441" s="60">
        <v>82</v>
      </c>
      <c r="G441" s="62">
        <v>83</v>
      </c>
      <c r="H441" s="60"/>
      <c r="I441" s="60"/>
    </row>
    <row r="442" spans="1:9" s="64" customFormat="1" x14ac:dyDescent="0.35">
      <c r="A442" s="60">
        <v>12.2</v>
      </c>
      <c r="B442" s="61">
        <v>6.01</v>
      </c>
      <c r="C442" s="60">
        <v>5.0599999999999996</v>
      </c>
      <c r="D442" s="62" t="s">
        <v>250</v>
      </c>
      <c r="E442" s="62">
        <v>83</v>
      </c>
      <c r="F442" s="60">
        <v>82</v>
      </c>
      <c r="G442" s="62">
        <v>83</v>
      </c>
      <c r="H442" s="60"/>
      <c r="I442" s="60"/>
    </row>
    <row r="443" spans="1:9" s="72" customFormat="1" x14ac:dyDescent="0.35">
      <c r="A443" s="69">
        <v>6</v>
      </c>
      <c r="B443" s="70">
        <v>13.01</v>
      </c>
      <c r="C443" s="69">
        <v>5.07</v>
      </c>
      <c r="D443" s="71" t="s">
        <v>222</v>
      </c>
      <c r="E443" s="71">
        <v>84</v>
      </c>
      <c r="F443" s="69">
        <v>81</v>
      </c>
      <c r="G443" s="71">
        <v>84</v>
      </c>
      <c r="H443" s="69"/>
      <c r="I443" s="69"/>
    </row>
    <row r="444" spans="1:9" s="72" customFormat="1" x14ac:dyDescent="0.35">
      <c r="A444" s="69">
        <v>7.2</v>
      </c>
      <c r="B444" s="70">
        <v>6.01</v>
      </c>
      <c r="C444" s="69">
        <v>5.0599999999999996</v>
      </c>
      <c r="D444" s="71" t="s">
        <v>222</v>
      </c>
      <c r="E444" s="71">
        <v>84</v>
      </c>
      <c r="F444" s="69">
        <v>81</v>
      </c>
      <c r="G444" s="71">
        <v>84</v>
      </c>
      <c r="H444" s="69"/>
      <c r="I444" s="69"/>
    </row>
    <row r="445" spans="1:9" s="72" customFormat="1" x14ac:dyDescent="0.35">
      <c r="A445" s="69">
        <v>7.2</v>
      </c>
      <c r="B445" s="70">
        <v>9.08</v>
      </c>
      <c r="C445" s="69">
        <v>5.0599999999999996</v>
      </c>
      <c r="D445" s="71" t="s">
        <v>222</v>
      </c>
      <c r="E445" s="71">
        <v>84</v>
      </c>
      <c r="F445" s="69">
        <v>81</v>
      </c>
      <c r="G445" s="71">
        <v>84</v>
      </c>
      <c r="H445" s="69"/>
      <c r="I445" s="69"/>
    </row>
    <row r="446" spans="1:9" s="72" customFormat="1" x14ac:dyDescent="0.35">
      <c r="A446" s="69">
        <v>7.2</v>
      </c>
      <c r="B446" s="70">
        <v>9.09</v>
      </c>
      <c r="C446" s="69">
        <v>5.0599999999999996</v>
      </c>
      <c r="D446" s="71" t="s">
        <v>222</v>
      </c>
      <c r="E446" s="71">
        <v>84</v>
      </c>
      <c r="F446" s="69">
        <v>81</v>
      </c>
      <c r="G446" s="71">
        <v>84</v>
      </c>
      <c r="H446" s="69"/>
      <c r="I446" s="69"/>
    </row>
    <row r="447" spans="1:9" s="72" customFormat="1" x14ac:dyDescent="0.35">
      <c r="A447" s="69">
        <v>7.2</v>
      </c>
      <c r="B447" s="70">
        <v>10.010999999999999</v>
      </c>
      <c r="C447" s="69">
        <v>5.0599999999999996</v>
      </c>
      <c r="D447" s="71" t="s">
        <v>222</v>
      </c>
      <c r="E447" s="71">
        <v>84</v>
      </c>
      <c r="F447" s="69">
        <v>81</v>
      </c>
      <c r="G447" s="71">
        <v>84</v>
      </c>
      <c r="H447" s="69"/>
      <c r="I447" s="69"/>
    </row>
    <row r="448" spans="1:9" s="72" customFormat="1" x14ac:dyDescent="0.35">
      <c r="A448" s="69">
        <v>7.2</v>
      </c>
      <c r="B448" s="70">
        <v>10.012</v>
      </c>
      <c r="C448" s="69">
        <v>5.0599999999999996</v>
      </c>
      <c r="D448" s="71" t="s">
        <v>222</v>
      </c>
      <c r="E448" s="71">
        <v>84</v>
      </c>
      <c r="F448" s="69">
        <v>81</v>
      </c>
      <c r="G448" s="71">
        <v>84</v>
      </c>
      <c r="H448" s="69"/>
      <c r="I448" s="69"/>
    </row>
    <row r="449" spans="1:11" s="72" customFormat="1" x14ac:dyDescent="0.35">
      <c r="A449" s="69">
        <v>7.2</v>
      </c>
      <c r="B449" s="70">
        <v>10.021000000000001</v>
      </c>
      <c r="C449" s="69">
        <v>5.0599999999999996</v>
      </c>
      <c r="D449" s="71" t="s">
        <v>222</v>
      </c>
      <c r="E449" s="71">
        <v>84</v>
      </c>
      <c r="F449" s="69">
        <v>81</v>
      </c>
      <c r="G449" s="71">
        <v>84</v>
      </c>
      <c r="H449" s="69"/>
      <c r="I449" s="69"/>
    </row>
    <row r="450" spans="1:11" s="72" customFormat="1" x14ac:dyDescent="0.35">
      <c r="A450" s="69">
        <v>7.2</v>
      </c>
      <c r="B450" s="70">
        <v>10.022</v>
      </c>
      <c r="C450" s="69">
        <v>5.0599999999999996</v>
      </c>
      <c r="D450" s="71" t="s">
        <v>222</v>
      </c>
      <c r="E450" s="71">
        <v>84</v>
      </c>
      <c r="F450" s="69">
        <v>81</v>
      </c>
      <c r="G450" s="71">
        <v>84</v>
      </c>
      <c r="H450" s="69"/>
      <c r="I450" s="69"/>
    </row>
    <row r="451" spans="1:11" s="72" customFormat="1" x14ac:dyDescent="0.35">
      <c r="A451" s="69">
        <v>7.2</v>
      </c>
      <c r="B451" s="70">
        <v>6.01</v>
      </c>
      <c r="C451" s="69">
        <v>5.07</v>
      </c>
      <c r="D451" s="71" t="s">
        <v>222</v>
      </c>
      <c r="E451" s="71">
        <v>84</v>
      </c>
      <c r="F451" s="69">
        <v>81</v>
      </c>
      <c r="G451" s="71">
        <v>84</v>
      </c>
      <c r="H451" s="69"/>
      <c r="I451" s="69"/>
    </row>
    <row r="452" spans="1:11" s="72" customFormat="1" x14ac:dyDescent="0.35">
      <c r="A452" s="69">
        <v>7.2</v>
      </c>
      <c r="B452" s="70">
        <v>9.08</v>
      </c>
      <c r="C452" s="69">
        <v>5.07</v>
      </c>
      <c r="D452" s="71" t="s">
        <v>222</v>
      </c>
      <c r="E452" s="71">
        <v>84</v>
      </c>
      <c r="F452" s="69">
        <v>81</v>
      </c>
      <c r="G452" s="71">
        <v>84</v>
      </c>
      <c r="H452" s="69"/>
      <c r="I452" s="69"/>
    </row>
    <row r="453" spans="1:11" s="72" customFormat="1" x14ac:dyDescent="0.35">
      <c r="A453" s="69">
        <v>7.2</v>
      </c>
      <c r="B453" s="70">
        <v>9.09</v>
      </c>
      <c r="C453" s="69">
        <v>5.07</v>
      </c>
      <c r="D453" s="71" t="s">
        <v>222</v>
      </c>
      <c r="E453" s="71">
        <v>84</v>
      </c>
      <c r="F453" s="69">
        <v>81</v>
      </c>
      <c r="G453" s="71">
        <v>84</v>
      </c>
      <c r="H453" s="69"/>
      <c r="I453" s="69"/>
    </row>
    <row r="454" spans="1:11" s="72" customFormat="1" x14ac:dyDescent="0.35">
      <c r="A454" s="69">
        <v>7.2</v>
      </c>
      <c r="B454" s="70">
        <v>10.010999999999999</v>
      </c>
      <c r="C454" s="69">
        <v>5.07</v>
      </c>
      <c r="D454" s="71" t="s">
        <v>222</v>
      </c>
      <c r="E454" s="71">
        <v>84</v>
      </c>
      <c r="F454" s="69">
        <v>81</v>
      </c>
      <c r="G454" s="71">
        <v>84</v>
      </c>
      <c r="H454" s="69"/>
      <c r="I454" s="69"/>
    </row>
    <row r="455" spans="1:11" s="72" customFormat="1" x14ac:dyDescent="0.35">
      <c r="A455" s="69">
        <v>7.2</v>
      </c>
      <c r="B455" s="70">
        <v>10.012</v>
      </c>
      <c r="C455" s="69">
        <v>5.07</v>
      </c>
      <c r="D455" s="71" t="s">
        <v>222</v>
      </c>
      <c r="E455" s="71">
        <v>84</v>
      </c>
      <c r="F455" s="69">
        <v>81</v>
      </c>
      <c r="G455" s="71">
        <v>84</v>
      </c>
      <c r="H455" s="69"/>
      <c r="I455" s="69"/>
    </row>
    <row r="456" spans="1:11" s="72" customFormat="1" x14ac:dyDescent="0.35">
      <c r="A456" s="69">
        <v>7.2</v>
      </c>
      <c r="B456" s="70">
        <v>10.021000000000001</v>
      </c>
      <c r="C456" s="69">
        <v>5.07</v>
      </c>
      <c r="D456" s="71" t="s">
        <v>222</v>
      </c>
      <c r="E456" s="71">
        <v>84</v>
      </c>
      <c r="F456" s="69">
        <v>81</v>
      </c>
      <c r="G456" s="71">
        <v>84</v>
      </c>
      <c r="H456" s="69"/>
      <c r="I456" s="69"/>
    </row>
    <row r="457" spans="1:11" s="72" customFormat="1" x14ac:dyDescent="0.35">
      <c r="A457" s="69">
        <v>8</v>
      </c>
      <c r="B457" s="70">
        <v>17.02</v>
      </c>
      <c r="C457" s="69">
        <v>5.0599999999999996</v>
      </c>
      <c r="D457" s="71" t="s">
        <v>222</v>
      </c>
      <c r="E457" s="71">
        <v>84</v>
      </c>
      <c r="F457" s="69">
        <v>81</v>
      </c>
      <c r="G457" s="71">
        <v>84</v>
      </c>
      <c r="H457" s="69"/>
      <c r="I457" s="69"/>
    </row>
    <row r="458" spans="1:11" s="72" customFormat="1" x14ac:dyDescent="0.35">
      <c r="A458" s="69">
        <v>8</v>
      </c>
      <c r="B458" s="70">
        <v>1.0129999999999999</v>
      </c>
      <c r="C458" s="69">
        <v>5.07</v>
      </c>
      <c r="D458" s="71" t="s">
        <v>222</v>
      </c>
      <c r="E458" s="71">
        <v>84</v>
      </c>
      <c r="F458" s="69">
        <v>81</v>
      </c>
      <c r="G458" s="71">
        <v>84</v>
      </c>
      <c r="H458" s="69"/>
      <c r="I458" s="69"/>
    </row>
    <row r="459" spans="1:11" s="72" customFormat="1" x14ac:dyDescent="0.35">
      <c r="A459" s="69">
        <v>8</v>
      </c>
      <c r="B459" s="70">
        <v>17.02</v>
      </c>
      <c r="C459" s="69">
        <v>5.07</v>
      </c>
      <c r="D459" s="71" t="s">
        <v>222</v>
      </c>
      <c r="E459" s="71">
        <v>84</v>
      </c>
      <c r="F459" s="69">
        <v>81</v>
      </c>
      <c r="G459" s="71">
        <v>84</v>
      </c>
      <c r="H459" s="69"/>
      <c r="I459" s="69"/>
    </row>
    <row r="460" spans="1:11" s="72" customFormat="1" x14ac:dyDescent="0.35">
      <c r="A460" s="69">
        <v>8</v>
      </c>
      <c r="B460" s="70">
        <v>17.044</v>
      </c>
      <c r="C460" s="69">
        <v>5.07</v>
      </c>
      <c r="D460" s="71" t="s">
        <v>222</v>
      </c>
      <c r="E460" s="71">
        <v>84</v>
      </c>
      <c r="F460" s="69">
        <v>81</v>
      </c>
      <c r="G460" s="71">
        <v>84</v>
      </c>
      <c r="H460" s="69"/>
      <c r="I460" s="69"/>
    </row>
    <row r="461" spans="1:11" s="72" customFormat="1" x14ac:dyDescent="0.35">
      <c r="A461" s="69">
        <v>12.2</v>
      </c>
      <c r="B461" s="70">
        <v>6.01</v>
      </c>
      <c r="C461" s="69">
        <v>5.07</v>
      </c>
      <c r="D461" s="71" t="s">
        <v>222</v>
      </c>
      <c r="E461" s="71">
        <v>84</v>
      </c>
      <c r="F461" s="69">
        <v>81</v>
      </c>
      <c r="G461" s="71">
        <v>84</v>
      </c>
      <c r="H461" s="69"/>
      <c r="I461" s="69"/>
      <c r="K461" s="86"/>
    </row>
    <row r="462" spans="1:11" s="64" customFormat="1" x14ac:dyDescent="0.35">
      <c r="A462" s="60">
        <v>3</v>
      </c>
      <c r="B462" s="61">
        <v>2.0099999999999998</v>
      </c>
      <c r="C462" s="60">
        <v>8.01</v>
      </c>
      <c r="D462" s="62" t="s">
        <v>249</v>
      </c>
      <c r="E462" s="62">
        <v>110</v>
      </c>
      <c r="F462" s="60">
        <v>86</v>
      </c>
      <c r="G462" s="62">
        <v>110</v>
      </c>
      <c r="H462" s="60"/>
      <c r="I462" s="60"/>
    </row>
    <row r="463" spans="1:11" s="64" customFormat="1" x14ac:dyDescent="0.35">
      <c r="A463" s="60">
        <v>3</v>
      </c>
      <c r="B463" s="61">
        <v>2.0299999999999998</v>
      </c>
      <c r="C463" s="60">
        <v>8.01</v>
      </c>
      <c r="D463" s="62" t="s">
        <v>249</v>
      </c>
      <c r="E463" s="62">
        <v>110</v>
      </c>
      <c r="F463" s="60">
        <v>86</v>
      </c>
      <c r="G463" s="62">
        <v>110</v>
      </c>
      <c r="H463" s="60"/>
      <c r="I463" s="60"/>
    </row>
    <row r="464" spans="1:11" s="64" customFormat="1" x14ac:dyDescent="0.35">
      <c r="A464" s="60">
        <v>3</v>
      </c>
      <c r="B464" s="61">
        <v>2.04</v>
      </c>
      <c r="C464" s="60">
        <v>8.01</v>
      </c>
      <c r="D464" s="62" t="s">
        <v>249</v>
      </c>
      <c r="E464" s="62">
        <v>110</v>
      </c>
      <c r="F464" s="60">
        <v>86</v>
      </c>
      <c r="G464" s="62">
        <v>110</v>
      </c>
      <c r="H464" s="60"/>
      <c r="I464" s="60"/>
    </row>
    <row r="465" spans="1:9" s="64" customFormat="1" x14ac:dyDescent="0.35">
      <c r="A465" s="60">
        <v>3</v>
      </c>
      <c r="B465" s="61">
        <v>8.01</v>
      </c>
      <c r="C465" s="60">
        <v>8.01</v>
      </c>
      <c r="D465" s="62" t="s">
        <v>249</v>
      </c>
      <c r="E465" s="62">
        <v>110</v>
      </c>
      <c r="F465" s="60">
        <v>86</v>
      </c>
      <c r="G465" s="62">
        <v>110</v>
      </c>
      <c r="H465" s="60"/>
      <c r="I465" s="60"/>
    </row>
    <row r="466" spans="1:9" s="64" customFormat="1" x14ac:dyDescent="0.35">
      <c r="A466" s="60">
        <v>3</v>
      </c>
      <c r="B466" s="61">
        <v>10.013</v>
      </c>
      <c r="C466" s="60">
        <v>8.01</v>
      </c>
      <c r="D466" s="62" t="s">
        <v>249</v>
      </c>
      <c r="E466" s="62">
        <v>110</v>
      </c>
      <c r="F466" s="60">
        <v>86</v>
      </c>
      <c r="G466" s="62">
        <v>110</v>
      </c>
      <c r="H466" s="60"/>
      <c r="I466" s="60"/>
    </row>
    <row r="467" spans="1:9" s="64" customFormat="1" x14ac:dyDescent="0.35">
      <c r="A467" s="60">
        <v>3</v>
      </c>
      <c r="B467" s="61">
        <v>12.01</v>
      </c>
      <c r="C467" s="60">
        <v>8.01</v>
      </c>
      <c r="D467" s="62" t="s">
        <v>249</v>
      </c>
      <c r="E467" s="62">
        <v>110</v>
      </c>
      <c r="F467" s="60">
        <v>86</v>
      </c>
      <c r="G467" s="62">
        <v>110</v>
      </c>
      <c r="H467" s="60"/>
      <c r="I467" s="60"/>
    </row>
    <row r="468" spans="1:9" s="64" customFormat="1" x14ac:dyDescent="0.35">
      <c r="A468" s="60">
        <v>3</v>
      </c>
      <c r="B468" s="61">
        <v>15</v>
      </c>
      <c r="C468" s="60">
        <v>8.01</v>
      </c>
      <c r="D468" s="62" t="s">
        <v>249</v>
      </c>
      <c r="E468" s="62">
        <v>110</v>
      </c>
      <c r="F468" s="60">
        <v>86</v>
      </c>
      <c r="G468" s="62">
        <v>110</v>
      </c>
      <c r="H468" s="60"/>
      <c r="I468" s="60"/>
    </row>
    <row r="469" spans="1:9" s="64" customFormat="1" x14ac:dyDescent="0.35">
      <c r="A469" s="60">
        <v>3</v>
      </c>
      <c r="B469" s="61">
        <v>2.0099999999999998</v>
      </c>
      <c r="C469" s="60">
        <v>10.06</v>
      </c>
      <c r="D469" s="62" t="s">
        <v>249</v>
      </c>
      <c r="E469" s="62">
        <v>110</v>
      </c>
      <c r="F469" s="60">
        <v>86</v>
      </c>
      <c r="G469" s="62">
        <v>110</v>
      </c>
      <c r="H469" s="60"/>
      <c r="I469" s="60"/>
    </row>
    <row r="470" spans="1:9" s="64" customFormat="1" x14ac:dyDescent="0.35">
      <c r="A470" s="60">
        <v>3</v>
      </c>
      <c r="B470" s="61">
        <v>2.0299999999999998</v>
      </c>
      <c r="C470" s="60">
        <v>10.06</v>
      </c>
      <c r="D470" s="62" t="s">
        <v>249</v>
      </c>
      <c r="E470" s="62">
        <v>110</v>
      </c>
      <c r="F470" s="60">
        <v>86</v>
      </c>
      <c r="G470" s="62">
        <v>110</v>
      </c>
      <c r="H470" s="60"/>
      <c r="I470" s="60"/>
    </row>
    <row r="471" spans="1:9" s="64" customFormat="1" x14ac:dyDescent="0.35">
      <c r="A471" s="60">
        <v>3</v>
      </c>
      <c r="B471" s="61">
        <v>2.04</v>
      </c>
      <c r="C471" s="60">
        <v>10.06</v>
      </c>
      <c r="D471" s="62" t="s">
        <v>249</v>
      </c>
      <c r="E471" s="62">
        <v>110</v>
      </c>
      <c r="F471" s="60">
        <v>86</v>
      </c>
      <c r="G471" s="62">
        <v>110</v>
      </c>
      <c r="H471" s="60"/>
      <c r="I471" s="60"/>
    </row>
    <row r="472" spans="1:9" s="64" customFormat="1" x14ac:dyDescent="0.35">
      <c r="A472" s="60">
        <v>3</v>
      </c>
      <c r="B472" s="61">
        <v>15</v>
      </c>
      <c r="C472" s="60">
        <v>10.06</v>
      </c>
      <c r="D472" s="62" t="s">
        <v>249</v>
      </c>
      <c r="E472" s="62">
        <v>110</v>
      </c>
      <c r="F472" s="60">
        <v>86</v>
      </c>
      <c r="G472" s="62">
        <v>110</v>
      </c>
      <c r="H472" s="60"/>
      <c r="I472" s="60"/>
    </row>
    <row r="473" spans="1:9" s="64" customFormat="1" x14ac:dyDescent="0.35">
      <c r="A473" s="60">
        <v>3</v>
      </c>
      <c r="B473" s="61">
        <v>2.0099999999999998</v>
      </c>
      <c r="C473" s="60">
        <v>10.07</v>
      </c>
      <c r="D473" s="62" t="s">
        <v>249</v>
      </c>
      <c r="E473" s="62">
        <v>110</v>
      </c>
      <c r="F473" s="60">
        <v>86</v>
      </c>
      <c r="G473" s="62">
        <v>110</v>
      </c>
      <c r="H473" s="60"/>
      <c r="I473" s="60"/>
    </row>
    <row r="474" spans="1:9" s="64" customFormat="1" x14ac:dyDescent="0.35">
      <c r="A474" s="60">
        <v>3</v>
      </c>
      <c r="B474" s="61">
        <v>2.0299999999999998</v>
      </c>
      <c r="C474" s="60">
        <v>10.07</v>
      </c>
      <c r="D474" s="62" t="s">
        <v>249</v>
      </c>
      <c r="E474" s="62">
        <v>110</v>
      </c>
      <c r="F474" s="60">
        <v>86</v>
      </c>
      <c r="G474" s="62">
        <v>110</v>
      </c>
      <c r="H474" s="60"/>
      <c r="I474" s="60"/>
    </row>
    <row r="475" spans="1:9" s="64" customFormat="1" x14ac:dyDescent="0.35">
      <c r="A475" s="60">
        <v>3</v>
      </c>
      <c r="B475" s="61">
        <v>2.04</v>
      </c>
      <c r="C475" s="60">
        <v>10.07</v>
      </c>
      <c r="D475" s="62" t="s">
        <v>249</v>
      </c>
      <c r="E475" s="62">
        <v>110</v>
      </c>
      <c r="F475" s="60">
        <v>86</v>
      </c>
      <c r="G475" s="62">
        <v>110</v>
      </c>
      <c r="H475" s="60"/>
      <c r="I475" s="60"/>
    </row>
    <row r="476" spans="1:9" s="64" customFormat="1" x14ac:dyDescent="0.35">
      <c r="A476" s="60">
        <v>3</v>
      </c>
      <c r="B476" s="61">
        <v>15</v>
      </c>
      <c r="C476" s="60">
        <v>10.07</v>
      </c>
      <c r="D476" s="62" t="s">
        <v>249</v>
      </c>
      <c r="E476" s="62">
        <v>110</v>
      </c>
      <c r="F476" s="60">
        <v>86</v>
      </c>
      <c r="G476" s="62">
        <v>110</v>
      </c>
      <c r="H476" s="60"/>
      <c r="I476" s="60"/>
    </row>
    <row r="477" spans="1:9" s="64" customFormat="1" x14ac:dyDescent="0.35">
      <c r="A477" s="60">
        <v>3</v>
      </c>
      <c r="B477" s="61">
        <v>2.0099999999999998</v>
      </c>
      <c r="C477" s="60">
        <v>10.08</v>
      </c>
      <c r="D477" s="62" t="s">
        <v>249</v>
      </c>
      <c r="E477" s="62">
        <v>110</v>
      </c>
      <c r="F477" s="60">
        <v>86</v>
      </c>
      <c r="G477" s="62">
        <v>110</v>
      </c>
      <c r="H477" s="60"/>
      <c r="I477" s="60"/>
    </row>
    <row r="478" spans="1:9" s="64" customFormat="1" x14ac:dyDescent="0.35">
      <c r="A478" s="60">
        <v>3</v>
      </c>
      <c r="B478" s="61">
        <v>2.0299999999999998</v>
      </c>
      <c r="C478" s="60">
        <v>10.08</v>
      </c>
      <c r="D478" s="62" t="s">
        <v>249</v>
      </c>
      <c r="E478" s="62">
        <v>110</v>
      </c>
      <c r="F478" s="60">
        <v>86</v>
      </c>
      <c r="G478" s="62">
        <v>110</v>
      </c>
      <c r="H478" s="60"/>
      <c r="I478" s="60"/>
    </row>
    <row r="479" spans="1:9" s="64" customFormat="1" x14ac:dyDescent="0.35">
      <c r="A479" s="60">
        <v>3</v>
      </c>
      <c r="B479" s="61">
        <v>2.04</v>
      </c>
      <c r="C479" s="60">
        <v>10.08</v>
      </c>
      <c r="D479" s="62" t="s">
        <v>249</v>
      </c>
      <c r="E479" s="62">
        <v>110</v>
      </c>
      <c r="F479" s="60">
        <v>86</v>
      </c>
      <c r="G479" s="62">
        <v>110</v>
      </c>
      <c r="H479" s="60"/>
      <c r="I479" s="60"/>
    </row>
    <row r="480" spans="1:9" s="64" customFormat="1" x14ac:dyDescent="0.35">
      <c r="A480" s="60">
        <v>3</v>
      </c>
      <c r="B480" s="61">
        <v>15</v>
      </c>
      <c r="C480" s="60">
        <v>10.08</v>
      </c>
      <c r="D480" s="62" t="s">
        <v>249</v>
      </c>
      <c r="E480" s="62">
        <v>110</v>
      </c>
      <c r="F480" s="60">
        <v>86</v>
      </c>
      <c r="G480" s="62">
        <v>110</v>
      </c>
      <c r="H480" s="60"/>
      <c r="I480" s="60"/>
    </row>
    <row r="481" spans="1:9" s="72" customFormat="1" x14ac:dyDescent="0.35">
      <c r="A481" s="69">
        <v>3</v>
      </c>
      <c r="B481" s="70">
        <v>2.0099999999999998</v>
      </c>
      <c r="C481" s="69">
        <v>8.01</v>
      </c>
      <c r="D481" s="71" t="s">
        <v>248</v>
      </c>
      <c r="E481" s="71">
        <v>98</v>
      </c>
      <c r="F481" s="69">
        <v>85</v>
      </c>
      <c r="G481" s="71">
        <v>98</v>
      </c>
      <c r="H481" s="69"/>
      <c r="I481" s="69"/>
    </row>
    <row r="482" spans="1:9" s="72" customFormat="1" x14ac:dyDescent="0.35">
      <c r="A482" s="69">
        <v>3</v>
      </c>
      <c r="B482" s="70">
        <v>2.04</v>
      </c>
      <c r="C482" s="69">
        <v>8.01</v>
      </c>
      <c r="D482" s="71" t="s">
        <v>248</v>
      </c>
      <c r="E482" s="71">
        <v>98</v>
      </c>
      <c r="F482" s="69">
        <v>85</v>
      </c>
      <c r="G482" s="71">
        <v>98</v>
      </c>
      <c r="H482" s="69"/>
      <c r="I482" s="69"/>
    </row>
    <row r="483" spans="1:9" s="72" customFormat="1" x14ac:dyDescent="0.35">
      <c r="A483" s="69">
        <v>3</v>
      </c>
      <c r="B483" s="70">
        <v>8.01</v>
      </c>
      <c r="C483" s="69">
        <v>8.01</v>
      </c>
      <c r="D483" s="71" t="s">
        <v>248</v>
      </c>
      <c r="E483" s="71">
        <v>98</v>
      </c>
      <c r="F483" s="69">
        <v>85</v>
      </c>
      <c r="G483" s="71">
        <v>98</v>
      </c>
      <c r="H483" s="69"/>
      <c r="I483" s="69"/>
    </row>
    <row r="484" spans="1:9" s="72" customFormat="1" x14ac:dyDescent="0.35">
      <c r="A484" s="69">
        <v>3</v>
      </c>
      <c r="B484" s="70">
        <v>10.010999999999999</v>
      </c>
      <c r="C484" s="69">
        <v>8.01</v>
      </c>
      <c r="D484" s="71" t="s">
        <v>248</v>
      </c>
      <c r="E484" s="71">
        <v>98</v>
      </c>
      <c r="F484" s="69">
        <v>85</v>
      </c>
      <c r="G484" s="71">
        <v>98</v>
      </c>
      <c r="H484" s="69"/>
      <c r="I484" s="69"/>
    </row>
    <row r="485" spans="1:9" s="72" customFormat="1" x14ac:dyDescent="0.35">
      <c r="A485" s="69">
        <v>3</v>
      </c>
      <c r="B485" s="70">
        <v>11.09</v>
      </c>
      <c r="C485" s="69">
        <v>8.01</v>
      </c>
      <c r="D485" s="71" t="s">
        <v>248</v>
      </c>
      <c r="E485" s="71">
        <v>98</v>
      </c>
      <c r="F485" s="69">
        <v>85</v>
      </c>
      <c r="G485" s="71">
        <v>98</v>
      </c>
      <c r="H485" s="69"/>
      <c r="I485" s="69"/>
    </row>
    <row r="486" spans="1:9" s="72" customFormat="1" x14ac:dyDescent="0.35">
      <c r="A486" s="69">
        <v>3</v>
      </c>
      <c r="B486" s="70">
        <v>12.01</v>
      </c>
      <c r="C486" s="69">
        <v>8.01</v>
      </c>
      <c r="D486" s="71" t="s">
        <v>248</v>
      </c>
      <c r="E486" s="71">
        <v>98</v>
      </c>
      <c r="F486" s="69">
        <v>85</v>
      </c>
      <c r="G486" s="71">
        <v>98</v>
      </c>
      <c r="H486" s="69"/>
      <c r="I486" s="69"/>
    </row>
    <row r="487" spans="1:9" s="72" customFormat="1" x14ac:dyDescent="0.35">
      <c r="A487" s="69">
        <v>3</v>
      </c>
      <c r="B487" s="70">
        <v>15</v>
      </c>
      <c r="C487" s="69">
        <v>8.01</v>
      </c>
      <c r="D487" s="71" t="s">
        <v>248</v>
      </c>
      <c r="E487" s="71">
        <v>98</v>
      </c>
      <c r="F487" s="69"/>
      <c r="G487" s="71">
        <v>98</v>
      </c>
      <c r="H487" s="69"/>
      <c r="I487" s="69"/>
    </row>
    <row r="488" spans="1:9" s="64" customFormat="1" x14ac:dyDescent="0.35">
      <c r="A488" s="82">
        <v>2.1</v>
      </c>
      <c r="B488" s="61">
        <v>8.0299999999999994</v>
      </c>
      <c r="C488" s="60">
        <v>14.04</v>
      </c>
      <c r="D488" s="62" t="s">
        <v>148</v>
      </c>
      <c r="E488" s="62">
        <v>58</v>
      </c>
      <c r="F488" s="60">
        <v>90</v>
      </c>
      <c r="G488" s="62">
        <v>58</v>
      </c>
      <c r="H488" s="60"/>
      <c r="I488" s="60"/>
    </row>
    <row r="489" spans="1:9" s="64" customFormat="1" x14ac:dyDescent="0.35">
      <c r="A489" s="82">
        <v>2.1</v>
      </c>
      <c r="B489" s="61">
        <v>12.01</v>
      </c>
      <c r="C489" s="60">
        <v>14.04</v>
      </c>
      <c r="D489" s="62" t="s">
        <v>148</v>
      </c>
      <c r="E489" s="62">
        <v>58</v>
      </c>
      <c r="F489" s="60">
        <v>90</v>
      </c>
      <c r="G489" s="62">
        <v>58</v>
      </c>
      <c r="H489" s="60"/>
      <c r="I489" s="60"/>
    </row>
    <row r="490" spans="1:9" s="64" customFormat="1" x14ac:dyDescent="0.35">
      <c r="A490" s="82">
        <v>2.1</v>
      </c>
      <c r="B490" s="61">
        <v>6.07</v>
      </c>
      <c r="C490" s="60">
        <v>14.05</v>
      </c>
      <c r="D490" s="62" t="s">
        <v>148</v>
      </c>
      <c r="E490" s="62">
        <v>58</v>
      </c>
      <c r="F490" s="60">
        <v>90</v>
      </c>
      <c r="G490" s="62">
        <v>58</v>
      </c>
      <c r="H490" s="60"/>
      <c r="I490" s="60"/>
    </row>
    <row r="491" spans="1:9" s="64" customFormat="1" x14ac:dyDescent="0.35">
      <c r="A491" s="82">
        <v>2.1</v>
      </c>
      <c r="B491" s="61">
        <v>12.01</v>
      </c>
      <c r="C491" s="60">
        <v>14.05</v>
      </c>
      <c r="D491" s="62" t="s">
        <v>148</v>
      </c>
      <c r="E491" s="62">
        <v>58</v>
      </c>
      <c r="F491" s="60">
        <v>90</v>
      </c>
      <c r="G491" s="62">
        <v>58</v>
      </c>
      <c r="H491" s="60"/>
      <c r="I491" s="60"/>
    </row>
    <row r="492" spans="1:9" s="64" customFormat="1" x14ac:dyDescent="0.35">
      <c r="A492" s="82">
        <v>2.1</v>
      </c>
      <c r="B492" s="61">
        <v>8.0299999999999994</v>
      </c>
      <c r="C492" s="60">
        <v>14.06</v>
      </c>
      <c r="D492" s="62" t="s">
        <v>148</v>
      </c>
      <c r="E492" s="62">
        <v>58</v>
      </c>
      <c r="F492" s="60">
        <v>90</v>
      </c>
      <c r="G492" s="62">
        <v>58</v>
      </c>
      <c r="H492" s="60"/>
      <c r="I492" s="60"/>
    </row>
    <row r="493" spans="1:9" s="64" customFormat="1" x14ac:dyDescent="0.35">
      <c r="A493" s="82">
        <v>2.1</v>
      </c>
      <c r="B493" s="61">
        <v>9.0299999999999994</v>
      </c>
      <c r="C493" s="60">
        <v>14.06</v>
      </c>
      <c r="D493" s="62" t="s">
        <v>148</v>
      </c>
      <c r="E493" s="62">
        <v>58</v>
      </c>
      <c r="F493" s="60">
        <v>90</v>
      </c>
      <c r="G493" s="62">
        <v>58</v>
      </c>
      <c r="H493" s="60"/>
      <c r="I493" s="60"/>
    </row>
    <row r="494" spans="1:9" s="64" customFormat="1" x14ac:dyDescent="0.35">
      <c r="A494" s="82">
        <v>2.1</v>
      </c>
      <c r="B494" s="61">
        <v>12.01</v>
      </c>
      <c r="C494" s="60">
        <v>14.06</v>
      </c>
      <c r="D494" s="62" t="s">
        <v>148</v>
      </c>
      <c r="E494" s="62">
        <v>58</v>
      </c>
      <c r="F494" s="60">
        <v>90</v>
      </c>
      <c r="G494" s="62">
        <v>58</v>
      </c>
      <c r="H494" s="60"/>
      <c r="I494" s="60"/>
    </row>
    <row r="495" spans="1:9" s="64" customFormat="1" x14ac:dyDescent="0.35">
      <c r="A495" s="60">
        <v>4</v>
      </c>
      <c r="B495" s="61">
        <v>8.0299999999999994</v>
      </c>
      <c r="C495" s="60">
        <v>18.02</v>
      </c>
      <c r="D495" s="62" t="s">
        <v>148</v>
      </c>
      <c r="E495" s="62">
        <v>58</v>
      </c>
      <c r="F495" s="60">
        <v>90</v>
      </c>
      <c r="G495" s="62">
        <v>58</v>
      </c>
      <c r="H495" s="60"/>
      <c r="I495" s="60"/>
    </row>
    <row r="496" spans="1:9" s="64" customFormat="1" x14ac:dyDescent="0.35">
      <c r="A496" s="60">
        <v>4</v>
      </c>
      <c r="B496" s="61">
        <v>9.0299999999999994</v>
      </c>
      <c r="C496" s="60">
        <v>18.02</v>
      </c>
      <c r="D496" s="62" t="s">
        <v>148</v>
      </c>
      <c r="E496" s="62">
        <v>58</v>
      </c>
      <c r="F496" s="60">
        <v>90</v>
      </c>
      <c r="G496" s="62">
        <v>58</v>
      </c>
      <c r="H496" s="60"/>
      <c r="I496" s="60"/>
    </row>
    <row r="497" spans="1:9" s="64" customFormat="1" x14ac:dyDescent="0.35">
      <c r="A497" s="60">
        <v>4</v>
      </c>
      <c r="B497" s="61">
        <v>12.01</v>
      </c>
      <c r="C497" s="60">
        <v>18.02</v>
      </c>
      <c r="D497" s="62" t="s">
        <v>148</v>
      </c>
      <c r="E497" s="62">
        <v>58</v>
      </c>
      <c r="F497" s="60">
        <v>90</v>
      </c>
      <c r="G497" s="62">
        <v>58</v>
      </c>
      <c r="H497" s="60"/>
      <c r="I497" s="60"/>
    </row>
    <row r="498" spans="1:9" s="64" customFormat="1" x14ac:dyDescent="0.35">
      <c r="A498" s="60">
        <v>4</v>
      </c>
      <c r="B498" s="61">
        <v>8.0299999999999994</v>
      </c>
      <c r="C498" s="60">
        <v>18.03</v>
      </c>
      <c r="D498" s="62" t="s">
        <v>148</v>
      </c>
      <c r="E498" s="62">
        <v>58</v>
      </c>
      <c r="F498" s="60">
        <v>90</v>
      </c>
      <c r="G498" s="62">
        <v>58</v>
      </c>
      <c r="H498" s="60"/>
      <c r="I498" s="60"/>
    </row>
    <row r="499" spans="1:9" s="64" customFormat="1" x14ac:dyDescent="0.35">
      <c r="A499" s="60">
        <v>4</v>
      </c>
      <c r="B499" s="61">
        <v>9.0299999999999994</v>
      </c>
      <c r="C499" s="60">
        <v>18.03</v>
      </c>
      <c r="D499" s="62" t="s">
        <v>148</v>
      </c>
      <c r="E499" s="62">
        <v>58</v>
      </c>
      <c r="F499" s="60">
        <v>90</v>
      </c>
      <c r="G499" s="62">
        <v>58</v>
      </c>
      <c r="H499" s="60"/>
      <c r="I499" s="60"/>
    </row>
    <row r="500" spans="1:9" s="64" customFormat="1" x14ac:dyDescent="0.35">
      <c r="A500" s="60">
        <v>4</v>
      </c>
      <c r="B500" s="61">
        <v>12.01</v>
      </c>
      <c r="C500" s="60">
        <v>18.03</v>
      </c>
      <c r="D500" s="62" t="s">
        <v>148</v>
      </c>
      <c r="E500" s="62">
        <v>58</v>
      </c>
      <c r="F500" s="60">
        <v>90</v>
      </c>
      <c r="G500" s="62">
        <v>58</v>
      </c>
      <c r="H500" s="60"/>
      <c r="I500" s="60"/>
    </row>
    <row r="501" spans="1:9" s="64" customFormat="1" x14ac:dyDescent="0.35">
      <c r="A501" s="60">
        <v>7.1</v>
      </c>
      <c r="B501" s="61">
        <v>6.08</v>
      </c>
      <c r="C501" s="60">
        <v>18.03</v>
      </c>
      <c r="D501" s="62" t="s">
        <v>148</v>
      </c>
      <c r="E501" s="62">
        <v>58</v>
      </c>
      <c r="F501" s="60">
        <v>90</v>
      </c>
      <c r="G501" s="62">
        <v>58</v>
      </c>
      <c r="H501" s="60"/>
      <c r="I501" s="60"/>
    </row>
    <row r="502" spans="1:9" s="64" customFormat="1" x14ac:dyDescent="0.35">
      <c r="A502" s="60">
        <v>7.1</v>
      </c>
      <c r="B502" s="61">
        <v>8.0299999999999994</v>
      </c>
      <c r="C502" s="60">
        <v>18.03</v>
      </c>
      <c r="D502" s="62" t="s">
        <v>148</v>
      </c>
      <c r="E502" s="62">
        <v>58</v>
      </c>
      <c r="F502" s="60">
        <v>90</v>
      </c>
      <c r="G502" s="62">
        <v>58</v>
      </c>
      <c r="H502" s="60"/>
      <c r="I502" s="60"/>
    </row>
    <row r="503" spans="1:9" s="64" customFormat="1" x14ac:dyDescent="0.35">
      <c r="A503" s="60">
        <v>7.1</v>
      </c>
      <c r="B503" s="61">
        <v>8.0299999999999994</v>
      </c>
      <c r="C503" s="60">
        <v>18.03</v>
      </c>
      <c r="D503" s="62" t="s">
        <v>148</v>
      </c>
      <c r="E503" s="62">
        <v>58</v>
      </c>
      <c r="F503" s="60">
        <v>90</v>
      </c>
      <c r="G503" s="62">
        <v>58</v>
      </c>
      <c r="H503" s="60"/>
      <c r="I503" s="60"/>
    </row>
    <row r="504" spans="1:9" s="64" customFormat="1" x14ac:dyDescent="0.35">
      <c r="A504" s="60">
        <v>7.1</v>
      </c>
      <c r="B504" s="61">
        <v>9.0299999999999994</v>
      </c>
      <c r="C504" s="60">
        <v>18.03</v>
      </c>
      <c r="D504" s="62" t="s">
        <v>148</v>
      </c>
      <c r="E504" s="62">
        <v>58</v>
      </c>
      <c r="F504" s="60">
        <v>90</v>
      </c>
      <c r="G504" s="62">
        <v>58</v>
      </c>
      <c r="H504" s="60"/>
      <c r="I504" s="60"/>
    </row>
    <row r="505" spans="1:9" s="64" customFormat="1" x14ac:dyDescent="0.35">
      <c r="A505" s="60">
        <v>7.1</v>
      </c>
      <c r="B505" s="61">
        <v>9.0299999999999994</v>
      </c>
      <c r="C505" s="60">
        <v>18.03</v>
      </c>
      <c r="D505" s="62" t="s">
        <v>148</v>
      </c>
      <c r="E505" s="62">
        <v>58</v>
      </c>
      <c r="F505" s="60">
        <v>90</v>
      </c>
      <c r="G505" s="62">
        <v>58</v>
      </c>
      <c r="H505" s="60"/>
      <c r="I505" s="60"/>
    </row>
    <row r="506" spans="1:9" s="64" customFormat="1" x14ac:dyDescent="0.35">
      <c r="A506" s="60">
        <v>7.1</v>
      </c>
      <c r="B506" s="61">
        <v>10.010999999999999</v>
      </c>
      <c r="C506" s="60">
        <v>18.03</v>
      </c>
      <c r="D506" s="62" t="s">
        <v>148</v>
      </c>
      <c r="E506" s="62">
        <v>58</v>
      </c>
      <c r="F506" s="60">
        <v>90</v>
      </c>
      <c r="G506" s="62">
        <v>58</v>
      </c>
      <c r="H506" s="60"/>
      <c r="I506" s="60"/>
    </row>
    <row r="507" spans="1:9" s="64" customFormat="1" x14ac:dyDescent="0.35">
      <c r="A507" s="60">
        <v>7.1</v>
      </c>
      <c r="B507" s="61">
        <v>10.010999999999999</v>
      </c>
      <c r="C507" s="60">
        <v>18.03</v>
      </c>
      <c r="D507" s="62" t="s">
        <v>148</v>
      </c>
      <c r="E507" s="62">
        <v>58</v>
      </c>
      <c r="F507" s="60">
        <v>90</v>
      </c>
      <c r="G507" s="62">
        <v>58</v>
      </c>
      <c r="H507" s="60"/>
      <c r="I507" s="60"/>
    </row>
    <row r="508" spans="1:9" s="64" customFormat="1" x14ac:dyDescent="0.35">
      <c r="A508" s="60">
        <v>7.1</v>
      </c>
      <c r="B508" s="61">
        <v>10.012</v>
      </c>
      <c r="C508" s="60">
        <v>18.03</v>
      </c>
      <c r="D508" s="62" t="s">
        <v>148</v>
      </c>
      <c r="E508" s="62">
        <v>58</v>
      </c>
      <c r="F508" s="60">
        <v>90</v>
      </c>
      <c r="G508" s="62">
        <v>58</v>
      </c>
      <c r="H508" s="60"/>
      <c r="I508" s="60"/>
    </row>
    <row r="509" spans="1:9" s="64" customFormat="1" x14ac:dyDescent="0.35">
      <c r="A509" s="60">
        <v>7.1</v>
      </c>
      <c r="B509" s="61">
        <v>10.012</v>
      </c>
      <c r="C509" s="60">
        <v>18.03</v>
      </c>
      <c r="D509" s="62" t="s">
        <v>148</v>
      </c>
      <c r="E509" s="62">
        <v>58</v>
      </c>
      <c r="F509" s="60">
        <v>90</v>
      </c>
      <c r="G509" s="62">
        <v>58</v>
      </c>
      <c r="H509" s="60"/>
      <c r="I509" s="60"/>
    </row>
    <row r="510" spans="1:9" s="72" customFormat="1" x14ac:dyDescent="0.35">
      <c r="A510" s="69">
        <v>4</v>
      </c>
      <c r="B510" s="70">
        <v>7.03</v>
      </c>
      <c r="C510" s="69">
        <v>8.0299999999999994</v>
      </c>
      <c r="D510" s="71" t="s">
        <v>218</v>
      </c>
      <c r="E510" s="71">
        <v>106</v>
      </c>
      <c r="F510" s="69"/>
      <c r="G510" s="71">
        <v>106</v>
      </c>
      <c r="H510" s="69"/>
      <c r="I510" s="69"/>
    </row>
    <row r="511" spans="1:9" s="72" customFormat="1" x14ac:dyDescent="0.35">
      <c r="A511" s="69">
        <v>4</v>
      </c>
      <c r="B511" s="70">
        <v>7.04</v>
      </c>
      <c r="C511" s="69">
        <v>8.0299999999999994</v>
      </c>
      <c r="D511" s="71" t="s">
        <v>218</v>
      </c>
      <c r="E511" s="71">
        <v>106</v>
      </c>
      <c r="F511" s="69"/>
      <c r="G511" s="71">
        <v>106</v>
      </c>
      <c r="H511" s="69"/>
      <c r="I511" s="69"/>
    </row>
    <row r="512" spans="1:9" s="72" customFormat="1" x14ac:dyDescent="0.35">
      <c r="A512" s="69">
        <v>4</v>
      </c>
      <c r="B512" s="70">
        <v>10.010999999999999</v>
      </c>
      <c r="C512" s="69">
        <v>8.0299999999999994</v>
      </c>
      <c r="D512" s="71" t="s">
        <v>218</v>
      </c>
      <c r="E512" s="71">
        <v>106</v>
      </c>
      <c r="F512" s="69"/>
      <c r="G512" s="71">
        <v>106</v>
      </c>
      <c r="H512" s="69"/>
      <c r="I512" s="69"/>
    </row>
    <row r="513" spans="1:11" s="85" customFormat="1" x14ac:dyDescent="0.35">
      <c r="A513" s="69">
        <v>4</v>
      </c>
      <c r="B513" s="70">
        <v>10.012</v>
      </c>
      <c r="C513" s="69">
        <v>8.0299999999999994</v>
      </c>
      <c r="D513" s="71" t="s">
        <v>218</v>
      </c>
      <c r="E513" s="71">
        <v>106</v>
      </c>
      <c r="F513" s="69"/>
      <c r="G513" s="71">
        <v>106</v>
      </c>
      <c r="H513" s="69"/>
      <c r="I513" s="69"/>
      <c r="J513" s="72"/>
      <c r="K513" s="72"/>
    </row>
    <row r="514" spans="1:11" s="85" customFormat="1" x14ac:dyDescent="0.35">
      <c r="A514" s="69">
        <v>4</v>
      </c>
      <c r="B514" s="70">
        <v>11.07</v>
      </c>
      <c r="C514" s="69">
        <v>8.0299999999999994</v>
      </c>
      <c r="D514" s="71" t="s">
        <v>218</v>
      </c>
      <c r="E514" s="71">
        <v>106</v>
      </c>
      <c r="F514" s="69"/>
      <c r="G514" s="71">
        <v>106</v>
      </c>
      <c r="H514" s="69"/>
      <c r="I514" s="69"/>
      <c r="J514" s="72"/>
      <c r="K514" s="72"/>
    </row>
    <row r="515" spans="1:11" s="85" customFormat="1" x14ac:dyDescent="0.35">
      <c r="A515" s="69">
        <v>4</v>
      </c>
      <c r="B515" s="70">
        <v>11.08</v>
      </c>
      <c r="C515" s="69">
        <v>8.0299999999999994</v>
      </c>
      <c r="D515" s="71" t="s">
        <v>218</v>
      </c>
      <c r="E515" s="71">
        <v>106</v>
      </c>
      <c r="F515" s="69"/>
      <c r="G515" s="71">
        <v>106</v>
      </c>
      <c r="H515" s="69"/>
      <c r="I515" s="69"/>
      <c r="J515" s="72"/>
      <c r="K515" s="72"/>
    </row>
    <row r="516" spans="1:11" s="85" customFormat="1" x14ac:dyDescent="0.35">
      <c r="A516" s="69">
        <v>4</v>
      </c>
      <c r="B516" s="70">
        <v>17.010000000000002</v>
      </c>
      <c r="C516" s="69">
        <v>8.0299999999999994</v>
      </c>
      <c r="D516" s="71" t="s">
        <v>218</v>
      </c>
      <c r="E516" s="71">
        <v>106</v>
      </c>
      <c r="F516" s="69"/>
      <c r="G516" s="71">
        <v>106</v>
      </c>
      <c r="H516" s="69"/>
      <c r="I516" s="69"/>
      <c r="J516" s="72"/>
      <c r="K516" s="72"/>
    </row>
    <row r="517" spans="1:11" s="85" customFormat="1" x14ac:dyDescent="0.35">
      <c r="A517" s="69">
        <v>4</v>
      </c>
      <c r="B517" s="70">
        <v>7.03</v>
      </c>
      <c r="C517" s="69">
        <v>8.0399999999999991</v>
      </c>
      <c r="D517" s="71" t="s">
        <v>218</v>
      </c>
      <c r="E517" s="71">
        <v>106</v>
      </c>
      <c r="F517" s="69"/>
      <c r="G517" s="71">
        <v>106</v>
      </c>
      <c r="H517" s="69"/>
      <c r="I517" s="69"/>
      <c r="J517" s="72"/>
      <c r="K517" s="72"/>
    </row>
    <row r="518" spans="1:11" s="85" customFormat="1" x14ac:dyDescent="0.35">
      <c r="A518" s="69">
        <v>4</v>
      </c>
      <c r="B518" s="70">
        <v>7.04</v>
      </c>
      <c r="C518" s="69">
        <v>8.0399999999999991</v>
      </c>
      <c r="D518" s="71" t="s">
        <v>218</v>
      </c>
      <c r="E518" s="71">
        <v>106</v>
      </c>
      <c r="F518" s="69"/>
      <c r="G518" s="71">
        <v>106</v>
      </c>
      <c r="H518" s="69"/>
      <c r="I518" s="69"/>
      <c r="J518" s="72"/>
      <c r="K518" s="72"/>
    </row>
    <row r="519" spans="1:11" s="85" customFormat="1" x14ac:dyDescent="0.35">
      <c r="A519" s="69">
        <v>4</v>
      </c>
      <c r="B519" s="70">
        <v>10.010999999999999</v>
      </c>
      <c r="C519" s="69">
        <v>8.0399999999999991</v>
      </c>
      <c r="D519" s="71" t="s">
        <v>218</v>
      </c>
      <c r="E519" s="71">
        <v>106</v>
      </c>
      <c r="F519" s="69"/>
      <c r="G519" s="71">
        <v>106</v>
      </c>
      <c r="H519" s="69"/>
      <c r="I519" s="69"/>
      <c r="J519" s="72"/>
      <c r="K519" s="72"/>
    </row>
    <row r="520" spans="1:11" s="85" customFormat="1" x14ac:dyDescent="0.35">
      <c r="A520" s="69">
        <v>4</v>
      </c>
      <c r="B520" s="70">
        <v>10.012</v>
      </c>
      <c r="C520" s="69">
        <v>8.0399999999999991</v>
      </c>
      <c r="D520" s="71" t="s">
        <v>218</v>
      </c>
      <c r="E520" s="71">
        <v>106</v>
      </c>
      <c r="F520" s="69"/>
      <c r="G520" s="71">
        <v>106</v>
      </c>
      <c r="H520" s="69"/>
      <c r="I520" s="69"/>
      <c r="J520" s="72"/>
      <c r="K520" s="72"/>
    </row>
    <row r="521" spans="1:11" s="85" customFormat="1" x14ac:dyDescent="0.35">
      <c r="A521" s="69">
        <v>4</v>
      </c>
      <c r="B521" s="70">
        <v>11.07</v>
      </c>
      <c r="C521" s="69">
        <v>8.0399999999999991</v>
      </c>
      <c r="D521" s="71" t="s">
        <v>218</v>
      </c>
      <c r="E521" s="71">
        <v>106</v>
      </c>
      <c r="F521" s="69"/>
      <c r="G521" s="71">
        <v>106</v>
      </c>
      <c r="H521" s="69"/>
      <c r="I521" s="69"/>
      <c r="J521" s="72"/>
      <c r="K521" s="72"/>
    </row>
    <row r="522" spans="1:11" s="85" customFormat="1" x14ac:dyDescent="0.35">
      <c r="A522" s="69">
        <v>4</v>
      </c>
      <c r="B522" s="70">
        <v>11.08</v>
      </c>
      <c r="C522" s="69">
        <v>8.0399999999999991</v>
      </c>
      <c r="D522" s="71" t="s">
        <v>218</v>
      </c>
      <c r="E522" s="71">
        <v>106</v>
      </c>
      <c r="F522" s="69"/>
      <c r="G522" s="71">
        <v>106</v>
      </c>
      <c r="H522" s="69"/>
      <c r="I522" s="69"/>
      <c r="J522" s="72"/>
      <c r="K522" s="72"/>
    </row>
    <row r="523" spans="1:11" s="85" customFormat="1" x14ac:dyDescent="0.35">
      <c r="A523" s="69">
        <v>4</v>
      </c>
      <c r="B523" s="70">
        <v>17.010000000000002</v>
      </c>
      <c r="C523" s="69">
        <v>8.0399999999999991</v>
      </c>
      <c r="D523" s="71" t="s">
        <v>218</v>
      </c>
      <c r="E523" s="71">
        <v>106</v>
      </c>
      <c r="F523" s="69"/>
      <c r="G523" s="71">
        <v>106</v>
      </c>
      <c r="H523" s="69"/>
      <c r="I523" s="69"/>
      <c r="J523" s="72"/>
      <c r="K523" s="72"/>
    </row>
    <row r="524" spans="1:11" s="85" customFormat="1" x14ac:dyDescent="0.35">
      <c r="A524" s="69">
        <v>5</v>
      </c>
      <c r="B524" s="70">
        <v>7.03</v>
      </c>
      <c r="C524" s="69">
        <v>8.0299999999999994</v>
      </c>
      <c r="D524" s="71" t="s">
        <v>218</v>
      </c>
      <c r="E524" s="71">
        <v>106</v>
      </c>
      <c r="F524" s="69"/>
      <c r="G524" s="71">
        <v>106</v>
      </c>
      <c r="H524" s="69"/>
      <c r="I524" s="69"/>
      <c r="J524" s="72"/>
      <c r="K524" s="72"/>
    </row>
    <row r="525" spans="1:11" s="85" customFormat="1" x14ac:dyDescent="0.35">
      <c r="A525" s="69">
        <v>5</v>
      </c>
      <c r="B525" s="70">
        <v>7.04</v>
      </c>
      <c r="C525" s="69">
        <v>8.0299999999999994</v>
      </c>
      <c r="D525" s="71" t="s">
        <v>218</v>
      </c>
      <c r="E525" s="71">
        <v>106</v>
      </c>
      <c r="F525" s="69"/>
      <c r="G525" s="71">
        <v>106</v>
      </c>
      <c r="H525" s="69"/>
      <c r="I525" s="69"/>
      <c r="J525" s="72"/>
      <c r="K525" s="72"/>
    </row>
    <row r="526" spans="1:11" s="85" customFormat="1" x14ac:dyDescent="0.35">
      <c r="A526" s="69">
        <v>5</v>
      </c>
      <c r="B526" s="70">
        <v>10.010999999999999</v>
      </c>
      <c r="C526" s="69">
        <v>8.0299999999999994</v>
      </c>
      <c r="D526" s="71" t="s">
        <v>218</v>
      </c>
      <c r="E526" s="71">
        <v>106</v>
      </c>
      <c r="F526" s="69"/>
      <c r="G526" s="71">
        <v>106</v>
      </c>
      <c r="H526" s="69"/>
      <c r="I526" s="69"/>
      <c r="J526" s="72"/>
      <c r="K526" s="72"/>
    </row>
    <row r="527" spans="1:11" s="85" customFormat="1" x14ac:dyDescent="0.35">
      <c r="A527" s="69">
        <v>5</v>
      </c>
      <c r="B527" s="70">
        <v>10.012</v>
      </c>
      <c r="C527" s="69">
        <v>8.0299999999999994</v>
      </c>
      <c r="D527" s="71" t="s">
        <v>218</v>
      </c>
      <c r="E527" s="71">
        <v>106</v>
      </c>
      <c r="F527" s="69"/>
      <c r="G527" s="71">
        <v>106</v>
      </c>
      <c r="H527" s="69"/>
      <c r="I527" s="69"/>
      <c r="J527" s="72"/>
      <c r="K527" s="72"/>
    </row>
    <row r="528" spans="1:11" s="85" customFormat="1" x14ac:dyDescent="0.35">
      <c r="A528" s="69">
        <v>5</v>
      </c>
      <c r="B528" s="70">
        <v>11.07</v>
      </c>
      <c r="C528" s="69">
        <v>8.0299999999999994</v>
      </c>
      <c r="D528" s="71" t="s">
        <v>218</v>
      </c>
      <c r="E528" s="71">
        <v>106</v>
      </c>
      <c r="F528" s="69"/>
      <c r="G528" s="71">
        <v>106</v>
      </c>
      <c r="H528" s="69"/>
      <c r="I528" s="69"/>
      <c r="J528" s="72"/>
      <c r="K528" s="72"/>
    </row>
    <row r="529" spans="1:11" s="85" customFormat="1" x14ac:dyDescent="0.35">
      <c r="A529" s="69">
        <v>5</v>
      </c>
      <c r="B529" s="70">
        <v>11.08</v>
      </c>
      <c r="C529" s="69">
        <v>8.0299999999999994</v>
      </c>
      <c r="D529" s="71" t="s">
        <v>218</v>
      </c>
      <c r="E529" s="71">
        <v>106</v>
      </c>
      <c r="F529" s="69"/>
      <c r="G529" s="71">
        <v>106</v>
      </c>
      <c r="H529" s="69"/>
      <c r="I529" s="69"/>
      <c r="J529" s="72"/>
      <c r="K529" s="72"/>
    </row>
    <row r="530" spans="1:11" s="85" customFormat="1" x14ac:dyDescent="0.35">
      <c r="A530" s="69">
        <v>5</v>
      </c>
      <c r="B530" s="70">
        <v>17.010000000000002</v>
      </c>
      <c r="C530" s="69">
        <v>8.0299999999999994</v>
      </c>
      <c r="D530" s="71" t="s">
        <v>218</v>
      </c>
      <c r="E530" s="71">
        <v>106</v>
      </c>
      <c r="F530" s="69"/>
      <c r="G530" s="71">
        <v>106</v>
      </c>
      <c r="H530" s="69"/>
      <c r="I530" s="69"/>
      <c r="J530" s="72"/>
      <c r="K530" s="72"/>
    </row>
    <row r="531" spans="1:11" s="85" customFormat="1" x14ac:dyDescent="0.35">
      <c r="A531" s="69">
        <v>5</v>
      </c>
      <c r="B531" s="70">
        <v>7.03</v>
      </c>
      <c r="C531" s="69">
        <v>8.0399999999999991</v>
      </c>
      <c r="D531" s="71" t="s">
        <v>218</v>
      </c>
      <c r="E531" s="71">
        <v>106</v>
      </c>
      <c r="F531" s="69"/>
      <c r="G531" s="71">
        <v>106</v>
      </c>
      <c r="H531" s="69"/>
      <c r="I531" s="69"/>
      <c r="J531" s="72"/>
      <c r="K531" s="72"/>
    </row>
    <row r="532" spans="1:11" s="85" customFormat="1" x14ac:dyDescent="0.35">
      <c r="A532" s="69">
        <v>5</v>
      </c>
      <c r="B532" s="70">
        <v>7.04</v>
      </c>
      <c r="C532" s="69">
        <v>8.0399999999999991</v>
      </c>
      <c r="D532" s="71" t="s">
        <v>218</v>
      </c>
      <c r="E532" s="71">
        <v>106</v>
      </c>
      <c r="F532" s="69"/>
      <c r="G532" s="71">
        <v>106</v>
      </c>
      <c r="H532" s="69"/>
      <c r="I532" s="69"/>
      <c r="J532" s="72"/>
      <c r="K532" s="72"/>
    </row>
    <row r="533" spans="1:11" s="85" customFormat="1" x14ac:dyDescent="0.35">
      <c r="A533" s="69">
        <v>5</v>
      </c>
      <c r="B533" s="70">
        <v>10.010999999999999</v>
      </c>
      <c r="C533" s="69">
        <v>8.0399999999999991</v>
      </c>
      <c r="D533" s="71" t="s">
        <v>218</v>
      </c>
      <c r="E533" s="71">
        <v>106</v>
      </c>
      <c r="F533" s="69"/>
      <c r="G533" s="71">
        <v>106</v>
      </c>
      <c r="H533" s="69"/>
      <c r="I533" s="69"/>
      <c r="J533" s="72"/>
      <c r="K533" s="72"/>
    </row>
    <row r="534" spans="1:11" s="85" customFormat="1" x14ac:dyDescent="0.35">
      <c r="A534" s="69">
        <v>5</v>
      </c>
      <c r="B534" s="70">
        <v>10.012</v>
      </c>
      <c r="C534" s="69">
        <v>8.0399999999999991</v>
      </c>
      <c r="D534" s="71" t="s">
        <v>218</v>
      </c>
      <c r="E534" s="71">
        <v>106</v>
      </c>
      <c r="F534" s="69"/>
      <c r="G534" s="71">
        <v>106</v>
      </c>
      <c r="H534" s="69"/>
      <c r="I534" s="69"/>
      <c r="J534" s="72"/>
      <c r="K534" s="72"/>
    </row>
    <row r="535" spans="1:11" s="85" customFormat="1" x14ac:dyDescent="0.35">
      <c r="A535" s="69">
        <v>5</v>
      </c>
      <c r="B535" s="70">
        <v>11.07</v>
      </c>
      <c r="C535" s="69">
        <v>8.0399999999999991</v>
      </c>
      <c r="D535" s="71" t="s">
        <v>218</v>
      </c>
      <c r="E535" s="71">
        <v>106</v>
      </c>
      <c r="F535" s="69"/>
      <c r="G535" s="71">
        <v>106</v>
      </c>
      <c r="H535" s="69"/>
      <c r="I535" s="69"/>
      <c r="J535" s="72"/>
      <c r="K535" s="72"/>
    </row>
    <row r="536" spans="1:11" s="85" customFormat="1" x14ac:dyDescent="0.35">
      <c r="A536" s="69">
        <v>5</v>
      </c>
      <c r="B536" s="70">
        <v>11.08</v>
      </c>
      <c r="C536" s="69">
        <v>8.0399999999999991</v>
      </c>
      <c r="D536" s="71" t="s">
        <v>218</v>
      </c>
      <c r="E536" s="71">
        <v>106</v>
      </c>
      <c r="F536" s="69"/>
      <c r="G536" s="71">
        <v>106</v>
      </c>
      <c r="H536" s="69"/>
      <c r="I536" s="69"/>
      <c r="J536" s="72"/>
      <c r="K536" s="72"/>
    </row>
    <row r="537" spans="1:11" s="85" customFormat="1" x14ac:dyDescent="0.35">
      <c r="A537" s="69">
        <v>5</v>
      </c>
      <c r="B537" s="70">
        <v>17.010000000000002</v>
      </c>
      <c r="C537" s="69">
        <v>8.0399999999999991</v>
      </c>
      <c r="D537" s="71" t="s">
        <v>218</v>
      </c>
      <c r="E537" s="71">
        <v>106</v>
      </c>
      <c r="F537" s="69"/>
      <c r="G537" s="71">
        <v>106</v>
      </c>
      <c r="H537" s="69"/>
      <c r="I537" s="69"/>
      <c r="J537" s="72"/>
      <c r="K537" s="72"/>
    </row>
    <row r="538" spans="1:11" s="85" customFormat="1" x14ac:dyDescent="0.35">
      <c r="A538" s="69">
        <v>7.2</v>
      </c>
      <c r="B538" s="70">
        <v>9.14</v>
      </c>
      <c r="C538" s="69">
        <v>8.0299999999999994</v>
      </c>
      <c r="D538" s="71" t="s">
        <v>218</v>
      </c>
      <c r="E538" s="71">
        <v>106</v>
      </c>
      <c r="F538" s="69"/>
      <c r="G538" s="71">
        <v>106</v>
      </c>
      <c r="H538" s="69"/>
      <c r="I538" s="69"/>
      <c r="J538" s="72"/>
      <c r="K538" s="72"/>
    </row>
    <row r="539" spans="1:11" s="85" customFormat="1" x14ac:dyDescent="0.35">
      <c r="A539" s="69">
        <v>7.2</v>
      </c>
      <c r="B539" s="70">
        <v>9.15</v>
      </c>
      <c r="C539" s="69">
        <v>8.0299999999999994</v>
      </c>
      <c r="D539" s="71" t="s">
        <v>218</v>
      </c>
      <c r="E539" s="71">
        <v>106</v>
      </c>
      <c r="F539" s="69"/>
      <c r="G539" s="71">
        <v>106</v>
      </c>
      <c r="H539" s="69"/>
      <c r="I539" s="69"/>
      <c r="J539" s="72"/>
      <c r="K539" s="72"/>
    </row>
    <row r="540" spans="1:11" s="85" customFormat="1" x14ac:dyDescent="0.35">
      <c r="A540" s="69">
        <v>7.2</v>
      </c>
      <c r="B540" s="70">
        <v>10.010999999999999</v>
      </c>
      <c r="C540" s="69">
        <v>8.0299999999999994</v>
      </c>
      <c r="D540" s="71" t="s">
        <v>218</v>
      </c>
      <c r="E540" s="71">
        <v>106</v>
      </c>
      <c r="F540" s="69"/>
      <c r="G540" s="71">
        <v>106</v>
      </c>
      <c r="H540" s="69"/>
      <c r="I540" s="69"/>
      <c r="J540" s="72"/>
      <c r="K540" s="72"/>
    </row>
    <row r="541" spans="1:11" s="85" customFormat="1" x14ac:dyDescent="0.35">
      <c r="A541" s="69">
        <v>7.2</v>
      </c>
      <c r="B541" s="70">
        <v>10.012</v>
      </c>
      <c r="C541" s="69">
        <v>8.0299999999999994</v>
      </c>
      <c r="D541" s="71" t="s">
        <v>218</v>
      </c>
      <c r="E541" s="71">
        <v>106</v>
      </c>
      <c r="F541" s="69"/>
      <c r="G541" s="71">
        <v>106</v>
      </c>
      <c r="H541" s="69"/>
      <c r="I541" s="69"/>
      <c r="J541" s="72"/>
      <c r="K541" s="72"/>
    </row>
    <row r="542" spans="1:11" s="85" customFormat="1" x14ac:dyDescent="0.35">
      <c r="A542" s="69">
        <v>7.2</v>
      </c>
      <c r="B542" s="70">
        <v>9.14</v>
      </c>
      <c r="C542" s="69">
        <v>8.0399999999999991</v>
      </c>
      <c r="D542" s="71" t="s">
        <v>218</v>
      </c>
      <c r="E542" s="71">
        <v>106</v>
      </c>
      <c r="F542" s="69"/>
      <c r="G542" s="71">
        <v>106</v>
      </c>
      <c r="H542" s="69"/>
      <c r="I542" s="69"/>
      <c r="J542" s="72"/>
      <c r="K542" s="72"/>
    </row>
    <row r="543" spans="1:11" s="85" customFormat="1" x14ac:dyDescent="0.35">
      <c r="A543" s="69">
        <v>7.2</v>
      </c>
      <c r="B543" s="70">
        <v>9.15</v>
      </c>
      <c r="C543" s="69">
        <v>8.0399999999999991</v>
      </c>
      <c r="D543" s="71" t="s">
        <v>218</v>
      </c>
      <c r="E543" s="71">
        <v>106</v>
      </c>
      <c r="F543" s="69"/>
      <c r="G543" s="71">
        <v>106</v>
      </c>
      <c r="H543" s="69"/>
      <c r="I543" s="69"/>
      <c r="J543" s="72"/>
      <c r="K543" s="72"/>
    </row>
    <row r="544" spans="1:11" s="85" customFormat="1" x14ac:dyDescent="0.35">
      <c r="A544" s="69">
        <v>7.2</v>
      </c>
      <c r="B544" s="70">
        <v>10.010999999999999</v>
      </c>
      <c r="C544" s="69">
        <v>8.0399999999999991</v>
      </c>
      <c r="D544" s="71" t="s">
        <v>218</v>
      </c>
      <c r="E544" s="71">
        <v>106</v>
      </c>
      <c r="F544" s="69"/>
      <c r="G544" s="71">
        <v>106</v>
      </c>
      <c r="H544" s="69"/>
      <c r="I544" s="69"/>
      <c r="J544" s="72"/>
      <c r="K544" s="72"/>
    </row>
    <row r="545" spans="1:11" s="85" customFormat="1" x14ac:dyDescent="0.35">
      <c r="A545" s="69">
        <v>7.2</v>
      </c>
      <c r="B545" s="70">
        <v>10.012</v>
      </c>
      <c r="C545" s="69">
        <v>8.0399999999999991</v>
      </c>
      <c r="D545" s="71" t="s">
        <v>218</v>
      </c>
      <c r="E545" s="71">
        <v>106</v>
      </c>
      <c r="F545" s="69"/>
      <c r="G545" s="71">
        <v>106</v>
      </c>
      <c r="H545" s="69"/>
      <c r="I545" s="69"/>
      <c r="J545" s="72"/>
      <c r="K545" s="72"/>
    </row>
    <row r="546" spans="1:11" s="85" customFormat="1" x14ac:dyDescent="0.35">
      <c r="A546" s="60">
        <v>7.1</v>
      </c>
      <c r="B546" s="61">
        <v>8.0399999999999991</v>
      </c>
      <c r="C546" s="60">
        <v>4.01</v>
      </c>
      <c r="D546" s="62" t="s">
        <v>227</v>
      </c>
      <c r="E546" s="62">
        <v>102</v>
      </c>
      <c r="F546" s="60">
        <v>94</v>
      </c>
      <c r="G546" s="62">
        <v>102</v>
      </c>
      <c r="H546" s="69"/>
      <c r="I546" s="60"/>
      <c r="J546" s="64"/>
      <c r="K546" s="64"/>
    </row>
    <row r="547" spans="1:11" s="85" customFormat="1" x14ac:dyDescent="0.35">
      <c r="A547" s="60">
        <v>7.1</v>
      </c>
      <c r="B547" s="61">
        <v>10.023</v>
      </c>
      <c r="C547" s="60">
        <v>4.01</v>
      </c>
      <c r="D547" s="62" t="s">
        <v>227</v>
      </c>
      <c r="E547" s="62">
        <v>102</v>
      </c>
      <c r="F547" s="60">
        <v>94</v>
      </c>
      <c r="G547" s="62">
        <v>102</v>
      </c>
      <c r="H547" s="69"/>
      <c r="I547" s="60"/>
      <c r="J547" s="64"/>
      <c r="K547" s="64"/>
    </row>
    <row r="548" spans="1:11" s="85" customFormat="1" x14ac:dyDescent="0.35">
      <c r="A548" s="60">
        <v>7.1</v>
      </c>
      <c r="B548" s="61">
        <v>10.023999999999999</v>
      </c>
      <c r="C548" s="60">
        <v>4.01</v>
      </c>
      <c r="D548" s="62" t="s">
        <v>227</v>
      </c>
      <c r="E548" s="62">
        <v>102</v>
      </c>
      <c r="F548" s="60">
        <v>94</v>
      </c>
      <c r="G548" s="62">
        <v>102</v>
      </c>
      <c r="H548" s="69"/>
      <c r="I548" s="60"/>
      <c r="J548" s="64"/>
      <c r="K548" s="64"/>
    </row>
    <row r="549" spans="1:11" s="85" customFormat="1" x14ac:dyDescent="0.35">
      <c r="A549" s="60">
        <v>7.1</v>
      </c>
      <c r="B549" s="61">
        <v>8.01</v>
      </c>
      <c r="C549" s="60">
        <v>5.03</v>
      </c>
      <c r="D549" s="62" t="s">
        <v>227</v>
      </c>
      <c r="E549" s="62">
        <v>102</v>
      </c>
      <c r="F549" s="60">
        <v>94</v>
      </c>
      <c r="G549" s="62">
        <v>102</v>
      </c>
      <c r="H549" s="69"/>
      <c r="I549" s="60"/>
      <c r="J549" s="64"/>
      <c r="K549" s="64"/>
    </row>
    <row r="550" spans="1:11" s="85" customFormat="1" x14ac:dyDescent="0.35">
      <c r="A550" s="60">
        <v>7.1</v>
      </c>
      <c r="B550" s="61">
        <v>10.010999999999999</v>
      </c>
      <c r="C550" s="60">
        <v>5.03</v>
      </c>
      <c r="D550" s="62" t="s">
        <v>227</v>
      </c>
      <c r="E550" s="62">
        <v>102</v>
      </c>
      <c r="F550" s="60">
        <v>94</v>
      </c>
      <c r="G550" s="62">
        <v>102</v>
      </c>
      <c r="H550" s="69"/>
      <c r="I550" s="60"/>
      <c r="J550" s="64"/>
      <c r="K550" s="64"/>
    </row>
    <row r="551" spans="1:11" s="85" customFormat="1" x14ac:dyDescent="0.35">
      <c r="A551" s="60">
        <v>8</v>
      </c>
      <c r="B551" s="61">
        <v>1.03</v>
      </c>
      <c r="C551" s="60">
        <v>4.01</v>
      </c>
      <c r="D551" s="62" t="s">
        <v>227</v>
      </c>
      <c r="E551" s="62">
        <v>102</v>
      </c>
      <c r="F551" s="60">
        <v>94</v>
      </c>
      <c r="G551" s="62">
        <v>102</v>
      </c>
      <c r="H551" s="69"/>
      <c r="I551" s="60"/>
      <c r="J551" s="64"/>
      <c r="K551" s="64"/>
    </row>
    <row r="552" spans="1:11" s="85" customFormat="1" x14ac:dyDescent="0.35">
      <c r="A552" s="60">
        <v>8</v>
      </c>
      <c r="B552" s="61">
        <v>1.02</v>
      </c>
      <c r="C552" s="60">
        <v>5.03</v>
      </c>
      <c r="D552" s="62" t="s">
        <v>227</v>
      </c>
      <c r="E552" s="62">
        <v>102</v>
      </c>
      <c r="F552" s="60">
        <v>94</v>
      </c>
      <c r="G552" s="62">
        <v>102</v>
      </c>
      <c r="H552" s="69"/>
      <c r="I552" s="60"/>
      <c r="J552" s="64"/>
      <c r="K552" s="64"/>
    </row>
    <row r="553" spans="1:11" s="85" customFormat="1" x14ac:dyDescent="0.35">
      <c r="A553" s="60">
        <v>8</v>
      </c>
      <c r="B553" s="61">
        <v>17.041</v>
      </c>
      <c r="C553" s="60">
        <v>5.03</v>
      </c>
      <c r="D553" s="62" t="s">
        <v>227</v>
      </c>
      <c r="E553" s="62">
        <v>102</v>
      </c>
      <c r="F553" s="60">
        <v>94</v>
      </c>
      <c r="G553" s="62">
        <v>102</v>
      </c>
      <c r="H553" s="69"/>
      <c r="I553" s="60"/>
      <c r="J553" s="64"/>
      <c r="K553" s="64"/>
    </row>
    <row r="554" spans="1:11" s="85" customFormat="1" x14ac:dyDescent="0.35">
      <c r="A554" s="60">
        <v>8</v>
      </c>
      <c r="B554" s="61">
        <v>17.042000000000002</v>
      </c>
      <c r="C554" s="60">
        <v>5.03</v>
      </c>
      <c r="D554" s="62" t="s">
        <v>227</v>
      </c>
      <c r="E554" s="62">
        <v>102</v>
      </c>
      <c r="F554" s="60">
        <v>94</v>
      </c>
      <c r="G554" s="62">
        <v>102</v>
      </c>
      <c r="H554" s="69"/>
      <c r="I554" s="60"/>
      <c r="J554" s="64"/>
      <c r="K554" s="64"/>
    </row>
    <row r="555" spans="1:11" s="85" customFormat="1" x14ac:dyDescent="0.35">
      <c r="A555" s="69">
        <v>4</v>
      </c>
      <c r="B555" s="70">
        <v>9.06</v>
      </c>
      <c r="C555" s="69">
        <v>200</v>
      </c>
      <c r="D555" s="71" t="s">
        <v>230</v>
      </c>
      <c r="E555" s="71">
        <v>104</v>
      </c>
      <c r="F555" s="69">
        <v>98</v>
      </c>
      <c r="G555" s="71">
        <v>104</v>
      </c>
      <c r="H555" s="69"/>
      <c r="I555" s="69"/>
      <c r="J555" s="69"/>
      <c r="K555" s="69"/>
    </row>
    <row r="556" spans="1:11" s="85" customFormat="1" x14ac:dyDescent="0.35">
      <c r="A556" s="69">
        <v>4</v>
      </c>
      <c r="B556" s="70">
        <v>9.07</v>
      </c>
      <c r="C556" s="69">
        <v>200</v>
      </c>
      <c r="D556" s="71" t="s">
        <v>230</v>
      </c>
      <c r="E556" s="71">
        <v>104</v>
      </c>
      <c r="F556" s="69">
        <v>98</v>
      </c>
      <c r="G556" s="71">
        <v>104</v>
      </c>
      <c r="H556" s="69"/>
      <c r="I556" s="69"/>
      <c r="J556" s="69"/>
      <c r="K556" s="69"/>
    </row>
    <row r="557" spans="1:11" s="85" customFormat="1" x14ac:dyDescent="0.35">
      <c r="A557" s="69">
        <v>4</v>
      </c>
      <c r="B557" s="70">
        <v>10.010999999999999</v>
      </c>
      <c r="C557" s="69">
        <v>200</v>
      </c>
      <c r="D557" s="71" t="s">
        <v>230</v>
      </c>
      <c r="E557" s="71">
        <v>104</v>
      </c>
      <c r="F557" s="69">
        <v>98</v>
      </c>
      <c r="G557" s="71">
        <v>104</v>
      </c>
      <c r="H557" s="69"/>
      <c r="I557" s="69"/>
      <c r="J557" s="69"/>
      <c r="K557" s="69"/>
    </row>
    <row r="558" spans="1:11" s="85" customFormat="1" x14ac:dyDescent="0.35">
      <c r="A558" s="69">
        <v>4</v>
      </c>
      <c r="B558" s="70">
        <v>10.023</v>
      </c>
      <c r="C558" s="69">
        <v>200</v>
      </c>
      <c r="D558" s="71" t="s">
        <v>230</v>
      </c>
      <c r="E558" s="71">
        <v>104</v>
      </c>
      <c r="F558" s="69">
        <v>98</v>
      </c>
      <c r="G558" s="71">
        <v>104</v>
      </c>
      <c r="H558" s="69"/>
      <c r="I558" s="69"/>
      <c r="J558" s="69"/>
      <c r="K558" s="69"/>
    </row>
    <row r="559" spans="1:11" s="85" customFormat="1" x14ac:dyDescent="0.35">
      <c r="A559" s="69">
        <v>4</v>
      </c>
      <c r="B559" s="70">
        <v>12.01</v>
      </c>
      <c r="C559" s="69">
        <v>200</v>
      </c>
      <c r="D559" s="71" t="s">
        <v>230</v>
      </c>
      <c r="E559" s="71">
        <v>104</v>
      </c>
      <c r="F559" s="69">
        <v>98</v>
      </c>
      <c r="G559" s="71">
        <v>104</v>
      </c>
      <c r="H559" s="69"/>
      <c r="I559" s="69"/>
      <c r="J559" s="72"/>
      <c r="K559" s="72"/>
    </row>
    <row r="560" spans="1:11" s="85" customFormat="1" x14ac:dyDescent="0.35">
      <c r="A560" s="69">
        <v>7.1</v>
      </c>
      <c r="B560" s="70">
        <v>9.06</v>
      </c>
      <c r="C560" s="69">
        <v>3.02</v>
      </c>
      <c r="D560" s="71" t="s">
        <v>230</v>
      </c>
      <c r="E560" s="71">
        <v>104</v>
      </c>
      <c r="F560" s="69">
        <v>98</v>
      </c>
      <c r="G560" s="71">
        <v>104</v>
      </c>
      <c r="H560" s="69"/>
      <c r="I560" s="69"/>
      <c r="J560" s="72"/>
      <c r="K560" s="72"/>
    </row>
    <row r="561" spans="1:11" s="85" customFormat="1" x14ac:dyDescent="0.35">
      <c r="A561" s="69">
        <v>7.1</v>
      </c>
      <c r="B561" s="70">
        <v>9.07</v>
      </c>
      <c r="C561" s="69">
        <v>3.02</v>
      </c>
      <c r="D561" s="71" t="s">
        <v>230</v>
      </c>
      <c r="E561" s="71">
        <v>104</v>
      </c>
      <c r="F561" s="69">
        <v>98</v>
      </c>
      <c r="G561" s="71">
        <v>104</v>
      </c>
      <c r="H561" s="69"/>
      <c r="I561" s="69"/>
      <c r="J561" s="72"/>
      <c r="K561" s="72"/>
    </row>
    <row r="562" spans="1:11" s="85" customFormat="1" x14ac:dyDescent="0.35">
      <c r="A562" s="69">
        <v>7.1</v>
      </c>
      <c r="B562" s="70">
        <v>10.010999999999999</v>
      </c>
      <c r="C562" s="69">
        <v>3.02</v>
      </c>
      <c r="D562" s="71" t="s">
        <v>230</v>
      </c>
      <c r="E562" s="71">
        <v>104</v>
      </c>
      <c r="F562" s="69">
        <v>98</v>
      </c>
      <c r="G562" s="71">
        <v>104</v>
      </c>
      <c r="H562" s="69"/>
      <c r="I562" s="69"/>
      <c r="J562" s="72"/>
      <c r="K562" s="72"/>
    </row>
    <row r="563" spans="1:11" s="85" customFormat="1" x14ac:dyDescent="0.35">
      <c r="A563" s="69">
        <v>7.1</v>
      </c>
      <c r="B563" s="70">
        <v>10.023</v>
      </c>
      <c r="C563" s="69">
        <v>3.02</v>
      </c>
      <c r="D563" s="71" t="s">
        <v>230</v>
      </c>
      <c r="E563" s="71">
        <v>104</v>
      </c>
      <c r="F563" s="69">
        <v>98</v>
      </c>
      <c r="G563" s="71">
        <v>104</v>
      </c>
      <c r="H563" s="69"/>
      <c r="I563" s="69"/>
      <c r="J563" s="72"/>
      <c r="K563" s="72"/>
    </row>
    <row r="564" spans="1:11" s="85" customFormat="1" x14ac:dyDescent="0.35">
      <c r="A564" s="69">
        <v>7.1</v>
      </c>
      <c r="B564" s="70">
        <v>9.06</v>
      </c>
      <c r="C564" s="69">
        <v>7.02</v>
      </c>
      <c r="D564" s="71" t="s">
        <v>230</v>
      </c>
      <c r="E564" s="71">
        <v>104</v>
      </c>
      <c r="F564" s="69">
        <v>98</v>
      </c>
      <c r="G564" s="71">
        <v>104</v>
      </c>
      <c r="H564" s="69"/>
      <c r="I564" s="69"/>
      <c r="J564" s="72"/>
      <c r="K564" s="72"/>
    </row>
    <row r="565" spans="1:11" s="85" customFormat="1" x14ac:dyDescent="0.35">
      <c r="A565" s="69">
        <v>7.1</v>
      </c>
      <c r="B565" s="70">
        <v>9.07</v>
      </c>
      <c r="C565" s="69">
        <v>7.02</v>
      </c>
      <c r="D565" s="71" t="s">
        <v>230</v>
      </c>
      <c r="E565" s="71">
        <v>104</v>
      </c>
      <c r="F565" s="69">
        <v>98</v>
      </c>
      <c r="G565" s="71">
        <v>104</v>
      </c>
      <c r="H565" s="69"/>
      <c r="I565" s="69"/>
      <c r="J565" s="72"/>
      <c r="K565" s="72"/>
    </row>
    <row r="566" spans="1:11" s="85" customFormat="1" x14ac:dyDescent="0.35">
      <c r="A566" s="69">
        <v>7.1</v>
      </c>
      <c r="B566" s="70">
        <v>10.010999999999999</v>
      </c>
      <c r="C566" s="69">
        <v>7.02</v>
      </c>
      <c r="D566" s="71" t="s">
        <v>230</v>
      </c>
      <c r="E566" s="71">
        <v>104</v>
      </c>
      <c r="F566" s="69">
        <v>98</v>
      </c>
      <c r="G566" s="71">
        <v>104</v>
      </c>
      <c r="H566" s="69"/>
      <c r="I566" s="69"/>
      <c r="J566" s="72"/>
      <c r="K566" s="72"/>
    </row>
    <row r="567" spans="1:11" s="85" customFormat="1" x14ac:dyDescent="0.35">
      <c r="A567" s="69">
        <v>7.1</v>
      </c>
      <c r="B567" s="70">
        <v>10.023</v>
      </c>
      <c r="C567" s="69">
        <v>7.02</v>
      </c>
      <c r="D567" s="71" t="s">
        <v>230</v>
      </c>
      <c r="E567" s="71">
        <v>104</v>
      </c>
      <c r="F567" s="69">
        <v>98</v>
      </c>
      <c r="G567" s="71">
        <v>104</v>
      </c>
      <c r="H567" s="69"/>
      <c r="I567" s="69"/>
      <c r="J567" s="72"/>
      <c r="K567" s="72"/>
    </row>
    <row r="568" spans="1:11" s="85" customFormat="1" x14ac:dyDescent="0.35">
      <c r="A568" s="69">
        <v>8</v>
      </c>
      <c r="B568" s="70">
        <v>1.0109999999999999</v>
      </c>
      <c r="C568" s="69">
        <v>3.02</v>
      </c>
      <c r="D568" s="71" t="s">
        <v>230</v>
      </c>
      <c r="E568" s="71">
        <v>104</v>
      </c>
      <c r="F568" s="69">
        <v>98</v>
      </c>
      <c r="G568" s="71">
        <v>104</v>
      </c>
      <c r="H568" s="69"/>
      <c r="I568" s="69"/>
      <c r="J568" s="72"/>
      <c r="K568" s="72"/>
    </row>
    <row r="569" spans="1:11" s="85" customFormat="1" x14ac:dyDescent="0.35">
      <c r="A569" s="69">
        <v>8</v>
      </c>
      <c r="B569" s="70">
        <v>2.04</v>
      </c>
      <c r="C569" s="69">
        <v>3.02</v>
      </c>
      <c r="D569" s="71" t="s">
        <v>230</v>
      </c>
      <c r="E569" s="71">
        <v>104</v>
      </c>
      <c r="F569" s="69">
        <v>98</v>
      </c>
      <c r="G569" s="71">
        <v>104</v>
      </c>
      <c r="H569" s="69"/>
      <c r="I569" s="69"/>
      <c r="J569" s="72"/>
      <c r="K569" s="72"/>
    </row>
    <row r="570" spans="1:11" s="85" customFormat="1" x14ac:dyDescent="0.35">
      <c r="A570" s="69">
        <v>8</v>
      </c>
      <c r="B570" s="70">
        <v>17.041</v>
      </c>
      <c r="C570" s="69">
        <v>3.02</v>
      </c>
      <c r="D570" s="71" t="s">
        <v>230</v>
      </c>
      <c r="E570" s="71">
        <v>104</v>
      </c>
      <c r="F570" s="69">
        <v>98</v>
      </c>
      <c r="G570" s="71">
        <v>104</v>
      </c>
      <c r="H570" s="69"/>
      <c r="I570" s="69"/>
      <c r="J570" s="72"/>
      <c r="K570" s="72"/>
    </row>
    <row r="571" spans="1:11" s="72" customFormat="1" x14ac:dyDescent="0.35">
      <c r="A571" s="69">
        <v>8</v>
      </c>
      <c r="B571" s="70">
        <v>1.0109999999999999</v>
      </c>
      <c r="C571" s="69">
        <v>7.02</v>
      </c>
      <c r="D571" s="71" t="s">
        <v>230</v>
      </c>
      <c r="E571" s="71">
        <v>104</v>
      </c>
      <c r="F571" s="69">
        <v>98</v>
      </c>
      <c r="G571" s="71">
        <v>104</v>
      </c>
      <c r="H571" s="69"/>
      <c r="I571" s="69"/>
    </row>
    <row r="572" spans="1:11" s="72" customFormat="1" x14ac:dyDescent="0.35">
      <c r="A572" s="69">
        <v>8</v>
      </c>
      <c r="B572" s="70">
        <v>2.04</v>
      </c>
      <c r="C572" s="69">
        <v>7.02</v>
      </c>
      <c r="D572" s="71" t="s">
        <v>230</v>
      </c>
      <c r="E572" s="71">
        <v>104</v>
      </c>
      <c r="F572" s="69">
        <v>98</v>
      </c>
      <c r="G572" s="71">
        <v>104</v>
      </c>
      <c r="H572" s="69"/>
      <c r="I572" s="69"/>
    </row>
    <row r="573" spans="1:11" s="72" customFormat="1" x14ac:dyDescent="0.35">
      <c r="A573" s="69">
        <v>8</v>
      </c>
      <c r="B573" s="70">
        <v>17.041</v>
      </c>
      <c r="C573" s="69">
        <v>7.02</v>
      </c>
      <c r="D573" s="71" t="s">
        <v>230</v>
      </c>
      <c r="E573" s="71">
        <v>104</v>
      </c>
      <c r="F573" s="69">
        <v>98</v>
      </c>
      <c r="G573" s="71">
        <v>104</v>
      </c>
      <c r="H573" s="69"/>
      <c r="I573" s="69"/>
    </row>
    <row r="574" spans="1:11" s="72" customFormat="1" x14ac:dyDescent="0.35">
      <c r="A574" s="69">
        <v>8</v>
      </c>
      <c r="B574" s="70">
        <v>2.04</v>
      </c>
      <c r="C574" s="69">
        <v>10.029999999999999</v>
      </c>
      <c r="D574" s="71" t="s">
        <v>230</v>
      </c>
      <c r="E574" s="71">
        <v>104</v>
      </c>
      <c r="F574" s="69">
        <v>98</v>
      </c>
      <c r="G574" s="71">
        <v>104</v>
      </c>
      <c r="H574" s="69"/>
      <c r="I574" s="69"/>
    </row>
    <row r="575" spans="1:11" s="89" customFormat="1" x14ac:dyDescent="0.35">
      <c r="A575" s="60">
        <v>4</v>
      </c>
      <c r="B575" s="61">
        <v>8.01</v>
      </c>
      <c r="C575" s="60">
        <v>2.0099999999999998</v>
      </c>
      <c r="D575" s="62" t="s">
        <v>234</v>
      </c>
      <c r="E575" s="62">
        <v>80</v>
      </c>
      <c r="F575" s="60">
        <v>100</v>
      </c>
      <c r="G575" s="62">
        <v>80</v>
      </c>
      <c r="H575" s="60"/>
      <c r="I575" s="60"/>
      <c r="J575" s="64"/>
      <c r="K575" s="64"/>
    </row>
    <row r="576" spans="1:11" s="89" customFormat="1" x14ac:dyDescent="0.35">
      <c r="A576" s="60">
        <v>4</v>
      </c>
      <c r="B576" s="61">
        <v>12.01</v>
      </c>
      <c r="C576" s="60">
        <v>2.0099999999999998</v>
      </c>
      <c r="D576" s="62" t="s">
        <v>234</v>
      </c>
      <c r="E576" s="62">
        <v>80</v>
      </c>
      <c r="F576" s="60">
        <v>100</v>
      </c>
      <c r="G576" s="62">
        <v>80</v>
      </c>
      <c r="H576" s="60"/>
      <c r="I576" s="60"/>
      <c r="J576" s="64"/>
      <c r="K576" s="64"/>
    </row>
    <row r="577" spans="1:11" s="89" customFormat="1" x14ac:dyDescent="0.35">
      <c r="A577" s="60">
        <v>4</v>
      </c>
      <c r="B577" s="61">
        <v>8.01</v>
      </c>
      <c r="C577" s="60">
        <v>6.01</v>
      </c>
      <c r="D577" s="62" t="s">
        <v>234</v>
      </c>
      <c r="E577" s="62">
        <v>80</v>
      </c>
      <c r="F577" s="60">
        <v>100</v>
      </c>
      <c r="G577" s="62">
        <v>80</v>
      </c>
      <c r="H577" s="60"/>
      <c r="I577" s="60"/>
      <c r="J577" s="64"/>
      <c r="K577" s="64"/>
    </row>
    <row r="578" spans="1:11" s="89" customFormat="1" x14ac:dyDescent="0.35">
      <c r="A578" s="60">
        <v>4</v>
      </c>
      <c r="B578" s="61">
        <v>12.01</v>
      </c>
      <c r="C578" s="60">
        <v>6.01</v>
      </c>
      <c r="D578" s="62" t="s">
        <v>234</v>
      </c>
      <c r="E578" s="62">
        <v>80</v>
      </c>
      <c r="F578" s="60">
        <v>100</v>
      </c>
      <c r="G578" s="62">
        <v>80</v>
      </c>
      <c r="H578" s="60"/>
      <c r="I578" s="60"/>
      <c r="J578" s="64"/>
      <c r="K578" s="64"/>
    </row>
    <row r="579" spans="1:11" s="89" customFormat="1" x14ac:dyDescent="0.35">
      <c r="A579" s="60">
        <v>4</v>
      </c>
      <c r="B579" s="61">
        <v>17.010000000000002</v>
      </c>
      <c r="C579" s="60">
        <v>6.01</v>
      </c>
      <c r="D579" s="62" t="s">
        <v>234</v>
      </c>
      <c r="E579" s="62">
        <v>80</v>
      </c>
      <c r="F579" s="60">
        <v>100</v>
      </c>
      <c r="G579" s="62">
        <v>80</v>
      </c>
      <c r="H579" s="60"/>
      <c r="I579" s="60"/>
      <c r="J579" s="64"/>
      <c r="K579" s="64"/>
    </row>
    <row r="580" spans="1:11" s="89" customFormat="1" x14ac:dyDescent="0.35">
      <c r="A580" s="60">
        <v>4</v>
      </c>
      <c r="B580" s="61">
        <v>8.07</v>
      </c>
      <c r="C580" s="60">
        <v>11.02</v>
      </c>
      <c r="D580" s="62" t="s">
        <v>234</v>
      </c>
      <c r="E580" s="62">
        <v>80</v>
      </c>
      <c r="F580" s="60">
        <v>100</v>
      </c>
      <c r="G580" s="62">
        <v>80</v>
      </c>
      <c r="H580" s="60"/>
      <c r="I580" s="60"/>
      <c r="J580" s="64"/>
      <c r="K580" s="64"/>
    </row>
    <row r="581" spans="1:11" s="89" customFormat="1" x14ac:dyDescent="0.35">
      <c r="A581" s="60">
        <v>4</v>
      </c>
      <c r="B581" s="61">
        <v>12.01</v>
      </c>
      <c r="C581" s="60">
        <v>11.02</v>
      </c>
      <c r="D581" s="62" t="s">
        <v>234</v>
      </c>
      <c r="E581" s="62">
        <v>80</v>
      </c>
      <c r="F581" s="60">
        <v>100</v>
      </c>
      <c r="G581" s="62">
        <v>80</v>
      </c>
      <c r="H581" s="60"/>
      <c r="I581" s="60"/>
      <c r="J581" s="64"/>
      <c r="K581" s="64"/>
    </row>
    <row r="582" spans="1:11" s="89" customFormat="1" x14ac:dyDescent="0.35">
      <c r="A582" s="60">
        <v>4</v>
      </c>
      <c r="B582" s="61">
        <v>8.01</v>
      </c>
      <c r="C582" s="60">
        <v>12.06</v>
      </c>
      <c r="D582" s="62" t="s">
        <v>234</v>
      </c>
      <c r="E582" s="62">
        <v>80</v>
      </c>
      <c r="F582" s="60">
        <v>100</v>
      </c>
      <c r="G582" s="62">
        <v>80</v>
      </c>
      <c r="H582" s="60"/>
      <c r="I582" s="60"/>
      <c r="J582" s="64"/>
      <c r="K582" s="64"/>
    </row>
    <row r="583" spans="1:11" s="88" customFormat="1" x14ac:dyDescent="0.35">
      <c r="A583" s="60">
        <v>4</v>
      </c>
      <c r="B583" s="61">
        <v>12.01</v>
      </c>
      <c r="C583" s="60">
        <v>12.06</v>
      </c>
      <c r="D583" s="62" t="s">
        <v>234</v>
      </c>
      <c r="E583" s="62">
        <v>80</v>
      </c>
      <c r="F583" s="60">
        <v>100</v>
      </c>
      <c r="G583" s="62">
        <v>80</v>
      </c>
      <c r="H583" s="60"/>
      <c r="I583" s="60"/>
      <c r="J583" s="64"/>
      <c r="K583" s="64"/>
    </row>
    <row r="584" spans="1:11" s="88" customFormat="1" x14ac:dyDescent="0.35">
      <c r="A584" s="60">
        <v>7.1</v>
      </c>
      <c r="B584" s="61">
        <v>8.01</v>
      </c>
      <c r="C584" s="60">
        <v>6.01</v>
      </c>
      <c r="D584" s="62" t="s">
        <v>234</v>
      </c>
      <c r="E584" s="62">
        <v>80</v>
      </c>
      <c r="F584" s="60">
        <v>100</v>
      </c>
      <c r="G584" s="62">
        <v>80</v>
      </c>
      <c r="H584" s="60"/>
      <c r="I584" s="60"/>
      <c r="J584" s="64"/>
      <c r="K584" s="64"/>
    </row>
    <row r="585" spans="1:11" s="88" customFormat="1" x14ac:dyDescent="0.35">
      <c r="A585" s="60">
        <v>7.1</v>
      </c>
      <c r="B585" s="61">
        <v>8.07</v>
      </c>
      <c r="C585" s="60">
        <v>6.01</v>
      </c>
      <c r="D585" s="62" t="s">
        <v>234</v>
      </c>
      <c r="E585" s="62">
        <v>80</v>
      </c>
      <c r="F585" s="60">
        <v>100</v>
      </c>
      <c r="G585" s="62">
        <v>80</v>
      </c>
      <c r="H585" s="60"/>
      <c r="I585" s="60"/>
      <c r="J585" s="64"/>
      <c r="K585" s="64"/>
    </row>
    <row r="586" spans="1:11" s="88" customFormat="1" x14ac:dyDescent="0.35">
      <c r="A586" s="60">
        <v>7.1</v>
      </c>
      <c r="B586" s="61">
        <v>10.021000000000001</v>
      </c>
      <c r="C586" s="60">
        <v>6.01</v>
      </c>
      <c r="D586" s="62" t="s">
        <v>234</v>
      </c>
      <c r="E586" s="62">
        <v>80</v>
      </c>
      <c r="F586" s="60">
        <v>100</v>
      </c>
      <c r="G586" s="62">
        <v>80</v>
      </c>
      <c r="H586" s="60"/>
      <c r="I586" s="60"/>
      <c r="J586" s="64"/>
      <c r="K586" s="64"/>
    </row>
    <row r="587" spans="1:11" s="88" customFormat="1" x14ac:dyDescent="0.35">
      <c r="A587" s="60">
        <v>7.1</v>
      </c>
      <c r="B587" s="61">
        <v>8.01</v>
      </c>
      <c r="C587" s="60">
        <v>6.02</v>
      </c>
      <c r="D587" s="62" t="s">
        <v>234</v>
      </c>
      <c r="E587" s="62">
        <v>80</v>
      </c>
      <c r="F587" s="60">
        <v>100</v>
      </c>
      <c r="G587" s="62">
        <v>80</v>
      </c>
      <c r="H587" s="60"/>
      <c r="I587" s="60"/>
      <c r="J587" s="64"/>
      <c r="K587" s="64"/>
    </row>
    <row r="588" spans="1:11" s="88" customFormat="1" x14ac:dyDescent="0.35">
      <c r="A588" s="60">
        <v>7.1</v>
      </c>
      <c r="B588" s="61">
        <v>10.021000000000001</v>
      </c>
      <c r="C588" s="60">
        <v>6.02</v>
      </c>
      <c r="D588" s="62" t="s">
        <v>234</v>
      </c>
      <c r="E588" s="62">
        <v>80</v>
      </c>
      <c r="F588" s="60">
        <v>100</v>
      </c>
      <c r="G588" s="62">
        <v>80</v>
      </c>
      <c r="H588" s="60"/>
      <c r="I588" s="60"/>
      <c r="J588" s="64"/>
      <c r="K588" s="64"/>
    </row>
    <row r="589" spans="1:11" s="88" customFormat="1" x14ac:dyDescent="0.35">
      <c r="A589" s="60">
        <v>7.1</v>
      </c>
      <c r="B589" s="61">
        <v>8.07</v>
      </c>
      <c r="C589" s="60">
        <v>11.02</v>
      </c>
      <c r="D589" s="62" t="s">
        <v>234</v>
      </c>
      <c r="E589" s="62">
        <v>80</v>
      </c>
      <c r="F589" s="60">
        <v>100</v>
      </c>
      <c r="G589" s="62">
        <v>80</v>
      </c>
      <c r="H589" s="60"/>
      <c r="I589" s="60"/>
      <c r="J589" s="64"/>
      <c r="K589" s="64"/>
    </row>
    <row r="590" spans="1:11" s="88" customFormat="1" x14ac:dyDescent="0.35">
      <c r="A590" s="60">
        <v>8</v>
      </c>
      <c r="B590" s="61">
        <v>2.02</v>
      </c>
      <c r="C590" s="60">
        <v>2.0099999999999998</v>
      </c>
      <c r="D590" s="62" t="s">
        <v>234</v>
      </c>
      <c r="E590" s="62">
        <v>80</v>
      </c>
      <c r="F590" s="60">
        <v>100</v>
      </c>
      <c r="G590" s="62">
        <v>80</v>
      </c>
      <c r="H590" s="60"/>
      <c r="I590" s="60"/>
      <c r="J590" s="64"/>
      <c r="K590" s="64"/>
    </row>
    <row r="591" spans="1:11" s="88" customFormat="1" x14ac:dyDescent="0.35">
      <c r="A591" s="60">
        <v>8</v>
      </c>
      <c r="B591" s="61">
        <v>12.01</v>
      </c>
      <c r="C591" s="60">
        <v>2.0099999999999998</v>
      </c>
      <c r="D591" s="62" t="s">
        <v>234</v>
      </c>
      <c r="E591" s="62">
        <v>80</v>
      </c>
      <c r="F591" s="60">
        <v>100</v>
      </c>
      <c r="G591" s="62">
        <v>80</v>
      </c>
      <c r="H591" s="60"/>
      <c r="I591" s="60"/>
      <c r="J591" s="64"/>
      <c r="K591" s="64"/>
    </row>
    <row r="592" spans="1:11" s="88" customFormat="1" x14ac:dyDescent="0.35">
      <c r="A592" s="60">
        <v>8</v>
      </c>
      <c r="B592" s="61">
        <v>1.0109999999999999</v>
      </c>
      <c r="C592" s="60">
        <v>6.01</v>
      </c>
      <c r="D592" s="62" t="s">
        <v>234</v>
      </c>
      <c r="E592" s="62">
        <v>80</v>
      </c>
      <c r="F592" s="60">
        <v>100</v>
      </c>
      <c r="G592" s="62">
        <v>80</v>
      </c>
      <c r="H592" s="60"/>
      <c r="I592" s="60"/>
      <c r="J592" s="64"/>
      <c r="K592" s="64"/>
    </row>
    <row r="593" spans="1:11" s="88" customFormat="1" x14ac:dyDescent="0.35">
      <c r="A593" s="60">
        <v>8</v>
      </c>
      <c r="B593" s="61">
        <v>2.02</v>
      </c>
      <c r="C593" s="60">
        <v>6.01</v>
      </c>
      <c r="D593" s="62" t="s">
        <v>234</v>
      </c>
      <c r="E593" s="62">
        <v>80</v>
      </c>
      <c r="F593" s="60">
        <v>100</v>
      </c>
      <c r="G593" s="62">
        <v>80</v>
      </c>
      <c r="H593" s="60"/>
      <c r="I593" s="60"/>
      <c r="J593" s="64"/>
      <c r="K593" s="64"/>
    </row>
    <row r="594" spans="1:11" s="88" customFormat="1" x14ac:dyDescent="0.35">
      <c r="A594" s="60">
        <v>8</v>
      </c>
      <c r="B594" s="61">
        <v>12.01</v>
      </c>
      <c r="C594" s="60">
        <v>6.01</v>
      </c>
      <c r="D594" s="62" t="s">
        <v>234</v>
      </c>
      <c r="E594" s="62">
        <v>80</v>
      </c>
      <c r="F594" s="60">
        <v>100</v>
      </c>
      <c r="G594" s="62">
        <v>80</v>
      </c>
      <c r="H594" s="60"/>
      <c r="I594" s="60"/>
      <c r="J594" s="84"/>
      <c r="K594" s="84"/>
    </row>
    <row r="595" spans="1:11" s="88" customFormat="1" x14ac:dyDescent="0.35">
      <c r="A595" s="60">
        <v>8</v>
      </c>
      <c r="B595" s="61">
        <v>17.010000000000002</v>
      </c>
      <c r="C595" s="60">
        <v>6.01</v>
      </c>
      <c r="D595" s="62" t="s">
        <v>234</v>
      </c>
      <c r="E595" s="62">
        <v>80</v>
      </c>
      <c r="F595" s="60">
        <v>100</v>
      </c>
      <c r="G595" s="62">
        <v>80</v>
      </c>
      <c r="H595" s="60"/>
      <c r="I595" s="60"/>
      <c r="J595" s="84"/>
      <c r="K595" s="84"/>
    </row>
    <row r="596" spans="1:11" s="88" customFormat="1" x14ac:dyDescent="0.35">
      <c r="A596" s="60">
        <v>8</v>
      </c>
      <c r="B596" s="61">
        <v>1.0109999999999999</v>
      </c>
      <c r="C596" s="60">
        <v>6.02</v>
      </c>
      <c r="D596" s="62" t="s">
        <v>234</v>
      </c>
      <c r="E596" s="62">
        <v>80</v>
      </c>
      <c r="F596" s="60">
        <v>100</v>
      </c>
      <c r="G596" s="62">
        <v>80</v>
      </c>
      <c r="H596" s="60"/>
      <c r="I596" s="60"/>
      <c r="J596" s="84"/>
      <c r="K596" s="84"/>
    </row>
    <row r="597" spans="1:11" s="88" customFormat="1" x14ac:dyDescent="0.35">
      <c r="A597" s="60">
        <v>8</v>
      </c>
      <c r="B597" s="61">
        <v>2.02</v>
      </c>
      <c r="C597" s="60">
        <v>6.02</v>
      </c>
      <c r="D597" s="62" t="s">
        <v>234</v>
      </c>
      <c r="E597" s="62">
        <v>80</v>
      </c>
      <c r="F597" s="60">
        <v>100</v>
      </c>
      <c r="G597" s="62">
        <v>80</v>
      </c>
      <c r="H597" s="60"/>
      <c r="I597" s="60"/>
      <c r="J597" s="64"/>
      <c r="K597" s="64"/>
    </row>
    <row r="598" spans="1:11" s="88" customFormat="1" x14ac:dyDescent="0.35">
      <c r="A598" s="60">
        <v>8</v>
      </c>
      <c r="B598" s="61">
        <v>12.01</v>
      </c>
      <c r="C598" s="60">
        <v>6.02</v>
      </c>
      <c r="D598" s="62" t="s">
        <v>234</v>
      </c>
      <c r="E598" s="62">
        <v>80</v>
      </c>
      <c r="F598" s="60">
        <v>100</v>
      </c>
      <c r="G598" s="62">
        <v>80</v>
      </c>
      <c r="H598" s="60"/>
      <c r="I598" s="60"/>
      <c r="J598" s="84"/>
      <c r="K598" s="84"/>
    </row>
    <row r="599" spans="1:11" s="88" customFormat="1" x14ac:dyDescent="0.35">
      <c r="A599" s="60">
        <v>8</v>
      </c>
      <c r="B599" s="61">
        <v>17.010000000000002</v>
      </c>
      <c r="C599" s="60">
        <v>6.02</v>
      </c>
      <c r="D599" s="62" t="s">
        <v>234</v>
      </c>
      <c r="E599" s="62">
        <v>80</v>
      </c>
      <c r="F599" s="60">
        <v>100</v>
      </c>
      <c r="G599" s="62">
        <v>80</v>
      </c>
      <c r="H599" s="60"/>
      <c r="I599" s="60"/>
      <c r="J599" s="84"/>
      <c r="K599" s="84"/>
    </row>
    <row r="600" spans="1:11" s="85" customFormat="1" x14ac:dyDescent="0.35">
      <c r="A600" s="69">
        <v>3</v>
      </c>
      <c r="B600" s="70">
        <v>2.0099999999999998</v>
      </c>
      <c r="C600" s="69">
        <v>1.03</v>
      </c>
      <c r="D600" s="71" t="s">
        <v>226</v>
      </c>
      <c r="E600" s="71">
        <v>70</v>
      </c>
      <c r="F600" s="69">
        <v>101</v>
      </c>
      <c r="G600" s="236">
        <v>70</v>
      </c>
      <c r="H600" s="86"/>
      <c r="I600" s="86"/>
      <c r="J600" s="72"/>
      <c r="K600" s="72"/>
    </row>
    <row r="601" spans="1:11" s="85" customFormat="1" x14ac:dyDescent="0.35">
      <c r="A601" s="69">
        <v>3</v>
      </c>
      <c r="B601" s="70">
        <v>8.01</v>
      </c>
      <c r="C601" s="69">
        <v>1.03</v>
      </c>
      <c r="D601" s="71" t="s">
        <v>226</v>
      </c>
      <c r="E601" s="71">
        <v>70</v>
      </c>
      <c r="F601" s="69">
        <v>101</v>
      </c>
      <c r="G601" s="236">
        <v>70</v>
      </c>
      <c r="H601" s="86"/>
      <c r="I601" s="86"/>
      <c r="J601" s="72"/>
      <c r="K601" s="72"/>
    </row>
    <row r="602" spans="1:11" s="85" customFormat="1" x14ac:dyDescent="0.35">
      <c r="A602" s="69">
        <v>3</v>
      </c>
      <c r="B602" s="70">
        <v>10.010999999999999</v>
      </c>
      <c r="C602" s="69">
        <v>1.03</v>
      </c>
      <c r="D602" s="71" t="s">
        <v>226</v>
      </c>
      <c r="E602" s="71">
        <v>70</v>
      </c>
      <c r="F602" s="69">
        <v>101</v>
      </c>
      <c r="G602" s="236">
        <v>70</v>
      </c>
      <c r="H602" s="86"/>
      <c r="I602" s="86"/>
      <c r="J602" s="72"/>
      <c r="K602" s="72"/>
    </row>
    <row r="603" spans="1:11" s="85" customFormat="1" x14ac:dyDescent="0.35">
      <c r="A603" s="69">
        <v>3</v>
      </c>
      <c r="B603" s="70">
        <v>12.01</v>
      </c>
      <c r="C603" s="69">
        <v>1.03</v>
      </c>
      <c r="D603" s="71" t="s">
        <v>226</v>
      </c>
      <c r="E603" s="71">
        <v>70</v>
      </c>
      <c r="F603" s="69">
        <v>101</v>
      </c>
      <c r="G603" s="236">
        <v>70</v>
      </c>
      <c r="H603" s="86"/>
      <c r="I603" s="86"/>
      <c r="J603" s="72"/>
      <c r="K603" s="72"/>
    </row>
    <row r="604" spans="1:11" s="85" customFormat="1" x14ac:dyDescent="0.35">
      <c r="A604" s="69">
        <v>7.1</v>
      </c>
      <c r="B604" s="70">
        <v>8.01</v>
      </c>
      <c r="C604" s="69">
        <v>5.05</v>
      </c>
      <c r="D604" s="71" t="s">
        <v>226</v>
      </c>
      <c r="E604" s="71">
        <v>70</v>
      </c>
      <c r="F604" s="69">
        <v>101</v>
      </c>
      <c r="G604" s="236">
        <v>70</v>
      </c>
      <c r="H604" s="86"/>
      <c r="I604" s="86"/>
      <c r="J604" s="72"/>
      <c r="K604" s="72"/>
    </row>
    <row r="605" spans="1:11" s="85" customFormat="1" x14ac:dyDescent="0.35">
      <c r="A605" s="69">
        <v>7.1</v>
      </c>
      <c r="B605" s="70">
        <v>8.01</v>
      </c>
      <c r="C605" s="69">
        <v>5.05</v>
      </c>
      <c r="D605" s="71" t="s">
        <v>226</v>
      </c>
      <c r="E605" s="71">
        <v>70</v>
      </c>
      <c r="F605" s="69">
        <v>101</v>
      </c>
      <c r="G605" s="236">
        <v>70</v>
      </c>
      <c r="H605" s="86"/>
      <c r="I605" s="86"/>
      <c r="J605" s="72"/>
      <c r="K605" s="72"/>
    </row>
    <row r="606" spans="1:11" s="85" customFormat="1" x14ac:dyDescent="0.35">
      <c r="A606" s="69">
        <v>7.1</v>
      </c>
      <c r="B606" s="70">
        <v>10.010999999999999</v>
      </c>
      <c r="C606" s="69">
        <v>5.05</v>
      </c>
      <c r="D606" s="71" t="s">
        <v>226</v>
      </c>
      <c r="E606" s="71">
        <v>70</v>
      </c>
      <c r="F606" s="69">
        <v>101</v>
      </c>
      <c r="G606" s="236">
        <v>70</v>
      </c>
      <c r="H606" s="86"/>
      <c r="I606" s="86"/>
      <c r="J606" s="72"/>
      <c r="K606" s="72"/>
    </row>
    <row r="607" spans="1:11" s="85" customFormat="1" x14ac:dyDescent="0.35">
      <c r="A607" s="69">
        <v>7.1</v>
      </c>
      <c r="B607" s="70">
        <v>10.010999999999999</v>
      </c>
      <c r="C607" s="69">
        <v>5.05</v>
      </c>
      <c r="D607" s="71" t="s">
        <v>226</v>
      </c>
      <c r="E607" s="71">
        <v>70</v>
      </c>
      <c r="F607" s="69">
        <v>101</v>
      </c>
      <c r="G607" s="236">
        <v>70</v>
      </c>
      <c r="H607" s="86"/>
      <c r="I607" s="86"/>
      <c r="J607" s="72"/>
      <c r="K607" s="72"/>
    </row>
    <row r="608" spans="1:11" s="85" customFormat="1" x14ac:dyDescent="0.35">
      <c r="A608" s="69">
        <v>8</v>
      </c>
      <c r="B608" s="70">
        <v>1.0109999999999999</v>
      </c>
      <c r="C608" s="69">
        <v>5.05</v>
      </c>
      <c r="D608" s="71" t="s">
        <v>226</v>
      </c>
      <c r="E608" s="71">
        <v>70</v>
      </c>
      <c r="F608" s="69">
        <v>101</v>
      </c>
      <c r="G608" s="236">
        <v>70</v>
      </c>
      <c r="H608" s="86"/>
      <c r="I608" s="86"/>
      <c r="J608" s="72"/>
      <c r="K608" s="72"/>
    </row>
    <row r="609" spans="1:11" s="85" customFormat="1" x14ac:dyDescent="0.35">
      <c r="A609" s="69">
        <v>8</v>
      </c>
      <c r="B609" s="70">
        <v>2.0099999999999998</v>
      </c>
      <c r="C609" s="69">
        <v>5.05</v>
      </c>
      <c r="D609" s="71" t="s">
        <v>226</v>
      </c>
      <c r="E609" s="71">
        <v>70</v>
      </c>
      <c r="F609" s="69">
        <v>101</v>
      </c>
      <c r="G609" s="236">
        <v>70</v>
      </c>
      <c r="H609" s="86"/>
      <c r="I609" s="86"/>
      <c r="J609" s="72"/>
      <c r="K609" s="72"/>
    </row>
    <row r="610" spans="1:11" s="85" customFormat="1" x14ac:dyDescent="0.35">
      <c r="A610" s="69">
        <v>8</v>
      </c>
      <c r="B610" s="70">
        <v>12.01</v>
      </c>
      <c r="C610" s="69">
        <v>5.05</v>
      </c>
      <c r="D610" s="71" t="s">
        <v>226</v>
      </c>
      <c r="E610" s="71">
        <v>70</v>
      </c>
      <c r="F610" s="69">
        <v>101</v>
      </c>
      <c r="G610" s="236">
        <v>70</v>
      </c>
      <c r="H610" s="86"/>
      <c r="I610" s="86"/>
      <c r="J610" s="72"/>
      <c r="K610" s="72"/>
    </row>
    <row r="611" spans="1:11" s="85" customFormat="1" x14ac:dyDescent="0.35">
      <c r="A611" s="69">
        <v>8</v>
      </c>
      <c r="B611" s="70">
        <v>17.041</v>
      </c>
      <c r="C611" s="69">
        <v>5.05</v>
      </c>
      <c r="D611" s="71" t="s">
        <v>226</v>
      </c>
      <c r="E611" s="71">
        <v>70</v>
      </c>
      <c r="F611" s="69">
        <v>101</v>
      </c>
      <c r="G611" s="236">
        <v>70</v>
      </c>
      <c r="H611" s="86"/>
      <c r="I611" s="86"/>
      <c r="J611" s="72"/>
      <c r="K611" s="72"/>
    </row>
    <row r="612" spans="1:11" s="88" customFormat="1" x14ac:dyDescent="0.35">
      <c r="A612" s="60">
        <v>3</v>
      </c>
      <c r="B612" s="61">
        <v>2.0299999999999998</v>
      </c>
      <c r="C612" s="60">
        <v>2.0099999999999998</v>
      </c>
      <c r="D612" s="62" t="s">
        <v>221</v>
      </c>
      <c r="E612" s="62">
        <v>82</v>
      </c>
      <c r="F612" s="60">
        <v>104</v>
      </c>
      <c r="G612" s="62">
        <v>82</v>
      </c>
      <c r="H612" s="60"/>
      <c r="I612" s="60"/>
      <c r="J612" s="84"/>
      <c r="K612" s="84"/>
    </row>
    <row r="613" spans="1:11" s="88" customFormat="1" x14ac:dyDescent="0.35">
      <c r="A613" s="60">
        <v>3</v>
      </c>
      <c r="B613" s="61">
        <v>8.01</v>
      </c>
      <c r="C613" s="60">
        <v>2.0099999999999998</v>
      </c>
      <c r="D613" s="62" t="s">
        <v>221</v>
      </c>
      <c r="E613" s="62">
        <v>82</v>
      </c>
      <c r="F613" s="60">
        <v>104</v>
      </c>
      <c r="G613" s="62">
        <v>82</v>
      </c>
      <c r="H613" s="60"/>
      <c r="I613" s="60"/>
      <c r="J613" s="84"/>
      <c r="K613" s="84"/>
    </row>
    <row r="614" spans="1:11" s="88" customFormat="1" x14ac:dyDescent="0.35">
      <c r="A614" s="60">
        <v>3</v>
      </c>
      <c r="B614" s="61">
        <v>10.021000000000001</v>
      </c>
      <c r="C614" s="60">
        <v>2.0099999999999998</v>
      </c>
      <c r="D614" s="62" t="s">
        <v>221</v>
      </c>
      <c r="E614" s="62">
        <v>82</v>
      </c>
      <c r="F614" s="60">
        <v>104</v>
      </c>
      <c r="G614" s="62">
        <v>82</v>
      </c>
      <c r="H614" s="60"/>
      <c r="I614" s="60"/>
      <c r="J614" s="84"/>
      <c r="K614" s="84"/>
    </row>
    <row r="615" spans="1:11" s="88" customFormat="1" x14ac:dyDescent="0.35">
      <c r="A615" s="60">
        <v>3</v>
      </c>
      <c r="B615" s="61">
        <v>12.01</v>
      </c>
      <c r="C615" s="60">
        <v>2.0099999999999998</v>
      </c>
      <c r="D615" s="62" t="s">
        <v>221</v>
      </c>
      <c r="E615" s="62">
        <v>82</v>
      </c>
      <c r="F615" s="60">
        <v>104</v>
      </c>
      <c r="G615" s="62">
        <v>82</v>
      </c>
      <c r="H615" s="60"/>
      <c r="I615" s="60"/>
      <c r="J615" s="84"/>
      <c r="K615" s="84"/>
    </row>
    <row r="616" spans="1:11" s="88" customFormat="1" x14ac:dyDescent="0.35">
      <c r="A616" s="60">
        <v>7.1</v>
      </c>
      <c r="B616" s="61">
        <v>8.01</v>
      </c>
      <c r="C616" s="60">
        <v>6.01</v>
      </c>
      <c r="D616" s="62" t="s">
        <v>221</v>
      </c>
      <c r="E616" s="62">
        <v>82</v>
      </c>
      <c r="F616" s="60">
        <v>104</v>
      </c>
      <c r="G616" s="62">
        <v>82</v>
      </c>
      <c r="H616" s="60"/>
      <c r="I616" s="60"/>
      <c r="J616" s="64"/>
      <c r="K616" s="64"/>
    </row>
    <row r="617" spans="1:11" s="88" customFormat="1" x14ac:dyDescent="0.35">
      <c r="A617" s="60">
        <v>7.1</v>
      </c>
      <c r="B617" s="61">
        <v>10.021000000000001</v>
      </c>
      <c r="C617" s="60">
        <v>6.01</v>
      </c>
      <c r="D617" s="62" t="s">
        <v>221</v>
      </c>
      <c r="E617" s="62">
        <v>82</v>
      </c>
      <c r="F617" s="60">
        <v>104</v>
      </c>
      <c r="G617" s="62">
        <v>82</v>
      </c>
      <c r="H617" s="60"/>
      <c r="I617" s="60"/>
      <c r="J617" s="64"/>
      <c r="K617" s="64"/>
    </row>
    <row r="618" spans="1:11" s="88" customFormat="1" x14ac:dyDescent="0.35">
      <c r="A618" s="60">
        <v>8</v>
      </c>
      <c r="B618" s="61">
        <v>1.0109999999999999</v>
      </c>
      <c r="C618" s="60">
        <v>6.01</v>
      </c>
      <c r="D618" s="62" t="s">
        <v>221</v>
      </c>
      <c r="E618" s="62">
        <v>82</v>
      </c>
      <c r="F618" s="60">
        <v>104</v>
      </c>
      <c r="G618" s="62">
        <v>82</v>
      </c>
      <c r="H618" s="60"/>
      <c r="I618" s="60"/>
      <c r="J618" s="64"/>
      <c r="K618" s="64"/>
    </row>
    <row r="619" spans="1:11" s="88" customFormat="1" x14ac:dyDescent="0.35">
      <c r="A619" s="60">
        <v>8</v>
      </c>
      <c r="B619" s="61">
        <v>2.0299999999999998</v>
      </c>
      <c r="C619" s="60">
        <v>6.01</v>
      </c>
      <c r="D619" s="62" t="s">
        <v>221</v>
      </c>
      <c r="E619" s="62">
        <v>82</v>
      </c>
      <c r="F619" s="60">
        <v>104</v>
      </c>
      <c r="G619" s="62">
        <v>82</v>
      </c>
      <c r="H619" s="60"/>
      <c r="I619" s="60"/>
      <c r="J619" s="64"/>
      <c r="K619" s="64"/>
    </row>
    <row r="620" spans="1:11" s="88" customFormat="1" x14ac:dyDescent="0.35">
      <c r="A620" s="60">
        <v>8</v>
      </c>
      <c r="B620" s="61">
        <v>12.01</v>
      </c>
      <c r="C620" s="60">
        <v>6.01</v>
      </c>
      <c r="D620" s="62" t="s">
        <v>221</v>
      </c>
      <c r="E620" s="62">
        <v>82</v>
      </c>
      <c r="F620" s="60">
        <v>104</v>
      </c>
      <c r="G620" s="62">
        <v>82</v>
      </c>
      <c r="H620" s="60"/>
      <c r="I620" s="60"/>
      <c r="J620" s="64"/>
      <c r="K620" s="64"/>
    </row>
    <row r="621" spans="1:11" s="88" customFormat="1" x14ac:dyDescent="0.35">
      <c r="A621" s="60">
        <v>8</v>
      </c>
      <c r="B621" s="61">
        <v>17.044</v>
      </c>
      <c r="C621" s="60">
        <v>6.01</v>
      </c>
      <c r="D621" s="62" t="s">
        <v>221</v>
      </c>
      <c r="E621" s="62">
        <v>82</v>
      </c>
      <c r="F621" s="60">
        <v>104</v>
      </c>
      <c r="G621" s="62">
        <v>82</v>
      </c>
      <c r="H621" s="60"/>
      <c r="I621" s="60"/>
      <c r="J621" s="64"/>
      <c r="K621" s="64"/>
    </row>
    <row r="622" spans="1:11" s="85" customFormat="1" x14ac:dyDescent="0.35">
      <c r="A622" s="69">
        <v>9</v>
      </c>
      <c r="B622" s="70">
        <v>1.012</v>
      </c>
      <c r="C622" s="69">
        <v>16.010999999999999</v>
      </c>
      <c r="D622" s="71" t="s">
        <v>113</v>
      </c>
      <c r="E622" s="71">
        <v>60</v>
      </c>
      <c r="F622" s="69"/>
      <c r="G622" s="71">
        <v>60</v>
      </c>
      <c r="H622" s="69"/>
      <c r="I622" s="69"/>
      <c r="J622" s="72"/>
      <c r="K622" s="72"/>
    </row>
    <row r="623" spans="1:11" s="85" customFormat="1" x14ac:dyDescent="0.35">
      <c r="A623" s="69">
        <v>9</v>
      </c>
      <c r="B623" s="70">
        <v>8.0299999999999994</v>
      </c>
      <c r="C623" s="69">
        <v>16.010999999999999</v>
      </c>
      <c r="D623" s="71" t="s">
        <v>113</v>
      </c>
      <c r="E623" s="71">
        <v>60</v>
      </c>
      <c r="F623" s="69"/>
      <c r="G623" s="71">
        <v>60</v>
      </c>
      <c r="H623" s="69"/>
      <c r="I623" s="69"/>
      <c r="J623" s="72"/>
      <c r="K623" s="72"/>
    </row>
    <row r="624" spans="1:11" s="85" customFormat="1" x14ac:dyDescent="0.35">
      <c r="A624" s="69">
        <v>9</v>
      </c>
      <c r="B624" s="70">
        <v>11.05</v>
      </c>
      <c r="C624" s="69">
        <v>16.010999999999999</v>
      </c>
      <c r="D624" s="71" t="s">
        <v>113</v>
      </c>
      <c r="E624" s="71">
        <v>60</v>
      </c>
      <c r="F624" s="69"/>
      <c r="G624" s="71">
        <v>60</v>
      </c>
      <c r="H624" s="69"/>
      <c r="I624" s="69"/>
      <c r="J624" s="72"/>
      <c r="K624" s="72"/>
    </row>
    <row r="625" spans="1:11" s="85" customFormat="1" x14ac:dyDescent="0.35">
      <c r="A625" s="69">
        <v>9</v>
      </c>
      <c r="B625" s="70">
        <v>11.06</v>
      </c>
      <c r="C625" s="69">
        <v>16.010999999999999</v>
      </c>
      <c r="D625" s="71" t="s">
        <v>113</v>
      </c>
      <c r="E625" s="71">
        <v>60</v>
      </c>
      <c r="F625" s="69"/>
      <c r="G625" s="71">
        <v>60</v>
      </c>
      <c r="H625" s="69"/>
      <c r="I625" s="69"/>
      <c r="J625" s="72"/>
      <c r="K625" s="72"/>
    </row>
    <row r="626" spans="1:11" s="85" customFormat="1" x14ac:dyDescent="0.35">
      <c r="A626" s="69">
        <v>9</v>
      </c>
      <c r="B626" s="70">
        <v>12.01</v>
      </c>
      <c r="C626" s="69">
        <v>16.010999999999999</v>
      </c>
      <c r="D626" s="71" t="s">
        <v>113</v>
      </c>
      <c r="E626" s="71">
        <v>60</v>
      </c>
      <c r="F626" s="69"/>
      <c r="G626" s="71">
        <v>60</v>
      </c>
      <c r="H626" s="69"/>
      <c r="I626" s="69"/>
      <c r="J626" s="72"/>
      <c r="K626" s="72"/>
    </row>
    <row r="627" spans="1:11" s="85" customFormat="1" x14ac:dyDescent="0.35">
      <c r="A627" s="69">
        <v>9</v>
      </c>
      <c r="B627" s="70">
        <v>1.012</v>
      </c>
      <c r="C627" s="69">
        <v>16.012</v>
      </c>
      <c r="D627" s="71" t="s">
        <v>113</v>
      </c>
      <c r="E627" s="71">
        <v>60</v>
      </c>
      <c r="F627" s="69"/>
      <c r="G627" s="71">
        <v>60</v>
      </c>
      <c r="H627" s="69"/>
      <c r="I627" s="69"/>
      <c r="J627" s="72"/>
      <c r="K627" s="72"/>
    </row>
    <row r="628" spans="1:11" s="85" customFormat="1" x14ac:dyDescent="0.35">
      <c r="A628" s="69">
        <v>9</v>
      </c>
      <c r="B628" s="70">
        <v>8.0299999999999994</v>
      </c>
      <c r="C628" s="69">
        <v>16.012</v>
      </c>
      <c r="D628" s="71" t="s">
        <v>113</v>
      </c>
      <c r="E628" s="71">
        <v>60</v>
      </c>
      <c r="F628" s="69"/>
      <c r="G628" s="71">
        <v>60</v>
      </c>
      <c r="H628" s="69"/>
      <c r="I628" s="69"/>
      <c r="J628" s="72"/>
      <c r="K628" s="72"/>
    </row>
    <row r="629" spans="1:11" s="85" customFormat="1" x14ac:dyDescent="0.35">
      <c r="A629" s="69">
        <v>9</v>
      </c>
      <c r="B629" s="70">
        <v>11.05</v>
      </c>
      <c r="C629" s="69">
        <v>16.012</v>
      </c>
      <c r="D629" s="71" t="s">
        <v>113</v>
      </c>
      <c r="E629" s="71">
        <v>60</v>
      </c>
      <c r="F629" s="69"/>
      <c r="G629" s="71">
        <v>60</v>
      </c>
      <c r="H629" s="69"/>
      <c r="I629" s="69"/>
      <c r="J629" s="72"/>
      <c r="K629" s="72"/>
    </row>
    <row r="630" spans="1:11" s="85" customFormat="1" x14ac:dyDescent="0.35">
      <c r="A630" s="69">
        <v>9</v>
      </c>
      <c r="B630" s="70">
        <v>11.06</v>
      </c>
      <c r="C630" s="69">
        <v>16.012</v>
      </c>
      <c r="D630" s="71" t="s">
        <v>113</v>
      </c>
      <c r="E630" s="71">
        <v>60</v>
      </c>
      <c r="F630" s="69"/>
      <c r="G630" s="71">
        <v>60</v>
      </c>
      <c r="H630" s="69"/>
      <c r="I630" s="69"/>
      <c r="J630" s="72"/>
      <c r="K630" s="72"/>
    </row>
    <row r="631" spans="1:11" s="85" customFormat="1" x14ac:dyDescent="0.35">
      <c r="A631" s="69">
        <v>9</v>
      </c>
      <c r="B631" s="70">
        <v>12.01</v>
      </c>
      <c r="C631" s="69">
        <v>16.012</v>
      </c>
      <c r="D631" s="71" t="s">
        <v>113</v>
      </c>
      <c r="E631" s="71">
        <v>60</v>
      </c>
      <c r="F631" s="69"/>
      <c r="G631" s="71">
        <v>60</v>
      </c>
      <c r="H631" s="69"/>
      <c r="I631" s="69"/>
      <c r="J631" s="72"/>
      <c r="K631" s="72"/>
    </row>
    <row r="632" spans="1:11" s="85" customFormat="1" x14ac:dyDescent="0.35">
      <c r="A632" s="69">
        <v>9</v>
      </c>
      <c r="B632" s="70">
        <v>12.01</v>
      </c>
      <c r="C632" s="69">
        <v>16.012</v>
      </c>
      <c r="D632" s="71" t="s">
        <v>113</v>
      </c>
      <c r="E632" s="71">
        <v>60</v>
      </c>
      <c r="F632" s="69"/>
      <c r="G632" s="71">
        <v>60</v>
      </c>
      <c r="H632" s="69"/>
      <c r="I632" s="69"/>
      <c r="J632" s="72"/>
      <c r="K632" s="72"/>
    </row>
    <row r="633" spans="1:11" s="85" customFormat="1" x14ac:dyDescent="0.35">
      <c r="A633" s="69">
        <v>10</v>
      </c>
      <c r="B633" s="70">
        <v>6.0620000000000003</v>
      </c>
      <c r="C633" s="69">
        <v>17.010999999999999</v>
      </c>
      <c r="D633" s="71" t="s">
        <v>113</v>
      </c>
      <c r="E633" s="71">
        <v>60</v>
      </c>
      <c r="F633" s="69"/>
      <c r="G633" s="71">
        <v>60</v>
      </c>
      <c r="H633" s="69"/>
      <c r="I633" s="69"/>
      <c r="J633" s="72"/>
      <c r="K633" s="72"/>
    </row>
    <row r="634" spans="1:11" s="85" customFormat="1" x14ac:dyDescent="0.35">
      <c r="A634" s="69">
        <v>10</v>
      </c>
      <c r="B634" s="70">
        <v>8.0299999999999994</v>
      </c>
      <c r="C634" s="69">
        <v>17.010999999999999</v>
      </c>
      <c r="D634" s="71" t="s">
        <v>113</v>
      </c>
      <c r="E634" s="71">
        <v>60</v>
      </c>
      <c r="F634" s="69"/>
      <c r="G634" s="71">
        <v>60</v>
      </c>
      <c r="H634" s="69"/>
      <c r="I634" s="69"/>
      <c r="J634" s="72"/>
      <c r="K634" s="72"/>
    </row>
    <row r="635" spans="1:11" s="72" customFormat="1" x14ac:dyDescent="0.35">
      <c r="A635" s="69">
        <v>10</v>
      </c>
      <c r="B635" s="70">
        <v>11.05</v>
      </c>
      <c r="C635" s="69">
        <v>17.010999999999999</v>
      </c>
      <c r="D635" s="71" t="s">
        <v>113</v>
      </c>
      <c r="E635" s="71">
        <v>60</v>
      </c>
      <c r="F635" s="69"/>
      <c r="G635" s="71">
        <v>60</v>
      </c>
      <c r="H635" s="69"/>
      <c r="I635" s="69"/>
    </row>
    <row r="636" spans="1:11" s="72" customFormat="1" x14ac:dyDescent="0.35">
      <c r="A636" s="69">
        <v>10</v>
      </c>
      <c r="B636" s="70">
        <v>11.06</v>
      </c>
      <c r="C636" s="69">
        <v>17.010999999999999</v>
      </c>
      <c r="D636" s="71" t="s">
        <v>113</v>
      </c>
      <c r="E636" s="71">
        <v>60</v>
      </c>
      <c r="F636" s="69"/>
      <c r="G636" s="71">
        <v>60</v>
      </c>
      <c r="H636" s="69"/>
      <c r="I636" s="69"/>
    </row>
    <row r="637" spans="1:11" s="72" customFormat="1" x14ac:dyDescent="0.35">
      <c r="A637" s="69">
        <v>10</v>
      </c>
      <c r="B637" s="70">
        <v>12.01</v>
      </c>
      <c r="C637" s="69">
        <v>17.010999999999999</v>
      </c>
      <c r="D637" s="71" t="s">
        <v>113</v>
      </c>
      <c r="E637" s="71">
        <v>60</v>
      </c>
      <c r="F637" s="69"/>
      <c r="G637" s="71">
        <v>60</v>
      </c>
      <c r="H637" s="69"/>
      <c r="I637" s="69"/>
    </row>
    <row r="638" spans="1:11" s="72" customFormat="1" x14ac:dyDescent="0.35">
      <c r="A638" s="69">
        <v>10</v>
      </c>
      <c r="B638" s="70">
        <v>6.0620000000000003</v>
      </c>
      <c r="C638" s="69">
        <v>17.021000000000001</v>
      </c>
      <c r="D638" s="71" t="s">
        <v>113</v>
      </c>
      <c r="E638" s="71">
        <v>60</v>
      </c>
      <c r="F638" s="69"/>
      <c r="G638" s="71">
        <v>60</v>
      </c>
      <c r="H638" s="69"/>
      <c r="I638" s="69"/>
    </row>
    <row r="639" spans="1:11" s="72" customFormat="1" x14ac:dyDescent="0.35">
      <c r="A639" s="69">
        <v>10</v>
      </c>
      <c r="B639" s="70">
        <v>8.0299999999999994</v>
      </c>
      <c r="C639" s="69">
        <v>17.021000000000001</v>
      </c>
      <c r="D639" s="71" t="s">
        <v>113</v>
      </c>
      <c r="E639" s="71">
        <v>60</v>
      </c>
      <c r="F639" s="69"/>
      <c r="G639" s="71">
        <v>60</v>
      </c>
      <c r="H639" s="69"/>
      <c r="I639" s="69"/>
    </row>
    <row r="640" spans="1:11" s="72" customFormat="1" x14ac:dyDescent="0.35">
      <c r="A640" s="69">
        <v>10</v>
      </c>
      <c r="B640" s="70">
        <v>11.05</v>
      </c>
      <c r="C640" s="69">
        <v>17.021000000000001</v>
      </c>
      <c r="D640" s="71" t="s">
        <v>113</v>
      </c>
      <c r="E640" s="71">
        <v>60</v>
      </c>
      <c r="F640" s="69"/>
      <c r="G640" s="71">
        <v>60</v>
      </c>
      <c r="H640" s="69"/>
      <c r="I640" s="69"/>
    </row>
    <row r="641" spans="1:9" s="72" customFormat="1" x14ac:dyDescent="0.35">
      <c r="A641" s="69">
        <v>10</v>
      </c>
      <c r="B641" s="70">
        <v>11.06</v>
      </c>
      <c r="C641" s="69">
        <v>17.021000000000001</v>
      </c>
      <c r="D641" s="71" t="s">
        <v>113</v>
      </c>
      <c r="E641" s="71">
        <v>60</v>
      </c>
      <c r="F641" s="69"/>
      <c r="G641" s="71">
        <v>60</v>
      </c>
      <c r="H641" s="69"/>
      <c r="I641" s="69"/>
    </row>
    <row r="642" spans="1:9" s="72" customFormat="1" x14ac:dyDescent="0.35">
      <c r="A642" s="69">
        <v>10</v>
      </c>
      <c r="B642" s="70">
        <v>12.01</v>
      </c>
      <c r="C642" s="69">
        <v>17.021000000000001</v>
      </c>
      <c r="D642" s="71" t="s">
        <v>113</v>
      </c>
      <c r="E642" s="71">
        <v>60</v>
      </c>
      <c r="F642" s="69"/>
      <c r="G642" s="71">
        <v>60</v>
      </c>
      <c r="H642" s="69"/>
      <c r="I642" s="69"/>
    </row>
    <row r="643" spans="1:9" s="72" customFormat="1" x14ac:dyDescent="0.35">
      <c r="A643" s="69">
        <v>10</v>
      </c>
      <c r="B643" s="70">
        <v>6.0620000000000003</v>
      </c>
      <c r="C643" s="69">
        <v>17.021999999999998</v>
      </c>
      <c r="D643" s="71" t="s">
        <v>113</v>
      </c>
      <c r="E643" s="71">
        <v>60</v>
      </c>
      <c r="F643" s="69"/>
      <c r="G643" s="71">
        <v>60</v>
      </c>
      <c r="H643" s="69"/>
      <c r="I643" s="69"/>
    </row>
    <row r="644" spans="1:9" s="72" customFormat="1" x14ac:dyDescent="0.35">
      <c r="A644" s="69">
        <v>10</v>
      </c>
      <c r="B644" s="70">
        <v>8.0299999999999994</v>
      </c>
      <c r="C644" s="69">
        <v>17.021999999999998</v>
      </c>
      <c r="D644" s="71" t="s">
        <v>113</v>
      </c>
      <c r="E644" s="71">
        <v>60</v>
      </c>
      <c r="F644" s="69"/>
      <c r="G644" s="71">
        <v>60</v>
      </c>
      <c r="H644" s="69"/>
      <c r="I644" s="69"/>
    </row>
    <row r="645" spans="1:9" s="72" customFormat="1" x14ac:dyDescent="0.35">
      <c r="A645" s="69">
        <v>10</v>
      </c>
      <c r="B645" s="70">
        <v>11.05</v>
      </c>
      <c r="C645" s="69">
        <v>17.021999999999998</v>
      </c>
      <c r="D645" s="71" t="s">
        <v>113</v>
      </c>
      <c r="E645" s="71">
        <v>60</v>
      </c>
      <c r="F645" s="69"/>
      <c r="G645" s="71">
        <v>60</v>
      </c>
      <c r="H645" s="69"/>
      <c r="I645" s="69"/>
    </row>
    <row r="646" spans="1:9" s="72" customFormat="1" x14ac:dyDescent="0.35">
      <c r="A646" s="69">
        <v>10</v>
      </c>
      <c r="B646" s="70">
        <v>11.06</v>
      </c>
      <c r="C646" s="69">
        <v>17.021999999999998</v>
      </c>
      <c r="D646" s="71" t="s">
        <v>113</v>
      </c>
      <c r="E646" s="71">
        <v>60</v>
      </c>
      <c r="F646" s="69"/>
      <c r="G646" s="71">
        <v>60</v>
      </c>
      <c r="H646" s="69"/>
      <c r="I646" s="69"/>
    </row>
    <row r="647" spans="1:9" s="72" customFormat="1" x14ac:dyDescent="0.35">
      <c r="A647" s="69">
        <v>10</v>
      </c>
      <c r="B647" s="70">
        <v>12.01</v>
      </c>
      <c r="C647" s="69">
        <v>17.021999999999998</v>
      </c>
      <c r="D647" s="71" t="s">
        <v>113</v>
      </c>
      <c r="E647" s="71">
        <v>60</v>
      </c>
      <c r="F647" s="69"/>
      <c r="G647" s="71">
        <v>60</v>
      </c>
      <c r="H647" s="69"/>
      <c r="I647" s="69"/>
    </row>
    <row r="648" spans="1:9" s="72" customFormat="1" x14ac:dyDescent="0.35">
      <c r="A648" s="69">
        <v>11</v>
      </c>
      <c r="B648" s="70">
        <v>8.0299999999999994</v>
      </c>
      <c r="C648" s="69">
        <v>15.021000000000001</v>
      </c>
      <c r="D648" s="71" t="s">
        <v>113</v>
      </c>
      <c r="E648" s="71">
        <v>60</v>
      </c>
      <c r="F648" s="69"/>
      <c r="G648" s="71">
        <v>60</v>
      </c>
      <c r="H648" s="69"/>
      <c r="I648" s="69"/>
    </row>
    <row r="649" spans="1:9" s="72" customFormat="1" x14ac:dyDescent="0.35">
      <c r="A649" s="69">
        <v>11</v>
      </c>
      <c r="B649" s="70">
        <v>11.05</v>
      </c>
      <c r="C649" s="69">
        <v>15.021000000000001</v>
      </c>
      <c r="D649" s="71" t="s">
        <v>113</v>
      </c>
      <c r="E649" s="71">
        <v>60</v>
      </c>
      <c r="F649" s="69"/>
      <c r="G649" s="71">
        <v>60</v>
      </c>
      <c r="H649" s="69"/>
      <c r="I649" s="69"/>
    </row>
    <row r="650" spans="1:9" s="72" customFormat="1" x14ac:dyDescent="0.35">
      <c r="A650" s="69">
        <v>11</v>
      </c>
      <c r="B650" s="70">
        <v>11.06</v>
      </c>
      <c r="C650" s="69">
        <v>15.021000000000001</v>
      </c>
      <c r="D650" s="71" t="s">
        <v>113</v>
      </c>
      <c r="E650" s="71">
        <v>60</v>
      </c>
      <c r="F650" s="69"/>
      <c r="G650" s="71">
        <v>60</v>
      </c>
      <c r="H650" s="69"/>
      <c r="I650" s="69"/>
    </row>
    <row r="651" spans="1:9" s="72" customFormat="1" x14ac:dyDescent="0.35">
      <c r="A651" s="69">
        <v>11</v>
      </c>
      <c r="B651" s="70">
        <v>12.01</v>
      </c>
      <c r="C651" s="69">
        <v>15.021000000000001</v>
      </c>
      <c r="D651" s="71" t="s">
        <v>113</v>
      </c>
      <c r="E651" s="71">
        <v>60</v>
      </c>
      <c r="F651" s="69"/>
      <c r="G651" s="71">
        <v>60</v>
      </c>
      <c r="H651" s="69"/>
      <c r="I651" s="69"/>
    </row>
    <row r="652" spans="1:9" s="72" customFormat="1" x14ac:dyDescent="0.35">
      <c r="A652" s="69">
        <v>11</v>
      </c>
      <c r="B652" s="70">
        <v>8.0299999999999994</v>
      </c>
      <c r="C652" s="69">
        <v>15.022</v>
      </c>
      <c r="D652" s="71" t="s">
        <v>113</v>
      </c>
      <c r="E652" s="71">
        <v>60</v>
      </c>
      <c r="F652" s="69"/>
      <c r="G652" s="71">
        <v>60</v>
      </c>
      <c r="H652" s="69"/>
      <c r="I652" s="69"/>
    </row>
    <row r="653" spans="1:9" s="72" customFormat="1" x14ac:dyDescent="0.35">
      <c r="A653" s="69">
        <v>11</v>
      </c>
      <c r="B653" s="70">
        <v>11.05</v>
      </c>
      <c r="C653" s="69">
        <v>15.022</v>
      </c>
      <c r="D653" s="71" t="s">
        <v>113</v>
      </c>
      <c r="E653" s="71">
        <v>60</v>
      </c>
      <c r="F653" s="69"/>
      <c r="G653" s="71">
        <v>60</v>
      </c>
      <c r="H653" s="69"/>
      <c r="I653" s="69"/>
    </row>
    <row r="654" spans="1:9" s="72" customFormat="1" x14ac:dyDescent="0.35">
      <c r="A654" s="69">
        <v>11</v>
      </c>
      <c r="B654" s="70">
        <v>11.06</v>
      </c>
      <c r="C654" s="69">
        <v>15.022</v>
      </c>
      <c r="D654" s="71" t="s">
        <v>113</v>
      </c>
      <c r="E654" s="71">
        <v>60</v>
      </c>
      <c r="F654" s="69"/>
      <c r="G654" s="71">
        <v>60</v>
      </c>
      <c r="H654" s="69"/>
      <c r="I654" s="69"/>
    </row>
    <row r="655" spans="1:9" s="72" customFormat="1" x14ac:dyDescent="0.35">
      <c r="A655" s="69">
        <v>11</v>
      </c>
      <c r="B655" s="70">
        <v>12.01</v>
      </c>
      <c r="C655" s="69">
        <v>15.022</v>
      </c>
      <c r="D655" s="71" t="s">
        <v>113</v>
      </c>
      <c r="E655" s="71">
        <v>60</v>
      </c>
      <c r="F655" s="69"/>
      <c r="G655" s="71">
        <v>60</v>
      </c>
      <c r="H655" s="69"/>
      <c r="I655" s="69"/>
    </row>
    <row r="656" spans="1:9" s="72" customFormat="1" x14ac:dyDescent="0.35">
      <c r="A656" s="69">
        <v>11</v>
      </c>
      <c r="B656" s="70">
        <v>8.0299999999999994</v>
      </c>
      <c r="C656" s="69">
        <v>15.023</v>
      </c>
      <c r="D656" s="71" t="s">
        <v>113</v>
      </c>
      <c r="E656" s="71">
        <v>60</v>
      </c>
      <c r="F656" s="69"/>
      <c r="G656" s="71">
        <v>60</v>
      </c>
      <c r="H656" s="69"/>
      <c r="I656" s="69"/>
    </row>
    <row r="657" spans="1:9" s="72" customFormat="1" x14ac:dyDescent="0.35">
      <c r="A657" s="69">
        <v>11</v>
      </c>
      <c r="B657" s="70">
        <v>11.05</v>
      </c>
      <c r="C657" s="69">
        <v>15.023</v>
      </c>
      <c r="D657" s="71" t="s">
        <v>113</v>
      </c>
      <c r="E657" s="71">
        <v>60</v>
      </c>
      <c r="F657" s="69"/>
      <c r="G657" s="71">
        <v>60</v>
      </c>
      <c r="H657" s="69"/>
      <c r="I657" s="69"/>
    </row>
    <row r="658" spans="1:9" s="72" customFormat="1" x14ac:dyDescent="0.35">
      <c r="A658" s="69">
        <v>11</v>
      </c>
      <c r="B658" s="70">
        <v>11.06</v>
      </c>
      <c r="C658" s="69">
        <v>15.023</v>
      </c>
      <c r="D658" s="71" t="s">
        <v>113</v>
      </c>
      <c r="E658" s="71">
        <v>60</v>
      </c>
      <c r="F658" s="69"/>
      <c r="G658" s="71">
        <v>60</v>
      </c>
      <c r="H658" s="69"/>
      <c r="I658" s="69"/>
    </row>
    <row r="659" spans="1:9" s="72" customFormat="1" x14ac:dyDescent="0.35">
      <c r="A659" s="69">
        <v>11</v>
      </c>
      <c r="B659" s="70">
        <v>12.01</v>
      </c>
      <c r="C659" s="69">
        <v>15.023</v>
      </c>
      <c r="D659" s="71" t="s">
        <v>113</v>
      </c>
      <c r="E659" s="71">
        <v>60</v>
      </c>
      <c r="F659" s="69"/>
      <c r="G659" s="71">
        <v>60</v>
      </c>
      <c r="H659" s="69"/>
      <c r="I659" s="69"/>
    </row>
    <row r="660" spans="1:9" s="72" customFormat="1" x14ac:dyDescent="0.35">
      <c r="A660" s="69">
        <v>11</v>
      </c>
      <c r="B660" s="70">
        <v>8.0299999999999994</v>
      </c>
      <c r="C660" s="69">
        <v>15.031000000000001</v>
      </c>
      <c r="D660" s="71" t="s">
        <v>113</v>
      </c>
      <c r="E660" s="71">
        <v>60</v>
      </c>
      <c r="F660" s="69"/>
      <c r="G660" s="71">
        <v>60</v>
      </c>
      <c r="H660" s="69"/>
      <c r="I660" s="69"/>
    </row>
    <row r="661" spans="1:9" s="72" customFormat="1" x14ac:dyDescent="0.35">
      <c r="A661" s="69">
        <v>11</v>
      </c>
      <c r="B661" s="70">
        <v>11.05</v>
      </c>
      <c r="C661" s="69">
        <v>15.031000000000001</v>
      </c>
      <c r="D661" s="71" t="s">
        <v>113</v>
      </c>
      <c r="E661" s="71">
        <v>60</v>
      </c>
      <c r="F661" s="69"/>
      <c r="G661" s="71">
        <v>60</v>
      </c>
      <c r="H661" s="69"/>
      <c r="I661" s="69"/>
    </row>
    <row r="662" spans="1:9" s="72" customFormat="1" x14ac:dyDescent="0.35">
      <c r="A662" s="69">
        <v>11</v>
      </c>
      <c r="B662" s="70">
        <v>11.06</v>
      </c>
      <c r="C662" s="69">
        <v>15.031000000000001</v>
      </c>
      <c r="D662" s="71" t="s">
        <v>113</v>
      </c>
      <c r="E662" s="71">
        <v>60</v>
      </c>
      <c r="F662" s="69"/>
      <c r="G662" s="71">
        <v>60</v>
      </c>
      <c r="H662" s="69"/>
      <c r="I662" s="69"/>
    </row>
    <row r="663" spans="1:9" s="72" customFormat="1" x14ac:dyDescent="0.35">
      <c r="A663" s="69">
        <v>11</v>
      </c>
      <c r="B663" s="70">
        <v>12.01</v>
      </c>
      <c r="C663" s="69">
        <v>15.031000000000001</v>
      </c>
      <c r="D663" s="71" t="s">
        <v>113</v>
      </c>
      <c r="E663" s="71">
        <v>60</v>
      </c>
      <c r="F663" s="69"/>
      <c r="G663" s="71">
        <v>60</v>
      </c>
      <c r="H663" s="69"/>
      <c r="I663" s="69"/>
    </row>
    <row r="664" spans="1:9" s="72" customFormat="1" x14ac:dyDescent="0.35">
      <c r="A664" s="69">
        <v>11</v>
      </c>
      <c r="B664" s="70">
        <v>8.0299999999999994</v>
      </c>
      <c r="C664" s="69">
        <v>15.032</v>
      </c>
      <c r="D664" s="71" t="s">
        <v>113</v>
      </c>
      <c r="E664" s="71">
        <v>60</v>
      </c>
      <c r="F664" s="69"/>
      <c r="G664" s="71">
        <v>60</v>
      </c>
      <c r="H664" s="69"/>
      <c r="I664" s="69"/>
    </row>
    <row r="665" spans="1:9" s="72" customFormat="1" x14ac:dyDescent="0.35">
      <c r="A665" s="69">
        <v>11</v>
      </c>
      <c r="B665" s="70">
        <v>11.05</v>
      </c>
      <c r="C665" s="69">
        <v>15.032</v>
      </c>
      <c r="D665" s="71" t="s">
        <v>113</v>
      </c>
      <c r="E665" s="71">
        <v>60</v>
      </c>
      <c r="F665" s="69"/>
      <c r="G665" s="71">
        <v>60</v>
      </c>
      <c r="H665" s="69"/>
      <c r="I665" s="69"/>
    </row>
    <row r="666" spans="1:9" s="72" customFormat="1" x14ac:dyDescent="0.35">
      <c r="A666" s="69">
        <v>11</v>
      </c>
      <c r="B666" s="70">
        <v>11.06</v>
      </c>
      <c r="C666" s="69">
        <v>15.032</v>
      </c>
      <c r="D666" s="71" t="s">
        <v>113</v>
      </c>
      <c r="E666" s="71">
        <v>60</v>
      </c>
      <c r="F666" s="69"/>
      <c r="G666" s="71">
        <v>60</v>
      </c>
      <c r="H666" s="69"/>
      <c r="I666" s="69"/>
    </row>
    <row r="667" spans="1:9" s="72" customFormat="1" x14ac:dyDescent="0.35">
      <c r="A667" s="69">
        <v>11</v>
      </c>
      <c r="B667" s="70">
        <v>12.01</v>
      </c>
      <c r="C667" s="69">
        <v>15.032</v>
      </c>
      <c r="D667" s="71" t="s">
        <v>113</v>
      </c>
      <c r="E667" s="71">
        <v>60</v>
      </c>
      <c r="F667" s="69"/>
      <c r="G667" s="71">
        <v>60</v>
      </c>
      <c r="H667" s="69"/>
      <c r="I667" s="69"/>
    </row>
    <row r="668" spans="1:9" s="72" customFormat="1" x14ac:dyDescent="0.35">
      <c r="A668" s="69">
        <v>11</v>
      </c>
      <c r="B668" s="70">
        <v>8.0299999999999994</v>
      </c>
      <c r="C668" s="69">
        <v>15.032999999999999</v>
      </c>
      <c r="D668" s="71" t="s">
        <v>113</v>
      </c>
      <c r="E668" s="71">
        <v>60</v>
      </c>
      <c r="F668" s="69"/>
      <c r="G668" s="71">
        <v>60</v>
      </c>
      <c r="H668" s="69"/>
      <c r="I668" s="69"/>
    </row>
    <row r="669" spans="1:9" s="72" customFormat="1" x14ac:dyDescent="0.35">
      <c r="A669" s="69">
        <v>11</v>
      </c>
      <c r="B669" s="70">
        <v>11.05</v>
      </c>
      <c r="C669" s="69">
        <v>15.032999999999999</v>
      </c>
      <c r="D669" s="71" t="s">
        <v>113</v>
      </c>
      <c r="E669" s="71">
        <v>60</v>
      </c>
      <c r="F669" s="69"/>
      <c r="G669" s="71">
        <v>60</v>
      </c>
      <c r="H669" s="69"/>
      <c r="I669" s="69"/>
    </row>
    <row r="670" spans="1:9" s="72" customFormat="1" x14ac:dyDescent="0.35">
      <c r="A670" s="69">
        <v>11</v>
      </c>
      <c r="B670" s="70">
        <v>11.06</v>
      </c>
      <c r="C670" s="69">
        <v>15.032999999999999</v>
      </c>
      <c r="D670" s="71" t="s">
        <v>113</v>
      </c>
      <c r="E670" s="71">
        <v>60</v>
      </c>
      <c r="F670" s="69"/>
      <c r="G670" s="71">
        <v>60</v>
      </c>
      <c r="H670" s="69"/>
      <c r="I670" s="69"/>
    </row>
    <row r="671" spans="1:9" s="72" customFormat="1" x14ac:dyDescent="0.35">
      <c r="A671" s="69">
        <v>11</v>
      </c>
      <c r="B671" s="70">
        <v>12.01</v>
      </c>
      <c r="C671" s="69">
        <v>15.032999999999999</v>
      </c>
      <c r="D671" s="71" t="s">
        <v>113</v>
      </c>
      <c r="E671" s="71">
        <v>60</v>
      </c>
      <c r="F671" s="69"/>
      <c r="G671" s="71">
        <v>60</v>
      </c>
      <c r="H671" s="69"/>
      <c r="I671" s="69"/>
    </row>
  </sheetData>
  <sortState ref="A2:F671">
    <sortCondition ref="D2:D671"/>
    <sortCondition ref="A2:A671"/>
    <sortCondition ref="C2:C671"/>
    <sortCondition ref="B2:B671"/>
  </sortState>
  <phoneticPr fontId="10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9048-285B-4DE0-9919-B1335EA1DC93}">
  <dimension ref="A1:I124"/>
  <sheetViews>
    <sheetView topLeftCell="A101" workbookViewId="0">
      <selection activeCell="B111" sqref="B111"/>
    </sheetView>
  </sheetViews>
  <sheetFormatPr defaultRowHeight="26.25" x14ac:dyDescent="0.4"/>
  <cols>
    <col min="1" max="1" width="12.5703125" style="30" bestFit="1" customWidth="1"/>
    <col min="2" max="2" width="156.85546875" style="6" bestFit="1" customWidth="1"/>
    <col min="3" max="3" width="22.7109375" bestFit="1" customWidth="1"/>
  </cols>
  <sheetData>
    <row r="1" spans="1:9" s="8" customFormat="1" x14ac:dyDescent="0.4">
      <c r="A1" s="29" t="s">
        <v>1</v>
      </c>
      <c r="B1" s="9" t="s">
        <v>3</v>
      </c>
      <c r="C1" s="9"/>
      <c r="F1" s="8" t="s">
        <v>152</v>
      </c>
    </row>
    <row r="2" spans="1:9" s="8" customFormat="1" x14ac:dyDescent="0.4">
      <c r="A2" s="30">
        <v>1.01</v>
      </c>
      <c r="B2" s="6" t="s">
        <v>273</v>
      </c>
      <c r="C2"/>
      <c r="D2"/>
      <c r="E2"/>
      <c r="F2"/>
      <c r="G2"/>
      <c r="H2"/>
      <c r="I2"/>
    </row>
    <row r="3" spans="1:9" s="27" customFormat="1" ht="21" x14ac:dyDescent="0.35">
      <c r="A3" s="31">
        <v>1.0109999999999999</v>
      </c>
      <c r="B3" s="25" t="s">
        <v>274</v>
      </c>
      <c r="C3"/>
      <c r="D3"/>
      <c r="E3"/>
      <c r="F3"/>
      <c r="G3"/>
      <c r="H3"/>
      <c r="I3"/>
    </row>
    <row r="4" spans="1:9" ht="21" x14ac:dyDescent="0.35">
      <c r="A4" s="31">
        <v>1.012</v>
      </c>
      <c r="B4" s="25" t="s">
        <v>275</v>
      </c>
      <c r="G4" s="3"/>
    </row>
    <row r="5" spans="1:9" ht="21" x14ac:dyDescent="0.35">
      <c r="A5" s="31">
        <v>1.0129999999999999</v>
      </c>
      <c r="B5" s="38" t="s">
        <v>276</v>
      </c>
      <c r="G5" s="3"/>
    </row>
    <row r="6" spans="1:9" x14ac:dyDescent="0.4">
      <c r="A6" s="30">
        <v>1.02</v>
      </c>
      <c r="B6" s="51" t="s">
        <v>27</v>
      </c>
      <c r="G6" s="3"/>
    </row>
    <row r="7" spans="1:9" x14ac:dyDescent="0.4">
      <c r="A7" s="30">
        <v>1.03</v>
      </c>
      <c r="B7" s="34" t="s">
        <v>26</v>
      </c>
      <c r="G7" s="3"/>
    </row>
    <row r="8" spans="1:9" x14ac:dyDescent="0.4">
      <c r="A8" s="30">
        <v>2.0099999999999998</v>
      </c>
      <c r="B8" s="6" t="s">
        <v>20</v>
      </c>
      <c r="G8" s="3"/>
    </row>
    <row r="9" spans="1:9" x14ac:dyDescent="0.4">
      <c r="A9" s="30">
        <v>2.02</v>
      </c>
      <c r="B9" s="6" t="s">
        <v>19</v>
      </c>
    </row>
    <row r="10" spans="1:9" x14ac:dyDescent="0.4">
      <c r="A10" s="30">
        <v>2.0299999999999998</v>
      </c>
      <c r="B10" s="6" t="s">
        <v>18</v>
      </c>
    </row>
    <row r="11" spans="1:9" x14ac:dyDescent="0.4">
      <c r="A11" s="30">
        <v>2.04</v>
      </c>
      <c r="B11" s="6" t="s">
        <v>17</v>
      </c>
    </row>
    <row r="12" spans="1:9" x14ac:dyDescent="0.4">
      <c r="A12" s="30">
        <v>2.0499999999999998</v>
      </c>
      <c r="B12" s="6" t="s">
        <v>16</v>
      </c>
    </row>
    <row r="13" spans="1:9" x14ac:dyDescent="0.4">
      <c r="A13" s="30">
        <v>2.06</v>
      </c>
      <c r="B13" s="6" t="s">
        <v>15</v>
      </c>
    </row>
    <row r="14" spans="1:9" x14ac:dyDescent="0.4">
      <c r="A14" s="30">
        <v>2.0699999999999998</v>
      </c>
      <c r="B14" s="6" t="s">
        <v>14</v>
      </c>
    </row>
    <row r="15" spans="1:9" s="22" customFormat="1" x14ac:dyDescent="0.4">
      <c r="A15" s="30">
        <v>2.08</v>
      </c>
      <c r="B15" s="6" t="s">
        <v>13</v>
      </c>
      <c r="C15"/>
      <c r="D15"/>
      <c r="E15"/>
      <c r="F15"/>
      <c r="G15"/>
      <c r="H15"/>
      <c r="I15"/>
    </row>
    <row r="16" spans="1:9" s="22" customFormat="1" x14ac:dyDescent="0.4">
      <c r="A16" s="30">
        <v>2.09</v>
      </c>
      <c r="B16" s="6" t="s">
        <v>12</v>
      </c>
      <c r="C16"/>
      <c r="D16"/>
      <c r="E16"/>
      <c r="F16"/>
      <c r="G16"/>
      <c r="H16"/>
      <c r="I16"/>
    </row>
    <row r="17" spans="1:9" x14ac:dyDescent="0.4">
      <c r="A17" s="30">
        <v>2.1</v>
      </c>
      <c r="B17" s="6" t="s">
        <v>7</v>
      </c>
    </row>
    <row r="18" spans="1:9" x14ac:dyDescent="0.4">
      <c r="A18" s="33">
        <v>2.11</v>
      </c>
      <c r="B18" s="21" t="s">
        <v>191</v>
      </c>
      <c r="C18" s="22"/>
      <c r="D18" s="22"/>
      <c r="E18" s="22"/>
      <c r="F18" s="22"/>
      <c r="G18" s="23" t="s">
        <v>192</v>
      </c>
      <c r="H18" s="22"/>
      <c r="I18" s="22"/>
    </row>
    <row r="19" spans="1:9" x14ac:dyDescent="0.4">
      <c r="A19" s="33">
        <v>2.12</v>
      </c>
      <c r="B19" s="21" t="s">
        <v>208</v>
      </c>
      <c r="C19" s="22"/>
      <c r="D19" s="22"/>
      <c r="E19" s="22"/>
      <c r="F19" s="22"/>
      <c r="G19" s="23"/>
      <c r="H19" s="22"/>
      <c r="I19" s="22"/>
    </row>
    <row r="20" spans="1:9" x14ac:dyDescent="0.4">
      <c r="A20" s="33">
        <v>2.13</v>
      </c>
      <c r="B20" s="21" t="s">
        <v>278</v>
      </c>
      <c r="C20" s="22"/>
      <c r="D20" s="22"/>
      <c r="E20" s="22"/>
      <c r="F20" s="22"/>
      <c r="G20" s="23"/>
      <c r="H20" s="22"/>
      <c r="I20" s="22"/>
    </row>
    <row r="21" spans="1:9" x14ac:dyDescent="0.4">
      <c r="A21" s="33">
        <v>2.14</v>
      </c>
      <c r="B21" s="21" t="s">
        <v>279</v>
      </c>
      <c r="C21" s="20"/>
      <c r="D21" s="22"/>
      <c r="E21" s="22"/>
      <c r="F21" s="22"/>
      <c r="G21" s="23"/>
      <c r="H21" s="22"/>
      <c r="I21" s="22"/>
    </row>
    <row r="22" spans="1:9" x14ac:dyDescent="0.4">
      <c r="A22" s="30">
        <v>3</v>
      </c>
      <c r="B22" s="6" t="s">
        <v>236</v>
      </c>
    </row>
    <row r="23" spans="1:9" x14ac:dyDescent="0.4">
      <c r="A23" s="30">
        <v>3.01</v>
      </c>
      <c r="B23" s="6" t="s">
        <v>197</v>
      </c>
    </row>
    <row r="24" spans="1:9" x14ac:dyDescent="0.4">
      <c r="A24" s="30">
        <v>3.02</v>
      </c>
      <c r="B24" s="34" t="s">
        <v>201</v>
      </c>
    </row>
    <row r="25" spans="1:9" x14ac:dyDescent="0.4">
      <c r="A25" s="30">
        <v>3.03</v>
      </c>
      <c r="B25" s="6" t="s">
        <v>200</v>
      </c>
    </row>
    <row r="26" spans="1:9" x14ac:dyDescent="0.4">
      <c r="A26" s="30">
        <v>3.04</v>
      </c>
      <c r="B26" s="6" t="s">
        <v>237</v>
      </c>
    </row>
    <row r="27" spans="1:9" x14ac:dyDescent="0.4">
      <c r="A27" s="30">
        <v>4.01</v>
      </c>
      <c r="B27" s="34" t="s">
        <v>9</v>
      </c>
    </row>
    <row r="28" spans="1:9" x14ac:dyDescent="0.4">
      <c r="A28" s="30">
        <v>4.0199999999999996</v>
      </c>
      <c r="B28" s="6" t="s">
        <v>8</v>
      </c>
    </row>
    <row r="29" spans="1:9" x14ac:dyDescent="0.4">
      <c r="A29" s="30">
        <v>5.01</v>
      </c>
      <c r="B29" s="6" t="s">
        <v>35</v>
      </c>
    </row>
    <row r="30" spans="1:9" x14ac:dyDescent="0.4">
      <c r="A30" s="30">
        <v>5.0199999999999996</v>
      </c>
      <c r="B30" s="6" t="s">
        <v>34</v>
      </c>
    </row>
    <row r="31" spans="1:9" x14ac:dyDescent="0.4">
      <c r="A31" s="30">
        <v>5.03</v>
      </c>
      <c r="B31" s="6" t="s">
        <v>33</v>
      </c>
    </row>
    <row r="32" spans="1:9" x14ac:dyDescent="0.4">
      <c r="A32" s="30">
        <v>5.04</v>
      </c>
      <c r="B32" s="6" t="s">
        <v>271</v>
      </c>
    </row>
    <row r="33" spans="1:9" x14ac:dyDescent="0.4">
      <c r="A33" s="30">
        <v>6.01</v>
      </c>
      <c r="B33" s="6" t="s">
        <v>65</v>
      </c>
      <c r="C33" s="9"/>
      <c r="D33" s="8"/>
      <c r="E33" s="8"/>
      <c r="F33" s="8"/>
      <c r="G33" s="8"/>
      <c r="H33" s="8"/>
      <c r="I33" s="8"/>
    </row>
    <row r="34" spans="1:9" x14ac:dyDescent="0.4">
      <c r="A34" s="30">
        <v>6.02</v>
      </c>
      <c r="B34" s="6" t="s">
        <v>206</v>
      </c>
      <c r="C34" s="27"/>
      <c r="D34" s="27"/>
      <c r="E34" s="27"/>
      <c r="F34" s="27"/>
      <c r="G34" s="27"/>
      <c r="H34" s="27"/>
      <c r="I34" s="27"/>
    </row>
    <row r="35" spans="1:9" x14ac:dyDescent="0.4">
      <c r="A35" s="30">
        <v>6.03</v>
      </c>
      <c r="B35" s="6" t="s">
        <v>64</v>
      </c>
    </row>
    <row r="36" spans="1:9" x14ac:dyDescent="0.4">
      <c r="A36" s="30">
        <v>6.04</v>
      </c>
      <c r="B36" s="6" t="s">
        <v>63</v>
      </c>
    </row>
    <row r="37" spans="1:9" x14ac:dyDescent="0.4">
      <c r="A37" s="30">
        <v>6.05</v>
      </c>
      <c r="B37" s="6" t="s">
        <v>150</v>
      </c>
    </row>
    <row r="38" spans="1:9" s="22" customFormat="1" ht="21" x14ac:dyDescent="0.35">
      <c r="A38" s="31">
        <v>6.0510000000000002</v>
      </c>
      <c r="B38" s="25" t="s">
        <v>62</v>
      </c>
      <c r="C38"/>
      <c r="D38"/>
      <c r="E38"/>
      <c r="F38"/>
      <c r="G38"/>
      <c r="H38"/>
      <c r="I38"/>
    </row>
    <row r="39" spans="1:9" s="2" customFormat="1" ht="21" x14ac:dyDescent="0.35">
      <c r="A39" s="31">
        <v>6.0519999999999996</v>
      </c>
      <c r="B39" s="25" t="s">
        <v>61</v>
      </c>
      <c r="C39"/>
      <c r="D39"/>
      <c r="E39"/>
      <c r="F39"/>
      <c r="G39"/>
      <c r="H39"/>
      <c r="I39"/>
    </row>
    <row r="40" spans="1:9" ht="21" x14ac:dyDescent="0.35">
      <c r="A40" s="31">
        <v>6.0529999999999999</v>
      </c>
      <c r="B40" s="25" t="s">
        <v>154</v>
      </c>
    </row>
    <row r="41" spans="1:9" ht="21" x14ac:dyDescent="0.35">
      <c r="A41" s="31">
        <v>6.0540000000000003</v>
      </c>
      <c r="B41" s="25" t="s">
        <v>153</v>
      </c>
    </row>
    <row r="42" spans="1:9" ht="21" x14ac:dyDescent="0.35">
      <c r="A42" s="31">
        <v>6.0549999999999997</v>
      </c>
      <c r="B42" s="25" t="s">
        <v>155</v>
      </c>
    </row>
    <row r="43" spans="1:9" ht="21" x14ac:dyDescent="0.35">
      <c r="A43" s="31">
        <v>6.056</v>
      </c>
      <c r="B43" s="25" t="s">
        <v>204</v>
      </c>
    </row>
    <row r="44" spans="1:9" ht="21" x14ac:dyDescent="0.35">
      <c r="A44" s="31">
        <v>6.0570000000000004</v>
      </c>
      <c r="B44" s="25" t="s">
        <v>205</v>
      </c>
    </row>
    <row r="45" spans="1:9" x14ac:dyDescent="0.4">
      <c r="A45" s="30">
        <v>6.06</v>
      </c>
      <c r="B45" s="24" t="s">
        <v>151</v>
      </c>
    </row>
    <row r="46" spans="1:9" x14ac:dyDescent="0.4">
      <c r="A46" s="32">
        <v>6.0609999999999999</v>
      </c>
      <c r="B46" s="26" t="s">
        <v>60</v>
      </c>
      <c r="C46" s="22"/>
      <c r="D46" s="22"/>
      <c r="E46" s="22"/>
      <c r="F46" s="20" t="s">
        <v>121</v>
      </c>
      <c r="G46" s="22"/>
      <c r="H46" s="22"/>
      <c r="I46" s="22"/>
    </row>
    <row r="47" spans="1:9" x14ac:dyDescent="0.4">
      <c r="A47" s="32">
        <v>6.0620000000000003</v>
      </c>
      <c r="B47" s="26" t="s">
        <v>122</v>
      </c>
      <c r="C47" s="22"/>
      <c r="D47" s="22"/>
      <c r="E47" s="22"/>
      <c r="F47" s="20" t="s">
        <v>123</v>
      </c>
      <c r="G47" s="22"/>
      <c r="H47" s="22"/>
      <c r="I47" s="22"/>
    </row>
    <row r="48" spans="1:9" x14ac:dyDescent="0.4">
      <c r="A48" s="30">
        <v>6.07</v>
      </c>
      <c r="B48" s="6" t="s">
        <v>59</v>
      </c>
    </row>
    <row r="49" spans="1:9" s="22" customFormat="1" x14ac:dyDescent="0.4">
      <c r="A49" s="30">
        <v>6.08</v>
      </c>
      <c r="B49" s="6" t="s">
        <v>4</v>
      </c>
      <c r="C49"/>
      <c r="D49"/>
      <c r="E49"/>
      <c r="F49"/>
      <c r="G49"/>
      <c r="H49"/>
      <c r="I49"/>
    </row>
    <row r="50" spans="1:9" s="22" customFormat="1" x14ac:dyDescent="0.4">
      <c r="A50" s="30">
        <v>7</v>
      </c>
      <c r="B50" s="40" t="s">
        <v>240</v>
      </c>
      <c r="C50"/>
      <c r="D50"/>
      <c r="E50"/>
      <c r="F50"/>
      <c r="G50"/>
      <c r="H50"/>
      <c r="I50"/>
    </row>
    <row r="51" spans="1:9" s="22" customFormat="1" x14ac:dyDescent="0.4">
      <c r="A51" s="30">
        <v>7.01</v>
      </c>
      <c r="B51" s="38" t="s">
        <v>241</v>
      </c>
      <c r="C51" s="35"/>
      <c r="D51"/>
      <c r="E51"/>
      <c r="F51"/>
      <c r="G51"/>
      <c r="H51"/>
      <c r="I51"/>
    </row>
    <row r="52" spans="1:9" s="22" customFormat="1" x14ac:dyDescent="0.4">
      <c r="A52" s="30">
        <v>7.02</v>
      </c>
      <c r="B52" s="25" t="s">
        <v>242</v>
      </c>
      <c r="C52"/>
      <c r="D52"/>
      <c r="E52"/>
      <c r="F52"/>
      <c r="G52"/>
      <c r="H52"/>
      <c r="I52"/>
    </row>
    <row r="53" spans="1:9" s="22" customFormat="1" x14ac:dyDescent="0.4">
      <c r="A53" s="30">
        <v>7.03</v>
      </c>
      <c r="B53" s="25" t="s">
        <v>243</v>
      </c>
      <c r="C53"/>
      <c r="D53"/>
      <c r="E53"/>
      <c r="F53"/>
      <c r="G53"/>
      <c r="H53"/>
      <c r="I53"/>
    </row>
    <row r="54" spans="1:9" s="2" customFormat="1" x14ac:dyDescent="0.4">
      <c r="A54" s="30">
        <v>7.04</v>
      </c>
      <c r="B54" s="25" t="s">
        <v>244</v>
      </c>
      <c r="C54"/>
      <c r="D54"/>
      <c r="E54"/>
      <c r="F54"/>
      <c r="G54"/>
      <c r="H54"/>
      <c r="I54"/>
    </row>
    <row r="55" spans="1:9" x14ac:dyDescent="0.4">
      <c r="A55" s="30">
        <v>8.01</v>
      </c>
      <c r="B55" s="6" t="s">
        <v>58</v>
      </c>
    </row>
    <row r="56" spans="1:9" x14ac:dyDescent="0.4">
      <c r="A56" s="30">
        <v>8.02</v>
      </c>
      <c r="B56" s="6" t="s">
        <v>57</v>
      </c>
    </row>
    <row r="57" spans="1:9" x14ac:dyDescent="0.4">
      <c r="A57" s="30">
        <v>8.0299999999999994</v>
      </c>
      <c r="B57" s="6" t="s">
        <v>56</v>
      </c>
    </row>
    <row r="58" spans="1:9" x14ac:dyDescent="0.4">
      <c r="A58" s="30">
        <v>8.0399999999999991</v>
      </c>
      <c r="B58" s="6" t="s">
        <v>216</v>
      </c>
    </row>
    <row r="59" spans="1:9" x14ac:dyDescent="0.4">
      <c r="A59" s="30">
        <v>8.0500000000000007</v>
      </c>
      <c r="B59" s="6" t="s">
        <v>55</v>
      </c>
    </row>
    <row r="60" spans="1:9" x14ac:dyDescent="0.4">
      <c r="A60" s="30">
        <v>8.06</v>
      </c>
      <c r="B60" s="6" t="s">
        <v>54</v>
      </c>
    </row>
    <row r="61" spans="1:9" x14ac:dyDescent="0.4">
      <c r="A61" s="30">
        <v>8.07</v>
      </c>
      <c r="B61" s="6" t="s">
        <v>53</v>
      </c>
    </row>
    <row r="62" spans="1:9" x14ac:dyDescent="0.4">
      <c r="A62" s="30">
        <v>9.01</v>
      </c>
      <c r="B62" s="6" t="s">
        <v>44</v>
      </c>
    </row>
    <row r="63" spans="1:9" x14ac:dyDescent="0.4">
      <c r="A63" s="30">
        <v>9.02</v>
      </c>
      <c r="B63" s="6" t="s">
        <v>43</v>
      </c>
    </row>
    <row r="64" spans="1:9" s="22" customFormat="1" x14ac:dyDescent="0.4">
      <c r="A64" s="30">
        <v>9.0299999999999994</v>
      </c>
      <c r="B64" s="6" t="s">
        <v>42</v>
      </c>
      <c r="C64"/>
      <c r="D64"/>
      <c r="E64"/>
      <c r="F64"/>
      <c r="G64"/>
      <c r="H64"/>
      <c r="I64"/>
    </row>
    <row r="65" spans="1:9" s="22" customFormat="1" x14ac:dyDescent="0.4">
      <c r="A65" s="30">
        <v>9.0399999999999991</v>
      </c>
      <c r="B65" s="6" t="s">
        <v>41</v>
      </c>
      <c r="C65"/>
      <c r="D65"/>
      <c r="E65"/>
      <c r="F65"/>
      <c r="G65"/>
      <c r="H65"/>
      <c r="I65"/>
    </row>
    <row r="66" spans="1:9" s="22" customFormat="1" x14ac:dyDescent="0.4">
      <c r="A66" s="30">
        <v>9.0500000000000007</v>
      </c>
      <c r="B66" s="6" t="s">
        <v>40</v>
      </c>
      <c r="C66"/>
      <c r="D66"/>
      <c r="E66"/>
      <c r="F66"/>
      <c r="G66"/>
      <c r="H66"/>
      <c r="I66"/>
    </row>
    <row r="67" spans="1:9" s="22" customFormat="1" x14ac:dyDescent="0.4">
      <c r="A67" s="30">
        <v>9.06</v>
      </c>
      <c r="B67" s="6" t="s">
        <v>39</v>
      </c>
      <c r="C67"/>
      <c r="D67"/>
      <c r="E67"/>
      <c r="F67"/>
      <c r="G67"/>
      <c r="H67"/>
      <c r="I67"/>
    </row>
    <row r="68" spans="1:9" x14ac:dyDescent="0.4">
      <c r="A68" s="30">
        <v>9.07</v>
      </c>
      <c r="B68" s="6" t="s">
        <v>38</v>
      </c>
    </row>
    <row r="69" spans="1:9" x14ac:dyDescent="0.4">
      <c r="A69" s="30">
        <v>9.08</v>
      </c>
      <c r="B69" s="6" t="s">
        <v>37</v>
      </c>
      <c r="F69" s="3"/>
    </row>
    <row r="70" spans="1:9" x14ac:dyDescent="0.4">
      <c r="A70" s="30">
        <v>9.09</v>
      </c>
      <c r="B70" s="6" t="s">
        <v>36</v>
      </c>
    </row>
    <row r="71" spans="1:9" x14ac:dyDescent="0.4">
      <c r="A71" s="33">
        <v>9.1</v>
      </c>
      <c r="B71" s="21" t="s">
        <v>184</v>
      </c>
      <c r="C71" s="23" t="s">
        <v>120</v>
      </c>
      <c r="D71" s="22"/>
      <c r="E71" s="22"/>
      <c r="F71" s="22"/>
      <c r="G71" s="22"/>
      <c r="H71" s="22"/>
      <c r="I71" s="22"/>
    </row>
    <row r="72" spans="1:9" x14ac:dyDescent="0.4">
      <c r="A72" s="33">
        <v>9.11</v>
      </c>
      <c r="B72" s="21" t="s">
        <v>185</v>
      </c>
      <c r="C72" s="23" t="s">
        <v>186</v>
      </c>
      <c r="D72" s="22"/>
      <c r="E72" s="22"/>
      <c r="F72" s="22"/>
      <c r="G72" s="22"/>
      <c r="H72" s="22"/>
      <c r="I72" s="22"/>
    </row>
    <row r="73" spans="1:9" x14ac:dyDescent="0.4">
      <c r="A73" s="33">
        <v>9.1199999999999992</v>
      </c>
      <c r="B73" s="21" t="s">
        <v>207</v>
      </c>
      <c r="C73" s="23" t="s">
        <v>195</v>
      </c>
      <c r="D73" s="22"/>
      <c r="E73" s="22"/>
      <c r="F73" s="22"/>
      <c r="G73" s="22"/>
      <c r="H73" s="22"/>
      <c r="I73" s="22"/>
    </row>
    <row r="74" spans="1:9" x14ac:dyDescent="0.4">
      <c r="A74" s="33">
        <v>9.1300000000000008</v>
      </c>
      <c r="B74" s="21" t="s">
        <v>245</v>
      </c>
      <c r="C74" s="23" t="s">
        <v>247</v>
      </c>
      <c r="D74" s="22"/>
      <c r="E74" s="22"/>
      <c r="F74" s="22"/>
      <c r="G74" s="22"/>
      <c r="H74" s="22"/>
      <c r="I74" s="22"/>
    </row>
    <row r="75" spans="1:9" x14ac:dyDescent="0.4">
      <c r="A75" s="33">
        <v>9.14</v>
      </c>
      <c r="B75" s="21" t="s">
        <v>246</v>
      </c>
      <c r="C75" s="23" t="s">
        <v>247</v>
      </c>
      <c r="D75" s="22"/>
      <c r="E75" s="22"/>
      <c r="F75" s="22"/>
      <c r="G75" s="22"/>
      <c r="H75" s="22"/>
      <c r="I75" s="22"/>
    </row>
    <row r="76" spans="1:9" s="2" customFormat="1" x14ac:dyDescent="0.4">
      <c r="A76" s="30">
        <v>10.010999999999999</v>
      </c>
      <c r="B76" s="6" t="s">
        <v>270</v>
      </c>
      <c r="C76"/>
      <c r="D76"/>
      <c r="E76"/>
      <c r="F76"/>
      <c r="G76"/>
      <c r="H76"/>
      <c r="I76"/>
    </row>
    <row r="77" spans="1:9" ht="21" x14ac:dyDescent="0.35">
      <c r="A77" s="31">
        <v>10.010999999999999</v>
      </c>
      <c r="B77" s="25" t="s">
        <v>52</v>
      </c>
    </row>
    <row r="78" spans="1:9" ht="21" x14ac:dyDescent="0.35">
      <c r="A78" s="31">
        <v>10.012</v>
      </c>
      <c r="B78" s="25" t="s">
        <v>51</v>
      </c>
    </row>
    <row r="79" spans="1:9" ht="21" x14ac:dyDescent="0.35">
      <c r="A79" s="31">
        <v>10.013</v>
      </c>
      <c r="B79" s="25" t="s">
        <v>50</v>
      </c>
    </row>
    <row r="80" spans="1:9" x14ac:dyDescent="0.4">
      <c r="A80" s="30">
        <v>10.02</v>
      </c>
      <c r="B80" s="6" t="s">
        <v>269</v>
      </c>
    </row>
    <row r="81" spans="1:9" ht="21" x14ac:dyDescent="0.35">
      <c r="A81" s="31">
        <v>10.021000000000001</v>
      </c>
      <c r="B81" s="25" t="s">
        <v>49</v>
      </c>
    </row>
    <row r="82" spans="1:9" ht="21" x14ac:dyDescent="0.35">
      <c r="A82" s="31">
        <v>10.022</v>
      </c>
      <c r="B82" s="25" t="s">
        <v>48</v>
      </c>
    </row>
    <row r="83" spans="1:9" ht="21" x14ac:dyDescent="0.35">
      <c r="A83" s="31">
        <v>10.023</v>
      </c>
      <c r="B83" s="25" t="s">
        <v>47</v>
      </c>
    </row>
    <row r="84" spans="1:9" ht="21" x14ac:dyDescent="0.35">
      <c r="A84" s="31">
        <v>10.023999999999999</v>
      </c>
      <c r="B84" s="25" t="s">
        <v>46</v>
      </c>
    </row>
    <row r="85" spans="1:9" ht="21" x14ac:dyDescent="0.35">
      <c r="A85" s="31">
        <v>10.025</v>
      </c>
      <c r="B85" s="25" t="s">
        <v>45</v>
      </c>
    </row>
    <row r="86" spans="1:9" x14ac:dyDescent="0.4">
      <c r="A86" s="32">
        <v>10.026</v>
      </c>
      <c r="B86" s="26" t="s">
        <v>268</v>
      </c>
      <c r="C86" s="21"/>
      <c r="D86" s="22"/>
      <c r="E86" s="22"/>
      <c r="F86" s="22"/>
      <c r="G86" s="22"/>
      <c r="H86" s="22"/>
      <c r="I86" s="23" t="s">
        <v>123</v>
      </c>
    </row>
    <row r="87" spans="1:9" x14ac:dyDescent="0.4">
      <c r="A87" s="30">
        <v>11.01</v>
      </c>
      <c r="B87" s="6" t="s">
        <v>32</v>
      </c>
    </row>
    <row r="88" spans="1:9" x14ac:dyDescent="0.4">
      <c r="A88" s="30">
        <v>11.02</v>
      </c>
      <c r="B88" s="6" t="s">
        <v>31</v>
      </c>
    </row>
    <row r="89" spans="1:9" x14ac:dyDescent="0.4">
      <c r="A89" s="30">
        <v>11.03</v>
      </c>
      <c r="B89" s="6" t="s">
        <v>30</v>
      </c>
    </row>
    <row r="90" spans="1:9" x14ac:dyDescent="0.4">
      <c r="A90" s="30">
        <v>11.04</v>
      </c>
      <c r="B90" s="6" t="s">
        <v>29</v>
      </c>
    </row>
    <row r="91" spans="1:9" x14ac:dyDescent="0.4">
      <c r="A91" s="33">
        <v>11.05</v>
      </c>
      <c r="B91" s="21" t="s">
        <v>119</v>
      </c>
      <c r="C91" s="23" t="s">
        <v>120</v>
      </c>
      <c r="D91" s="22"/>
      <c r="E91" s="22"/>
      <c r="F91" s="22"/>
      <c r="G91" s="22"/>
      <c r="H91" s="22"/>
      <c r="I91" s="22"/>
    </row>
    <row r="92" spans="1:9" x14ac:dyDescent="0.4">
      <c r="A92" s="33">
        <v>11.06</v>
      </c>
      <c r="B92" s="21" t="s">
        <v>125</v>
      </c>
      <c r="C92" s="23" t="s">
        <v>120</v>
      </c>
      <c r="D92" s="22"/>
      <c r="E92" s="22"/>
      <c r="F92" s="22"/>
      <c r="G92" s="22"/>
      <c r="H92" s="22"/>
      <c r="I92" s="22"/>
    </row>
    <row r="93" spans="1:9" x14ac:dyDescent="0.4">
      <c r="A93" s="33">
        <v>11.07</v>
      </c>
      <c r="B93" s="21" t="s">
        <v>219</v>
      </c>
      <c r="C93" s="23" t="s">
        <v>220</v>
      </c>
      <c r="D93" s="22"/>
      <c r="E93" s="22"/>
      <c r="F93" s="22"/>
      <c r="G93" s="22"/>
      <c r="H93" s="22"/>
      <c r="I93" s="22"/>
    </row>
    <row r="94" spans="1:9" x14ac:dyDescent="0.4">
      <c r="A94" s="33">
        <v>11.08</v>
      </c>
      <c r="B94" s="21" t="s">
        <v>272</v>
      </c>
      <c r="C94" s="23"/>
      <c r="D94" s="22"/>
      <c r="E94" s="22"/>
      <c r="F94" s="22"/>
      <c r="G94" s="22"/>
      <c r="H94" s="22"/>
      <c r="I94" s="22"/>
    </row>
    <row r="95" spans="1:9" x14ac:dyDescent="0.4">
      <c r="A95" s="30">
        <v>11.09</v>
      </c>
      <c r="B95" s="6" t="s">
        <v>28</v>
      </c>
    </row>
    <row r="96" spans="1:9" s="22" customFormat="1" x14ac:dyDescent="0.4">
      <c r="A96" s="30">
        <v>13.01</v>
      </c>
      <c r="B96" s="6" t="s">
        <v>11</v>
      </c>
      <c r="C96"/>
      <c r="D96"/>
      <c r="E96"/>
      <c r="F96"/>
      <c r="G96"/>
      <c r="H96"/>
      <c r="I96"/>
    </row>
    <row r="97" spans="1:9" s="22" customFormat="1" x14ac:dyDescent="0.4">
      <c r="A97" s="30">
        <v>13.02</v>
      </c>
      <c r="B97" s="6" t="s">
        <v>10</v>
      </c>
      <c r="C97"/>
      <c r="D97"/>
      <c r="E97"/>
      <c r="F97"/>
      <c r="G97"/>
      <c r="H97"/>
      <c r="I97"/>
    </row>
    <row r="98" spans="1:9" s="22" customFormat="1" x14ac:dyDescent="0.4">
      <c r="A98" s="33">
        <v>13.03</v>
      </c>
      <c r="B98" s="21" t="s">
        <v>202</v>
      </c>
      <c r="C98" s="20" t="s">
        <v>203</v>
      </c>
    </row>
    <row r="99" spans="1:9" s="22" customFormat="1" x14ac:dyDescent="0.4">
      <c r="A99" s="30">
        <v>14</v>
      </c>
      <c r="B99" s="6" t="s">
        <v>198</v>
      </c>
      <c r="C99"/>
      <c r="D99"/>
      <c r="E99"/>
      <c r="F99"/>
      <c r="G99"/>
      <c r="H99"/>
      <c r="I99"/>
    </row>
    <row r="100" spans="1:9" s="2" customFormat="1" ht="21" x14ac:dyDescent="0.35">
      <c r="A100" s="31">
        <v>14.01</v>
      </c>
      <c r="B100" s="25" t="s">
        <v>199</v>
      </c>
      <c r="C100"/>
      <c r="D100"/>
      <c r="E100"/>
      <c r="F100"/>
      <c r="G100"/>
      <c r="H100"/>
      <c r="I100"/>
    </row>
    <row r="101" spans="1:9" x14ac:dyDescent="0.4">
      <c r="A101" s="30">
        <v>15</v>
      </c>
      <c r="B101" s="40" t="s">
        <v>239</v>
      </c>
    </row>
    <row r="102" spans="1:9" x14ac:dyDescent="0.4">
      <c r="A102" s="30">
        <v>16</v>
      </c>
      <c r="B102" s="6" t="s">
        <v>238</v>
      </c>
    </row>
    <row r="103" spans="1:9" s="22" customFormat="1" x14ac:dyDescent="0.4">
      <c r="A103" s="30">
        <v>17.010000000000002</v>
      </c>
      <c r="B103" s="34" t="s">
        <v>232</v>
      </c>
      <c r="C103" s="39" t="s">
        <v>231</v>
      </c>
      <c r="D103"/>
      <c r="E103"/>
      <c r="F103"/>
      <c r="G103" s="3"/>
      <c r="H103"/>
      <c r="I103"/>
    </row>
    <row r="104" spans="1:9" s="2" customFormat="1" ht="39" x14ac:dyDescent="0.4">
      <c r="A104" s="30">
        <v>17.02</v>
      </c>
      <c r="B104" s="34" t="s">
        <v>25</v>
      </c>
      <c r="C104" s="39" t="s">
        <v>225</v>
      </c>
      <c r="D104"/>
      <c r="E104"/>
      <c r="F104"/>
      <c r="G104" s="3"/>
      <c r="H104"/>
      <c r="I104"/>
    </row>
    <row r="105" spans="1:9" x14ac:dyDescent="0.4">
      <c r="A105" s="30">
        <v>17.03</v>
      </c>
      <c r="B105" s="34" t="s">
        <v>24</v>
      </c>
      <c r="G105" s="3"/>
    </row>
    <row r="106" spans="1:9" x14ac:dyDescent="0.4">
      <c r="A106" s="30">
        <v>17.04</v>
      </c>
      <c r="B106" s="34" t="s">
        <v>277</v>
      </c>
      <c r="G106" s="3"/>
    </row>
    <row r="107" spans="1:9" ht="21" x14ac:dyDescent="0.35">
      <c r="A107" s="31">
        <v>17.041</v>
      </c>
      <c r="B107" s="25" t="s">
        <v>23</v>
      </c>
      <c r="G107" s="3"/>
    </row>
    <row r="108" spans="1:9" ht="21" x14ac:dyDescent="0.35">
      <c r="A108" s="31">
        <v>17.042000000000002</v>
      </c>
      <c r="B108" s="25" t="s">
        <v>22</v>
      </c>
      <c r="G108" s="3"/>
    </row>
    <row r="109" spans="1:9" ht="21" x14ac:dyDescent="0.35">
      <c r="A109" s="31">
        <v>17.042999999999999</v>
      </c>
      <c r="B109" s="25" t="s">
        <v>21</v>
      </c>
      <c r="G109" s="3"/>
    </row>
    <row r="110" spans="1:9" ht="21" x14ac:dyDescent="0.35">
      <c r="A110" s="31">
        <v>17.044</v>
      </c>
      <c r="B110" s="25" t="s">
        <v>5</v>
      </c>
      <c r="C110" s="39" t="s">
        <v>223</v>
      </c>
      <c r="G110" s="3"/>
    </row>
    <row r="113" spans="1:9" x14ac:dyDescent="0.4">
      <c r="A113" s="49"/>
      <c r="B113" s="19"/>
      <c r="C113" s="19"/>
      <c r="D113" s="2"/>
      <c r="E113" s="2"/>
      <c r="F113" s="2"/>
      <c r="G113" s="2"/>
      <c r="H113" s="2"/>
      <c r="I113" s="50"/>
    </row>
    <row r="114" spans="1:9" x14ac:dyDescent="0.4">
      <c r="A114" s="49"/>
      <c r="B114" s="19"/>
      <c r="C114" s="50"/>
      <c r="D114" s="2"/>
      <c r="E114" s="2"/>
      <c r="F114" s="2"/>
      <c r="G114" s="2"/>
      <c r="H114" s="2"/>
      <c r="I114" s="2"/>
    </row>
    <row r="117" spans="1:9" x14ac:dyDescent="0.4">
      <c r="A117" s="49"/>
      <c r="B117" s="19"/>
      <c r="C117" s="2"/>
      <c r="D117" s="2"/>
      <c r="E117" s="2"/>
      <c r="F117" s="2"/>
      <c r="G117" s="52"/>
      <c r="H117" s="2"/>
      <c r="I117" s="50"/>
    </row>
    <row r="118" spans="1:9" ht="21" x14ac:dyDescent="0.35">
      <c r="A118" s="31"/>
      <c r="B118" s="25"/>
      <c r="C118" s="39"/>
      <c r="G118" s="3"/>
    </row>
    <row r="119" spans="1:9" x14ac:dyDescent="0.4">
      <c r="A119" s="49"/>
      <c r="B119" s="19"/>
      <c r="C119" s="53"/>
      <c r="D119" s="2"/>
      <c r="E119" s="2"/>
      <c r="F119" s="2"/>
      <c r="G119" s="50"/>
      <c r="H119" s="2"/>
      <c r="I119" s="2"/>
    </row>
    <row r="120" spans="1:9" x14ac:dyDescent="0.4">
      <c r="A120" s="49"/>
      <c r="B120" s="19"/>
      <c r="C120" s="53"/>
      <c r="D120" s="2"/>
      <c r="E120" s="2"/>
      <c r="F120" s="2"/>
      <c r="G120" s="2"/>
      <c r="H120" s="2"/>
      <c r="I120" s="2"/>
    </row>
    <row r="123" spans="1:9" ht="21" x14ac:dyDescent="0.35">
      <c r="A123" s="31"/>
      <c r="B123" s="25"/>
    </row>
    <row r="124" spans="1:9" x14ac:dyDescent="0.4">
      <c r="B124" s="40"/>
    </row>
  </sheetData>
  <sortState ref="A2:I125">
    <sortCondition ref="A2:A125"/>
  </sortState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2EF5-D290-4C6F-B4A6-CCC65CD92EAB}">
  <dimension ref="A1:P177"/>
  <sheetViews>
    <sheetView tabSelected="1" topLeftCell="A148" workbookViewId="0">
      <selection activeCell="B58" sqref="B58"/>
    </sheetView>
  </sheetViews>
  <sheetFormatPr defaultRowHeight="27" thickBottom="1" x14ac:dyDescent="0.45"/>
  <cols>
    <col min="1" max="1" width="19.5703125" style="388" bestFit="1" customWidth="1"/>
    <col min="2" max="2" width="138.28515625" style="389" customWidth="1"/>
    <col min="3" max="3" width="20.140625" style="390" bestFit="1" customWidth="1"/>
    <col min="4" max="4" width="22.7109375" style="390" bestFit="1" customWidth="1"/>
    <col min="5" max="16384" width="9.140625" style="390"/>
  </cols>
  <sheetData>
    <row r="1" spans="1:16" s="387" customFormat="1" thickBot="1" x14ac:dyDescent="0.45">
      <c r="A1" s="386" t="s">
        <v>2</v>
      </c>
      <c r="B1" s="386" t="s">
        <v>3</v>
      </c>
      <c r="C1" s="386"/>
      <c r="D1" s="386"/>
    </row>
    <row r="2" spans="1:16" s="428" customFormat="1" ht="57" thickBot="1" x14ac:dyDescent="0.3">
      <c r="A2" s="418">
        <v>1</v>
      </c>
      <c r="B2" s="427" t="s">
        <v>861</v>
      </c>
    </row>
    <row r="3" spans="1:16" thickBot="1" x14ac:dyDescent="0.45">
      <c r="A3" s="388">
        <v>1.01</v>
      </c>
      <c r="B3" s="389" t="s">
        <v>838</v>
      </c>
    </row>
    <row r="4" spans="1:16" thickBot="1" x14ac:dyDescent="0.45">
      <c r="A4" s="388">
        <v>1.02</v>
      </c>
      <c r="B4" s="389" t="s">
        <v>839</v>
      </c>
    </row>
    <row r="5" spans="1:16" thickBot="1" x14ac:dyDescent="0.45">
      <c r="A5" s="388">
        <v>1.03</v>
      </c>
      <c r="B5" s="389" t="s">
        <v>840</v>
      </c>
    </row>
    <row r="6" spans="1:16" thickBot="1" x14ac:dyDescent="0.45">
      <c r="A6" s="388">
        <v>1.04</v>
      </c>
      <c r="B6" s="389" t="s">
        <v>841</v>
      </c>
    </row>
    <row r="7" spans="1:16" thickBot="1" x14ac:dyDescent="0.45">
      <c r="A7" s="388">
        <v>1.05</v>
      </c>
      <c r="B7" s="389" t="s">
        <v>842</v>
      </c>
    </row>
    <row r="8" spans="1:16" s="400" customFormat="1" thickBot="1" x14ac:dyDescent="0.45">
      <c r="A8" s="398"/>
      <c r="B8" s="399"/>
    </row>
    <row r="9" spans="1:16" s="428" customFormat="1" ht="57" thickBot="1" x14ac:dyDescent="0.3">
      <c r="A9" s="418">
        <v>2</v>
      </c>
      <c r="B9" s="427" t="s">
        <v>862</v>
      </c>
    </row>
    <row r="10" spans="1:16" thickBot="1" x14ac:dyDescent="0.45">
      <c r="A10" s="388">
        <v>2.0099999999999998</v>
      </c>
      <c r="B10" s="389" t="s">
        <v>845</v>
      </c>
    </row>
    <row r="11" spans="1:16" thickBot="1" x14ac:dyDescent="0.45">
      <c r="A11" s="388">
        <v>2.02</v>
      </c>
      <c r="B11" s="389" t="s">
        <v>280</v>
      </c>
    </row>
    <row r="12" spans="1:16" thickBot="1" x14ac:dyDescent="0.45">
      <c r="A12" s="388">
        <v>2.0299999999999998</v>
      </c>
      <c r="B12" s="389" t="s">
        <v>75</v>
      </c>
    </row>
    <row r="13" spans="1:16" thickBot="1" x14ac:dyDescent="0.45">
      <c r="A13" s="388">
        <v>2.04</v>
      </c>
      <c r="B13" s="389" t="s">
        <v>281</v>
      </c>
    </row>
    <row r="14" spans="1:16" s="391" customFormat="1" ht="21" customHeight="1" thickBot="1" x14ac:dyDescent="0.45">
      <c r="A14" s="388"/>
      <c r="B14" s="389" t="s">
        <v>844</v>
      </c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</row>
    <row r="15" spans="1:16" s="391" customFormat="1" ht="21" customHeight="1" thickBot="1" x14ac:dyDescent="0.45">
      <c r="A15" s="388"/>
      <c r="B15" s="389" t="s">
        <v>843</v>
      </c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390"/>
      <c r="O15" s="390"/>
      <c r="P15" s="390"/>
    </row>
    <row r="16" spans="1:16" s="400" customFormat="1" thickBot="1" x14ac:dyDescent="0.45">
      <c r="A16" s="398"/>
      <c r="B16" s="399"/>
    </row>
    <row r="17" spans="1:2" s="428" customFormat="1" ht="57" thickBot="1" x14ac:dyDescent="0.3">
      <c r="A17" s="418">
        <v>3</v>
      </c>
      <c r="B17" s="427" t="s">
        <v>863</v>
      </c>
    </row>
    <row r="18" spans="1:2" thickBot="1" x14ac:dyDescent="0.45">
      <c r="A18" s="388">
        <v>3.01</v>
      </c>
      <c r="B18" s="389" t="s">
        <v>849</v>
      </c>
    </row>
    <row r="19" spans="1:2" thickBot="1" x14ac:dyDescent="0.45">
      <c r="A19" s="388">
        <v>3.02</v>
      </c>
      <c r="B19" s="389" t="s">
        <v>848</v>
      </c>
    </row>
    <row r="20" spans="1:2" thickBot="1" x14ac:dyDescent="0.45">
      <c r="A20" s="388">
        <v>3.03</v>
      </c>
      <c r="B20" s="389" t="s">
        <v>847</v>
      </c>
    </row>
    <row r="21" spans="1:2" thickBot="1" x14ac:dyDescent="0.45">
      <c r="A21" s="388">
        <v>3.04</v>
      </c>
      <c r="B21" s="389" t="s">
        <v>846</v>
      </c>
    </row>
    <row r="22" spans="1:2" s="400" customFormat="1" thickBot="1" x14ac:dyDescent="0.45">
      <c r="A22" s="398"/>
      <c r="B22" s="399"/>
    </row>
    <row r="23" spans="1:2" thickBot="1" x14ac:dyDescent="0.45">
      <c r="A23" s="388">
        <v>4.01</v>
      </c>
      <c r="B23" s="389" t="s">
        <v>74</v>
      </c>
    </row>
    <row r="24" spans="1:2" s="400" customFormat="1" thickBot="1" x14ac:dyDescent="0.45">
      <c r="A24" s="398"/>
      <c r="B24" s="399"/>
    </row>
    <row r="25" spans="1:2" s="429" customFormat="1" ht="57" thickBot="1" x14ac:dyDescent="0.3">
      <c r="A25" s="420">
        <v>5</v>
      </c>
      <c r="B25" s="425" t="s">
        <v>864</v>
      </c>
    </row>
    <row r="26" spans="1:2" thickBot="1" x14ac:dyDescent="0.45">
      <c r="A26" s="388">
        <v>5.01</v>
      </c>
      <c r="B26" s="389" t="s">
        <v>833</v>
      </c>
    </row>
    <row r="27" spans="1:2" thickBot="1" x14ac:dyDescent="0.45">
      <c r="A27" s="388">
        <v>5.0199999999999996</v>
      </c>
      <c r="B27" s="389" t="s">
        <v>832</v>
      </c>
    </row>
    <row r="28" spans="1:2" thickBot="1" x14ac:dyDescent="0.45">
      <c r="A28" s="388">
        <v>5.03</v>
      </c>
      <c r="B28" s="389" t="s">
        <v>831</v>
      </c>
    </row>
    <row r="29" spans="1:2" s="394" customFormat="1" ht="57" thickBot="1" x14ac:dyDescent="0.3">
      <c r="A29" s="407">
        <v>5.04</v>
      </c>
      <c r="B29" s="408" t="s">
        <v>830</v>
      </c>
    </row>
    <row r="30" spans="1:2" thickBot="1" x14ac:dyDescent="0.45">
      <c r="A30" s="388">
        <v>5.05</v>
      </c>
      <c r="B30" s="389" t="s">
        <v>829</v>
      </c>
    </row>
    <row r="31" spans="1:2" thickBot="1" x14ac:dyDescent="0.45">
      <c r="A31" s="388">
        <v>5.0599999999999996</v>
      </c>
      <c r="B31" s="389" t="s">
        <v>828</v>
      </c>
    </row>
    <row r="32" spans="1:2" thickBot="1" x14ac:dyDescent="0.45">
      <c r="A32" s="388">
        <v>5.07</v>
      </c>
      <c r="B32" s="389" t="s">
        <v>827</v>
      </c>
    </row>
    <row r="33" spans="1:16" thickBot="1" x14ac:dyDescent="0.45">
      <c r="A33" s="388">
        <v>5.08</v>
      </c>
      <c r="B33" s="389" t="s">
        <v>825</v>
      </c>
    </row>
    <row r="34" spans="1:16" thickBot="1" x14ac:dyDescent="0.45">
      <c r="A34" s="388">
        <v>5.09</v>
      </c>
      <c r="B34" s="389" t="s">
        <v>826</v>
      </c>
    </row>
    <row r="35" spans="1:16" s="400" customFormat="1" thickBot="1" x14ac:dyDescent="0.45">
      <c r="A35" s="398"/>
      <c r="B35" s="399"/>
    </row>
    <row r="36" spans="1:16" s="426" customFormat="1" ht="57" thickBot="1" x14ac:dyDescent="0.3">
      <c r="A36" s="410">
        <v>6</v>
      </c>
      <c r="B36" s="425" t="s">
        <v>860</v>
      </c>
    </row>
    <row r="37" spans="1:16" thickBot="1" x14ac:dyDescent="0.45">
      <c r="A37" s="388">
        <v>6.01</v>
      </c>
      <c r="B37" s="389" t="s">
        <v>834</v>
      </c>
    </row>
    <row r="38" spans="1:16" thickBot="1" x14ac:dyDescent="0.45">
      <c r="A38" s="388">
        <v>6.02</v>
      </c>
      <c r="B38" s="389" t="s">
        <v>76</v>
      </c>
    </row>
    <row r="39" spans="1:16" thickBot="1" x14ac:dyDescent="0.45">
      <c r="A39" s="388">
        <v>6.03</v>
      </c>
      <c r="B39" s="389" t="s">
        <v>835</v>
      </c>
    </row>
    <row r="40" spans="1:16" s="400" customFormat="1" thickBot="1" x14ac:dyDescent="0.45">
      <c r="A40" s="398"/>
      <c r="B40" s="399"/>
    </row>
    <row r="41" spans="1:16" s="426" customFormat="1" ht="57" thickBot="1" x14ac:dyDescent="0.3">
      <c r="A41" s="410">
        <v>7</v>
      </c>
      <c r="B41" s="425" t="s">
        <v>865</v>
      </c>
    </row>
    <row r="42" spans="1:16" thickBot="1" x14ac:dyDescent="0.45">
      <c r="A42" s="388">
        <v>7.01</v>
      </c>
      <c r="B42" s="389" t="s">
        <v>837</v>
      </c>
    </row>
    <row r="43" spans="1:16" s="392" customFormat="1" thickBot="1" x14ac:dyDescent="0.45">
      <c r="A43" s="388">
        <v>7.02</v>
      </c>
      <c r="B43" s="389" t="s">
        <v>836</v>
      </c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</row>
    <row r="44" spans="1:16" s="400" customFormat="1" thickBot="1" x14ac:dyDescent="0.45">
      <c r="A44" s="398"/>
      <c r="B44" s="399"/>
    </row>
    <row r="45" spans="1:16" s="421" customFormat="1" ht="38.25" thickBot="1" x14ac:dyDescent="0.3">
      <c r="A45" s="420">
        <v>8</v>
      </c>
      <c r="B45" s="411" t="s">
        <v>859</v>
      </c>
    </row>
    <row r="46" spans="1:16" thickBot="1" x14ac:dyDescent="0.45">
      <c r="A46" s="388">
        <v>8.01</v>
      </c>
      <c r="B46" s="389" t="s">
        <v>282</v>
      </c>
    </row>
    <row r="47" spans="1:16" thickBot="1" x14ac:dyDescent="0.45">
      <c r="A47" s="388">
        <v>8.02</v>
      </c>
      <c r="B47" s="389" t="s">
        <v>283</v>
      </c>
    </row>
    <row r="48" spans="1:16" thickBot="1" x14ac:dyDescent="0.45">
      <c r="A48" s="388">
        <v>8.0299999999999994</v>
      </c>
      <c r="B48" s="389" t="s">
        <v>284</v>
      </c>
    </row>
    <row r="49" spans="1:16" thickBot="1" x14ac:dyDescent="0.45">
      <c r="A49" s="388">
        <v>8.0399999999999991</v>
      </c>
      <c r="B49" s="389" t="s">
        <v>285</v>
      </c>
    </row>
    <row r="50" spans="1:16" thickBot="1" x14ac:dyDescent="0.45">
      <c r="A50" s="388">
        <v>8.0500000000000007</v>
      </c>
      <c r="B50" s="389" t="s">
        <v>286</v>
      </c>
    </row>
    <row r="51" spans="1:16" thickBot="1" x14ac:dyDescent="0.45">
      <c r="A51" s="388">
        <v>8.06</v>
      </c>
      <c r="B51" s="389" t="s">
        <v>287</v>
      </c>
    </row>
    <row r="52" spans="1:16" thickBot="1" x14ac:dyDescent="0.45">
      <c r="A52" s="388">
        <v>8.07</v>
      </c>
      <c r="B52" s="389" t="s">
        <v>288</v>
      </c>
    </row>
    <row r="53" spans="1:16" thickBot="1" x14ac:dyDescent="0.45">
      <c r="A53" s="388">
        <v>8.08</v>
      </c>
      <c r="B53" s="389" t="s">
        <v>289</v>
      </c>
    </row>
    <row r="54" spans="1:16" thickBot="1" x14ac:dyDescent="0.45">
      <c r="A54" s="388">
        <v>8.09</v>
      </c>
      <c r="B54" s="389" t="s">
        <v>290</v>
      </c>
    </row>
    <row r="55" spans="1:16" s="400" customFormat="1" thickBot="1" x14ac:dyDescent="0.45">
      <c r="A55" s="398"/>
      <c r="B55" s="399"/>
    </row>
    <row r="56" spans="1:16" s="412" customFormat="1" ht="38.25" thickBot="1" x14ac:dyDescent="0.3">
      <c r="A56" s="410">
        <v>9</v>
      </c>
      <c r="B56" s="411" t="s">
        <v>850</v>
      </c>
    </row>
    <row r="57" spans="1:16" thickBot="1" x14ac:dyDescent="0.45">
      <c r="A57" s="388">
        <v>9.01</v>
      </c>
      <c r="B57" s="389" t="s">
        <v>291</v>
      </c>
    </row>
    <row r="58" spans="1:16" thickBot="1" x14ac:dyDescent="0.45">
      <c r="A58" s="388">
        <v>9.02</v>
      </c>
      <c r="B58" s="389" t="s">
        <v>292</v>
      </c>
    </row>
    <row r="59" spans="1:16" thickBot="1" x14ac:dyDescent="0.45">
      <c r="A59" s="388">
        <v>9.0299999999999994</v>
      </c>
      <c r="B59" s="389" t="s">
        <v>296</v>
      </c>
    </row>
    <row r="60" spans="1:16" s="391" customFormat="1" ht="21" customHeight="1" thickBot="1" x14ac:dyDescent="0.45">
      <c r="A60" s="388"/>
      <c r="B60" s="389" t="s">
        <v>293</v>
      </c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  <c r="N60" s="390"/>
      <c r="O60" s="390"/>
      <c r="P60" s="390"/>
    </row>
    <row r="61" spans="1:16" s="391" customFormat="1" ht="21" customHeight="1" thickBot="1" x14ac:dyDescent="0.45">
      <c r="A61" s="388"/>
      <c r="B61" s="389" t="s">
        <v>294</v>
      </c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</row>
    <row r="62" spans="1:16" s="391" customFormat="1" ht="21" customHeight="1" thickBot="1" x14ac:dyDescent="0.45">
      <c r="A62" s="388"/>
      <c r="B62" s="389" t="s">
        <v>295</v>
      </c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</row>
    <row r="63" spans="1:16" thickBot="1" x14ac:dyDescent="0.45">
      <c r="A63" s="388">
        <v>9.0399999999999991</v>
      </c>
      <c r="B63" s="389" t="s">
        <v>824</v>
      </c>
    </row>
    <row r="64" spans="1:16" thickBot="1" x14ac:dyDescent="0.45">
      <c r="A64" s="388">
        <v>9.0410000000000004</v>
      </c>
      <c r="B64" s="389" t="s">
        <v>322</v>
      </c>
    </row>
    <row r="65" spans="1:8" thickBot="1" x14ac:dyDescent="0.45">
      <c r="A65" s="388">
        <v>9.0419999999999998</v>
      </c>
      <c r="B65" s="389" t="s">
        <v>323</v>
      </c>
    </row>
    <row r="66" spans="1:8" s="400" customFormat="1" thickBot="1" x14ac:dyDescent="0.45">
      <c r="A66" s="398"/>
      <c r="B66" s="399"/>
    </row>
    <row r="67" spans="1:8" s="424" customFormat="1" thickBot="1" x14ac:dyDescent="0.45">
      <c r="A67" s="422">
        <v>10</v>
      </c>
      <c r="B67" s="423" t="s">
        <v>823</v>
      </c>
    </row>
    <row r="68" spans="1:8" thickBot="1" x14ac:dyDescent="0.45">
      <c r="A68" s="388">
        <v>10.01</v>
      </c>
      <c r="B68" s="389" t="s">
        <v>73</v>
      </c>
    </row>
    <row r="69" spans="1:8" thickBot="1" x14ac:dyDescent="0.45">
      <c r="A69" s="388">
        <v>10.02</v>
      </c>
      <c r="B69" s="389" t="s">
        <v>72</v>
      </c>
    </row>
    <row r="70" spans="1:8" thickBot="1" x14ac:dyDescent="0.45">
      <c r="A70" s="388">
        <v>10.029999999999999</v>
      </c>
      <c r="B70" s="389" t="s">
        <v>71</v>
      </c>
    </row>
    <row r="71" spans="1:8" thickBot="1" x14ac:dyDescent="0.45">
      <c r="A71" s="388">
        <v>10.039999999999999</v>
      </c>
      <c r="B71" s="389" t="s">
        <v>70</v>
      </c>
    </row>
    <row r="72" spans="1:8" thickBot="1" x14ac:dyDescent="0.45">
      <c r="A72" s="388">
        <v>10.050000000000001</v>
      </c>
      <c r="B72" s="389" t="s">
        <v>69</v>
      </c>
    </row>
    <row r="73" spans="1:8" thickBot="1" x14ac:dyDescent="0.45">
      <c r="A73" s="388">
        <v>10.06</v>
      </c>
      <c r="B73" s="389" t="s">
        <v>68</v>
      </c>
    </row>
    <row r="74" spans="1:8" thickBot="1" x14ac:dyDescent="0.45">
      <c r="A74" s="388">
        <v>10.07</v>
      </c>
      <c r="B74" s="389" t="s">
        <v>67</v>
      </c>
    </row>
    <row r="75" spans="1:8" thickBot="1" x14ac:dyDescent="0.45">
      <c r="A75" s="388">
        <v>10.08</v>
      </c>
      <c r="B75" s="389" t="s">
        <v>66</v>
      </c>
    </row>
    <row r="76" spans="1:8" thickBot="1" x14ac:dyDescent="0.45">
      <c r="A76" s="388">
        <v>10.09</v>
      </c>
      <c r="B76" s="389" t="s">
        <v>297</v>
      </c>
    </row>
    <row r="77" spans="1:8" s="400" customFormat="1" thickBot="1" x14ac:dyDescent="0.45">
      <c r="A77" s="398"/>
      <c r="B77" s="399"/>
    </row>
    <row r="78" spans="1:8" s="421" customFormat="1" ht="57" thickBot="1" x14ac:dyDescent="0.3">
      <c r="A78" s="420">
        <v>11</v>
      </c>
      <c r="B78" s="411" t="s">
        <v>858</v>
      </c>
    </row>
    <row r="79" spans="1:8" thickBot="1" x14ac:dyDescent="0.45">
      <c r="A79" s="388">
        <v>11.01</v>
      </c>
      <c r="B79" s="389" t="s">
        <v>262</v>
      </c>
      <c r="H79" s="393"/>
    </row>
    <row r="80" spans="1:8" thickBot="1" x14ac:dyDescent="0.45">
      <c r="A80" s="388">
        <v>11.02</v>
      </c>
      <c r="B80" s="389" t="s">
        <v>89</v>
      </c>
    </row>
    <row r="81" spans="1:8" thickBot="1" x14ac:dyDescent="0.45">
      <c r="A81" s="388">
        <v>11.03</v>
      </c>
      <c r="B81" s="389" t="s">
        <v>88</v>
      </c>
    </row>
    <row r="82" spans="1:8" thickBot="1" x14ac:dyDescent="0.45">
      <c r="A82" s="388">
        <v>11.04</v>
      </c>
      <c r="B82" s="389" t="s">
        <v>87</v>
      </c>
    </row>
    <row r="83" spans="1:8" s="400" customFormat="1" thickBot="1" x14ac:dyDescent="0.45">
      <c r="A83" s="398"/>
      <c r="B83" s="399"/>
    </row>
    <row r="84" spans="1:8" s="412" customFormat="1" ht="57" thickBot="1" x14ac:dyDescent="0.3">
      <c r="A84" s="410">
        <v>12</v>
      </c>
      <c r="B84" s="411" t="s">
        <v>857</v>
      </c>
    </row>
    <row r="85" spans="1:8" thickBot="1" x14ac:dyDescent="0.45">
      <c r="A85" s="388">
        <v>12.01</v>
      </c>
      <c r="B85" s="389" t="s">
        <v>102</v>
      </c>
    </row>
    <row r="86" spans="1:8" thickBot="1" x14ac:dyDescent="0.45">
      <c r="A86" s="388">
        <v>12.02</v>
      </c>
      <c r="B86" s="389" t="s">
        <v>101</v>
      </c>
    </row>
    <row r="87" spans="1:8" thickBot="1" x14ac:dyDescent="0.45">
      <c r="A87" s="388">
        <v>12.03</v>
      </c>
      <c r="B87" s="389" t="s">
        <v>100</v>
      </c>
      <c r="H87" s="393"/>
    </row>
    <row r="88" spans="1:8" thickBot="1" x14ac:dyDescent="0.45">
      <c r="A88" s="388">
        <v>12.04</v>
      </c>
      <c r="B88" s="389" t="s">
        <v>99</v>
      </c>
    </row>
    <row r="89" spans="1:8" thickBot="1" x14ac:dyDescent="0.45">
      <c r="A89" s="388">
        <v>12.05</v>
      </c>
      <c r="B89" s="389" t="s">
        <v>98</v>
      </c>
    </row>
    <row r="90" spans="1:8" thickBot="1" x14ac:dyDescent="0.45">
      <c r="A90" s="388">
        <v>12.06</v>
      </c>
      <c r="B90" s="389" t="s">
        <v>97</v>
      </c>
    </row>
    <row r="91" spans="1:8" thickBot="1" x14ac:dyDescent="0.45">
      <c r="A91" s="388">
        <v>12.07</v>
      </c>
      <c r="B91" s="389" t="s">
        <v>96</v>
      </c>
    </row>
    <row r="92" spans="1:8" thickBot="1" x14ac:dyDescent="0.45">
      <c r="A92" s="388">
        <v>12.08</v>
      </c>
      <c r="B92" s="389" t="s">
        <v>95</v>
      </c>
    </row>
    <row r="93" spans="1:8" thickBot="1" x14ac:dyDescent="0.45">
      <c r="A93" s="388">
        <v>12.09</v>
      </c>
      <c r="B93" s="389" t="s">
        <v>94</v>
      </c>
    </row>
    <row r="94" spans="1:8" thickBot="1" x14ac:dyDescent="0.45">
      <c r="A94" s="409">
        <v>12.1</v>
      </c>
      <c r="B94" s="389" t="s">
        <v>93</v>
      </c>
    </row>
    <row r="95" spans="1:8" thickBot="1" x14ac:dyDescent="0.45">
      <c r="A95" s="388">
        <v>12.11</v>
      </c>
      <c r="B95" s="389" t="s">
        <v>92</v>
      </c>
      <c r="H95" s="393"/>
    </row>
    <row r="96" spans="1:8" thickBot="1" x14ac:dyDescent="0.45">
      <c r="A96" s="388">
        <v>12.12</v>
      </c>
      <c r="B96" s="389" t="s">
        <v>91</v>
      </c>
      <c r="H96" s="393"/>
    </row>
    <row r="97" spans="1:8" thickBot="1" x14ac:dyDescent="0.45">
      <c r="A97" s="388">
        <v>12.13</v>
      </c>
      <c r="B97" s="389" t="s">
        <v>90</v>
      </c>
      <c r="H97" s="393"/>
    </row>
    <row r="98" spans="1:8" s="400" customFormat="1" thickBot="1" x14ac:dyDescent="0.45">
      <c r="A98" s="398"/>
      <c r="B98" s="399"/>
    </row>
    <row r="99" spans="1:8" s="412" customFormat="1" ht="75.75" thickBot="1" x14ac:dyDescent="0.3">
      <c r="A99" s="410">
        <v>13</v>
      </c>
      <c r="B99" s="411" t="s">
        <v>856</v>
      </c>
    </row>
    <row r="100" spans="1:8" thickBot="1" x14ac:dyDescent="0.45">
      <c r="A100" s="388">
        <v>13.01</v>
      </c>
      <c r="B100" s="389" t="s">
        <v>86</v>
      </c>
    </row>
    <row r="101" spans="1:8" thickBot="1" x14ac:dyDescent="0.45">
      <c r="A101" s="388">
        <v>13.02</v>
      </c>
      <c r="B101" s="389" t="s">
        <v>85</v>
      </c>
    </row>
    <row r="102" spans="1:8" s="400" customFormat="1" thickBot="1" x14ac:dyDescent="0.45">
      <c r="A102" s="398"/>
      <c r="B102" s="399"/>
    </row>
    <row r="103" spans="1:8" s="419" customFormat="1" ht="75.75" thickBot="1" x14ac:dyDescent="0.3">
      <c r="A103" s="418">
        <v>14</v>
      </c>
      <c r="B103" s="414" t="s">
        <v>851</v>
      </c>
    </row>
    <row r="104" spans="1:8" thickBot="1" x14ac:dyDescent="0.45">
      <c r="A104" s="388">
        <v>14.01</v>
      </c>
      <c r="B104" s="389" t="s">
        <v>84</v>
      </c>
    </row>
    <row r="105" spans="1:8" thickBot="1" x14ac:dyDescent="0.45">
      <c r="A105" s="388">
        <v>14.02</v>
      </c>
      <c r="B105" s="389" t="s">
        <v>83</v>
      </c>
    </row>
    <row r="106" spans="1:8" thickBot="1" x14ac:dyDescent="0.45">
      <c r="A106" s="388">
        <v>14.03</v>
      </c>
      <c r="B106" s="389" t="s">
        <v>82</v>
      </c>
    </row>
    <row r="107" spans="1:8" thickBot="1" x14ac:dyDescent="0.45">
      <c r="A107" s="388">
        <v>14.04</v>
      </c>
      <c r="B107" s="389" t="s">
        <v>81</v>
      </c>
    </row>
    <row r="108" spans="1:8" thickBot="1" x14ac:dyDescent="0.45">
      <c r="A108" s="388">
        <v>14.05</v>
      </c>
      <c r="B108" s="389" t="s">
        <v>80</v>
      </c>
    </row>
    <row r="109" spans="1:8" thickBot="1" x14ac:dyDescent="0.45">
      <c r="A109" s="388">
        <v>14.06</v>
      </c>
      <c r="B109" s="389" t="s">
        <v>79</v>
      </c>
    </row>
    <row r="110" spans="1:8" s="400" customFormat="1" thickBot="1" x14ac:dyDescent="0.45">
      <c r="A110" s="398"/>
      <c r="B110" s="399"/>
    </row>
    <row r="111" spans="1:8" s="412" customFormat="1" ht="75.75" thickBot="1" x14ac:dyDescent="0.3">
      <c r="A111" s="410">
        <v>15</v>
      </c>
      <c r="B111" s="411" t="s">
        <v>852</v>
      </c>
    </row>
    <row r="112" spans="1:8" s="397" customFormat="1" thickBot="1" x14ac:dyDescent="0.45">
      <c r="A112" s="395">
        <v>15.01</v>
      </c>
      <c r="B112" s="396" t="s">
        <v>126</v>
      </c>
    </row>
    <row r="113" spans="1:2" s="397" customFormat="1" thickBot="1" x14ac:dyDescent="0.45">
      <c r="A113" s="395">
        <v>15.010999999999999</v>
      </c>
      <c r="B113" s="396" t="s">
        <v>127</v>
      </c>
    </row>
    <row r="114" spans="1:2" s="397" customFormat="1" thickBot="1" x14ac:dyDescent="0.45">
      <c r="A114" s="395">
        <v>15.012</v>
      </c>
      <c r="B114" s="396" t="s">
        <v>128</v>
      </c>
    </row>
    <row r="115" spans="1:2" s="397" customFormat="1" thickBot="1" x14ac:dyDescent="0.45">
      <c r="A115" s="395">
        <v>15.02</v>
      </c>
      <c r="B115" s="396" t="s">
        <v>129</v>
      </c>
    </row>
    <row r="116" spans="1:2" s="397" customFormat="1" thickBot="1" x14ac:dyDescent="0.45">
      <c r="A116" s="395">
        <v>15.021000000000001</v>
      </c>
      <c r="B116" s="396" t="s">
        <v>130</v>
      </c>
    </row>
    <row r="117" spans="1:2" s="397" customFormat="1" thickBot="1" x14ac:dyDescent="0.45">
      <c r="A117" s="395">
        <v>15.022</v>
      </c>
      <c r="B117" s="396" t="s">
        <v>131</v>
      </c>
    </row>
    <row r="118" spans="1:2" s="397" customFormat="1" thickBot="1" x14ac:dyDescent="0.45">
      <c r="A118" s="395">
        <v>15.023</v>
      </c>
      <c r="B118" s="396" t="s">
        <v>132</v>
      </c>
    </row>
    <row r="119" spans="1:2" s="397" customFormat="1" thickBot="1" x14ac:dyDescent="0.45">
      <c r="A119" s="395">
        <v>15.03</v>
      </c>
      <c r="B119" s="396" t="s">
        <v>133</v>
      </c>
    </row>
    <row r="120" spans="1:2" s="397" customFormat="1" thickBot="1" x14ac:dyDescent="0.45">
      <c r="A120" s="395">
        <v>15.031000000000001</v>
      </c>
      <c r="B120" s="396" t="s">
        <v>134</v>
      </c>
    </row>
    <row r="121" spans="1:2" s="397" customFormat="1" thickBot="1" x14ac:dyDescent="0.45">
      <c r="A121" s="395">
        <v>15.032</v>
      </c>
      <c r="B121" s="396" t="s">
        <v>135</v>
      </c>
    </row>
    <row r="122" spans="1:2" s="397" customFormat="1" thickBot="1" x14ac:dyDescent="0.45">
      <c r="A122" s="395">
        <v>15.032999999999999</v>
      </c>
      <c r="B122" s="396" t="s">
        <v>136</v>
      </c>
    </row>
    <row r="123" spans="1:2" s="397" customFormat="1" thickBot="1" x14ac:dyDescent="0.45">
      <c r="A123" s="395">
        <v>15.04</v>
      </c>
      <c r="B123" s="396" t="s">
        <v>137</v>
      </c>
    </row>
    <row r="124" spans="1:2" s="400" customFormat="1" thickBot="1" x14ac:dyDescent="0.45">
      <c r="A124" s="398"/>
      <c r="B124" s="399"/>
    </row>
    <row r="125" spans="1:2" s="412" customFormat="1" ht="75.75" thickBot="1" x14ac:dyDescent="0.3">
      <c r="A125" s="410">
        <v>16</v>
      </c>
      <c r="B125" s="411" t="s">
        <v>853</v>
      </c>
    </row>
    <row r="126" spans="1:2" s="403" customFormat="1" thickBot="1" x14ac:dyDescent="0.3">
      <c r="A126" s="401">
        <v>16.010000000000002</v>
      </c>
      <c r="B126" s="402" t="s">
        <v>821</v>
      </c>
    </row>
    <row r="127" spans="1:2" s="397" customFormat="1" thickBot="1" x14ac:dyDescent="0.45">
      <c r="A127" s="395">
        <v>16.010999999999999</v>
      </c>
      <c r="B127" s="396" t="s">
        <v>138</v>
      </c>
    </row>
    <row r="128" spans="1:2" s="397" customFormat="1" thickBot="1" x14ac:dyDescent="0.45">
      <c r="A128" s="395">
        <v>16.012</v>
      </c>
      <c r="B128" s="396" t="s">
        <v>139</v>
      </c>
    </row>
    <row r="129" spans="1:16" s="397" customFormat="1" thickBot="1" x14ac:dyDescent="0.45">
      <c r="A129" s="395">
        <v>16.02</v>
      </c>
      <c r="B129" s="396" t="s">
        <v>822</v>
      </c>
    </row>
    <row r="130" spans="1:16" s="397" customFormat="1" thickBot="1" x14ac:dyDescent="0.45">
      <c r="A130" s="395">
        <v>16.021000000000001</v>
      </c>
      <c r="B130" s="396" t="s">
        <v>263</v>
      </c>
    </row>
    <row r="131" spans="1:16" s="397" customFormat="1" thickBot="1" x14ac:dyDescent="0.45">
      <c r="A131" s="395">
        <v>16.021999999999998</v>
      </c>
      <c r="B131" s="396" t="s">
        <v>264</v>
      </c>
    </row>
    <row r="132" spans="1:16" s="397" customFormat="1" thickBot="1" x14ac:dyDescent="0.45">
      <c r="A132" s="395">
        <v>16.023</v>
      </c>
      <c r="B132" s="397" t="s">
        <v>265</v>
      </c>
    </row>
    <row r="133" spans="1:16" s="397" customFormat="1" thickBot="1" x14ac:dyDescent="0.45">
      <c r="A133" s="395">
        <v>16.024000000000001</v>
      </c>
      <c r="B133" s="397" t="s">
        <v>266</v>
      </c>
    </row>
    <row r="134" spans="1:16" s="397" customFormat="1" thickBot="1" x14ac:dyDescent="0.45">
      <c r="A134" s="395">
        <v>16.024999999999999</v>
      </c>
      <c r="B134" s="404" t="s">
        <v>267</v>
      </c>
    </row>
    <row r="135" spans="1:16" s="400" customFormat="1" thickBot="1" x14ac:dyDescent="0.45">
      <c r="A135" s="398"/>
      <c r="B135" s="399"/>
    </row>
    <row r="136" spans="1:16" s="412" customFormat="1" ht="75.75" thickBot="1" x14ac:dyDescent="0.3">
      <c r="A136" s="410">
        <v>17</v>
      </c>
      <c r="B136" s="411" t="s">
        <v>854</v>
      </c>
    </row>
    <row r="137" spans="1:16" s="397" customFormat="1" thickBot="1" x14ac:dyDescent="0.45">
      <c r="A137" s="395">
        <v>17.010000000000002</v>
      </c>
      <c r="B137" s="396" t="s">
        <v>140</v>
      </c>
    </row>
    <row r="138" spans="1:16" s="397" customFormat="1" thickBot="1" x14ac:dyDescent="0.45">
      <c r="A138" s="395">
        <v>17.010999999999999</v>
      </c>
      <c r="B138" s="396" t="s">
        <v>141</v>
      </c>
    </row>
    <row r="139" spans="1:16" s="397" customFormat="1" thickBot="1" x14ac:dyDescent="0.45">
      <c r="A139" s="395">
        <v>17.02</v>
      </c>
      <c r="B139" s="396" t="s">
        <v>133</v>
      </c>
    </row>
    <row r="140" spans="1:16" s="397" customFormat="1" thickBot="1" x14ac:dyDescent="0.45">
      <c r="A140" s="395">
        <v>17.021000000000001</v>
      </c>
      <c r="B140" s="396" t="s">
        <v>142</v>
      </c>
    </row>
    <row r="141" spans="1:16" s="397" customFormat="1" thickBot="1" x14ac:dyDescent="0.45">
      <c r="A141" s="395">
        <v>17.021999999999998</v>
      </c>
      <c r="B141" s="19" t="s">
        <v>143</v>
      </c>
    </row>
    <row r="142" spans="1:16" s="397" customFormat="1" thickBot="1" x14ac:dyDescent="0.45">
      <c r="A142" s="395">
        <v>17.03</v>
      </c>
      <c r="B142" s="396" t="s">
        <v>144</v>
      </c>
      <c r="P142" s="405" t="s">
        <v>120</v>
      </c>
    </row>
    <row r="143" spans="1:16" s="397" customFormat="1" thickBot="1" x14ac:dyDescent="0.45">
      <c r="A143" s="395">
        <v>17.04</v>
      </c>
      <c r="B143" s="396" t="s">
        <v>298</v>
      </c>
    </row>
    <row r="144" spans="1:16" s="400" customFormat="1" thickBot="1" x14ac:dyDescent="0.45">
      <c r="A144" s="398"/>
      <c r="B144" s="399"/>
      <c r="H144" s="406"/>
    </row>
    <row r="145" spans="1:16" s="417" customFormat="1" ht="57" thickBot="1" x14ac:dyDescent="0.3">
      <c r="A145" s="413">
        <v>18</v>
      </c>
      <c r="B145" s="414" t="s">
        <v>855</v>
      </c>
      <c r="C145" s="415"/>
      <c r="D145" s="415"/>
      <c r="E145" s="415"/>
      <c r="F145" s="415"/>
      <c r="G145" s="415"/>
      <c r="H145" s="416"/>
      <c r="I145" s="415"/>
      <c r="J145" s="415"/>
      <c r="K145" s="415"/>
      <c r="L145" s="415"/>
      <c r="M145" s="415"/>
      <c r="N145" s="415"/>
      <c r="O145" s="415"/>
      <c r="P145" s="415"/>
    </row>
    <row r="146" spans="1:16" s="391" customFormat="1" thickBot="1" x14ac:dyDescent="0.45">
      <c r="A146" s="388">
        <v>18.010000000000002</v>
      </c>
      <c r="B146" s="389" t="s">
        <v>820</v>
      </c>
      <c r="C146" s="390"/>
      <c r="D146" s="390"/>
      <c r="E146" s="390"/>
      <c r="F146" s="390"/>
      <c r="G146" s="390"/>
      <c r="H146" s="393"/>
      <c r="I146" s="390"/>
      <c r="J146" s="390"/>
      <c r="K146" s="390"/>
      <c r="L146" s="390"/>
      <c r="M146" s="390"/>
      <c r="N146" s="390"/>
      <c r="O146" s="390"/>
      <c r="P146" s="390"/>
    </row>
    <row r="147" spans="1:16" thickBot="1" x14ac:dyDescent="0.45">
      <c r="A147" s="388">
        <v>18.02</v>
      </c>
      <c r="B147" s="389" t="s">
        <v>78</v>
      </c>
    </row>
    <row r="148" spans="1:16" thickBot="1" x14ac:dyDescent="0.45">
      <c r="A148" s="388">
        <v>18.03</v>
      </c>
      <c r="B148" s="389" t="s">
        <v>77</v>
      </c>
    </row>
    <row r="149" spans="1:16" thickBot="1" x14ac:dyDescent="0.45">
      <c r="A149" s="388">
        <v>18.04</v>
      </c>
      <c r="B149" s="389" t="s">
        <v>124</v>
      </c>
    </row>
    <row r="150" spans="1:16" s="400" customFormat="1" ht="21" customHeight="1" thickBot="1" x14ac:dyDescent="0.45">
      <c r="A150" s="398"/>
      <c r="B150" s="399"/>
    </row>
    <row r="151" spans="1:16" s="391" customFormat="1" ht="21" customHeight="1" thickBot="1" x14ac:dyDescent="0.45">
      <c r="A151" s="388"/>
      <c r="B151" s="389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</row>
    <row r="152" spans="1:16" s="391" customFormat="1" ht="21" customHeight="1" thickBot="1" x14ac:dyDescent="0.45">
      <c r="A152" s="388"/>
      <c r="B152" s="389"/>
      <c r="C152" s="390"/>
      <c r="D152" s="390"/>
      <c r="E152" s="390"/>
      <c r="F152" s="390"/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</row>
    <row r="153" spans="1:16" s="391" customFormat="1" ht="21" customHeight="1" thickBot="1" x14ac:dyDescent="0.45">
      <c r="A153" s="388"/>
      <c r="B153" s="389"/>
      <c r="C153" s="390"/>
      <c r="D153" s="390"/>
      <c r="E153" s="390"/>
      <c r="F153" s="390"/>
      <c r="G153" s="390"/>
      <c r="H153" s="390"/>
      <c r="I153" s="390"/>
      <c r="J153" s="390"/>
      <c r="K153" s="390"/>
      <c r="L153" s="390"/>
      <c r="M153" s="390"/>
      <c r="N153" s="390"/>
      <c r="O153" s="390"/>
      <c r="P153" s="390"/>
    </row>
    <row r="154" spans="1:16" s="391" customFormat="1" ht="21" customHeight="1" thickBot="1" x14ac:dyDescent="0.45">
      <c r="A154" s="388"/>
      <c r="B154" s="389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</row>
    <row r="155" spans="1:16" s="391" customFormat="1" ht="21" customHeight="1" thickBot="1" x14ac:dyDescent="0.45">
      <c r="A155" s="388"/>
      <c r="B155" s="389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0"/>
      <c r="N155" s="390"/>
      <c r="O155" s="390"/>
      <c r="P155" s="390"/>
    </row>
    <row r="156" spans="1:16" s="391" customFormat="1" ht="21" customHeight="1" thickBot="1" x14ac:dyDescent="0.45">
      <c r="A156" s="388"/>
      <c r="B156" s="389"/>
      <c r="C156" s="390"/>
      <c r="D156" s="390"/>
      <c r="E156" s="390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</row>
    <row r="157" spans="1:16" s="391" customFormat="1" ht="21" customHeight="1" thickBot="1" x14ac:dyDescent="0.45">
      <c r="A157" s="388"/>
      <c r="B157" s="389"/>
      <c r="C157" s="390"/>
      <c r="D157" s="390"/>
      <c r="E157" s="390"/>
      <c r="F157" s="390"/>
      <c r="G157" s="390"/>
      <c r="H157" s="390"/>
      <c r="I157" s="390"/>
      <c r="J157" s="390"/>
      <c r="K157" s="390"/>
      <c r="L157" s="390"/>
      <c r="M157" s="390"/>
      <c r="N157" s="390"/>
      <c r="O157" s="390"/>
      <c r="P157" s="390"/>
    </row>
    <row r="158" spans="1:16" s="397" customFormat="1" thickBot="1" x14ac:dyDescent="0.45">
      <c r="A158" s="395"/>
      <c r="B158" s="396"/>
    </row>
    <row r="159" spans="1:16" s="397" customFormat="1" thickBot="1" x14ac:dyDescent="0.45">
      <c r="A159" s="395"/>
      <c r="B159" s="396"/>
    </row>
    <row r="160" spans="1:16" s="397" customFormat="1" thickBot="1" x14ac:dyDescent="0.45">
      <c r="A160" s="395"/>
      <c r="B160" s="396"/>
    </row>
    <row r="172" ht="26.25" x14ac:dyDescent="0.4"/>
    <row r="173" x14ac:dyDescent="0.45"/>
    <row r="174" x14ac:dyDescent="0.45"/>
    <row r="175" ht="26.25" x14ac:dyDescent="0.4"/>
    <row r="176" ht="26.25" x14ac:dyDescent="0.4"/>
    <row r="177" ht="26.25" x14ac:dyDescent="0.4"/>
  </sheetData>
  <sortState ref="A3:P160">
    <sortCondition ref="A3:A160"/>
  </sortState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45EF-C59D-4772-8549-B3A09BCB451A}">
  <dimension ref="A1:H36"/>
  <sheetViews>
    <sheetView workbookViewId="0"/>
  </sheetViews>
  <sheetFormatPr defaultRowHeight="21" x14ac:dyDescent="0.35"/>
  <cols>
    <col min="1" max="1" width="45.42578125" style="92" bestFit="1" customWidth="1"/>
    <col min="2" max="2" width="37.42578125" style="78" bestFit="1" customWidth="1"/>
    <col min="3" max="3" width="22.7109375" style="93" bestFit="1" customWidth="1"/>
    <col min="4" max="16384" width="9.140625" style="95"/>
  </cols>
  <sheetData>
    <row r="1" spans="1:8" s="81" customFormat="1" x14ac:dyDescent="0.35">
      <c r="A1" s="80" t="s">
        <v>118</v>
      </c>
      <c r="B1" s="78" t="s">
        <v>527</v>
      </c>
      <c r="C1" s="80" t="s">
        <v>6</v>
      </c>
    </row>
    <row r="2" spans="1:8" s="72" customFormat="1" x14ac:dyDescent="0.25">
      <c r="A2" s="67" t="s">
        <v>224</v>
      </c>
      <c r="B2" s="125">
        <v>77</v>
      </c>
      <c r="C2" s="65">
        <v>5</v>
      </c>
      <c r="D2" s="68"/>
    </row>
    <row r="3" spans="1:8" s="72" customFormat="1" x14ac:dyDescent="0.35">
      <c r="A3" s="62" t="s">
        <v>159</v>
      </c>
      <c r="B3" s="127">
        <v>76</v>
      </c>
      <c r="C3" s="60">
        <v>4</v>
      </c>
      <c r="D3" s="64"/>
      <c r="E3" s="64"/>
      <c r="F3" s="64"/>
      <c r="G3" s="64"/>
      <c r="H3" s="64"/>
    </row>
    <row r="4" spans="1:8" s="64" customFormat="1" x14ac:dyDescent="0.35">
      <c r="A4" s="71" t="s">
        <v>300</v>
      </c>
      <c r="B4" s="122">
        <v>66</v>
      </c>
      <c r="C4" s="69">
        <v>9</v>
      </c>
      <c r="D4" s="72"/>
    </row>
    <row r="5" spans="1:8" s="64" customFormat="1" x14ac:dyDescent="0.35">
      <c r="A5" s="62" t="s">
        <v>210</v>
      </c>
      <c r="B5" s="123">
        <v>99</v>
      </c>
      <c r="C5" s="60"/>
    </row>
    <row r="6" spans="1:8" s="72" customFormat="1" x14ac:dyDescent="0.35">
      <c r="A6" s="71" t="s">
        <v>209</v>
      </c>
      <c r="B6" s="122">
        <v>100</v>
      </c>
      <c r="C6" s="69"/>
      <c r="D6" s="85"/>
    </row>
    <row r="7" spans="1:8" s="64" customFormat="1" x14ac:dyDescent="0.35">
      <c r="A7" s="62" t="s">
        <v>149</v>
      </c>
      <c r="B7" s="123">
        <v>73</v>
      </c>
      <c r="C7" s="60">
        <v>24</v>
      </c>
    </row>
    <row r="8" spans="1:8" s="64" customFormat="1" x14ac:dyDescent="0.35">
      <c r="A8" s="71" t="s">
        <v>146</v>
      </c>
      <c r="B8" s="122">
        <v>56</v>
      </c>
      <c r="C8" s="69">
        <v>29</v>
      </c>
      <c r="D8" s="72"/>
      <c r="E8" s="72"/>
      <c r="F8" s="72"/>
      <c r="G8" s="72"/>
      <c r="H8" s="72"/>
    </row>
    <row r="9" spans="1:8" s="64" customFormat="1" x14ac:dyDescent="0.35">
      <c r="A9" s="62" t="s">
        <v>156</v>
      </c>
      <c r="B9" s="123">
        <v>74</v>
      </c>
      <c r="C9" s="60">
        <v>30</v>
      </c>
      <c r="E9" s="72"/>
      <c r="F9" s="72"/>
      <c r="G9" s="72"/>
      <c r="H9" s="72"/>
    </row>
    <row r="10" spans="1:8" s="64" customFormat="1" x14ac:dyDescent="0.35">
      <c r="A10" s="71" t="s">
        <v>229</v>
      </c>
      <c r="B10" s="122">
        <v>67</v>
      </c>
      <c r="C10" s="69">
        <v>36</v>
      </c>
      <c r="D10" s="72"/>
    </row>
    <row r="11" spans="1:8" s="64" customFormat="1" x14ac:dyDescent="0.25">
      <c r="A11" s="97" t="s">
        <v>214</v>
      </c>
      <c r="B11" s="124">
        <v>68</v>
      </c>
      <c r="C11" s="73">
        <v>39</v>
      </c>
      <c r="D11" s="57"/>
    </row>
    <row r="12" spans="1:8" s="72" customFormat="1" x14ac:dyDescent="0.35">
      <c r="A12" s="71" t="s">
        <v>212</v>
      </c>
      <c r="B12" s="122">
        <v>71</v>
      </c>
      <c r="C12" s="69">
        <v>37</v>
      </c>
      <c r="D12" s="86"/>
    </row>
    <row r="13" spans="1:8" s="64" customFormat="1" x14ac:dyDescent="0.25">
      <c r="A13" s="56" t="s">
        <v>213</v>
      </c>
      <c r="B13" s="124">
        <v>72</v>
      </c>
      <c r="C13" s="54">
        <v>38</v>
      </c>
      <c r="D13" s="58"/>
    </row>
    <row r="14" spans="1:8" s="64" customFormat="1" x14ac:dyDescent="0.35">
      <c r="A14" s="71" t="s">
        <v>112</v>
      </c>
      <c r="B14" s="122">
        <v>61</v>
      </c>
      <c r="C14" s="69"/>
      <c r="D14" s="72"/>
      <c r="E14" s="85"/>
      <c r="F14" s="85"/>
      <c r="G14" s="85"/>
      <c r="H14" s="85"/>
    </row>
    <row r="15" spans="1:8" s="64" customFormat="1" x14ac:dyDescent="0.35">
      <c r="A15" s="62" t="s">
        <v>215</v>
      </c>
      <c r="B15" s="123">
        <v>105</v>
      </c>
      <c r="C15" s="60"/>
      <c r="D15" s="88"/>
      <c r="E15" s="68"/>
      <c r="F15" s="68"/>
      <c r="G15" s="68"/>
      <c r="H15" s="68"/>
    </row>
    <row r="16" spans="1:8" s="72" customFormat="1" x14ac:dyDescent="0.35">
      <c r="A16" s="71" t="s">
        <v>235</v>
      </c>
      <c r="B16" s="126">
        <v>109</v>
      </c>
      <c r="C16" s="69">
        <v>48</v>
      </c>
    </row>
    <row r="17" spans="1:8" s="154" customFormat="1" x14ac:dyDescent="0.35">
      <c r="A17" s="170" t="s">
        <v>233</v>
      </c>
      <c r="B17" s="171">
        <v>79</v>
      </c>
      <c r="C17" s="168">
        <v>56</v>
      </c>
    </row>
    <row r="18" spans="1:8" s="64" customFormat="1" x14ac:dyDescent="0.35">
      <c r="A18" s="71" t="s">
        <v>145</v>
      </c>
      <c r="B18" s="122">
        <v>55</v>
      </c>
      <c r="C18" s="69">
        <v>59</v>
      </c>
      <c r="D18" s="72"/>
      <c r="E18" s="72"/>
      <c r="F18" s="72"/>
      <c r="G18" s="72"/>
      <c r="H18" s="72"/>
    </row>
    <row r="19" spans="1:8" s="68" customFormat="1" x14ac:dyDescent="0.35">
      <c r="A19" s="62" t="s">
        <v>228</v>
      </c>
      <c r="B19" s="123">
        <v>103</v>
      </c>
      <c r="C19" s="60">
        <v>62</v>
      </c>
      <c r="D19" s="64"/>
      <c r="E19" s="72"/>
      <c r="F19" s="72"/>
      <c r="G19" s="72"/>
      <c r="H19" s="72"/>
    </row>
    <row r="20" spans="1:8" s="59" customFormat="1" x14ac:dyDescent="0.35">
      <c r="A20" s="71" t="s">
        <v>116</v>
      </c>
      <c r="B20" s="122">
        <v>93</v>
      </c>
      <c r="C20" s="69"/>
      <c r="D20" s="85"/>
      <c r="E20" s="85"/>
      <c r="F20" s="85"/>
      <c r="G20" s="85"/>
      <c r="H20" s="85"/>
    </row>
    <row r="21" spans="1:8" s="72" customFormat="1" x14ac:dyDescent="0.25">
      <c r="A21" s="56" t="s">
        <v>217</v>
      </c>
      <c r="B21" s="124">
        <v>60</v>
      </c>
      <c r="C21" s="54">
        <v>69</v>
      </c>
      <c r="D21" s="58"/>
      <c r="E21" s="64"/>
      <c r="F21" s="64"/>
      <c r="G21" s="64"/>
      <c r="H21" s="64"/>
    </row>
    <row r="22" spans="1:8" s="72" customFormat="1" x14ac:dyDescent="0.35">
      <c r="A22" s="71" t="s">
        <v>117</v>
      </c>
      <c r="B22" s="122">
        <v>62</v>
      </c>
      <c r="C22" s="69"/>
      <c r="D22" s="85"/>
    </row>
    <row r="23" spans="1:8" s="72" customFormat="1" x14ac:dyDescent="0.35">
      <c r="A23" s="62" t="s">
        <v>147</v>
      </c>
      <c r="B23" s="123">
        <v>57</v>
      </c>
      <c r="C23" s="60">
        <v>76</v>
      </c>
      <c r="D23" s="64"/>
      <c r="E23" s="88"/>
      <c r="F23" s="88"/>
      <c r="G23" s="88"/>
      <c r="H23" s="88"/>
    </row>
    <row r="24" spans="1:8" s="72" customFormat="1" x14ac:dyDescent="0.35">
      <c r="A24" s="71" t="s">
        <v>211</v>
      </c>
      <c r="B24" s="122">
        <v>85</v>
      </c>
      <c r="C24" s="69"/>
      <c r="D24" s="85"/>
      <c r="E24" s="68"/>
      <c r="F24" s="68"/>
      <c r="G24" s="68"/>
      <c r="H24" s="68"/>
    </row>
    <row r="25" spans="1:8" s="72" customFormat="1" x14ac:dyDescent="0.35">
      <c r="A25" s="62" t="s">
        <v>250</v>
      </c>
      <c r="B25" s="123">
        <v>83</v>
      </c>
      <c r="C25" s="60">
        <v>82</v>
      </c>
      <c r="D25" s="64"/>
      <c r="E25" s="64"/>
      <c r="F25" s="64"/>
      <c r="G25" s="64"/>
      <c r="H25" s="64"/>
    </row>
    <row r="26" spans="1:8" s="72" customFormat="1" x14ac:dyDescent="0.35">
      <c r="A26" s="71" t="s">
        <v>222</v>
      </c>
      <c r="B26" s="122">
        <v>84</v>
      </c>
      <c r="C26" s="69">
        <v>81</v>
      </c>
      <c r="E26" s="84"/>
      <c r="F26" s="84"/>
      <c r="G26" s="84"/>
      <c r="H26" s="84"/>
    </row>
    <row r="27" spans="1:8" s="64" customFormat="1" x14ac:dyDescent="0.35">
      <c r="A27" s="62" t="s">
        <v>249</v>
      </c>
      <c r="B27" s="123">
        <v>110</v>
      </c>
      <c r="C27" s="60">
        <v>86</v>
      </c>
    </row>
    <row r="28" spans="1:8" s="72" customFormat="1" x14ac:dyDescent="0.35">
      <c r="A28" s="71" t="s">
        <v>248</v>
      </c>
      <c r="B28" s="122">
        <v>98</v>
      </c>
      <c r="C28" s="69">
        <v>85</v>
      </c>
    </row>
    <row r="29" spans="1:8" s="72" customFormat="1" x14ac:dyDescent="0.35">
      <c r="A29" s="62" t="s">
        <v>148</v>
      </c>
      <c r="B29" s="123">
        <v>58</v>
      </c>
      <c r="C29" s="60">
        <v>90</v>
      </c>
      <c r="D29" s="64"/>
      <c r="E29" s="88"/>
      <c r="F29" s="88"/>
      <c r="G29" s="88"/>
      <c r="H29" s="88"/>
    </row>
    <row r="30" spans="1:8" s="64" customFormat="1" x14ac:dyDescent="0.35">
      <c r="A30" s="71" t="s">
        <v>218</v>
      </c>
      <c r="B30" s="122">
        <v>106</v>
      </c>
      <c r="C30" s="69"/>
      <c r="D30" s="72"/>
      <c r="E30" s="68"/>
      <c r="F30" s="68"/>
      <c r="G30" s="68"/>
      <c r="H30" s="68"/>
    </row>
    <row r="31" spans="1:8" s="88" customFormat="1" x14ac:dyDescent="0.35">
      <c r="A31" s="62" t="s">
        <v>227</v>
      </c>
      <c r="B31" s="123">
        <v>102</v>
      </c>
      <c r="C31" s="60">
        <v>94</v>
      </c>
      <c r="D31" s="64"/>
      <c r="E31" s="64"/>
      <c r="F31" s="64"/>
      <c r="G31" s="64"/>
      <c r="H31" s="64"/>
    </row>
    <row r="32" spans="1:8" s="88" customFormat="1" x14ac:dyDescent="0.35">
      <c r="A32" s="71" t="s">
        <v>230</v>
      </c>
      <c r="B32" s="122">
        <v>104</v>
      </c>
      <c r="C32" s="69">
        <v>98</v>
      </c>
      <c r="D32" s="72"/>
      <c r="E32" s="68"/>
      <c r="F32" s="68"/>
      <c r="G32" s="68"/>
      <c r="H32" s="68"/>
    </row>
    <row r="33" spans="1:8" s="72" customFormat="1" x14ac:dyDescent="0.35">
      <c r="A33" s="62" t="s">
        <v>234</v>
      </c>
      <c r="B33" s="123">
        <v>80</v>
      </c>
      <c r="C33" s="60">
        <v>100</v>
      </c>
      <c r="D33" s="64"/>
    </row>
    <row r="34" spans="1:8" s="85" customFormat="1" x14ac:dyDescent="0.35">
      <c r="A34" s="71" t="s">
        <v>226</v>
      </c>
      <c r="B34" s="126">
        <v>70</v>
      </c>
      <c r="C34" s="69">
        <v>101</v>
      </c>
      <c r="D34" s="72"/>
      <c r="E34" s="72"/>
      <c r="F34" s="72"/>
      <c r="G34" s="72"/>
      <c r="H34" s="72"/>
    </row>
    <row r="35" spans="1:8" s="85" customFormat="1" x14ac:dyDescent="0.35">
      <c r="A35" s="62" t="s">
        <v>221</v>
      </c>
      <c r="B35" s="123">
        <v>82</v>
      </c>
      <c r="C35" s="60">
        <v>104</v>
      </c>
      <c r="D35" s="84"/>
      <c r="E35" s="72"/>
      <c r="F35" s="72"/>
      <c r="G35" s="72"/>
      <c r="H35" s="72"/>
    </row>
    <row r="36" spans="1:8" s="85" customFormat="1" x14ac:dyDescent="0.35">
      <c r="A36" s="71" t="s">
        <v>113</v>
      </c>
      <c r="B36" s="122">
        <v>60</v>
      </c>
      <c r="C36" s="69"/>
      <c r="D36" s="72"/>
    </row>
  </sheetData>
  <sortState ref="A2:H36"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B4B0-E2BE-47EC-BF90-B427EA5C3825}">
  <dimension ref="A1:J674"/>
  <sheetViews>
    <sheetView topLeftCell="A662" workbookViewId="0">
      <selection activeCell="I672" sqref="I672"/>
    </sheetView>
  </sheetViews>
  <sheetFormatPr defaultRowHeight="21" x14ac:dyDescent="0.35"/>
  <cols>
    <col min="1" max="1" width="9.5703125" style="90" customWidth="1"/>
    <col min="2" max="2" width="16.42578125" style="91" customWidth="1"/>
    <col min="3" max="3" width="20.7109375" style="90" bestFit="1" customWidth="1"/>
    <col min="4" max="4" width="45.42578125" style="92" bestFit="1" customWidth="1"/>
    <col min="5" max="5" width="18.28515625" style="93" bestFit="1" customWidth="1"/>
    <col min="6" max="6" width="18.5703125" style="120" bestFit="1" customWidth="1"/>
    <col min="7" max="7" width="18.5703125" style="90" bestFit="1" customWidth="1"/>
    <col min="8" max="8" width="16.42578125" style="137" bestFit="1" customWidth="1"/>
    <col min="9" max="9" width="18.5703125" style="78" customWidth="1"/>
    <col min="10" max="16384" width="9.140625" style="95"/>
  </cols>
  <sheetData>
    <row r="1" spans="1:10" s="81" customFormat="1" x14ac:dyDescent="0.35">
      <c r="A1" s="78" t="s">
        <v>0</v>
      </c>
      <c r="B1" s="79" t="s">
        <v>1</v>
      </c>
      <c r="C1" s="78" t="s">
        <v>2</v>
      </c>
      <c r="D1" s="80" t="s">
        <v>118</v>
      </c>
      <c r="E1" s="80" t="s">
        <v>319</v>
      </c>
      <c r="F1" s="80" t="s">
        <v>320</v>
      </c>
      <c r="G1" s="80" t="s">
        <v>416</v>
      </c>
      <c r="H1" s="137" t="s">
        <v>544</v>
      </c>
      <c r="I1" s="78" t="s">
        <v>545</v>
      </c>
    </row>
    <row r="2" spans="1:10" s="72" customFormat="1" x14ac:dyDescent="0.35">
      <c r="A2" s="69">
        <v>1</v>
      </c>
      <c r="B2" s="70">
        <v>1.012</v>
      </c>
      <c r="C2" s="69">
        <v>15.04</v>
      </c>
      <c r="D2" s="71" t="s">
        <v>112</v>
      </c>
      <c r="E2" s="65">
        <f t="shared" ref="E2:E65" si="0">_xlfn.FLOOR.MATH(A2)</f>
        <v>1</v>
      </c>
      <c r="F2" s="65">
        <f t="shared" ref="F2:F65" si="1">_xlfn.FLOOR.MATH(B2)</f>
        <v>1</v>
      </c>
      <c r="G2" s="65">
        <f t="shared" ref="G2:G65" si="2">_xlfn.FLOOR.MATH(C2)</f>
        <v>15</v>
      </c>
      <c r="H2" s="125" t="s">
        <v>546</v>
      </c>
      <c r="I2" s="128">
        <f>ROWS(H2:H2)</f>
        <v>1</v>
      </c>
      <c r="J2" s="68"/>
    </row>
    <row r="3" spans="1:10" s="72" customFormat="1" x14ac:dyDescent="0.35">
      <c r="A3" s="69">
        <v>1</v>
      </c>
      <c r="B3" s="70">
        <v>5.03</v>
      </c>
      <c r="C3" s="69">
        <v>12.03</v>
      </c>
      <c r="D3" s="71" t="s">
        <v>146</v>
      </c>
      <c r="E3" s="65">
        <f t="shared" si="0"/>
        <v>1</v>
      </c>
      <c r="F3" s="65">
        <f t="shared" si="1"/>
        <v>5</v>
      </c>
      <c r="G3" s="65">
        <f t="shared" si="2"/>
        <v>12</v>
      </c>
      <c r="H3" s="125"/>
      <c r="I3" s="128"/>
      <c r="J3" s="68"/>
    </row>
    <row r="4" spans="1:10" s="72" customFormat="1" x14ac:dyDescent="0.35">
      <c r="A4" s="69">
        <v>1</v>
      </c>
      <c r="B4" s="70">
        <v>5.03</v>
      </c>
      <c r="C4" s="69">
        <v>12.11</v>
      </c>
      <c r="D4" s="71" t="s">
        <v>146</v>
      </c>
      <c r="E4" s="65">
        <f t="shared" si="0"/>
        <v>1</v>
      </c>
      <c r="F4" s="65">
        <f t="shared" si="1"/>
        <v>5</v>
      </c>
      <c r="G4" s="65">
        <f t="shared" si="2"/>
        <v>12</v>
      </c>
      <c r="H4" s="125"/>
      <c r="I4" s="128"/>
      <c r="J4" s="68"/>
    </row>
    <row r="5" spans="1:10" s="72" customFormat="1" x14ac:dyDescent="0.35">
      <c r="A5" s="69">
        <v>1</v>
      </c>
      <c r="B5" s="70">
        <v>5.0199999999999996</v>
      </c>
      <c r="C5" s="69">
        <v>12.01</v>
      </c>
      <c r="D5" s="71" t="s">
        <v>145</v>
      </c>
      <c r="E5" s="65">
        <f t="shared" si="0"/>
        <v>1</v>
      </c>
      <c r="F5" s="65">
        <f t="shared" si="1"/>
        <v>5</v>
      </c>
      <c r="G5" s="65">
        <f t="shared" si="2"/>
        <v>12</v>
      </c>
      <c r="H5" s="125"/>
      <c r="I5" s="128"/>
      <c r="J5" s="68"/>
    </row>
    <row r="6" spans="1:10" s="72" customFormat="1" x14ac:dyDescent="0.35">
      <c r="A6" s="69">
        <v>1</v>
      </c>
      <c r="B6" s="70">
        <v>5.0199999999999996</v>
      </c>
      <c r="C6" s="69">
        <v>12.03</v>
      </c>
      <c r="D6" s="71" t="s">
        <v>145</v>
      </c>
      <c r="E6" s="65">
        <f t="shared" si="0"/>
        <v>1</v>
      </c>
      <c r="F6" s="65">
        <f t="shared" si="1"/>
        <v>5</v>
      </c>
      <c r="G6" s="65">
        <f t="shared" si="2"/>
        <v>12</v>
      </c>
      <c r="H6" s="125"/>
      <c r="I6" s="128"/>
      <c r="J6" s="68"/>
    </row>
    <row r="7" spans="1:10" s="72" customFormat="1" x14ac:dyDescent="0.35">
      <c r="A7" s="69">
        <v>1</v>
      </c>
      <c r="B7" s="70">
        <v>5.0199999999999996</v>
      </c>
      <c r="C7" s="69">
        <v>12.05</v>
      </c>
      <c r="D7" s="71" t="s">
        <v>145</v>
      </c>
      <c r="E7" s="65">
        <f t="shared" si="0"/>
        <v>1</v>
      </c>
      <c r="F7" s="65">
        <f t="shared" si="1"/>
        <v>5</v>
      </c>
      <c r="G7" s="65">
        <f t="shared" si="2"/>
        <v>12</v>
      </c>
      <c r="H7" s="125"/>
      <c r="I7" s="128"/>
      <c r="J7" s="68"/>
    </row>
    <row r="8" spans="1:10" s="72" customFormat="1" x14ac:dyDescent="0.35">
      <c r="A8" s="69">
        <v>1</v>
      </c>
      <c r="B8" s="70">
        <v>5.0199999999999996</v>
      </c>
      <c r="C8" s="69">
        <v>12.07</v>
      </c>
      <c r="D8" s="71" t="s">
        <v>145</v>
      </c>
      <c r="E8" s="65">
        <f t="shared" si="0"/>
        <v>1</v>
      </c>
      <c r="F8" s="65">
        <f t="shared" si="1"/>
        <v>5</v>
      </c>
      <c r="G8" s="65">
        <f t="shared" si="2"/>
        <v>12</v>
      </c>
      <c r="H8" s="125" t="s">
        <v>547</v>
      </c>
      <c r="I8" s="128">
        <f>ROWS(H3:H8)</f>
        <v>6</v>
      </c>
      <c r="J8" s="68"/>
    </row>
    <row r="9" spans="1:10" s="72" customFormat="1" x14ac:dyDescent="0.35">
      <c r="A9" s="69">
        <v>1</v>
      </c>
      <c r="B9" s="70">
        <v>6.01</v>
      </c>
      <c r="C9" s="69">
        <v>11.01</v>
      </c>
      <c r="D9" s="71" t="s">
        <v>146</v>
      </c>
      <c r="E9" s="65">
        <f t="shared" si="0"/>
        <v>1</v>
      </c>
      <c r="F9" s="65">
        <f t="shared" si="1"/>
        <v>6</v>
      </c>
      <c r="G9" s="65">
        <f t="shared" si="2"/>
        <v>11</v>
      </c>
      <c r="H9" s="125" t="s">
        <v>548</v>
      </c>
      <c r="I9" s="128">
        <f>ROWS(H9:H9)</f>
        <v>1</v>
      </c>
      <c r="J9" s="68"/>
    </row>
    <row r="10" spans="1:10" s="72" customFormat="1" x14ac:dyDescent="0.35">
      <c r="A10" s="69">
        <v>1</v>
      </c>
      <c r="B10" s="70">
        <v>6.01</v>
      </c>
      <c r="C10" s="69">
        <v>12.06</v>
      </c>
      <c r="D10" s="71" t="s">
        <v>146</v>
      </c>
      <c r="E10" s="65">
        <f t="shared" si="0"/>
        <v>1</v>
      </c>
      <c r="F10" s="65">
        <f t="shared" si="1"/>
        <v>6</v>
      </c>
      <c r="G10" s="65">
        <f t="shared" si="2"/>
        <v>12</v>
      </c>
      <c r="H10" s="125"/>
      <c r="I10" s="128"/>
      <c r="J10" s="68"/>
    </row>
    <row r="11" spans="1:10" s="72" customFormat="1" x14ac:dyDescent="0.35">
      <c r="A11" s="69">
        <v>1</v>
      </c>
      <c r="B11" s="70">
        <v>6.01</v>
      </c>
      <c r="C11" s="69">
        <v>12.08</v>
      </c>
      <c r="D11" s="71" t="s">
        <v>146</v>
      </c>
      <c r="E11" s="65">
        <f t="shared" si="0"/>
        <v>1</v>
      </c>
      <c r="F11" s="65">
        <f t="shared" si="1"/>
        <v>6</v>
      </c>
      <c r="G11" s="65">
        <f t="shared" si="2"/>
        <v>12</v>
      </c>
      <c r="H11" s="125"/>
      <c r="I11" s="128"/>
      <c r="J11" s="68"/>
    </row>
    <row r="12" spans="1:10" s="72" customFormat="1" x14ac:dyDescent="0.35">
      <c r="A12" s="69">
        <v>1</v>
      </c>
      <c r="B12" s="70">
        <v>6.03</v>
      </c>
      <c r="C12" s="69">
        <v>12.03</v>
      </c>
      <c r="D12" s="71" t="s">
        <v>146</v>
      </c>
      <c r="E12" s="65">
        <f t="shared" si="0"/>
        <v>1</v>
      </c>
      <c r="F12" s="65">
        <f t="shared" si="1"/>
        <v>6</v>
      </c>
      <c r="G12" s="65">
        <f t="shared" si="2"/>
        <v>12</v>
      </c>
      <c r="H12" s="125"/>
      <c r="I12" s="128"/>
      <c r="J12" s="68"/>
    </row>
    <row r="13" spans="1:10" s="72" customFormat="1" x14ac:dyDescent="0.35">
      <c r="A13" s="69">
        <v>1</v>
      </c>
      <c r="B13" s="70">
        <v>6.01</v>
      </c>
      <c r="C13" s="69">
        <v>12.01</v>
      </c>
      <c r="D13" s="71" t="s">
        <v>145</v>
      </c>
      <c r="E13" s="65">
        <f t="shared" si="0"/>
        <v>1</v>
      </c>
      <c r="F13" s="65">
        <f t="shared" si="1"/>
        <v>6</v>
      </c>
      <c r="G13" s="65">
        <f t="shared" si="2"/>
        <v>12</v>
      </c>
      <c r="H13" s="125"/>
      <c r="I13" s="128"/>
      <c r="J13" s="68"/>
    </row>
    <row r="14" spans="1:10" s="72" customFormat="1" x14ac:dyDescent="0.35">
      <c r="A14" s="69">
        <v>1</v>
      </c>
      <c r="B14" s="70">
        <v>6.03</v>
      </c>
      <c r="C14" s="69">
        <v>12.03</v>
      </c>
      <c r="D14" s="71" t="s">
        <v>145</v>
      </c>
      <c r="E14" s="65">
        <f t="shared" si="0"/>
        <v>1</v>
      </c>
      <c r="F14" s="65">
        <f t="shared" si="1"/>
        <v>6</v>
      </c>
      <c r="G14" s="65">
        <f t="shared" si="2"/>
        <v>12</v>
      </c>
      <c r="H14" s="125"/>
      <c r="I14" s="128"/>
      <c r="J14" s="68"/>
    </row>
    <row r="15" spans="1:10" s="72" customFormat="1" x14ac:dyDescent="0.35">
      <c r="A15" s="69">
        <v>1</v>
      </c>
      <c r="B15" s="70">
        <v>6.03</v>
      </c>
      <c r="C15" s="69">
        <v>12.07</v>
      </c>
      <c r="D15" s="71" t="s">
        <v>145</v>
      </c>
      <c r="E15" s="65">
        <f t="shared" si="0"/>
        <v>1</v>
      </c>
      <c r="F15" s="65">
        <f t="shared" si="1"/>
        <v>6</v>
      </c>
      <c r="G15" s="65">
        <f t="shared" si="2"/>
        <v>12</v>
      </c>
      <c r="H15" s="125"/>
      <c r="I15" s="128"/>
      <c r="J15" s="68"/>
    </row>
    <row r="16" spans="1:10" s="72" customFormat="1" x14ac:dyDescent="0.35">
      <c r="A16" s="69">
        <v>1</v>
      </c>
      <c r="B16" s="70">
        <v>6.0540000000000003</v>
      </c>
      <c r="C16" s="69">
        <v>12.05</v>
      </c>
      <c r="D16" s="71" t="s">
        <v>145</v>
      </c>
      <c r="E16" s="65">
        <f t="shared" si="0"/>
        <v>1</v>
      </c>
      <c r="F16" s="65">
        <f t="shared" si="1"/>
        <v>6</v>
      </c>
      <c r="G16" s="65">
        <f t="shared" si="2"/>
        <v>12</v>
      </c>
      <c r="H16" s="124" t="s">
        <v>549</v>
      </c>
      <c r="I16" s="123">
        <f>ROWS(H10:H16)</f>
        <v>7</v>
      </c>
      <c r="J16" s="64"/>
    </row>
    <row r="17" spans="1:10" s="72" customFormat="1" x14ac:dyDescent="0.35">
      <c r="A17" s="69">
        <v>1</v>
      </c>
      <c r="B17" s="70">
        <v>6.01</v>
      </c>
      <c r="C17" s="69">
        <v>15.04</v>
      </c>
      <c r="D17" s="71" t="s">
        <v>112</v>
      </c>
      <c r="E17" s="65">
        <f t="shared" si="0"/>
        <v>1</v>
      </c>
      <c r="F17" s="65">
        <f t="shared" si="1"/>
        <v>6</v>
      </c>
      <c r="G17" s="65">
        <f t="shared" si="2"/>
        <v>15</v>
      </c>
      <c r="H17" s="125" t="s">
        <v>550</v>
      </c>
      <c r="I17" s="128">
        <f>ROWS(H17:H17)</f>
        <v>1</v>
      </c>
      <c r="J17" s="68"/>
    </row>
    <row r="18" spans="1:10" s="72" customFormat="1" x14ac:dyDescent="0.35">
      <c r="A18" s="69">
        <v>1</v>
      </c>
      <c r="B18" s="70">
        <v>6.01</v>
      </c>
      <c r="C18" s="69">
        <v>16.024000000000001</v>
      </c>
      <c r="D18" s="71" t="s">
        <v>116</v>
      </c>
      <c r="E18" s="65">
        <f t="shared" si="0"/>
        <v>1</v>
      </c>
      <c r="F18" s="65">
        <f t="shared" si="1"/>
        <v>6</v>
      </c>
      <c r="G18" s="65">
        <f t="shared" si="2"/>
        <v>16</v>
      </c>
      <c r="H18" s="125"/>
      <c r="I18" s="128"/>
      <c r="J18" s="68"/>
    </row>
    <row r="19" spans="1:10" s="72" customFormat="1" x14ac:dyDescent="0.35">
      <c r="A19" s="69">
        <v>1</v>
      </c>
      <c r="B19" s="70">
        <v>6.01</v>
      </c>
      <c r="C19" s="69">
        <v>16.024999999999999</v>
      </c>
      <c r="D19" s="71" t="s">
        <v>116</v>
      </c>
      <c r="E19" s="65">
        <f t="shared" si="0"/>
        <v>1</v>
      </c>
      <c r="F19" s="65">
        <f t="shared" si="1"/>
        <v>6</v>
      </c>
      <c r="G19" s="65">
        <f t="shared" si="2"/>
        <v>16</v>
      </c>
      <c r="H19" s="125"/>
      <c r="I19" s="128"/>
      <c r="J19" s="68"/>
    </row>
    <row r="20" spans="1:10" s="72" customFormat="1" x14ac:dyDescent="0.35">
      <c r="A20" s="69">
        <v>1</v>
      </c>
      <c r="B20" s="70">
        <v>6.0529999999999999</v>
      </c>
      <c r="C20" s="69">
        <v>16.023</v>
      </c>
      <c r="D20" s="71" t="s">
        <v>116</v>
      </c>
      <c r="E20" s="65">
        <f t="shared" si="0"/>
        <v>1</v>
      </c>
      <c r="F20" s="65">
        <f t="shared" si="1"/>
        <v>6</v>
      </c>
      <c r="G20" s="65">
        <f t="shared" si="2"/>
        <v>16</v>
      </c>
      <c r="H20" s="125"/>
      <c r="I20" s="128"/>
      <c r="J20" s="68"/>
    </row>
    <row r="21" spans="1:10" s="72" customFormat="1" x14ac:dyDescent="0.35">
      <c r="A21" s="69">
        <v>1</v>
      </c>
      <c r="B21" s="70">
        <v>6.0529999999999999</v>
      </c>
      <c r="C21" s="69">
        <v>16.024000000000001</v>
      </c>
      <c r="D21" s="71" t="s">
        <v>116</v>
      </c>
      <c r="E21" s="65">
        <f t="shared" si="0"/>
        <v>1</v>
      </c>
      <c r="F21" s="65">
        <f t="shared" si="1"/>
        <v>6</v>
      </c>
      <c r="G21" s="65">
        <f t="shared" si="2"/>
        <v>16</v>
      </c>
      <c r="H21" s="125"/>
      <c r="I21" s="128"/>
      <c r="J21" s="68"/>
    </row>
    <row r="22" spans="1:10" s="72" customFormat="1" x14ac:dyDescent="0.35">
      <c r="A22" s="69">
        <v>1</v>
      </c>
      <c r="B22" s="70">
        <v>6.0529999999999999</v>
      </c>
      <c r="C22" s="69">
        <v>16.024999999999999</v>
      </c>
      <c r="D22" s="71" t="s">
        <v>116</v>
      </c>
      <c r="E22" s="65">
        <f t="shared" si="0"/>
        <v>1</v>
      </c>
      <c r="F22" s="65">
        <f t="shared" si="1"/>
        <v>6</v>
      </c>
      <c r="G22" s="65">
        <f t="shared" si="2"/>
        <v>16</v>
      </c>
      <c r="H22" s="124"/>
      <c r="I22" s="123"/>
      <c r="J22" s="64"/>
    </row>
    <row r="23" spans="1:10" s="72" customFormat="1" x14ac:dyDescent="0.35">
      <c r="A23" s="69">
        <v>1</v>
      </c>
      <c r="B23" s="70">
        <v>6.0540000000000003</v>
      </c>
      <c r="C23" s="69">
        <v>16.023</v>
      </c>
      <c r="D23" s="71" t="s">
        <v>116</v>
      </c>
      <c r="E23" s="65">
        <f t="shared" si="0"/>
        <v>1</v>
      </c>
      <c r="F23" s="65">
        <f t="shared" si="1"/>
        <v>6</v>
      </c>
      <c r="G23" s="65">
        <f t="shared" si="2"/>
        <v>16</v>
      </c>
      <c r="H23" s="124"/>
      <c r="I23" s="123"/>
      <c r="J23" s="64"/>
    </row>
    <row r="24" spans="1:10" s="72" customFormat="1" x14ac:dyDescent="0.35">
      <c r="A24" s="69">
        <v>1</v>
      </c>
      <c r="B24" s="70">
        <v>6.0540000000000003</v>
      </c>
      <c r="C24" s="69">
        <v>16.024000000000001</v>
      </c>
      <c r="D24" s="71" t="s">
        <v>116</v>
      </c>
      <c r="E24" s="65">
        <f t="shared" si="0"/>
        <v>1</v>
      </c>
      <c r="F24" s="65">
        <f t="shared" si="1"/>
        <v>6</v>
      </c>
      <c r="G24" s="65">
        <f t="shared" si="2"/>
        <v>16</v>
      </c>
      <c r="H24" s="124"/>
      <c r="I24" s="123"/>
      <c r="J24" s="64"/>
    </row>
    <row r="25" spans="1:10" s="72" customFormat="1" x14ac:dyDescent="0.35">
      <c r="A25" s="69">
        <v>1</v>
      </c>
      <c r="B25" s="70">
        <v>6.0540000000000003</v>
      </c>
      <c r="C25" s="69">
        <v>16.024999999999999</v>
      </c>
      <c r="D25" s="71" t="s">
        <v>116</v>
      </c>
      <c r="E25" s="65">
        <f t="shared" si="0"/>
        <v>1</v>
      </c>
      <c r="F25" s="65">
        <f t="shared" si="1"/>
        <v>6</v>
      </c>
      <c r="G25" s="65">
        <f t="shared" si="2"/>
        <v>16</v>
      </c>
      <c r="H25" s="124"/>
      <c r="I25" s="123"/>
      <c r="J25" s="64"/>
    </row>
    <row r="26" spans="1:10" s="72" customFormat="1" x14ac:dyDescent="0.35">
      <c r="A26" s="69">
        <v>1</v>
      </c>
      <c r="B26" s="70">
        <v>6.0549999999999997</v>
      </c>
      <c r="C26" s="69">
        <v>16.024999999999999</v>
      </c>
      <c r="D26" s="71" t="s">
        <v>116</v>
      </c>
      <c r="E26" s="65">
        <f t="shared" si="0"/>
        <v>1</v>
      </c>
      <c r="F26" s="65">
        <f t="shared" si="1"/>
        <v>6</v>
      </c>
      <c r="G26" s="65">
        <f t="shared" si="2"/>
        <v>16</v>
      </c>
      <c r="H26" s="124" t="s">
        <v>551</v>
      </c>
      <c r="I26" s="123">
        <f>ROWS(H18:H26)</f>
        <v>9</v>
      </c>
      <c r="J26" s="64"/>
    </row>
    <row r="27" spans="1:10" s="64" customFormat="1" x14ac:dyDescent="0.35">
      <c r="A27" s="69">
        <v>1</v>
      </c>
      <c r="B27" s="70">
        <v>8.01</v>
      </c>
      <c r="C27" s="69">
        <v>11.01</v>
      </c>
      <c r="D27" s="71" t="s">
        <v>146</v>
      </c>
      <c r="E27" s="65">
        <f t="shared" si="0"/>
        <v>1</v>
      </c>
      <c r="F27" s="65">
        <f t="shared" si="1"/>
        <v>8</v>
      </c>
      <c r="G27" s="65">
        <f t="shared" si="2"/>
        <v>11</v>
      </c>
      <c r="H27" s="124" t="s">
        <v>552</v>
      </c>
      <c r="I27" s="123">
        <f>ROWS(H27:H27)</f>
        <v>1</v>
      </c>
    </row>
    <row r="28" spans="1:10" s="64" customFormat="1" x14ac:dyDescent="0.35">
      <c r="A28" s="69">
        <v>1</v>
      </c>
      <c r="B28" s="70">
        <v>8.01</v>
      </c>
      <c r="C28" s="69">
        <v>12.03</v>
      </c>
      <c r="D28" s="71" t="s">
        <v>146</v>
      </c>
      <c r="E28" s="65">
        <f t="shared" si="0"/>
        <v>1</v>
      </c>
      <c r="F28" s="65">
        <f t="shared" si="1"/>
        <v>8</v>
      </c>
      <c r="G28" s="65">
        <f t="shared" si="2"/>
        <v>12</v>
      </c>
      <c r="H28" s="124"/>
      <c r="I28" s="123"/>
    </row>
    <row r="29" spans="1:10" s="64" customFormat="1" x14ac:dyDescent="0.35">
      <c r="A29" s="69">
        <v>1</v>
      </c>
      <c r="B29" s="70">
        <v>8.01</v>
      </c>
      <c r="C29" s="69">
        <v>12.06</v>
      </c>
      <c r="D29" s="71" t="s">
        <v>146</v>
      </c>
      <c r="E29" s="65">
        <f t="shared" si="0"/>
        <v>1</v>
      </c>
      <c r="F29" s="65">
        <f t="shared" si="1"/>
        <v>8</v>
      </c>
      <c r="G29" s="65">
        <f t="shared" si="2"/>
        <v>12</v>
      </c>
      <c r="H29" s="124"/>
      <c r="I29" s="123"/>
    </row>
    <row r="30" spans="1:10" s="64" customFormat="1" x14ac:dyDescent="0.35">
      <c r="A30" s="69">
        <v>1</v>
      </c>
      <c r="B30" s="70">
        <v>8.01</v>
      </c>
      <c r="C30" s="69">
        <v>12.08</v>
      </c>
      <c r="D30" s="71" t="s">
        <v>146</v>
      </c>
      <c r="E30" s="65">
        <f t="shared" si="0"/>
        <v>1</v>
      </c>
      <c r="F30" s="65">
        <f t="shared" si="1"/>
        <v>8</v>
      </c>
      <c r="G30" s="65">
        <f t="shared" si="2"/>
        <v>12</v>
      </c>
      <c r="H30" s="124"/>
      <c r="I30" s="132"/>
      <c r="J30" s="58"/>
    </row>
    <row r="31" spans="1:10" s="64" customFormat="1" x14ac:dyDescent="0.35">
      <c r="A31" s="69">
        <v>1</v>
      </c>
      <c r="B31" s="70">
        <v>8.01</v>
      </c>
      <c r="C31" s="69">
        <v>12.09</v>
      </c>
      <c r="D31" s="71" t="s">
        <v>146</v>
      </c>
      <c r="E31" s="65">
        <f t="shared" si="0"/>
        <v>1</v>
      </c>
      <c r="F31" s="65">
        <f t="shared" si="1"/>
        <v>8</v>
      </c>
      <c r="G31" s="65">
        <f t="shared" si="2"/>
        <v>12</v>
      </c>
      <c r="H31" s="128"/>
      <c r="I31" s="122"/>
      <c r="J31" s="72"/>
    </row>
    <row r="32" spans="1:10" s="64" customFormat="1" x14ac:dyDescent="0.35">
      <c r="A32" s="69">
        <v>1</v>
      </c>
      <c r="B32" s="70">
        <v>8.01</v>
      </c>
      <c r="C32" s="69">
        <v>12.12</v>
      </c>
      <c r="D32" s="71" t="s">
        <v>146</v>
      </c>
      <c r="E32" s="65">
        <f t="shared" si="0"/>
        <v>1</v>
      </c>
      <c r="F32" s="65">
        <f t="shared" si="1"/>
        <v>8</v>
      </c>
      <c r="G32" s="65">
        <f t="shared" si="2"/>
        <v>12</v>
      </c>
      <c r="H32" s="128"/>
      <c r="I32" s="122"/>
      <c r="J32" s="72"/>
    </row>
    <row r="33" spans="1:10" s="64" customFormat="1" x14ac:dyDescent="0.35">
      <c r="A33" s="69">
        <v>1</v>
      </c>
      <c r="B33" s="70">
        <v>8.01</v>
      </c>
      <c r="C33" s="69">
        <v>12.13</v>
      </c>
      <c r="D33" s="71" t="s">
        <v>146</v>
      </c>
      <c r="E33" s="65">
        <f t="shared" si="0"/>
        <v>1</v>
      </c>
      <c r="F33" s="65">
        <f t="shared" si="1"/>
        <v>8</v>
      </c>
      <c r="G33" s="65">
        <f t="shared" si="2"/>
        <v>12</v>
      </c>
      <c r="H33" s="128"/>
      <c r="I33" s="122"/>
      <c r="J33" s="72"/>
    </row>
    <row r="34" spans="1:10" s="64" customFormat="1" x14ac:dyDescent="0.35">
      <c r="A34" s="69">
        <v>1</v>
      </c>
      <c r="B34" s="70">
        <v>8.02</v>
      </c>
      <c r="C34" s="69">
        <v>12.11</v>
      </c>
      <c r="D34" s="71" t="s">
        <v>146</v>
      </c>
      <c r="E34" s="65">
        <f t="shared" si="0"/>
        <v>1</v>
      </c>
      <c r="F34" s="65">
        <f t="shared" si="1"/>
        <v>8</v>
      </c>
      <c r="G34" s="65">
        <f t="shared" si="2"/>
        <v>12</v>
      </c>
      <c r="H34" s="128"/>
      <c r="I34" s="122"/>
      <c r="J34" s="72"/>
    </row>
    <row r="35" spans="1:10" s="64" customFormat="1" x14ac:dyDescent="0.35">
      <c r="A35" s="69">
        <v>1</v>
      </c>
      <c r="B35" s="70">
        <v>8.01</v>
      </c>
      <c r="C35" s="69">
        <v>12.01</v>
      </c>
      <c r="D35" s="71" t="s">
        <v>145</v>
      </c>
      <c r="E35" s="65">
        <f t="shared" si="0"/>
        <v>1</v>
      </c>
      <c r="F35" s="65">
        <f t="shared" si="1"/>
        <v>8</v>
      </c>
      <c r="G35" s="65">
        <f t="shared" si="2"/>
        <v>12</v>
      </c>
      <c r="H35" s="124"/>
      <c r="I35" s="123"/>
    </row>
    <row r="36" spans="1:10" s="64" customFormat="1" x14ac:dyDescent="0.35">
      <c r="A36" s="69">
        <v>1</v>
      </c>
      <c r="B36" s="70">
        <v>8.01</v>
      </c>
      <c r="C36" s="69">
        <v>12.03</v>
      </c>
      <c r="D36" s="71" t="s">
        <v>145</v>
      </c>
      <c r="E36" s="65">
        <f t="shared" si="0"/>
        <v>1</v>
      </c>
      <c r="F36" s="65">
        <f t="shared" si="1"/>
        <v>8</v>
      </c>
      <c r="G36" s="65">
        <f t="shared" si="2"/>
        <v>12</v>
      </c>
      <c r="H36" s="124"/>
      <c r="I36" s="123"/>
    </row>
    <row r="37" spans="1:10" s="64" customFormat="1" x14ac:dyDescent="0.35">
      <c r="A37" s="69">
        <v>1</v>
      </c>
      <c r="B37" s="70">
        <v>8.01</v>
      </c>
      <c r="C37" s="69">
        <v>12.05</v>
      </c>
      <c r="D37" s="71" t="s">
        <v>145</v>
      </c>
      <c r="E37" s="65">
        <f t="shared" si="0"/>
        <v>1</v>
      </c>
      <c r="F37" s="65">
        <f t="shared" si="1"/>
        <v>8</v>
      </c>
      <c r="G37" s="65">
        <f t="shared" si="2"/>
        <v>12</v>
      </c>
      <c r="H37" s="124"/>
      <c r="I37" s="123"/>
    </row>
    <row r="38" spans="1:10" s="64" customFormat="1" x14ac:dyDescent="0.35">
      <c r="A38" s="69">
        <v>1</v>
      </c>
      <c r="B38" s="70">
        <v>8.01</v>
      </c>
      <c r="C38" s="69">
        <v>12.07</v>
      </c>
      <c r="D38" s="71" t="s">
        <v>145</v>
      </c>
      <c r="E38" s="65">
        <f t="shared" si="0"/>
        <v>1</v>
      </c>
      <c r="F38" s="65">
        <f t="shared" si="1"/>
        <v>8</v>
      </c>
      <c r="G38" s="65">
        <f t="shared" si="2"/>
        <v>12</v>
      </c>
      <c r="H38" s="124" t="s">
        <v>553</v>
      </c>
      <c r="I38" s="132">
        <f>ROWS(H28:H38)</f>
        <v>11</v>
      </c>
      <c r="J38" s="58"/>
    </row>
    <row r="39" spans="1:10" s="64" customFormat="1" x14ac:dyDescent="0.35">
      <c r="A39" s="69">
        <v>1</v>
      </c>
      <c r="B39" s="70">
        <v>8.0299999999999994</v>
      </c>
      <c r="C39" s="69">
        <v>15.04</v>
      </c>
      <c r="D39" s="71" t="s">
        <v>112</v>
      </c>
      <c r="E39" s="65">
        <f t="shared" si="0"/>
        <v>1</v>
      </c>
      <c r="F39" s="65">
        <f t="shared" si="1"/>
        <v>8</v>
      </c>
      <c r="G39" s="65">
        <f t="shared" si="2"/>
        <v>15</v>
      </c>
      <c r="H39" s="128" t="s">
        <v>554</v>
      </c>
      <c r="I39" s="123">
        <f>ROWS(H39:H39)</f>
        <v>1</v>
      </c>
      <c r="J39" s="72"/>
    </row>
    <row r="40" spans="1:10" s="64" customFormat="1" x14ac:dyDescent="0.35">
      <c r="A40" s="69">
        <v>1</v>
      </c>
      <c r="B40" s="70">
        <v>8.0299999999999994</v>
      </c>
      <c r="C40" s="69">
        <v>16.021000000000001</v>
      </c>
      <c r="D40" s="71" t="s">
        <v>116</v>
      </c>
      <c r="E40" s="65">
        <f t="shared" si="0"/>
        <v>1</v>
      </c>
      <c r="F40" s="65">
        <f t="shared" si="1"/>
        <v>8</v>
      </c>
      <c r="G40" s="65">
        <f t="shared" si="2"/>
        <v>16</v>
      </c>
      <c r="H40" s="128"/>
      <c r="I40" s="122"/>
      <c r="J40" s="72"/>
    </row>
    <row r="41" spans="1:10" s="64" customFormat="1" x14ac:dyDescent="0.35">
      <c r="A41" s="69">
        <v>1</v>
      </c>
      <c r="B41" s="70">
        <v>8.0299999999999994</v>
      </c>
      <c r="C41" s="69">
        <v>16.021999999999998</v>
      </c>
      <c r="D41" s="71" t="s">
        <v>116</v>
      </c>
      <c r="E41" s="65">
        <f t="shared" si="0"/>
        <v>1</v>
      </c>
      <c r="F41" s="65">
        <f t="shared" si="1"/>
        <v>8</v>
      </c>
      <c r="G41" s="65">
        <f t="shared" si="2"/>
        <v>16</v>
      </c>
      <c r="H41" s="128" t="s">
        <v>555</v>
      </c>
      <c r="I41" s="122">
        <f>ROWS(H40:H41)</f>
        <v>2</v>
      </c>
      <c r="J41" s="72"/>
    </row>
    <row r="42" spans="1:10" s="64" customFormat="1" x14ac:dyDescent="0.35">
      <c r="A42" s="69">
        <v>1</v>
      </c>
      <c r="B42" s="70">
        <v>10.021000000000001</v>
      </c>
      <c r="C42" s="69">
        <v>11.01</v>
      </c>
      <c r="D42" s="71" t="s">
        <v>146</v>
      </c>
      <c r="E42" s="65">
        <f t="shared" si="0"/>
        <v>1</v>
      </c>
      <c r="F42" s="65">
        <f t="shared" si="1"/>
        <v>10</v>
      </c>
      <c r="G42" s="65">
        <f t="shared" si="2"/>
        <v>11</v>
      </c>
      <c r="H42" s="128" t="s">
        <v>556</v>
      </c>
      <c r="I42" s="122">
        <f>ROWS(H42:H42)</f>
        <v>1</v>
      </c>
      <c r="J42" s="72"/>
    </row>
    <row r="43" spans="1:10" s="72" customFormat="1" x14ac:dyDescent="0.35">
      <c r="A43" s="69">
        <v>1</v>
      </c>
      <c r="B43" s="70">
        <v>10.021000000000001</v>
      </c>
      <c r="C43" s="69">
        <v>12.06</v>
      </c>
      <c r="D43" s="71" t="s">
        <v>146</v>
      </c>
      <c r="E43" s="65">
        <f t="shared" si="0"/>
        <v>1</v>
      </c>
      <c r="F43" s="65">
        <f t="shared" si="1"/>
        <v>10</v>
      </c>
      <c r="G43" s="65">
        <f t="shared" si="2"/>
        <v>12</v>
      </c>
      <c r="H43" s="128"/>
      <c r="I43" s="122"/>
    </row>
    <row r="44" spans="1:10" s="72" customFormat="1" x14ac:dyDescent="0.35">
      <c r="A44" s="69">
        <v>1</v>
      </c>
      <c r="B44" s="70">
        <v>10.021000000000001</v>
      </c>
      <c r="C44" s="69">
        <v>12.08</v>
      </c>
      <c r="D44" s="71" t="s">
        <v>146</v>
      </c>
      <c r="E44" s="65">
        <f t="shared" si="0"/>
        <v>1</v>
      </c>
      <c r="F44" s="65">
        <f t="shared" si="1"/>
        <v>10</v>
      </c>
      <c r="G44" s="65">
        <f t="shared" si="2"/>
        <v>12</v>
      </c>
      <c r="H44" s="128"/>
      <c r="I44" s="122"/>
    </row>
    <row r="45" spans="1:10" s="72" customFormat="1" x14ac:dyDescent="0.35">
      <c r="A45" s="69">
        <v>1</v>
      </c>
      <c r="B45" s="70">
        <v>10.021000000000001</v>
      </c>
      <c r="C45" s="69">
        <v>12.09</v>
      </c>
      <c r="D45" s="71" t="s">
        <v>146</v>
      </c>
      <c r="E45" s="65">
        <f t="shared" si="0"/>
        <v>1</v>
      </c>
      <c r="F45" s="65">
        <f t="shared" si="1"/>
        <v>10</v>
      </c>
      <c r="G45" s="65">
        <f t="shared" si="2"/>
        <v>12</v>
      </c>
      <c r="H45" s="128"/>
      <c r="I45" s="122"/>
    </row>
    <row r="46" spans="1:10" s="72" customFormat="1" x14ac:dyDescent="0.35">
      <c r="A46" s="69">
        <v>1</v>
      </c>
      <c r="B46" s="70">
        <v>10.021000000000001</v>
      </c>
      <c r="C46" s="69">
        <v>12.13</v>
      </c>
      <c r="D46" s="71" t="s">
        <v>146</v>
      </c>
      <c r="E46" s="65">
        <f t="shared" si="0"/>
        <v>1</v>
      </c>
      <c r="F46" s="65">
        <f t="shared" si="1"/>
        <v>10</v>
      </c>
      <c r="G46" s="65">
        <f t="shared" si="2"/>
        <v>12</v>
      </c>
      <c r="H46" s="128"/>
      <c r="I46" s="122"/>
    </row>
    <row r="47" spans="1:10" s="72" customFormat="1" x14ac:dyDescent="0.35">
      <c r="A47" s="69">
        <v>1</v>
      </c>
      <c r="B47" s="70">
        <v>10.025</v>
      </c>
      <c r="C47" s="69">
        <v>12.11</v>
      </c>
      <c r="D47" s="71" t="s">
        <v>146</v>
      </c>
      <c r="E47" s="65">
        <f t="shared" si="0"/>
        <v>1</v>
      </c>
      <c r="F47" s="65">
        <f t="shared" si="1"/>
        <v>10</v>
      </c>
      <c r="G47" s="65">
        <f t="shared" si="2"/>
        <v>12</v>
      </c>
      <c r="H47" s="128" t="s">
        <v>557</v>
      </c>
      <c r="I47" s="122">
        <f>ROWS(H43:H47)</f>
        <v>5</v>
      </c>
    </row>
    <row r="48" spans="1:10" s="72" customFormat="1" x14ac:dyDescent="0.35">
      <c r="A48" s="69">
        <v>1</v>
      </c>
      <c r="B48" s="70">
        <v>10.012</v>
      </c>
      <c r="C48" s="69">
        <v>15.04</v>
      </c>
      <c r="D48" s="71" t="s">
        <v>112</v>
      </c>
      <c r="E48" s="65">
        <f t="shared" si="0"/>
        <v>1</v>
      </c>
      <c r="F48" s="65">
        <f t="shared" si="1"/>
        <v>10</v>
      </c>
      <c r="G48" s="65">
        <f t="shared" si="2"/>
        <v>15</v>
      </c>
      <c r="H48" s="128"/>
      <c r="I48" s="122"/>
    </row>
    <row r="49" spans="1:10" s="72" customFormat="1" x14ac:dyDescent="0.35">
      <c r="A49" s="69">
        <v>1</v>
      </c>
      <c r="B49" s="70">
        <v>10.026</v>
      </c>
      <c r="C49" s="69">
        <v>15.04</v>
      </c>
      <c r="D49" s="71" t="s">
        <v>112</v>
      </c>
      <c r="E49" s="65">
        <f t="shared" si="0"/>
        <v>1</v>
      </c>
      <c r="F49" s="65">
        <f t="shared" si="1"/>
        <v>10</v>
      </c>
      <c r="G49" s="65">
        <f t="shared" si="2"/>
        <v>15</v>
      </c>
      <c r="H49" s="128" t="s">
        <v>558</v>
      </c>
      <c r="I49" s="122">
        <f>ROWS(H48:H49)</f>
        <v>2</v>
      </c>
    </row>
    <row r="50" spans="1:10" s="72" customFormat="1" x14ac:dyDescent="0.35">
      <c r="A50" s="69">
        <v>1</v>
      </c>
      <c r="B50" s="70">
        <v>11.03</v>
      </c>
      <c r="C50" s="69">
        <v>12.03</v>
      </c>
      <c r="D50" s="71" t="s">
        <v>146</v>
      </c>
      <c r="E50" s="65">
        <f t="shared" si="0"/>
        <v>1</v>
      </c>
      <c r="F50" s="65">
        <f t="shared" si="1"/>
        <v>11</v>
      </c>
      <c r="G50" s="65">
        <f t="shared" si="2"/>
        <v>12</v>
      </c>
      <c r="H50" s="128"/>
      <c r="I50" s="122"/>
    </row>
    <row r="51" spans="1:10" s="72" customFormat="1" x14ac:dyDescent="0.35">
      <c r="A51" s="69">
        <v>1</v>
      </c>
      <c r="B51" s="70">
        <v>11.03</v>
      </c>
      <c r="C51" s="69">
        <v>12.09</v>
      </c>
      <c r="D51" s="71" t="s">
        <v>146</v>
      </c>
      <c r="E51" s="65">
        <f t="shared" si="0"/>
        <v>1</v>
      </c>
      <c r="F51" s="65">
        <f t="shared" si="1"/>
        <v>11</v>
      </c>
      <c r="G51" s="65">
        <f t="shared" si="2"/>
        <v>12</v>
      </c>
      <c r="H51" s="132"/>
      <c r="I51" s="123"/>
      <c r="J51" s="64"/>
    </row>
    <row r="52" spans="1:10" s="64" customFormat="1" x14ac:dyDescent="0.35">
      <c r="A52" s="69">
        <v>1</v>
      </c>
      <c r="B52" s="70">
        <v>11.03</v>
      </c>
      <c r="C52" s="69">
        <v>12.11</v>
      </c>
      <c r="D52" s="71" t="s">
        <v>146</v>
      </c>
      <c r="E52" s="65">
        <f t="shared" si="0"/>
        <v>1</v>
      </c>
      <c r="F52" s="65">
        <f t="shared" si="1"/>
        <v>11</v>
      </c>
      <c r="G52" s="65">
        <f t="shared" si="2"/>
        <v>12</v>
      </c>
      <c r="H52" s="132"/>
      <c r="I52" s="123"/>
    </row>
    <row r="53" spans="1:10" s="64" customFormat="1" x14ac:dyDescent="0.35">
      <c r="A53" s="69">
        <v>1</v>
      </c>
      <c r="B53" s="70">
        <v>11.03</v>
      </c>
      <c r="C53" s="69">
        <v>12.12</v>
      </c>
      <c r="D53" s="71" t="s">
        <v>146</v>
      </c>
      <c r="E53" s="65">
        <f t="shared" si="0"/>
        <v>1</v>
      </c>
      <c r="F53" s="65">
        <f t="shared" si="1"/>
        <v>11</v>
      </c>
      <c r="G53" s="65">
        <f t="shared" si="2"/>
        <v>12</v>
      </c>
      <c r="H53" s="132"/>
      <c r="I53" s="123"/>
    </row>
    <row r="54" spans="1:10" s="64" customFormat="1" x14ac:dyDescent="0.35">
      <c r="A54" s="69">
        <v>1</v>
      </c>
      <c r="B54" s="70">
        <v>11.03</v>
      </c>
      <c r="C54" s="69">
        <v>12.13</v>
      </c>
      <c r="D54" s="71" t="s">
        <v>146</v>
      </c>
      <c r="E54" s="65">
        <f t="shared" si="0"/>
        <v>1</v>
      </c>
      <c r="F54" s="65">
        <f t="shared" si="1"/>
        <v>11</v>
      </c>
      <c r="G54" s="65">
        <f t="shared" si="2"/>
        <v>12</v>
      </c>
      <c r="H54" s="132"/>
      <c r="I54" s="123"/>
    </row>
    <row r="55" spans="1:10" s="64" customFormat="1" x14ac:dyDescent="0.35">
      <c r="A55" s="69">
        <v>1</v>
      </c>
      <c r="B55" s="70">
        <v>11.03</v>
      </c>
      <c r="C55" s="69">
        <v>12.13</v>
      </c>
      <c r="D55" s="71" t="s">
        <v>146</v>
      </c>
      <c r="E55" s="65">
        <f t="shared" si="0"/>
        <v>1</v>
      </c>
      <c r="F55" s="65">
        <f t="shared" si="1"/>
        <v>11</v>
      </c>
      <c r="G55" s="65">
        <f t="shared" si="2"/>
        <v>12</v>
      </c>
      <c r="H55" s="132" t="s">
        <v>559</v>
      </c>
      <c r="I55" s="123">
        <f>ROWS(H50:H55)</f>
        <v>6</v>
      </c>
    </row>
    <row r="56" spans="1:10" s="64" customFormat="1" x14ac:dyDescent="0.35">
      <c r="A56" s="69">
        <v>1</v>
      </c>
      <c r="B56" s="70">
        <v>11.06</v>
      </c>
      <c r="C56" s="69">
        <v>15.04</v>
      </c>
      <c r="D56" s="71" t="s">
        <v>112</v>
      </c>
      <c r="E56" s="65">
        <f t="shared" si="0"/>
        <v>1</v>
      </c>
      <c r="F56" s="65">
        <f t="shared" si="1"/>
        <v>11</v>
      </c>
      <c r="G56" s="65">
        <f t="shared" si="2"/>
        <v>15</v>
      </c>
      <c r="H56" s="132" t="s">
        <v>560</v>
      </c>
      <c r="I56" s="123">
        <f>ROWS(H56:H56)</f>
        <v>1</v>
      </c>
    </row>
    <row r="57" spans="1:10" s="64" customFormat="1" x14ac:dyDescent="0.35">
      <c r="A57" s="69">
        <v>1</v>
      </c>
      <c r="B57" s="70">
        <v>12.01</v>
      </c>
      <c r="C57" s="69">
        <v>11.01</v>
      </c>
      <c r="D57" s="71" t="s">
        <v>146</v>
      </c>
      <c r="E57" s="65">
        <f t="shared" si="0"/>
        <v>1</v>
      </c>
      <c r="F57" s="65">
        <f t="shared" si="1"/>
        <v>12</v>
      </c>
      <c r="G57" s="65">
        <f t="shared" si="2"/>
        <v>11</v>
      </c>
      <c r="H57" s="132" t="s">
        <v>561</v>
      </c>
      <c r="I57" s="123">
        <f>ROWS(H57:H57)</f>
        <v>1</v>
      </c>
    </row>
    <row r="58" spans="1:10" s="64" customFormat="1" x14ac:dyDescent="0.35">
      <c r="A58" s="69">
        <v>1</v>
      </c>
      <c r="B58" s="70">
        <v>12.01</v>
      </c>
      <c r="C58" s="69">
        <v>12.03</v>
      </c>
      <c r="D58" s="71" t="s">
        <v>146</v>
      </c>
      <c r="E58" s="65">
        <f t="shared" si="0"/>
        <v>1</v>
      </c>
      <c r="F58" s="65">
        <f t="shared" si="1"/>
        <v>12</v>
      </c>
      <c r="G58" s="65">
        <f t="shared" si="2"/>
        <v>12</v>
      </c>
      <c r="H58" s="132"/>
      <c r="I58" s="123"/>
    </row>
    <row r="59" spans="1:10" s="64" customFormat="1" x14ac:dyDescent="0.35">
      <c r="A59" s="69">
        <v>1</v>
      </c>
      <c r="B59" s="70">
        <v>12.01</v>
      </c>
      <c r="C59" s="69">
        <v>12.06</v>
      </c>
      <c r="D59" s="71" t="s">
        <v>146</v>
      </c>
      <c r="E59" s="65">
        <f t="shared" si="0"/>
        <v>1</v>
      </c>
      <c r="F59" s="65">
        <f t="shared" si="1"/>
        <v>12</v>
      </c>
      <c r="G59" s="65">
        <f t="shared" si="2"/>
        <v>12</v>
      </c>
      <c r="H59" s="132"/>
      <c r="I59" s="123"/>
    </row>
    <row r="60" spans="1:10" s="64" customFormat="1" x14ac:dyDescent="0.35">
      <c r="A60" s="69">
        <v>1</v>
      </c>
      <c r="B60" s="70">
        <v>12.01</v>
      </c>
      <c r="C60" s="69">
        <v>12.08</v>
      </c>
      <c r="D60" s="71" t="s">
        <v>146</v>
      </c>
      <c r="E60" s="65">
        <f t="shared" si="0"/>
        <v>1</v>
      </c>
      <c r="F60" s="65">
        <f t="shared" si="1"/>
        <v>12</v>
      </c>
      <c r="G60" s="65">
        <f t="shared" si="2"/>
        <v>12</v>
      </c>
      <c r="H60" s="128"/>
      <c r="I60" s="122"/>
      <c r="J60" s="85"/>
    </row>
    <row r="61" spans="1:10" s="64" customFormat="1" x14ac:dyDescent="0.35">
      <c r="A61" s="69">
        <v>1</v>
      </c>
      <c r="B61" s="70">
        <v>12.01</v>
      </c>
      <c r="C61" s="69">
        <v>12.09</v>
      </c>
      <c r="D61" s="71" t="s">
        <v>146</v>
      </c>
      <c r="E61" s="65">
        <f t="shared" si="0"/>
        <v>1</v>
      </c>
      <c r="F61" s="65">
        <f t="shared" si="1"/>
        <v>12</v>
      </c>
      <c r="G61" s="65">
        <f t="shared" si="2"/>
        <v>12</v>
      </c>
      <c r="H61" s="128"/>
      <c r="I61" s="122"/>
      <c r="J61" s="85"/>
    </row>
    <row r="62" spans="1:10" s="64" customFormat="1" x14ac:dyDescent="0.35">
      <c r="A62" s="69">
        <v>1</v>
      </c>
      <c r="B62" s="70">
        <v>12.01</v>
      </c>
      <c r="C62" s="69">
        <v>12.11</v>
      </c>
      <c r="D62" s="71" t="s">
        <v>146</v>
      </c>
      <c r="E62" s="65">
        <f t="shared" si="0"/>
        <v>1</v>
      </c>
      <c r="F62" s="65">
        <f t="shared" si="1"/>
        <v>12</v>
      </c>
      <c r="G62" s="65">
        <f t="shared" si="2"/>
        <v>12</v>
      </c>
      <c r="H62" s="128"/>
      <c r="I62" s="122"/>
      <c r="J62" s="72"/>
    </row>
    <row r="63" spans="1:10" s="64" customFormat="1" x14ac:dyDescent="0.35">
      <c r="A63" s="69">
        <v>1</v>
      </c>
      <c r="B63" s="70">
        <v>12.01</v>
      </c>
      <c r="C63" s="69">
        <v>12.12</v>
      </c>
      <c r="D63" s="71" t="s">
        <v>146</v>
      </c>
      <c r="E63" s="65">
        <f t="shared" si="0"/>
        <v>1</v>
      </c>
      <c r="F63" s="65">
        <f t="shared" si="1"/>
        <v>12</v>
      </c>
      <c r="G63" s="65">
        <f t="shared" si="2"/>
        <v>12</v>
      </c>
      <c r="H63" s="132"/>
      <c r="I63" s="123"/>
    </row>
    <row r="64" spans="1:10" s="72" customFormat="1" x14ac:dyDescent="0.35">
      <c r="A64" s="69">
        <v>1</v>
      </c>
      <c r="B64" s="70">
        <v>12.01</v>
      </c>
      <c r="C64" s="69">
        <v>12.01</v>
      </c>
      <c r="D64" s="71" t="s">
        <v>145</v>
      </c>
      <c r="E64" s="65">
        <f t="shared" si="0"/>
        <v>1</v>
      </c>
      <c r="F64" s="65">
        <f t="shared" si="1"/>
        <v>12</v>
      </c>
      <c r="G64" s="65">
        <f t="shared" si="2"/>
        <v>12</v>
      </c>
      <c r="H64" s="132"/>
      <c r="I64" s="123"/>
      <c r="J64" s="64"/>
    </row>
    <row r="65" spans="1:10" s="72" customFormat="1" x14ac:dyDescent="0.35">
      <c r="A65" s="69">
        <v>1</v>
      </c>
      <c r="B65" s="70">
        <v>12.01</v>
      </c>
      <c r="C65" s="69">
        <v>12.03</v>
      </c>
      <c r="D65" s="71" t="s">
        <v>145</v>
      </c>
      <c r="E65" s="65">
        <f t="shared" si="0"/>
        <v>1</v>
      </c>
      <c r="F65" s="65">
        <f t="shared" si="1"/>
        <v>12</v>
      </c>
      <c r="G65" s="65">
        <f t="shared" si="2"/>
        <v>12</v>
      </c>
      <c r="H65" s="132"/>
      <c r="I65" s="123"/>
      <c r="J65" s="64"/>
    </row>
    <row r="66" spans="1:10" s="72" customFormat="1" x14ac:dyDescent="0.35">
      <c r="A66" s="69">
        <v>1</v>
      </c>
      <c r="B66" s="70">
        <v>12.01</v>
      </c>
      <c r="C66" s="69">
        <v>12.05</v>
      </c>
      <c r="D66" s="71" t="s">
        <v>145</v>
      </c>
      <c r="E66" s="65">
        <f t="shared" ref="E66:E129" si="3">_xlfn.FLOOR.MATH(A66)</f>
        <v>1</v>
      </c>
      <c r="F66" s="65">
        <f t="shared" ref="F66:F129" si="4">_xlfn.FLOOR.MATH(B66)</f>
        <v>12</v>
      </c>
      <c r="G66" s="65">
        <f t="shared" ref="G66:G129" si="5">_xlfn.FLOOR.MATH(C66)</f>
        <v>12</v>
      </c>
      <c r="H66" s="132"/>
      <c r="I66" s="123"/>
      <c r="J66" s="64"/>
    </row>
    <row r="67" spans="1:10" s="64" customFormat="1" x14ac:dyDescent="0.35">
      <c r="A67" s="69">
        <v>1</v>
      </c>
      <c r="B67" s="70">
        <v>12.01</v>
      </c>
      <c r="C67" s="69">
        <v>12.07</v>
      </c>
      <c r="D67" s="71" t="s">
        <v>145</v>
      </c>
      <c r="E67" s="65">
        <f t="shared" si="3"/>
        <v>1</v>
      </c>
      <c r="F67" s="65">
        <f t="shared" si="4"/>
        <v>12</v>
      </c>
      <c r="G67" s="65">
        <f t="shared" si="5"/>
        <v>12</v>
      </c>
      <c r="H67" s="132" t="s">
        <v>562</v>
      </c>
      <c r="I67" s="123">
        <f>ROWS(H58:H67)</f>
        <v>10</v>
      </c>
      <c r="J67" s="88"/>
    </row>
    <row r="68" spans="1:10" s="64" customFormat="1" x14ac:dyDescent="0.35">
      <c r="A68" s="69">
        <v>1</v>
      </c>
      <c r="B68" s="70">
        <v>12.01</v>
      </c>
      <c r="C68" s="69">
        <v>15.04</v>
      </c>
      <c r="D68" s="71" t="s">
        <v>112</v>
      </c>
      <c r="E68" s="65">
        <f t="shared" si="3"/>
        <v>1</v>
      </c>
      <c r="F68" s="65">
        <f t="shared" si="4"/>
        <v>12</v>
      </c>
      <c r="G68" s="65">
        <f t="shared" si="5"/>
        <v>15</v>
      </c>
      <c r="H68" s="132" t="s">
        <v>563</v>
      </c>
      <c r="I68" s="123">
        <f>ROWS(H68)</f>
        <v>1</v>
      </c>
    </row>
    <row r="69" spans="1:10" s="64" customFormat="1" x14ac:dyDescent="0.35">
      <c r="A69" s="60">
        <v>2.1</v>
      </c>
      <c r="B69" s="61">
        <v>6.0519999999999996</v>
      </c>
      <c r="C69" s="60">
        <v>14.02</v>
      </c>
      <c r="D69" s="62" t="s">
        <v>147</v>
      </c>
      <c r="E69" s="65">
        <f t="shared" si="3"/>
        <v>2</v>
      </c>
      <c r="F69" s="65">
        <f t="shared" si="4"/>
        <v>6</v>
      </c>
      <c r="G69" s="65">
        <f t="shared" si="5"/>
        <v>14</v>
      </c>
      <c r="H69" s="132"/>
      <c r="I69" s="123"/>
    </row>
    <row r="70" spans="1:10" s="64" customFormat="1" x14ac:dyDescent="0.35">
      <c r="A70" s="60">
        <v>2.1</v>
      </c>
      <c r="B70" s="61">
        <v>6.0519999999999996</v>
      </c>
      <c r="C70" s="60">
        <v>14.03</v>
      </c>
      <c r="D70" s="62" t="s">
        <v>147</v>
      </c>
      <c r="E70" s="65">
        <f t="shared" si="3"/>
        <v>2</v>
      </c>
      <c r="F70" s="65">
        <f t="shared" si="4"/>
        <v>6</v>
      </c>
      <c r="G70" s="65">
        <f t="shared" si="5"/>
        <v>14</v>
      </c>
      <c r="H70" s="132"/>
      <c r="I70" s="123"/>
    </row>
    <row r="71" spans="1:10" s="64" customFormat="1" x14ac:dyDescent="0.35">
      <c r="A71" s="60">
        <v>2.1</v>
      </c>
      <c r="B71" s="61">
        <v>6.08</v>
      </c>
      <c r="C71" s="60">
        <v>14.03</v>
      </c>
      <c r="D71" s="62" t="s">
        <v>147</v>
      </c>
      <c r="E71" s="65">
        <f t="shared" si="3"/>
        <v>2</v>
      </c>
      <c r="F71" s="65">
        <f t="shared" si="4"/>
        <v>6</v>
      </c>
      <c r="G71" s="65">
        <f t="shared" si="5"/>
        <v>14</v>
      </c>
      <c r="H71" s="132"/>
      <c r="I71" s="123"/>
    </row>
    <row r="72" spans="1:10" s="64" customFormat="1" x14ac:dyDescent="0.35">
      <c r="A72" s="60">
        <v>2.2000000000000002</v>
      </c>
      <c r="B72" s="61">
        <v>6.0519999999999996</v>
      </c>
      <c r="C72" s="60">
        <v>14.02</v>
      </c>
      <c r="D72" s="62" t="s">
        <v>147</v>
      </c>
      <c r="E72" s="65">
        <f t="shared" si="3"/>
        <v>2</v>
      </c>
      <c r="F72" s="65">
        <f t="shared" si="4"/>
        <v>6</v>
      </c>
      <c r="G72" s="65">
        <f t="shared" si="5"/>
        <v>14</v>
      </c>
      <c r="H72" s="128"/>
      <c r="I72" s="122"/>
      <c r="J72" s="72"/>
    </row>
    <row r="73" spans="1:10" s="64" customFormat="1" x14ac:dyDescent="0.35">
      <c r="A73" s="60">
        <v>2.2000000000000002</v>
      </c>
      <c r="B73" s="61">
        <v>6.0519999999999996</v>
      </c>
      <c r="C73" s="60">
        <v>14.04</v>
      </c>
      <c r="D73" s="62" t="s">
        <v>147</v>
      </c>
      <c r="E73" s="65">
        <f t="shared" si="3"/>
        <v>2</v>
      </c>
      <c r="F73" s="65">
        <f t="shared" si="4"/>
        <v>6</v>
      </c>
      <c r="G73" s="65">
        <f t="shared" si="5"/>
        <v>14</v>
      </c>
      <c r="H73" s="128"/>
      <c r="I73" s="122"/>
      <c r="J73" s="72"/>
    </row>
    <row r="74" spans="1:10" s="64" customFormat="1" x14ac:dyDescent="0.35">
      <c r="A74" s="60">
        <v>2.2000000000000002</v>
      </c>
      <c r="B74" s="61">
        <v>6.08</v>
      </c>
      <c r="C74" s="60">
        <v>14.04</v>
      </c>
      <c r="D74" s="62" t="s">
        <v>147</v>
      </c>
      <c r="E74" s="65">
        <f t="shared" si="3"/>
        <v>2</v>
      </c>
      <c r="F74" s="65">
        <f t="shared" si="4"/>
        <v>6</v>
      </c>
      <c r="G74" s="65">
        <f t="shared" si="5"/>
        <v>14</v>
      </c>
      <c r="H74" s="128"/>
      <c r="I74" s="122"/>
      <c r="J74" s="72"/>
    </row>
    <row r="75" spans="1:10" s="58" customFormat="1" x14ac:dyDescent="0.35">
      <c r="A75" s="82">
        <v>2.1</v>
      </c>
      <c r="B75" s="61">
        <v>6.07</v>
      </c>
      <c r="C75" s="60">
        <v>14.05</v>
      </c>
      <c r="D75" s="62" t="s">
        <v>148</v>
      </c>
      <c r="E75" s="65">
        <f t="shared" si="3"/>
        <v>2</v>
      </c>
      <c r="F75" s="65">
        <f t="shared" si="4"/>
        <v>6</v>
      </c>
      <c r="G75" s="65">
        <f t="shared" si="5"/>
        <v>14</v>
      </c>
      <c r="H75" s="132" t="s">
        <v>564</v>
      </c>
      <c r="I75" s="123">
        <f>ROWS(H69:H75)</f>
        <v>7</v>
      </c>
      <c r="J75" s="64"/>
    </row>
    <row r="76" spans="1:10" s="58" customFormat="1" x14ac:dyDescent="0.35">
      <c r="A76" s="60">
        <v>2.1</v>
      </c>
      <c r="B76" s="61">
        <v>8.01</v>
      </c>
      <c r="C76" s="60">
        <v>14.02</v>
      </c>
      <c r="D76" s="62" t="s">
        <v>147</v>
      </c>
      <c r="E76" s="65">
        <f t="shared" si="3"/>
        <v>2</v>
      </c>
      <c r="F76" s="65">
        <f t="shared" si="4"/>
        <v>8</v>
      </c>
      <c r="G76" s="65">
        <f t="shared" si="5"/>
        <v>14</v>
      </c>
      <c r="H76" s="128"/>
      <c r="I76" s="122"/>
      <c r="J76" s="72"/>
    </row>
    <row r="77" spans="1:10" s="68" customFormat="1" x14ac:dyDescent="0.35">
      <c r="A77" s="60">
        <v>2.1</v>
      </c>
      <c r="B77" s="61">
        <v>8.02</v>
      </c>
      <c r="C77" s="60">
        <v>14.02</v>
      </c>
      <c r="D77" s="62" t="s">
        <v>147</v>
      </c>
      <c r="E77" s="65">
        <f t="shared" si="3"/>
        <v>2</v>
      </c>
      <c r="F77" s="65">
        <f t="shared" si="4"/>
        <v>8</v>
      </c>
      <c r="G77" s="65">
        <f t="shared" si="5"/>
        <v>14</v>
      </c>
      <c r="H77" s="128"/>
      <c r="I77" s="122"/>
      <c r="J77" s="72"/>
    </row>
    <row r="78" spans="1:10" s="68" customFormat="1" x14ac:dyDescent="0.35">
      <c r="A78" s="60">
        <v>2.1</v>
      </c>
      <c r="B78" s="61">
        <v>8.0299999999999994</v>
      </c>
      <c r="C78" s="60">
        <v>14.03</v>
      </c>
      <c r="D78" s="62" t="s">
        <v>147</v>
      </c>
      <c r="E78" s="65">
        <f t="shared" si="3"/>
        <v>2</v>
      </c>
      <c r="F78" s="65">
        <f t="shared" si="4"/>
        <v>8</v>
      </c>
      <c r="G78" s="65">
        <f t="shared" si="5"/>
        <v>14</v>
      </c>
      <c r="H78" s="128"/>
      <c r="I78" s="122"/>
      <c r="J78" s="72"/>
    </row>
    <row r="79" spans="1:10" s="68" customFormat="1" x14ac:dyDescent="0.35">
      <c r="A79" s="60">
        <v>2.2000000000000002</v>
      </c>
      <c r="B79" s="61">
        <v>8.01</v>
      </c>
      <c r="C79" s="60">
        <v>14.02</v>
      </c>
      <c r="D79" s="62" t="s">
        <v>147</v>
      </c>
      <c r="E79" s="65">
        <f t="shared" si="3"/>
        <v>2</v>
      </c>
      <c r="F79" s="65">
        <f t="shared" si="4"/>
        <v>8</v>
      </c>
      <c r="G79" s="65">
        <f t="shared" si="5"/>
        <v>14</v>
      </c>
      <c r="H79" s="128"/>
      <c r="I79" s="122"/>
      <c r="J79" s="72"/>
    </row>
    <row r="80" spans="1:10" s="68" customFormat="1" x14ac:dyDescent="0.35">
      <c r="A80" s="60">
        <v>2.2000000000000002</v>
      </c>
      <c r="B80" s="61">
        <v>8.02</v>
      </c>
      <c r="C80" s="60">
        <v>14.02</v>
      </c>
      <c r="D80" s="62" t="s">
        <v>147</v>
      </c>
      <c r="E80" s="65">
        <f t="shared" si="3"/>
        <v>2</v>
      </c>
      <c r="F80" s="65">
        <f t="shared" si="4"/>
        <v>8</v>
      </c>
      <c r="G80" s="65">
        <f t="shared" si="5"/>
        <v>14</v>
      </c>
      <c r="H80" s="128"/>
      <c r="I80" s="122"/>
      <c r="J80" s="72"/>
    </row>
    <row r="81" spans="1:10" s="68" customFormat="1" x14ac:dyDescent="0.35">
      <c r="A81" s="82">
        <v>2.2000000000000002</v>
      </c>
      <c r="B81" s="61">
        <v>8.0299999999999994</v>
      </c>
      <c r="C81" s="60">
        <v>14.04</v>
      </c>
      <c r="D81" s="62" t="s">
        <v>147</v>
      </c>
      <c r="E81" s="65">
        <f t="shared" si="3"/>
        <v>2</v>
      </c>
      <c r="F81" s="65">
        <f t="shared" si="4"/>
        <v>8</v>
      </c>
      <c r="G81" s="65">
        <f t="shared" si="5"/>
        <v>14</v>
      </c>
      <c r="H81" s="128"/>
      <c r="I81" s="122"/>
      <c r="J81" s="72"/>
    </row>
    <row r="82" spans="1:10" s="68" customFormat="1" x14ac:dyDescent="0.35">
      <c r="A82" s="82">
        <v>2.1</v>
      </c>
      <c r="B82" s="61">
        <v>8.0299999999999994</v>
      </c>
      <c r="C82" s="60">
        <v>14.04</v>
      </c>
      <c r="D82" s="62" t="s">
        <v>148</v>
      </c>
      <c r="E82" s="65">
        <f t="shared" si="3"/>
        <v>2</v>
      </c>
      <c r="F82" s="65">
        <f t="shared" si="4"/>
        <v>8</v>
      </c>
      <c r="G82" s="65">
        <f t="shared" si="5"/>
        <v>14</v>
      </c>
      <c r="H82" s="124"/>
      <c r="I82" s="132"/>
      <c r="J82" s="58"/>
    </row>
    <row r="83" spans="1:10" s="68" customFormat="1" x14ac:dyDescent="0.35">
      <c r="A83" s="82">
        <v>2.1</v>
      </c>
      <c r="B83" s="61">
        <v>8.0299999999999994</v>
      </c>
      <c r="C83" s="60">
        <v>14.06</v>
      </c>
      <c r="D83" s="62" t="s">
        <v>148</v>
      </c>
      <c r="E83" s="65">
        <f t="shared" si="3"/>
        <v>2</v>
      </c>
      <c r="F83" s="65">
        <f t="shared" si="4"/>
        <v>8</v>
      </c>
      <c r="G83" s="65">
        <f t="shared" si="5"/>
        <v>14</v>
      </c>
      <c r="H83" s="128" t="s">
        <v>565</v>
      </c>
      <c r="I83" s="122">
        <f>ROWS(H76:H83)</f>
        <v>8</v>
      </c>
      <c r="J83" s="72"/>
    </row>
    <row r="84" spans="1:10" s="68" customFormat="1" x14ac:dyDescent="0.35">
      <c r="A84" s="82">
        <v>2.1</v>
      </c>
      <c r="B84" s="61">
        <v>9.0299999999999994</v>
      </c>
      <c r="C84" s="60">
        <v>14.06</v>
      </c>
      <c r="D84" s="62" t="s">
        <v>148</v>
      </c>
      <c r="E84" s="65">
        <f t="shared" si="3"/>
        <v>2</v>
      </c>
      <c r="F84" s="65">
        <f t="shared" si="4"/>
        <v>9</v>
      </c>
      <c r="G84" s="65">
        <f t="shared" si="5"/>
        <v>14</v>
      </c>
      <c r="H84" s="128" t="s">
        <v>566</v>
      </c>
      <c r="I84" s="122">
        <f>ROWS(H84:H84)</f>
        <v>1</v>
      </c>
      <c r="J84" s="72"/>
    </row>
    <row r="85" spans="1:10" s="68" customFormat="1" x14ac:dyDescent="0.35">
      <c r="A85" s="60">
        <v>2.1</v>
      </c>
      <c r="B85" s="61">
        <v>12.01</v>
      </c>
      <c r="C85" s="60">
        <v>14.02</v>
      </c>
      <c r="D85" s="62" t="s">
        <v>147</v>
      </c>
      <c r="E85" s="65">
        <f t="shared" si="3"/>
        <v>2</v>
      </c>
      <c r="F85" s="65">
        <f t="shared" si="4"/>
        <v>12</v>
      </c>
      <c r="G85" s="65">
        <f t="shared" si="5"/>
        <v>14</v>
      </c>
      <c r="H85" s="128"/>
      <c r="I85" s="122"/>
      <c r="J85" s="72"/>
    </row>
    <row r="86" spans="1:10" s="68" customFormat="1" x14ac:dyDescent="0.35">
      <c r="A86" s="60">
        <v>2.1</v>
      </c>
      <c r="B86" s="61">
        <v>12.01</v>
      </c>
      <c r="C86" s="60">
        <v>14.03</v>
      </c>
      <c r="D86" s="62" t="s">
        <v>147</v>
      </c>
      <c r="E86" s="65">
        <f t="shared" si="3"/>
        <v>2</v>
      </c>
      <c r="F86" s="65">
        <f t="shared" si="4"/>
        <v>12</v>
      </c>
      <c r="G86" s="65">
        <f t="shared" si="5"/>
        <v>14</v>
      </c>
      <c r="H86" s="128"/>
      <c r="I86" s="122"/>
      <c r="J86" s="72"/>
    </row>
    <row r="87" spans="1:10" s="68" customFormat="1" x14ac:dyDescent="0.35">
      <c r="A87" s="60">
        <v>2.2000000000000002</v>
      </c>
      <c r="B87" s="61">
        <v>12.01</v>
      </c>
      <c r="C87" s="60">
        <v>14.02</v>
      </c>
      <c r="D87" s="62" t="s">
        <v>147</v>
      </c>
      <c r="E87" s="65">
        <f t="shared" si="3"/>
        <v>2</v>
      </c>
      <c r="F87" s="65">
        <f t="shared" si="4"/>
        <v>12</v>
      </c>
      <c r="G87" s="65">
        <f t="shared" si="5"/>
        <v>14</v>
      </c>
      <c r="H87" s="128"/>
      <c r="I87" s="122"/>
      <c r="J87" s="72"/>
    </row>
    <row r="88" spans="1:10" s="68" customFormat="1" x14ac:dyDescent="0.35">
      <c r="A88" s="82">
        <v>2.2000000000000002</v>
      </c>
      <c r="B88" s="61">
        <v>12.01</v>
      </c>
      <c r="C88" s="60">
        <v>14.04</v>
      </c>
      <c r="D88" s="62" t="s">
        <v>147</v>
      </c>
      <c r="E88" s="65">
        <f t="shared" si="3"/>
        <v>2</v>
      </c>
      <c r="F88" s="65">
        <f t="shared" si="4"/>
        <v>12</v>
      </c>
      <c r="G88" s="65">
        <f t="shared" si="5"/>
        <v>14</v>
      </c>
      <c r="H88" s="128"/>
      <c r="I88" s="122"/>
      <c r="J88" s="72"/>
    </row>
    <row r="89" spans="1:10" s="68" customFormat="1" x14ac:dyDescent="0.35">
      <c r="A89" s="82">
        <v>2.1</v>
      </c>
      <c r="B89" s="61">
        <v>12.01</v>
      </c>
      <c r="C89" s="60">
        <v>14.04</v>
      </c>
      <c r="D89" s="62" t="s">
        <v>148</v>
      </c>
      <c r="E89" s="65">
        <f t="shared" si="3"/>
        <v>2</v>
      </c>
      <c r="F89" s="65">
        <f t="shared" si="4"/>
        <v>12</v>
      </c>
      <c r="G89" s="65">
        <f t="shared" si="5"/>
        <v>14</v>
      </c>
      <c r="H89" s="128"/>
      <c r="I89" s="122"/>
      <c r="J89" s="72"/>
    </row>
    <row r="90" spans="1:10" s="68" customFormat="1" x14ac:dyDescent="0.35">
      <c r="A90" s="82">
        <v>2.1</v>
      </c>
      <c r="B90" s="61">
        <v>12.01</v>
      </c>
      <c r="C90" s="60">
        <v>14.05</v>
      </c>
      <c r="D90" s="62" t="s">
        <v>148</v>
      </c>
      <c r="E90" s="65">
        <f t="shared" si="3"/>
        <v>2</v>
      </c>
      <c r="F90" s="65">
        <f t="shared" si="4"/>
        <v>12</v>
      </c>
      <c r="G90" s="65">
        <f t="shared" si="5"/>
        <v>14</v>
      </c>
      <c r="H90" s="128"/>
      <c r="I90" s="122"/>
      <c r="J90" s="72"/>
    </row>
    <row r="91" spans="1:10" s="68" customFormat="1" x14ac:dyDescent="0.35">
      <c r="A91" s="82">
        <v>2.1</v>
      </c>
      <c r="B91" s="61">
        <v>12.01</v>
      </c>
      <c r="C91" s="60">
        <v>14.06</v>
      </c>
      <c r="D91" s="62" t="s">
        <v>148</v>
      </c>
      <c r="E91" s="65">
        <f t="shared" si="3"/>
        <v>2</v>
      </c>
      <c r="F91" s="65">
        <f t="shared" si="4"/>
        <v>12</v>
      </c>
      <c r="G91" s="65">
        <f t="shared" si="5"/>
        <v>14</v>
      </c>
      <c r="H91" s="128" t="s">
        <v>567</v>
      </c>
      <c r="I91" s="122">
        <f>ROWS(H85:H91)</f>
        <v>7</v>
      </c>
      <c r="J91" s="72"/>
    </row>
    <row r="92" spans="1:10" s="68" customFormat="1" x14ac:dyDescent="0.35">
      <c r="A92" s="65">
        <v>3</v>
      </c>
      <c r="B92" s="66">
        <v>2.0099999999999998</v>
      </c>
      <c r="C92" s="65">
        <v>1.01</v>
      </c>
      <c r="D92" s="67" t="s">
        <v>224</v>
      </c>
      <c r="E92" s="65">
        <f t="shared" si="3"/>
        <v>3</v>
      </c>
      <c r="F92" s="65">
        <f t="shared" si="4"/>
        <v>2</v>
      </c>
      <c r="G92" s="65">
        <f t="shared" si="5"/>
        <v>1</v>
      </c>
      <c r="H92" s="128"/>
      <c r="I92" s="122"/>
      <c r="J92" s="72"/>
    </row>
    <row r="93" spans="1:10" s="64" customFormat="1" x14ac:dyDescent="0.35">
      <c r="A93" s="54">
        <v>3</v>
      </c>
      <c r="B93" s="55">
        <v>2.0099999999999998</v>
      </c>
      <c r="C93" s="54">
        <v>1.05</v>
      </c>
      <c r="D93" s="56" t="s">
        <v>217</v>
      </c>
      <c r="E93" s="65">
        <f t="shared" si="3"/>
        <v>3</v>
      </c>
      <c r="F93" s="65">
        <f t="shared" si="4"/>
        <v>2</v>
      </c>
      <c r="G93" s="65">
        <f t="shared" si="5"/>
        <v>1</v>
      </c>
      <c r="H93" s="128"/>
      <c r="I93" s="122"/>
      <c r="J93" s="72"/>
    </row>
    <row r="94" spans="1:10" s="64" customFormat="1" x14ac:dyDescent="0.35">
      <c r="A94" s="54">
        <v>3</v>
      </c>
      <c r="B94" s="55">
        <v>2.06</v>
      </c>
      <c r="C94" s="54">
        <v>1.05</v>
      </c>
      <c r="D94" s="56" t="s">
        <v>217</v>
      </c>
      <c r="E94" s="65">
        <f t="shared" si="3"/>
        <v>3</v>
      </c>
      <c r="F94" s="65">
        <f t="shared" si="4"/>
        <v>2</v>
      </c>
      <c r="G94" s="65">
        <f t="shared" si="5"/>
        <v>1</v>
      </c>
      <c r="H94" s="128"/>
      <c r="I94" s="122"/>
      <c r="J94" s="72"/>
    </row>
    <row r="95" spans="1:10" s="64" customFormat="1" x14ac:dyDescent="0.35">
      <c r="A95" s="69">
        <v>3</v>
      </c>
      <c r="B95" s="70">
        <v>2.0099999999999998</v>
      </c>
      <c r="C95" s="69">
        <v>1.03</v>
      </c>
      <c r="D95" s="71" t="s">
        <v>226</v>
      </c>
      <c r="E95" s="65">
        <f t="shared" si="3"/>
        <v>3</v>
      </c>
      <c r="F95" s="65">
        <f t="shared" si="4"/>
        <v>2</v>
      </c>
      <c r="G95" s="65">
        <f t="shared" si="5"/>
        <v>1</v>
      </c>
      <c r="H95" s="128" t="s">
        <v>568</v>
      </c>
      <c r="I95" s="122">
        <f>ROWS(H92:H95)</f>
        <v>4</v>
      </c>
      <c r="J95" s="72"/>
    </row>
    <row r="96" spans="1:10" s="64" customFormat="1" x14ac:dyDescent="0.35">
      <c r="A96" s="65">
        <v>3</v>
      </c>
      <c r="B96" s="66">
        <v>2.02</v>
      </c>
      <c r="C96" s="65">
        <v>2.0099999999999998</v>
      </c>
      <c r="D96" s="67" t="s">
        <v>224</v>
      </c>
      <c r="E96" s="65">
        <f t="shared" si="3"/>
        <v>3</v>
      </c>
      <c r="F96" s="65">
        <f t="shared" si="4"/>
        <v>2</v>
      </c>
      <c r="G96" s="65">
        <f t="shared" si="5"/>
        <v>2</v>
      </c>
      <c r="H96" s="128"/>
      <c r="I96" s="122"/>
      <c r="J96" s="72"/>
    </row>
    <row r="97" spans="1:10" s="64" customFormat="1" x14ac:dyDescent="0.35">
      <c r="A97" s="69">
        <v>3</v>
      </c>
      <c r="B97" s="70">
        <v>2.02</v>
      </c>
      <c r="C97" s="69">
        <v>2.04</v>
      </c>
      <c r="D97" s="71" t="s">
        <v>300</v>
      </c>
      <c r="E97" s="65">
        <f t="shared" si="3"/>
        <v>3</v>
      </c>
      <c r="F97" s="65">
        <f t="shared" si="4"/>
        <v>2</v>
      </c>
      <c r="G97" s="65">
        <f t="shared" si="5"/>
        <v>2</v>
      </c>
      <c r="H97" s="128"/>
      <c r="I97" s="122"/>
      <c r="J97" s="72"/>
    </row>
    <row r="98" spans="1:10" s="64" customFormat="1" x14ac:dyDescent="0.35">
      <c r="A98" s="69">
        <v>3</v>
      </c>
      <c r="B98" s="70">
        <v>2.1</v>
      </c>
      <c r="C98" s="69">
        <v>2.04</v>
      </c>
      <c r="D98" s="71" t="s">
        <v>300</v>
      </c>
      <c r="E98" s="65">
        <f t="shared" si="3"/>
        <v>3</v>
      </c>
      <c r="F98" s="65">
        <f t="shared" si="4"/>
        <v>2</v>
      </c>
      <c r="G98" s="65">
        <f t="shared" si="5"/>
        <v>2</v>
      </c>
      <c r="H98" s="128"/>
      <c r="I98" s="122"/>
      <c r="J98" s="72"/>
    </row>
    <row r="99" spans="1:10" s="72" customFormat="1" x14ac:dyDescent="0.35">
      <c r="A99" s="60">
        <v>3</v>
      </c>
      <c r="B99" s="61">
        <v>2.0299999999999998</v>
      </c>
      <c r="C99" s="60">
        <v>2.0099999999999998</v>
      </c>
      <c r="D99" s="62" t="s">
        <v>221</v>
      </c>
      <c r="E99" s="65">
        <f t="shared" si="3"/>
        <v>3</v>
      </c>
      <c r="F99" s="65">
        <f t="shared" si="4"/>
        <v>2</v>
      </c>
      <c r="G99" s="65">
        <f t="shared" si="5"/>
        <v>2</v>
      </c>
      <c r="H99" s="128" t="s">
        <v>569</v>
      </c>
      <c r="I99" s="122">
        <f>ROWS(H96:H99)</f>
        <v>4</v>
      </c>
    </row>
    <row r="100" spans="1:10" s="72" customFormat="1" x14ac:dyDescent="0.35">
      <c r="A100" s="69">
        <v>3</v>
      </c>
      <c r="B100" s="70">
        <v>2.0299999999999998</v>
      </c>
      <c r="C100" s="69">
        <v>3.01</v>
      </c>
      <c r="D100" s="71" t="s">
        <v>229</v>
      </c>
      <c r="E100" s="65">
        <f t="shared" si="3"/>
        <v>3</v>
      </c>
      <c r="F100" s="65">
        <f t="shared" si="4"/>
        <v>2</v>
      </c>
      <c r="G100" s="65">
        <f t="shared" si="5"/>
        <v>3</v>
      </c>
      <c r="H100" s="128" t="s">
        <v>570</v>
      </c>
      <c r="I100" s="122">
        <f>ROWS(H100:H100)</f>
        <v>1</v>
      </c>
    </row>
    <row r="101" spans="1:10" s="72" customFormat="1" x14ac:dyDescent="0.35">
      <c r="A101" s="60">
        <v>3</v>
      </c>
      <c r="B101" s="61">
        <v>2.0099999999999998</v>
      </c>
      <c r="C101" s="60">
        <v>8.01</v>
      </c>
      <c r="D101" s="62" t="s">
        <v>249</v>
      </c>
      <c r="E101" s="65">
        <f t="shared" si="3"/>
        <v>3</v>
      </c>
      <c r="F101" s="65">
        <f t="shared" si="4"/>
        <v>2</v>
      </c>
      <c r="G101" s="65">
        <f t="shared" si="5"/>
        <v>8</v>
      </c>
      <c r="H101" s="128"/>
      <c r="I101" s="122"/>
    </row>
    <row r="102" spans="1:10" s="72" customFormat="1" x14ac:dyDescent="0.35">
      <c r="A102" s="60">
        <v>3</v>
      </c>
      <c r="B102" s="61">
        <v>2.0299999999999998</v>
      </c>
      <c r="C102" s="60">
        <v>8.01</v>
      </c>
      <c r="D102" s="62" t="s">
        <v>249</v>
      </c>
      <c r="E102" s="65">
        <f t="shared" si="3"/>
        <v>3</v>
      </c>
      <c r="F102" s="65">
        <f t="shared" si="4"/>
        <v>2</v>
      </c>
      <c r="G102" s="65">
        <f t="shared" si="5"/>
        <v>8</v>
      </c>
      <c r="H102" s="128"/>
      <c r="I102" s="122"/>
    </row>
    <row r="103" spans="1:10" s="72" customFormat="1" x14ac:dyDescent="0.35">
      <c r="A103" s="60">
        <v>3</v>
      </c>
      <c r="B103" s="61">
        <v>2.04</v>
      </c>
      <c r="C103" s="60">
        <v>8.01</v>
      </c>
      <c r="D103" s="62" t="s">
        <v>249</v>
      </c>
      <c r="E103" s="65">
        <f t="shared" si="3"/>
        <v>3</v>
      </c>
      <c r="F103" s="65">
        <f t="shared" si="4"/>
        <v>2</v>
      </c>
      <c r="G103" s="65">
        <f t="shared" si="5"/>
        <v>8</v>
      </c>
      <c r="H103" s="132"/>
      <c r="I103" s="123"/>
      <c r="J103" s="64"/>
    </row>
    <row r="104" spans="1:10" s="72" customFormat="1" x14ac:dyDescent="0.35">
      <c r="A104" s="69">
        <v>3</v>
      </c>
      <c r="B104" s="70">
        <v>2.0099999999999998</v>
      </c>
      <c r="C104" s="69">
        <v>8.01</v>
      </c>
      <c r="D104" s="71" t="s">
        <v>248</v>
      </c>
      <c r="E104" s="65">
        <f t="shared" si="3"/>
        <v>3</v>
      </c>
      <c r="F104" s="65">
        <f t="shared" si="4"/>
        <v>2</v>
      </c>
      <c r="G104" s="65">
        <f t="shared" si="5"/>
        <v>8</v>
      </c>
      <c r="H104" s="128"/>
      <c r="I104" s="122"/>
    </row>
    <row r="105" spans="1:10" s="72" customFormat="1" x14ac:dyDescent="0.35">
      <c r="A105" s="69">
        <v>3</v>
      </c>
      <c r="B105" s="70">
        <v>2.04</v>
      </c>
      <c r="C105" s="69">
        <v>8.01</v>
      </c>
      <c r="D105" s="71" t="s">
        <v>248</v>
      </c>
      <c r="E105" s="65">
        <f t="shared" si="3"/>
        <v>3</v>
      </c>
      <c r="F105" s="65">
        <f t="shared" si="4"/>
        <v>2</v>
      </c>
      <c r="G105" s="65">
        <f t="shared" si="5"/>
        <v>8</v>
      </c>
      <c r="H105" s="132" t="s">
        <v>571</v>
      </c>
      <c r="I105" s="123">
        <f>ROWS(H101:H105)</f>
        <v>5</v>
      </c>
      <c r="J105" s="64"/>
    </row>
    <row r="106" spans="1:10" s="64" customFormat="1" x14ac:dyDescent="0.35">
      <c r="A106" s="69">
        <v>3</v>
      </c>
      <c r="B106" s="70">
        <v>2.02</v>
      </c>
      <c r="C106" s="69">
        <v>10.050000000000001</v>
      </c>
      <c r="D106" s="71" t="s">
        <v>300</v>
      </c>
      <c r="E106" s="65">
        <f t="shared" si="3"/>
        <v>3</v>
      </c>
      <c r="F106" s="65">
        <f t="shared" si="4"/>
        <v>2</v>
      </c>
      <c r="G106" s="65">
        <f t="shared" si="5"/>
        <v>10</v>
      </c>
      <c r="H106" s="128"/>
      <c r="I106" s="122"/>
      <c r="J106" s="72"/>
    </row>
    <row r="107" spans="1:10" s="64" customFormat="1" x14ac:dyDescent="0.35">
      <c r="A107" s="69">
        <v>3</v>
      </c>
      <c r="B107" s="70">
        <v>2.1</v>
      </c>
      <c r="C107" s="69">
        <v>10.050000000000001</v>
      </c>
      <c r="D107" s="71" t="s">
        <v>300</v>
      </c>
      <c r="E107" s="65">
        <f t="shared" si="3"/>
        <v>3</v>
      </c>
      <c r="F107" s="65">
        <f t="shared" si="4"/>
        <v>2</v>
      </c>
      <c r="G107" s="65">
        <f t="shared" si="5"/>
        <v>10</v>
      </c>
      <c r="H107" s="128"/>
      <c r="I107" s="122"/>
      <c r="J107" s="72"/>
    </row>
    <row r="108" spans="1:10" s="64" customFormat="1" x14ac:dyDescent="0.35">
      <c r="A108" s="60">
        <v>3</v>
      </c>
      <c r="B108" s="61">
        <v>2.0099999999999998</v>
      </c>
      <c r="C108" s="60">
        <v>10.06</v>
      </c>
      <c r="D108" s="62" t="s">
        <v>249</v>
      </c>
      <c r="E108" s="65">
        <f t="shared" si="3"/>
        <v>3</v>
      </c>
      <c r="F108" s="65">
        <f t="shared" si="4"/>
        <v>2</v>
      </c>
      <c r="G108" s="65">
        <f t="shared" si="5"/>
        <v>10</v>
      </c>
      <c r="H108" s="128"/>
      <c r="I108" s="122"/>
      <c r="J108" s="72"/>
    </row>
    <row r="109" spans="1:10" s="64" customFormat="1" x14ac:dyDescent="0.35">
      <c r="A109" s="60">
        <v>3</v>
      </c>
      <c r="B109" s="61">
        <v>2.0099999999999998</v>
      </c>
      <c r="C109" s="60">
        <v>10.07</v>
      </c>
      <c r="D109" s="62" t="s">
        <v>249</v>
      </c>
      <c r="E109" s="65">
        <f t="shared" si="3"/>
        <v>3</v>
      </c>
      <c r="F109" s="65">
        <f t="shared" si="4"/>
        <v>2</v>
      </c>
      <c r="G109" s="65">
        <f t="shared" si="5"/>
        <v>10</v>
      </c>
      <c r="H109" s="128"/>
      <c r="I109" s="122"/>
      <c r="J109" s="72"/>
    </row>
    <row r="110" spans="1:10" s="64" customFormat="1" x14ac:dyDescent="0.35">
      <c r="A110" s="60">
        <v>3</v>
      </c>
      <c r="B110" s="61">
        <v>2.0099999999999998</v>
      </c>
      <c r="C110" s="60">
        <v>10.08</v>
      </c>
      <c r="D110" s="62" t="s">
        <v>249</v>
      </c>
      <c r="E110" s="65">
        <f t="shared" si="3"/>
        <v>3</v>
      </c>
      <c r="F110" s="65">
        <f t="shared" si="4"/>
        <v>2</v>
      </c>
      <c r="G110" s="65">
        <f t="shared" si="5"/>
        <v>10</v>
      </c>
      <c r="H110" s="128"/>
      <c r="I110" s="122"/>
      <c r="J110" s="72"/>
    </row>
    <row r="111" spans="1:10" s="64" customFormat="1" x14ac:dyDescent="0.35">
      <c r="A111" s="60">
        <v>3</v>
      </c>
      <c r="B111" s="61">
        <v>2.0299999999999998</v>
      </c>
      <c r="C111" s="60">
        <v>10.06</v>
      </c>
      <c r="D111" s="62" t="s">
        <v>249</v>
      </c>
      <c r="E111" s="65">
        <f t="shared" si="3"/>
        <v>3</v>
      </c>
      <c r="F111" s="65">
        <f t="shared" si="4"/>
        <v>2</v>
      </c>
      <c r="G111" s="65">
        <f t="shared" si="5"/>
        <v>10</v>
      </c>
      <c r="H111" s="132"/>
      <c r="I111" s="123"/>
    </row>
    <row r="112" spans="1:10" s="64" customFormat="1" x14ac:dyDescent="0.35">
      <c r="A112" s="60">
        <v>3</v>
      </c>
      <c r="B112" s="61">
        <v>2.0299999999999998</v>
      </c>
      <c r="C112" s="60">
        <v>10.07</v>
      </c>
      <c r="D112" s="62" t="s">
        <v>249</v>
      </c>
      <c r="E112" s="65">
        <f t="shared" si="3"/>
        <v>3</v>
      </c>
      <c r="F112" s="65">
        <f t="shared" si="4"/>
        <v>2</v>
      </c>
      <c r="G112" s="65">
        <f t="shared" si="5"/>
        <v>10</v>
      </c>
      <c r="H112" s="132"/>
      <c r="I112" s="123"/>
    </row>
    <row r="113" spans="1:10" s="64" customFormat="1" x14ac:dyDescent="0.35">
      <c r="A113" s="60">
        <v>3</v>
      </c>
      <c r="B113" s="61">
        <v>2.0299999999999998</v>
      </c>
      <c r="C113" s="60">
        <v>10.08</v>
      </c>
      <c r="D113" s="62" t="s">
        <v>249</v>
      </c>
      <c r="E113" s="65">
        <f t="shared" si="3"/>
        <v>3</v>
      </c>
      <c r="F113" s="65">
        <f t="shared" si="4"/>
        <v>2</v>
      </c>
      <c r="G113" s="65">
        <f t="shared" si="5"/>
        <v>10</v>
      </c>
      <c r="H113" s="132"/>
      <c r="I113" s="123"/>
    </row>
    <row r="114" spans="1:10" s="64" customFormat="1" x14ac:dyDescent="0.35">
      <c r="A114" s="60">
        <v>3</v>
      </c>
      <c r="B114" s="61">
        <v>2.04</v>
      </c>
      <c r="C114" s="60">
        <v>10.06</v>
      </c>
      <c r="D114" s="62" t="s">
        <v>249</v>
      </c>
      <c r="E114" s="65">
        <f t="shared" si="3"/>
        <v>3</v>
      </c>
      <c r="F114" s="65">
        <f t="shared" si="4"/>
        <v>2</v>
      </c>
      <c r="G114" s="65">
        <f t="shared" si="5"/>
        <v>10</v>
      </c>
      <c r="H114" s="132"/>
      <c r="I114" s="123"/>
    </row>
    <row r="115" spans="1:10" s="64" customFormat="1" x14ac:dyDescent="0.35">
      <c r="A115" s="60">
        <v>3</v>
      </c>
      <c r="B115" s="61">
        <v>2.04</v>
      </c>
      <c r="C115" s="60">
        <v>10.07</v>
      </c>
      <c r="D115" s="62" t="s">
        <v>249</v>
      </c>
      <c r="E115" s="65">
        <f t="shared" si="3"/>
        <v>3</v>
      </c>
      <c r="F115" s="65">
        <f t="shared" si="4"/>
        <v>2</v>
      </c>
      <c r="G115" s="65">
        <f t="shared" si="5"/>
        <v>10</v>
      </c>
      <c r="H115" s="132"/>
      <c r="I115" s="123"/>
    </row>
    <row r="116" spans="1:10" s="64" customFormat="1" x14ac:dyDescent="0.35">
      <c r="A116" s="60">
        <v>3</v>
      </c>
      <c r="B116" s="61">
        <v>2.04</v>
      </c>
      <c r="C116" s="60">
        <v>10.08</v>
      </c>
      <c r="D116" s="62" t="s">
        <v>249</v>
      </c>
      <c r="E116" s="65">
        <f t="shared" si="3"/>
        <v>3</v>
      </c>
      <c r="F116" s="65">
        <f t="shared" si="4"/>
        <v>2</v>
      </c>
      <c r="G116" s="65">
        <f t="shared" si="5"/>
        <v>10</v>
      </c>
      <c r="H116" s="132" t="s">
        <v>572</v>
      </c>
      <c r="I116" s="123">
        <f>ROWS(H106:H116)</f>
        <v>11</v>
      </c>
    </row>
    <row r="117" spans="1:10" s="64" customFormat="1" x14ac:dyDescent="0.35">
      <c r="A117" s="60">
        <v>3</v>
      </c>
      <c r="B117" s="61">
        <v>5.01</v>
      </c>
      <c r="C117" s="60">
        <v>8.01</v>
      </c>
      <c r="D117" s="62" t="s">
        <v>149</v>
      </c>
      <c r="E117" s="65">
        <f t="shared" si="3"/>
        <v>3</v>
      </c>
      <c r="F117" s="65">
        <f t="shared" si="4"/>
        <v>5</v>
      </c>
      <c r="G117" s="65">
        <f t="shared" si="5"/>
        <v>8</v>
      </c>
      <c r="H117" s="128" t="s">
        <v>573</v>
      </c>
      <c r="I117" s="122">
        <f>ROWS(H117:H117)</f>
        <v>1</v>
      </c>
      <c r="J117" s="72"/>
    </row>
    <row r="118" spans="1:10" s="64" customFormat="1" x14ac:dyDescent="0.35">
      <c r="A118" s="69">
        <v>3</v>
      </c>
      <c r="B118" s="70">
        <v>6.01</v>
      </c>
      <c r="C118" s="69">
        <v>2.04</v>
      </c>
      <c r="D118" s="71" t="s">
        <v>300</v>
      </c>
      <c r="E118" s="65">
        <f t="shared" si="3"/>
        <v>3</v>
      </c>
      <c r="F118" s="65">
        <f t="shared" si="4"/>
        <v>6</v>
      </c>
      <c r="G118" s="65">
        <f t="shared" si="5"/>
        <v>2</v>
      </c>
      <c r="H118" s="128" t="s">
        <v>574</v>
      </c>
      <c r="I118" s="122">
        <f>ROWS(H118:H118)</f>
        <v>1</v>
      </c>
      <c r="J118" s="72"/>
    </row>
    <row r="119" spans="1:10" s="64" customFormat="1" x14ac:dyDescent="0.35">
      <c r="A119" s="60">
        <v>3</v>
      </c>
      <c r="B119" s="61">
        <v>6.01</v>
      </c>
      <c r="C119" s="60">
        <v>6.01</v>
      </c>
      <c r="D119" s="62" t="s">
        <v>156</v>
      </c>
      <c r="E119" s="65">
        <f t="shared" si="3"/>
        <v>3</v>
      </c>
      <c r="F119" s="65">
        <f t="shared" si="4"/>
        <v>6</v>
      </c>
      <c r="G119" s="65">
        <f t="shared" si="5"/>
        <v>6</v>
      </c>
      <c r="H119" s="128"/>
      <c r="I119" s="122"/>
      <c r="J119" s="72"/>
    </row>
    <row r="120" spans="1:10" s="72" customFormat="1" x14ac:dyDescent="0.35">
      <c r="A120" s="60">
        <v>3</v>
      </c>
      <c r="B120" s="61">
        <v>6.04</v>
      </c>
      <c r="C120" s="60">
        <v>6.03</v>
      </c>
      <c r="D120" s="62" t="s">
        <v>156</v>
      </c>
      <c r="E120" s="65">
        <f t="shared" si="3"/>
        <v>3</v>
      </c>
      <c r="F120" s="65">
        <f t="shared" si="4"/>
        <v>6</v>
      </c>
      <c r="G120" s="65">
        <f t="shared" si="5"/>
        <v>6</v>
      </c>
      <c r="H120" s="128" t="s">
        <v>575</v>
      </c>
      <c r="I120" s="122">
        <f>ROWS(H119:H120)</f>
        <v>2</v>
      </c>
    </row>
    <row r="121" spans="1:10" s="72" customFormat="1" x14ac:dyDescent="0.35">
      <c r="A121" s="60">
        <v>3</v>
      </c>
      <c r="B121" s="61">
        <v>6.01</v>
      </c>
      <c r="C121" s="60">
        <v>8.01</v>
      </c>
      <c r="D121" s="62" t="s">
        <v>156</v>
      </c>
      <c r="E121" s="65">
        <f t="shared" si="3"/>
        <v>3</v>
      </c>
      <c r="F121" s="65">
        <f t="shared" si="4"/>
        <v>6</v>
      </c>
      <c r="G121" s="65">
        <f t="shared" si="5"/>
        <v>8</v>
      </c>
      <c r="H121" s="128"/>
      <c r="I121" s="122"/>
    </row>
    <row r="122" spans="1:10" s="72" customFormat="1" x14ac:dyDescent="0.35">
      <c r="A122" s="60">
        <v>3</v>
      </c>
      <c r="B122" s="61">
        <v>6.04</v>
      </c>
      <c r="C122" s="60">
        <v>8.01</v>
      </c>
      <c r="D122" s="62" t="s">
        <v>156</v>
      </c>
      <c r="E122" s="65">
        <f t="shared" si="3"/>
        <v>3</v>
      </c>
      <c r="F122" s="65">
        <f t="shared" si="4"/>
        <v>6</v>
      </c>
      <c r="G122" s="65">
        <f t="shared" si="5"/>
        <v>8</v>
      </c>
      <c r="H122" s="128"/>
      <c r="I122" s="122"/>
    </row>
    <row r="123" spans="1:10" s="83" customFormat="1" x14ac:dyDescent="0.35">
      <c r="A123" s="73">
        <v>3</v>
      </c>
      <c r="B123" s="96">
        <v>6.01</v>
      </c>
      <c r="C123" s="73">
        <v>8.01</v>
      </c>
      <c r="D123" s="97" t="s">
        <v>214</v>
      </c>
      <c r="E123" s="65">
        <f t="shared" si="3"/>
        <v>3</v>
      </c>
      <c r="F123" s="65">
        <f t="shared" si="4"/>
        <v>6</v>
      </c>
      <c r="G123" s="65">
        <f t="shared" si="5"/>
        <v>8</v>
      </c>
      <c r="H123" s="128"/>
      <c r="I123" s="122"/>
      <c r="J123" s="72"/>
    </row>
    <row r="124" spans="1:10" s="83" customFormat="1" x14ac:dyDescent="0.35">
      <c r="A124" s="73">
        <v>3</v>
      </c>
      <c r="B124" s="96">
        <v>6.03</v>
      </c>
      <c r="C124" s="73">
        <v>8.01</v>
      </c>
      <c r="D124" s="97" t="s">
        <v>214</v>
      </c>
      <c r="E124" s="65">
        <f t="shared" si="3"/>
        <v>3</v>
      </c>
      <c r="F124" s="65">
        <f t="shared" si="4"/>
        <v>6</v>
      </c>
      <c r="G124" s="65">
        <f t="shared" si="5"/>
        <v>8</v>
      </c>
      <c r="H124" s="128"/>
      <c r="I124" s="122"/>
      <c r="J124" s="72"/>
    </row>
    <row r="125" spans="1:10" s="83" customFormat="1" x14ac:dyDescent="0.35">
      <c r="A125" s="54">
        <v>3</v>
      </c>
      <c r="B125" s="55">
        <v>6.04</v>
      </c>
      <c r="C125" s="54">
        <v>8.09</v>
      </c>
      <c r="D125" s="56" t="s">
        <v>213</v>
      </c>
      <c r="E125" s="65">
        <f t="shared" si="3"/>
        <v>3</v>
      </c>
      <c r="F125" s="65">
        <f t="shared" si="4"/>
        <v>6</v>
      </c>
      <c r="G125" s="65">
        <f t="shared" si="5"/>
        <v>8</v>
      </c>
      <c r="H125" s="128"/>
      <c r="I125" s="122"/>
      <c r="J125" s="72"/>
    </row>
    <row r="126" spans="1:10" s="72" customFormat="1" x14ac:dyDescent="0.35">
      <c r="A126" s="54">
        <v>3</v>
      </c>
      <c r="B126" s="55">
        <v>6.0510000000000002</v>
      </c>
      <c r="C126" s="54">
        <v>8.09</v>
      </c>
      <c r="D126" s="56" t="s">
        <v>213</v>
      </c>
      <c r="E126" s="65">
        <f t="shared" si="3"/>
        <v>3</v>
      </c>
      <c r="F126" s="65">
        <f t="shared" si="4"/>
        <v>6</v>
      </c>
      <c r="G126" s="65">
        <f t="shared" si="5"/>
        <v>8</v>
      </c>
      <c r="H126" s="128"/>
      <c r="I126" s="122"/>
    </row>
    <row r="127" spans="1:10" s="72" customFormat="1" x14ac:dyDescent="0.35">
      <c r="A127" s="54">
        <v>3</v>
      </c>
      <c r="B127" s="55">
        <v>6.08</v>
      </c>
      <c r="C127" s="54">
        <v>8.09</v>
      </c>
      <c r="D127" s="56" t="s">
        <v>213</v>
      </c>
      <c r="E127" s="65">
        <f t="shared" si="3"/>
        <v>3</v>
      </c>
      <c r="F127" s="65">
        <f t="shared" si="4"/>
        <v>6</v>
      </c>
      <c r="G127" s="65">
        <f t="shared" si="5"/>
        <v>8</v>
      </c>
      <c r="H127" s="128" t="s">
        <v>576</v>
      </c>
      <c r="I127" s="122">
        <f>ROWS(H121:H127)</f>
        <v>7</v>
      </c>
    </row>
    <row r="128" spans="1:10" s="72" customFormat="1" x14ac:dyDescent="0.35">
      <c r="A128" s="73">
        <v>3</v>
      </c>
      <c r="B128" s="96">
        <v>6.03</v>
      </c>
      <c r="C128" s="73">
        <v>12.09</v>
      </c>
      <c r="D128" s="97" t="s">
        <v>214</v>
      </c>
      <c r="E128" s="65">
        <f t="shared" si="3"/>
        <v>3</v>
      </c>
      <c r="F128" s="65">
        <f t="shared" si="4"/>
        <v>6</v>
      </c>
      <c r="G128" s="65">
        <f t="shared" si="5"/>
        <v>12</v>
      </c>
      <c r="H128" s="128"/>
      <c r="I128" s="122"/>
    </row>
    <row r="129" spans="1:10" s="72" customFormat="1" x14ac:dyDescent="0.35">
      <c r="A129" s="73">
        <v>3</v>
      </c>
      <c r="B129" s="96">
        <v>6.03</v>
      </c>
      <c r="C129" s="73">
        <v>12.1</v>
      </c>
      <c r="D129" s="97" t="s">
        <v>214</v>
      </c>
      <c r="E129" s="65">
        <f t="shared" si="3"/>
        <v>3</v>
      </c>
      <c r="F129" s="65">
        <f t="shared" si="4"/>
        <v>6</v>
      </c>
      <c r="G129" s="65">
        <f t="shared" si="5"/>
        <v>12</v>
      </c>
      <c r="H129" s="128"/>
      <c r="I129" s="122"/>
    </row>
    <row r="130" spans="1:10" s="72" customFormat="1" x14ac:dyDescent="0.35">
      <c r="A130" s="54">
        <v>3</v>
      </c>
      <c r="B130" s="55">
        <v>6.03</v>
      </c>
      <c r="C130" s="54">
        <v>12.04</v>
      </c>
      <c r="D130" s="56" t="s">
        <v>213</v>
      </c>
      <c r="E130" s="65">
        <f t="shared" ref="E130:E193" si="6">_xlfn.FLOOR.MATH(A130)</f>
        <v>3</v>
      </c>
      <c r="F130" s="65">
        <f t="shared" ref="F130:F193" si="7">_xlfn.FLOOR.MATH(B130)</f>
        <v>6</v>
      </c>
      <c r="G130" s="65">
        <f t="shared" ref="G130:G193" si="8">_xlfn.FLOOR.MATH(C130)</f>
        <v>12</v>
      </c>
      <c r="H130" s="128" t="s">
        <v>577</v>
      </c>
      <c r="I130" s="122">
        <f>ROWS(H128:H130)</f>
        <v>3</v>
      </c>
    </row>
    <row r="131" spans="1:10" s="64" customFormat="1" x14ac:dyDescent="0.35">
      <c r="A131" s="60">
        <v>3</v>
      </c>
      <c r="B131" s="61">
        <v>8.01</v>
      </c>
      <c r="C131" s="60">
        <v>1.02</v>
      </c>
      <c r="D131" s="62" t="s">
        <v>228</v>
      </c>
      <c r="E131" s="65">
        <f t="shared" si="6"/>
        <v>3</v>
      </c>
      <c r="F131" s="65">
        <f t="shared" si="7"/>
        <v>8</v>
      </c>
      <c r="G131" s="65">
        <f t="shared" si="8"/>
        <v>1</v>
      </c>
      <c r="H131" s="128"/>
      <c r="I131" s="122"/>
      <c r="J131" s="72"/>
    </row>
    <row r="132" spans="1:10" s="64" customFormat="1" x14ac:dyDescent="0.35">
      <c r="A132" s="60">
        <v>3</v>
      </c>
      <c r="B132" s="61">
        <v>8.02</v>
      </c>
      <c r="C132" s="60">
        <v>1.02</v>
      </c>
      <c r="D132" s="62" t="s">
        <v>228</v>
      </c>
      <c r="E132" s="65">
        <f t="shared" si="6"/>
        <v>3</v>
      </c>
      <c r="F132" s="65">
        <f t="shared" si="7"/>
        <v>8</v>
      </c>
      <c r="G132" s="65">
        <f t="shared" si="8"/>
        <v>1</v>
      </c>
      <c r="H132" s="128"/>
      <c r="I132" s="122"/>
      <c r="J132" s="72"/>
    </row>
    <row r="133" spans="1:10" s="64" customFormat="1" x14ac:dyDescent="0.35">
      <c r="A133" s="60">
        <v>3</v>
      </c>
      <c r="B133" s="61">
        <v>8.0500000000000007</v>
      </c>
      <c r="C133" s="60">
        <v>1.02</v>
      </c>
      <c r="D133" s="62" t="s">
        <v>228</v>
      </c>
      <c r="E133" s="65">
        <f t="shared" si="6"/>
        <v>3</v>
      </c>
      <c r="F133" s="65">
        <f t="shared" si="7"/>
        <v>8</v>
      </c>
      <c r="G133" s="65">
        <f t="shared" si="8"/>
        <v>1</v>
      </c>
      <c r="H133" s="128"/>
      <c r="I133" s="122"/>
      <c r="J133" s="72"/>
    </row>
    <row r="134" spans="1:10" s="64" customFormat="1" x14ac:dyDescent="0.35">
      <c r="A134" s="60">
        <v>3</v>
      </c>
      <c r="B134" s="61">
        <v>8.06</v>
      </c>
      <c r="C134" s="60">
        <v>1.02</v>
      </c>
      <c r="D134" s="62" t="s">
        <v>228</v>
      </c>
      <c r="E134" s="65">
        <f t="shared" si="6"/>
        <v>3</v>
      </c>
      <c r="F134" s="65">
        <f t="shared" si="7"/>
        <v>8</v>
      </c>
      <c r="G134" s="65">
        <f t="shared" si="8"/>
        <v>1</v>
      </c>
      <c r="H134" s="128"/>
      <c r="I134" s="122"/>
      <c r="J134" s="72"/>
    </row>
    <row r="135" spans="1:10" s="64" customFormat="1" x14ac:dyDescent="0.35">
      <c r="A135" s="69">
        <v>3</v>
      </c>
      <c r="B135" s="70">
        <v>8.01</v>
      </c>
      <c r="C135" s="69">
        <v>1.03</v>
      </c>
      <c r="D135" s="71" t="s">
        <v>226</v>
      </c>
      <c r="E135" s="65">
        <f t="shared" si="6"/>
        <v>3</v>
      </c>
      <c r="F135" s="65">
        <f t="shared" si="7"/>
        <v>8</v>
      </c>
      <c r="G135" s="65">
        <f t="shared" si="8"/>
        <v>1</v>
      </c>
      <c r="H135" s="128" t="s">
        <v>578</v>
      </c>
      <c r="I135" s="122">
        <f>ROWS(H131:H135)</f>
        <v>5</v>
      </c>
      <c r="J135" s="72"/>
    </row>
    <row r="136" spans="1:10" s="64" customFormat="1" x14ac:dyDescent="0.35">
      <c r="A136" s="69">
        <v>3</v>
      </c>
      <c r="B136" s="70">
        <v>8.01</v>
      </c>
      <c r="C136" s="69">
        <v>2.04</v>
      </c>
      <c r="D136" s="71" t="s">
        <v>300</v>
      </c>
      <c r="E136" s="65">
        <f t="shared" si="6"/>
        <v>3</v>
      </c>
      <c r="F136" s="65">
        <f t="shared" si="7"/>
        <v>8</v>
      </c>
      <c r="G136" s="65">
        <f t="shared" si="8"/>
        <v>2</v>
      </c>
      <c r="H136" s="128"/>
      <c r="I136" s="122"/>
      <c r="J136" s="72"/>
    </row>
    <row r="137" spans="1:10" s="64" customFormat="1" x14ac:dyDescent="0.35">
      <c r="A137" s="69">
        <v>3</v>
      </c>
      <c r="B137" s="70">
        <v>8.02</v>
      </c>
      <c r="C137" s="69">
        <v>2.04</v>
      </c>
      <c r="D137" s="71" t="s">
        <v>300</v>
      </c>
      <c r="E137" s="65">
        <f t="shared" si="6"/>
        <v>3</v>
      </c>
      <c r="F137" s="65">
        <f t="shared" si="7"/>
        <v>8</v>
      </c>
      <c r="G137" s="65">
        <f t="shared" si="8"/>
        <v>2</v>
      </c>
      <c r="H137" s="128"/>
      <c r="I137" s="122"/>
      <c r="J137" s="72"/>
    </row>
    <row r="138" spans="1:10" s="64" customFormat="1" x14ac:dyDescent="0.35">
      <c r="A138" s="60">
        <v>3</v>
      </c>
      <c r="B138" s="61">
        <v>8.01</v>
      </c>
      <c r="C138" s="60">
        <v>2.0099999999999998</v>
      </c>
      <c r="D138" s="62" t="s">
        <v>221</v>
      </c>
      <c r="E138" s="65">
        <f t="shared" si="6"/>
        <v>3</v>
      </c>
      <c r="F138" s="65">
        <f t="shared" si="7"/>
        <v>8</v>
      </c>
      <c r="G138" s="65">
        <f t="shared" si="8"/>
        <v>2</v>
      </c>
      <c r="H138" s="128" t="s">
        <v>579</v>
      </c>
      <c r="I138" s="122">
        <f>ROWS(H136:H138)</f>
        <v>3</v>
      </c>
      <c r="J138" s="72"/>
    </row>
    <row r="139" spans="1:10" s="64" customFormat="1" x14ac:dyDescent="0.35">
      <c r="A139" s="60">
        <v>3</v>
      </c>
      <c r="B139" s="61">
        <v>8.01</v>
      </c>
      <c r="C139" s="60">
        <v>6.01</v>
      </c>
      <c r="D139" s="62" t="s">
        <v>156</v>
      </c>
      <c r="E139" s="65">
        <f t="shared" si="6"/>
        <v>3</v>
      </c>
      <c r="F139" s="65">
        <f t="shared" si="7"/>
        <v>8</v>
      </c>
      <c r="G139" s="65">
        <f t="shared" si="8"/>
        <v>6</v>
      </c>
      <c r="H139" s="128"/>
      <c r="I139" s="122"/>
      <c r="J139" s="72"/>
    </row>
    <row r="140" spans="1:10" s="64" customFormat="1" x14ac:dyDescent="0.35">
      <c r="A140" s="60">
        <v>3</v>
      </c>
      <c r="B140" s="61">
        <v>8.0299999999999994</v>
      </c>
      <c r="C140" s="60">
        <v>6.03</v>
      </c>
      <c r="D140" s="62" t="s">
        <v>156</v>
      </c>
      <c r="E140" s="65">
        <f t="shared" si="6"/>
        <v>3</v>
      </c>
      <c r="F140" s="65">
        <f t="shared" si="7"/>
        <v>8</v>
      </c>
      <c r="G140" s="65">
        <f t="shared" si="8"/>
        <v>6</v>
      </c>
      <c r="H140" s="128" t="s">
        <v>580</v>
      </c>
      <c r="I140" s="122">
        <f>ROWS(H139:H140)</f>
        <v>2</v>
      </c>
      <c r="J140" s="72"/>
    </row>
    <row r="141" spans="1:10" s="64" customFormat="1" x14ac:dyDescent="0.35">
      <c r="A141" s="60">
        <v>3</v>
      </c>
      <c r="B141" s="61">
        <v>8.01</v>
      </c>
      <c r="C141" s="60">
        <v>8.01</v>
      </c>
      <c r="D141" s="62" t="s">
        <v>156</v>
      </c>
      <c r="E141" s="65">
        <f t="shared" si="6"/>
        <v>3</v>
      </c>
      <c r="F141" s="65">
        <f t="shared" si="7"/>
        <v>8</v>
      </c>
      <c r="G141" s="65">
        <f t="shared" si="8"/>
        <v>8</v>
      </c>
      <c r="H141" s="128"/>
      <c r="I141" s="122"/>
      <c r="J141" s="72"/>
    </row>
    <row r="142" spans="1:10" s="64" customFormat="1" x14ac:dyDescent="0.35">
      <c r="A142" s="60">
        <v>3</v>
      </c>
      <c r="B142" s="61">
        <v>8.0299999999999994</v>
      </c>
      <c r="C142" s="60">
        <v>8.01</v>
      </c>
      <c r="D142" s="62" t="s">
        <v>156</v>
      </c>
      <c r="E142" s="65">
        <f t="shared" si="6"/>
        <v>3</v>
      </c>
      <c r="F142" s="65">
        <f t="shared" si="7"/>
        <v>8</v>
      </c>
      <c r="G142" s="65">
        <f t="shared" si="8"/>
        <v>8</v>
      </c>
      <c r="H142" s="128"/>
      <c r="I142" s="122"/>
      <c r="J142" s="72"/>
    </row>
    <row r="143" spans="1:10" s="64" customFormat="1" x14ac:dyDescent="0.35">
      <c r="A143" s="73">
        <v>3</v>
      </c>
      <c r="B143" s="96">
        <v>8.01</v>
      </c>
      <c r="C143" s="73">
        <v>8.01</v>
      </c>
      <c r="D143" s="97" t="s">
        <v>214</v>
      </c>
      <c r="E143" s="65">
        <f t="shared" si="6"/>
        <v>3</v>
      </c>
      <c r="F143" s="65">
        <f t="shared" si="7"/>
        <v>8</v>
      </c>
      <c r="G143" s="65">
        <f t="shared" si="8"/>
        <v>8</v>
      </c>
      <c r="H143" s="128"/>
      <c r="I143" s="122"/>
      <c r="J143" s="72"/>
    </row>
    <row r="144" spans="1:10" s="64" customFormat="1" x14ac:dyDescent="0.35">
      <c r="A144" s="69">
        <v>3</v>
      </c>
      <c r="B144" s="70">
        <v>8.01</v>
      </c>
      <c r="C144" s="69">
        <v>8.01</v>
      </c>
      <c r="D144" s="71" t="s">
        <v>212</v>
      </c>
      <c r="E144" s="65">
        <f t="shared" si="6"/>
        <v>3</v>
      </c>
      <c r="F144" s="65">
        <f t="shared" si="7"/>
        <v>8</v>
      </c>
      <c r="G144" s="65">
        <f t="shared" si="8"/>
        <v>8</v>
      </c>
      <c r="H144" s="128"/>
      <c r="I144" s="122"/>
      <c r="J144" s="72"/>
    </row>
    <row r="145" spans="1:10" s="64" customFormat="1" x14ac:dyDescent="0.35">
      <c r="A145" s="60">
        <v>3</v>
      </c>
      <c r="B145" s="61">
        <v>8.01</v>
      </c>
      <c r="C145" s="60">
        <v>8.01</v>
      </c>
      <c r="D145" s="62" t="s">
        <v>249</v>
      </c>
      <c r="E145" s="65">
        <f t="shared" si="6"/>
        <v>3</v>
      </c>
      <c r="F145" s="65">
        <f t="shared" si="7"/>
        <v>8</v>
      </c>
      <c r="G145" s="65">
        <f t="shared" si="8"/>
        <v>8</v>
      </c>
      <c r="H145" s="128"/>
      <c r="I145" s="122"/>
      <c r="J145" s="72"/>
    </row>
    <row r="146" spans="1:10" s="64" customFormat="1" x14ac:dyDescent="0.35">
      <c r="A146" s="69">
        <v>3</v>
      </c>
      <c r="B146" s="70">
        <v>8.01</v>
      </c>
      <c r="C146" s="69">
        <v>8.01</v>
      </c>
      <c r="D146" s="71" t="s">
        <v>248</v>
      </c>
      <c r="E146" s="65">
        <f t="shared" si="6"/>
        <v>3</v>
      </c>
      <c r="F146" s="65">
        <f t="shared" si="7"/>
        <v>8</v>
      </c>
      <c r="G146" s="65">
        <f t="shared" si="8"/>
        <v>8</v>
      </c>
      <c r="H146" s="128" t="s">
        <v>581</v>
      </c>
      <c r="I146" s="122">
        <f>ROWS(H141:H146)</f>
        <v>6</v>
      </c>
      <c r="J146" s="72"/>
    </row>
    <row r="147" spans="1:10" s="64" customFormat="1" x14ac:dyDescent="0.35">
      <c r="A147" s="60">
        <v>3</v>
      </c>
      <c r="B147" s="61">
        <v>8.0500000000000007</v>
      </c>
      <c r="C147" s="60">
        <v>11.03</v>
      </c>
      <c r="D147" s="62" t="s">
        <v>228</v>
      </c>
      <c r="E147" s="65">
        <f t="shared" si="6"/>
        <v>3</v>
      </c>
      <c r="F147" s="65">
        <f t="shared" si="7"/>
        <v>8</v>
      </c>
      <c r="G147" s="65">
        <f t="shared" si="8"/>
        <v>11</v>
      </c>
      <c r="H147" s="128"/>
      <c r="I147" s="122"/>
      <c r="J147" s="72"/>
    </row>
    <row r="148" spans="1:10" s="64" customFormat="1" x14ac:dyDescent="0.35">
      <c r="A148" s="60">
        <v>3</v>
      </c>
      <c r="B148" s="61">
        <v>8.0500000000000007</v>
      </c>
      <c r="C148" s="60">
        <v>11.04</v>
      </c>
      <c r="D148" s="62" t="s">
        <v>228</v>
      </c>
      <c r="E148" s="65">
        <f t="shared" si="6"/>
        <v>3</v>
      </c>
      <c r="F148" s="65">
        <f t="shared" si="7"/>
        <v>8</v>
      </c>
      <c r="G148" s="65">
        <f t="shared" si="8"/>
        <v>11</v>
      </c>
      <c r="H148" s="128"/>
      <c r="I148" s="122"/>
      <c r="J148" s="72"/>
    </row>
    <row r="149" spans="1:10" s="64" customFormat="1" x14ac:dyDescent="0.35">
      <c r="A149" s="60">
        <v>3</v>
      </c>
      <c r="B149" s="61">
        <v>8.06</v>
      </c>
      <c r="C149" s="60">
        <v>11.03</v>
      </c>
      <c r="D149" s="62" t="s">
        <v>228</v>
      </c>
      <c r="E149" s="65">
        <f t="shared" si="6"/>
        <v>3</v>
      </c>
      <c r="F149" s="65">
        <f t="shared" si="7"/>
        <v>8</v>
      </c>
      <c r="G149" s="65">
        <f t="shared" si="8"/>
        <v>11</v>
      </c>
      <c r="H149" s="128"/>
      <c r="I149" s="122"/>
      <c r="J149" s="69"/>
    </row>
    <row r="150" spans="1:10" s="64" customFormat="1" x14ac:dyDescent="0.35">
      <c r="A150" s="60">
        <v>3</v>
      </c>
      <c r="B150" s="61">
        <v>8.06</v>
      </c>
      <c r="C150" s="60">
        <v>11.04</v>
      </c>
      <c r="D150" s="62" t="s">
        <v>228</v>
      </c>
      <c r="E150" s="65">
        <f t="shared" si="6"/>
        <v>3</v>
      </c>
      <c r="F150" s="65">
        <f t="shared" si="7"/>
        <v>8</v>
      </c>
      <c r="G150" s="65">
        <f t="shared" si="8"/>
        <v>11</v>
      </c>
      <c r="H150" s="128" t="s">
        <v>582</v>
      </c>
      <c r="I150" s="122">
        <f>ROWS(H147:H150)</f>
        <v>4</v>
      </c>
      <c r="J150" s="69"/>
    </row>
    <row r="151" spans="1:10" s="72" customFormat="1" x14ac:dyDescent="0.35">
      <c r="A151" s="73">
        <v>3</v>
      </c>
      <c r="B151" s="96">
        <v>8.01</v>
      </c>
      <c r="C151" s="73">
        <v>12.09</v>
      </c>
      <c r="D151" s="97" t="s">
        <v>214</v>
      </c>
      <c r="E151" s="65">
        <f t="shared" si="6"/>
        <v>3</v>
      </c>
      <c r="F151" s="65">
        <f t="shared" si="7"/>
        <v>8</v>
      </c>
      <c r="G151" s="65">
        <f t="shared" si="8"/>
        <v>12</v>
      </c>
      <c r="H151" s="128"/>
      <c r="I151" s="122"/>
    </row>
    <row r="152" spans="1:10" s="72" customFormat="1" x14ac:dyDescent="0.35">
      <c r="A152" s="73">
        <v>3</v>
      </c>
      <c r="B152" s="96">
        <v>8.01</v>
      </c>
      <c r="C152" s="73">
        <v>12.1</v>
      </c>
      <c r="D152" s="97" t="s">
        <v>214</v>
      </c>
      <c r="E152" s="65">
        <f t="shared" si="6"/>
        <v>3</v>
      </c>
      <c r="F152" s="65">
        <f t="shared" si="7"/>
        <v>8</v>
      </c>
      <c r="G152" s="65">
        <f t="shared" si="8"/>
        <v>12</v>
      </c>
      <c r="H152" s="128" t="s">
        <v>583</v>
      </c>
      <c r="I152" s="122">
        <f>ROWS(H151:H152)</f>
        <v>2</v>
      </c>
    </row>
    <row r="153" spans="1:10" s="64" customFormat="1" x14ac:dyDescent="0.25">
      <c r="A153" s="65">
        <v>3</v>
      </c>
      <c r="B153" s="66">
        <v>9.0500000000000007</v>
      </c>
      <c r="C153" s="65">
        <v>1.01</v>
      </c>
      <c r="D153" s="67" t="s">
        <v>224</v>
      </c>
      <c r="E153" s="65">
        <f t="shared" si="6"/>
        <v>3</v>
      </c>
      <c r="F153" s="65">
        <f t="shared" si="7"/>
        <v>9</v>
      </c>
      <c r="G153" s="65">
        <f t="shared" si="8"/>
        <v>1</v>
      </c>
      <c r="H153" s="124"/>
      <c r="I153" s="124"/>
      <c r="J153" s="57"/>
    </row>
    <row r="154" spans="1:10" s="64" customFormat="1" x14ac:dyDescent="0.25">
      <c r="A154" s="54">
        <v>3</v>
      </c>
      <c r="B154" s="55">
        <v>9.09</v>
      </c>
      <c r="C154" s="54">
        <v>1.05</v>
      </c>
      <c r="D154" s="56" t="s">
        <v>217</v>
      </c>
      <c r="E154" s="65">
        <f t="shared" si="6"/>
        <v>3</v>
      </c>
      <c r="F154" s="65">
        <f t="shared" si="7"/>
        <v>9</v>
      </c>
      <c r="G154" s="65">
        <f t="shared" si="8"/>
        <v>1</v>
      </c>
      <c r="H154" s="124" t="s">
        <v>584</v>
      </c>
      <c r="I154" s="124">
        <f>ROWS(H153:H154)</f>
        <v>2</v>
      </c>
      <c r="J154" s="57"/>
    </row>
    <row r="155" spans="1:10" s="84" customFormat="1" x14ac:dyDescent="0.25">
      <c r="A155" s="65">
        <v>3</v>
      </c>
      <c r="B155" s="66">
        <v>9.0500000000000007</v>
      </c>
      <c r="C155" s="65">
        <v>2.0099999999999998</v>
      </c>
      <c r="D155" s="67" t="s">
        <v>224</v>
      </c>
      <c r="E155" s="65">
        <f t="shared" si="6"/>
        <v>3</v>
      </c>
      <c r="F155" s="65">
        <f t="shared" si="7"/>
        <v>9</v>
      </c>
      <c r="G155" s="65">
        <f t="shared" si="8"/>
        <v>2</v>
      </c>
      <c r="H155" s="124"/>
      <c r="I155" s="124"/>
      <c r="J155" s="57"/>
    </row>
    <row r="156" spans="1:10" s="84" customFormat="1" x14ac:dyDescent="0.35">
      <c r="A156" s="69">
        <v>3</v>
      </c>
      <c r="B156" s="70">
        <v>9.01</v>
      </c>
      <c r="C156" s="69">
        <v>2.04</v>
      </c>
      <c r="D156" s="71" t="s">
        <v>300</v>
      </c>
      <c r="E156" s="65">
        <f t="shared" si="6"/>
        <v>3</v>
      </c>
      <c r="F156" s="65">
        <f t="shared" si="7"/>
        <v>9</v>
      </c>
      <c r="G156" s="65">
        <f t="shared" si="8"/>
        <v>2</v>
      </c>
      <c r="H156" s="124"/>
      <c r="I156" s="124"/>
      <c r="J156" s="57"/>
    </row>
    <row r="157" spans="1:10" s="84" customFormat="1" x14ac:dyDescent="0.35">
      <c r="A157" s="69">
        <v>3</v>
      </c>
      <c r="B157" s="70">
        <v>9.0399999999999991</v>
      </c>
      <c r="C157" s="69">
        <v>2.04</v>
      </c>
      <c r="D157" s="71" t="s">
        <v>300</v>
      </c>
      <c r="E157" s="65">
        <f t="shared" si="6"/>
        <v>3</v>
      </c>
      <c r="F157" s="65">
        <f t="shared" si="7"/>
        <v>9</v>
      </c>
      <c r="G157" s="65">
        <f t="shared" si="8"/>
        <v>2</v>
      </c>
      <c r="H157" s="124" t="s">
        <v>585</v>
      </c>
      <c r="I157" s="124">
        <f>ROWS(H155:H157)</f>
        <v>3</v>
      </c>
      <c r="J157" s="57"/>
    </row>
    <row r="158" spans="1:10" s="64" customFormat="1" x14ac:dyDescent="0.35">
      <c r="A158" s="69">
        <v>3</v>
      </c>
      <c r="B158" s="70">
        <v>9.0399999999999991</v>
      </c>
      <c r="C158" s="69">
        <v>3.01</v>
      </c>
      <c r="D158" s="71" t="s">
        <v>229</v>
      </c>
      <c r="E158" s="65">
        <f t="shared" si="6"/>
        <v>3</v>
      </c>
      <c r="F158" s="65">
        <f t="shared" si="7"/>
        <v>9</v>
      </c>
      <c r="G158" s="65">
        <f t="shared" si="8"/>
        <v>3</v>
      </c>
      <c r="H158" s="124" t="s">
        <v>586</v>
      </c>
      <c r="I158" s="124">
        <f>ROWS(H158:H158)</f>
        <v>1</v>
      </c>
      <c r="J158" s="57"/>
    </row>
    <row r="159" spans="1:10" s="84" customFormat="1" x14ac:dyDescent="0.35">
      <c r="A159" s="60">
        <v>3</v>
      </c>
      <c r="B159" s="61">
        <v>9.01</v>
      </c>
      <c r="C159" s="60">
        <v>8.01</v>
      </c>
      <c r="D159" s="62" t="s">
        <v>149</v>
      </c>
      <c r="E159" s="65">
        <f t="shared" si="6"/>
        <v>3</v>
      </c>
      <c r="F159" s="65">
        <f t="shared" si="7"/>
        <v>9</v>
      </c>
      <c r="G159" s="65">
        <f t="shared" si="8"/>
        <v>8</v>
      </c>
      <c r="H159" s="124"/>
      <c r="I159" s="124"/>
      <c r="J159" s="57"/>
    </row>
    <row r="160" spans="1:10" s="84" customFormat="1" x14ac:dyDescent="0.25">
      <c r="A160" s="54">
        <v>3</v>
      </c>
      <c r="B160" s="55">
        <v>9.02</v>
      </c>
      <c r="C160" s="54">
        <v>8.09</v>
      </c>
      <c r="D160" s="56" t="s">
        <v>213</v>
      </c>
      <c r="E160" s="65">
        <f t="shared" si="6"/>
        <v>3</v>
      </c>
      <c r="F160" s="65">
        <f t="shared" si="7"/>
        <v>9</v>
      </c>
      <c r="G160" s="65">
        <f t="shared" si="8"/>
        <v>8</v>
      </c>
      <c r="H160" s="124" t="s">
        <v>587</v>
      </c>
      <c r="I160" s="124">
        <f>ROWS(H159:H160)</f>
        <v>2</v>
      </c>
      <c r="J160" s="57"/>
    </row>
    <row r="161" spans="1:10" s="84" customFormat="1" x14ac:dyDescent="0.35">
      <c r="A161" s="60">
        <v>3</v>
      </c>
      <c r="B161" s="61">
        <v>9.01</v>
      </c>
      <c r="C161" s="60">
        <v>18.04</v>
      </c>
      <c r="D161" s="62" t="s">
        <v>149</v>
      </c>
      <c r="E161" s="65">
        <f t="shared" si="6"/>
        <v>3</v>
      </c>
      <c r="F161" s="65">
        <f t="shared" si="7"/>
        <v>9</v>
      </c>
      <c r="G161" s="65">
        <f t="shared" si="8"/>
        <v>18</v>
      </c>
      <c r="H161" s="124" t="s">
        <v>588</v>
      </c>
      <c r="I161" s="124">
        <f>ROWS(H161:H161)</f>
        <v>1</v>
      </c>
      <c r="J161" s="57"/>
    </row>
    <row r="162" spans="1:10" s="84" customFormat="1" x14ac:dyDescent="0.25">
      <c r="A162" s="65">
        <v>3</v>
      </c>
      <c r="B162" s="66">
        <v>10.021000000000001</v>
      </c>
      <c r="C162" s="65">
        <v>1.01</v>
      </c>
      <c r="D162" s="67" t="s">
        <v>224</v>
      </c>
      <c r="E162" s="65">
        <f t="shared" si="6"/>
        <v>3</v>
      </c>
      <c r="F162" s="65">
        <f t="shared" si="7"/>
        <v>10</v>
      </c>
      <c r="G162" s="65">
        <f t="shared" si="8"/>
        <v>1</v>
      </c>
      <c r="H162" s="124"/>
      <c r="I162" s="124"/>
      <c r="J162" s="57"/>
    </row>
    <row r="163" spans="1:10" s="84" customFormat="1" x14ac:dyDescent="0.35">
      <c r="A163" s="60">
        <v>3</v>
      </c>
      <c r="B163" s="61">
        <v>10.010999999999999</v>
      </c>
      <c r="C163" s="60">
        <v>1.02</v>
      </c>
      <c r="D163" s="62" t="s">
        <v>228</v>
      </c>
      <c r="E163" s="65">
        <f t="shared" si="6"/>
        <v>3</v>
      </c>
      <c r="F163" s="65">
        <f t="shared" si="7"/>
        <v>10</v>
      </c>
      <c r="G163" s="65">
        <f t="shared" si="8"/>
        <v>1</v>
      </c>
      <c r="H163" s="124"/>
      <c r="I163" s="124"/>
      <c r="J163" s="57"/>
    </row>
    <row r="164" spans="1:10" s="84" customFormat="1" x14ac:dyDescent="0.25">
      <c r="A164" s="54">
        <v>3</v>
      </c>
      <c r="B164" s="55">
        <v>10.021000000000001</v>
      </c>
      <c r="C164" s="54">
        <v>1.05</v>
      </c>
      <c r="D164" s="56" t="s">
        <v>217</v>
      </c>
      <c r="E164" s="65">
        <f t="shared" si="6"/>
        <v>3</v>
      </c>
      <c r="F164" s="65">
        <f t="shared" si="7"/>
        <v>10</v>
      </c>
      <c r="G164" s="65">
        <f t="shared" si="8"/>
        <v>1</v>
      </c>
      <c r="H164" s="124"/>
      <c r="I164" s="124"/>
      <c r="J164" s="57"/>
    </row>
    <row r="165" spans="1:10" s="64" customFormat="1" x14ac:dyDescent="0.35">
      <c r="A165" s="54">
        <v>3</v>
      </c>
      <c r="B165" s="55">
        <v>10.023</v>
      </c>
      <c r="C165" s="54">
        <v>1.05</v>
      </c>
      <c r="D165" s="56" t="s">
        <v>217</v>
      </c>
      <c r="E165" s="65">
        <f t="shared" si="6"/>
        <v>3</v>
      </c>
      <c r="F165" s="65">
        <f t="shared" si="7"/>
        <v>10</v>
      </c>
      <c r="G165" s="65">
        <f t="shared" si="8"/>
        <v>1</v>
      </c>
      <c r="H165" s="128"/>
      <c r="I165" s="122"/>
      <c r="J165" s="86"/>
    </row>
    <row r="166" spans="1:10" s="64" customFormat="1" x14ac:dyDescent="0.35">
      <c r="A166" s="60">
        <v>3</v>
      </c>
      <c r="B166" s="61">
        <v>10.025</v>
      </c>
      <c r="C166" s="60">
        <v>1.05</v>
      </c>
      <c r="D166" s="62" t="s">
        <v>217</v>
      </c>
      <c r="E166" s="65">
        <f t="shared" si="6"/>
        <v>3</v>
      </c>
      <c r="F166" s="65">
        <f t="shared" si="7"/>
        <v>10</v>
      </c>
      <c r="G166" s="65">
        <f t="shared" si="8"/>
        <v>1</v>
      </c>
      <c r="H166" s="128"/>
      <c r="I166" s="122"/>
      <c r="J166" s="86"/>
    </row>
    <row r="167" spans="1:10" s="64" customFormat="1" x14ac:dyDescent="0.35">
      <c r="A167" s="69">
        <v>3</v>
      </c>
      <c r="B167" s="70">
        <v>10.010999999999999</v>
      </c>
      <c r="C167" s="69">
        <v>1.03</v>
      </c>
      <c r="D167" s="71" t="s">
        <v>226</v>
      </c>
      <c r="E167" s="65">
        <f t="shared" si="6"/>
        <v>3</v>
      </c>
      <c r="F167" s="65">
        <f t="shared" si="7"/>
        <v>10</v>
      </c>
      <c r="G167" s="65">
        <f t="shared" si="8"/>
        <v>1</v>
      </c>
      <c r="H167" s="124" t="s">
        <v>589</v>
      </c>
      <c r="I167" s="124">
        <f>ROWS(H162:H167)</f>
        <v>6</v>
      </c>
      <c r="J167" s="57"/>
    </row>
    <row r="168" spans="1:10" s="64" customFormat="1" x14ac:dyDescent="0.35">
      <c r="A168" s="65">
        <v>3</v>
      </c>
      <c r="B168" s="66">
        <v>10.021000000000001</v>
      </c>
      <c r="C168" s="65">
        <v>2.0099999999999998</v>
      </c>
      <c r="D168" s="67" t="s">
        <v>224</v>
      </c>
      <c r="E168" s="65">
        <f t="shared" si="6"/>
        <v>3</v>
      </c>
      <c r="F168" s="65">
        <f t="shared" si="7"/>
        <v>10</v>
      </c>
      <c r="G168" s="65">
        <f t="shared" si="8"/>
        <v>2</v>
      </c>
      <c r="H168" s="124"/>
      <c r="I168" s="123"/>
    </row>
    <row r="169" spans="1:10" s="64" customFormat="1" x14ac:dyDescent="0.35">
      <c r="A169" s="60">
        <v>3</v>
      </c>
      <c r="B169" s="61">
        <v>10.021000000000001</v>
      </c>
      <c r="C169" s="60">
        <v>2.0099999999999998</v>
      </c>
      <c r="D169" s="62" t="s">
        <v>221</v>
      </c>
      <c r="E169" s="65">
        <f t="shared" si="6"/>
        <v>3</v>
      </c>
      <c r="F169" s="65">
        <f t="shared" si="7"/>
        <v>10</v>
      </c>
      <c r="G169" s="65">
        <f t="shared" si="8"/>
        <v>2</v>
      </c>
      <c r="H169" s="128" t="s">
        <v>590</v>
      </c>
      <c r="I169" s="122">
        <f>ROWS(H168:H169)</f>
        <v>2</v>
      </c>
      <c r="J169" s="86"/>
    </row>
    <row r="170" spans="1:10" s="72" customFormat="1" x14ac:dyDescent="0.35">
      <c r="A170" s="69">
        <v>3</v>
      </c>
      <c r="B170" s="70">
        <v>10.010999999999999</v>
      </c>
      <c r="C170" s="69">
        <v>3.01</v>
      </c>
      <c r="D170" s="71" t="s">
        <v>229</v>
      </c>
      <c r="E170" s="65">
        <f t="shared" si="6"/>
        <v>3</v>
      </c>
      <c r="F170" s="65">
        <f t="shared" si="7"/>
        <v>10</v>
      </c>
      <c r="G170" s="65">
        <f t="shared" si="8"/>
        <v>3</v>
      </c>
      <c r="H170" s="124"/>
      <c r="I170" s="124"/>
      <c r="J170" s="57"/>
    </row>
    <row r="171" spans="1:10" s="72" customFormat="1" x14ac:dyDescent="0.35">
      <c r="A171" s="69">
        <v>3</v>
      </c>
      <c r="B171" s="70">
        <v>10.021000000000001</v>
      </c>
      <c r="C171" s="69">
        <v>3.01</v>
      </c>
      <c r="D171" s="71" t="s">
        <v>229</v>
      </c>
      <c r="E171" s="65">
        <f t="shared" si="6"/>
        <v>3</v>
      </c>
      <c r="F171" s="65">
        <f t="shared" si="7"/>
        <v>10</v>
      </c>
      <c r="G171" s="65">
        <f t="shared" si="8"/>
        <v>3</v>
      </c>
      <c r="H171" s="125" t="s">
        <v>591</v>
      </c>
      <c r="I171" s="128">
        <f>ROWS(H170:H171)</f>
        <v>2</v>
      </c>
      <c r="J171" s="59"/>
    </row>
    <row r="172" spans="1:10" s="64" customFormat="1" x14ac:dyDescent="0.35">
      <c r="A172" s="60">
        <v>3</v>
      </c>
      <c r="B172" s="61">
        <v>10.013</v>
      </c>
      <c r="C172" s="60">
        <v>8.01</v>
      </c>
      <c r="D172" s="62" t="s">
        <v>249</v>
      </c>
      <c r="E172" s="65">
        <f t="shared" si="6"/>
        <v>3</v>
      </c>
      <c r="F172" s="65">
        <f t="shared" si="7"/>
        <v>10</v>
      </c>
      <c r="G172" s="65">
        <f t="shared" si="8"/>
        <v>8</v>
      </c>
      <c r="H172" s="124"/>
      <c r="I172" s="124"/>
      <c r="J172" s="57"/>
    </row>
    <row r="173" spans="1:10" s="64" customFormat="1" x14ac:dyDescent="0.35">
      <c r="A173" s="69">
        <v>3</v>
      </c>
      <c r="B173" s="70">
        <v>10.010999999999999</v>
      </c>
      <c r="C173" s="69">
        <v>8.01</v>
      </c>
      <c r="D173" s="71" t="s">
        <v>248</v>
      </c>
      <c r="E173" s="65">
        <f t="shared" si="6"/>
        <v>3</v>
      </c>
      <c r="F173" s="65">
        <f t="shared" si="7"/>
        <v>10</v>
      </c>
      <c r="G173" s="65">
        <f t="shared" si="8"/>
        <v>8</v>
      </c>
      <c r="H173" s="124" t="s">
        <v>592</v>
      </c>
      <c r="I173" s="124">
        <f>ROWS(H172:H173)</f>
        <v>2</v>
      </c>
      <c r="J173" s="57"/>
    </row>
    <row r="174" spans="1:10" s="64" customFormat="1" x14ac:dyDescent="0.35">
      <c r="A174" s="60">
        <v>3</v>
      </c>
      <c r="B174" s="61">
        <v>11.04</v>
      </c>
      <c r="C174" s="60">
        <v>8.01</v>
      </c>
      <c r="D174" s="62" t="s">
        <v>149</v>
      </c>
      <c r="E174" s="65">
        <f t="shared" si="6"/>
        <v>3</v>
      </c>
      <c r="F174" s="65">
        <f t="shared" si="7"/>
        <v>11</v>
      </c>
      <c r="G174" s="65">
        <f t="shared" si="8"/>
        <v>8</v>
      </c>
      <c r="H174" s="124"/>
      <c r="I174" s="132"/>
      <c r="J174" s="58"/>
    </row>
    <row r="175" spans="1:10" s="64" customFormat="1" x14ac:dyDescent="0.25">
      <c r="A175" s="73">
        <v>3</v>
      </c>
      <c r="B175" s="96">
        <v>11.02</v>
      </c>
      <c r="C175" s="73">
        <v>8.01</v>
      </c>
      <c r="D175" s="97" t="s">
        <v>214</v>
      </c>
      <c r="E175" s="65">
        <f t="shared" si="6"/>
        <v>3</v>
      </c>
      <c r="F175" s="65">
        <f t="shared" si="7"/>
        <v>11</v>
      </c>
      <c r="G175" s="65">
        <f t="shared" si="8"/>
        <v>8</v>
      </c>
      <c r="H175" s="128"/>
      <c r="I175" s="128"/>
      <c r="J175" s="59"/>
    </row>
    <row r="176" spans="1:10" s="64" customFormat="1" x14ac:dyDescent="0.35">
      <c r="A176" s="69">
        <v>3</v>
      </c>
      <c r="B176" s="70">
        <v>11.02</v>
      </c>
      <c r="C176" s="69">
        <v>8.01</v>
      </c>
      <c r="D176" s="71" t="s">
        <v>212</v>
      </c>
      <c r="E176" s="65">
        <f t="shared" si="6"/>
        <v>3</v>
      </c>
      <c r="F176" s="65">
        <f t="shared" si="7"/>
        <v>11</v>
      </c>
      <c r="G176" s="65">
        <f t="shared" si="8"/>
        <v>8</v>
      </c>
      <c r="H176" s="124"/>
      <c r="I176" s="132"/>
      <c r="J176" s="58"/>
    </row>
    <row r="177" spans="1:10" s="64" customFormat="1" x14ac:dyDescent="0.25">
      <c r="A177" s="54">
        <v>3</v>
      </c>
      <c r="B177" s="55">
        <v>11.01</v>
      </c>
      <c r="C177" s="54">
        <v>8.09</v>
      </c>
      <c r="D177" s="56" t="s">
        <v>213</v>
      </c>
      <c r="E177" s="65">
        <f t="shared" si="6"/>
        <v>3</v>
      </c>
      <c r="F177" s="65">
        <f t="shared" si="7"/>
        <v>11</v>
      </c>
      <c r="G177" s="65">
        <f t="shared" si="8"/>
        <v>8</v>
      </c>
      <c r="H177" s="128"/>
      <c r="I177" s="128"/>
      <c r="J177" s="59"/>
    </row>
    <row r="178" spans="1:10" s="64" customFormat="1" x14ac:dyDescent="0.35">
      <c r="A178" s="69">
        <v>3</v>
      </c>
      <c r="B178" s="70">
        <v>11.09</v>
      </c>
      <c r="C178" s="69">
        <v>8.01</v>
      </c>
      <c r="D178" s="71" t="s">
        <v>248</v>
      </c>
      <c r="E178" s="65">
        <f t="shared" si="6"/>
        <v>3</v>
      </c>
      <c r="F178" s="65">
        <f t="shared" si="7"/>
        <v>11</v>
      </c>
      <c r="G178" s="65">
        <f t="shared" si="8"/>
        <v>8</v>
      </c>
      <c r="H178" s="124" t="s">
        <v>593</v>
      </c>
      <c r="I178" s="132">
        <f>ROWS(H174:H178)</f>
        <v>5</v>
      </c>
      <c r="J178" s="58"/>
    </row>
    <row r="179" spans="1:10" s="64" customFormat="1" x14ac:dyDescent="0.25">
      <c r="A179" s="73">
        <v>3</v>
      </c>
      <c r="B179" s="96">
        <v>11.02</v>
      </c>
      <c r="C179" s="73">
        <v>12.09</v>
      </c>
      <c r="D179" s="97" t="s">
        <v>214</v>
      </c>
      <c r="E179" s="65">
        <f t="shared" si="6"/>
        <v>3</v>
      </c>
      <c r="F179" s="65">
        <f t="shared" si="7"/>
        <v>11</v>
      </c>
      <c r="G179" s="65">
        <f t="shared" si="8"/>
        <v>12</v>
      </c>
      <c r="H179" s="124"/>
      <c r="I179" s="132"/>
      <c r="J179" s="58"/>
    </row>
    <row r="180" spans="1:10" s="64" customFormat="1" x14ac:dyDescent="0.25">
      <c r="A180" s="73">
        <v>3</v>
      </c>
      <c r="B180" s="96">
        <v>11.02</v>
      </c>
      <c r="C180" s="73">
        <v>12.1</v>
      </c>
      <c r="D180" s="97" t="s">
        <v>214</v>
      </c>
      <c r="E180" s="65">
        <f t="shared" si="6"/>
        <v>3</v>
      </c>
      <c r="F180" s="65">
        <f t="shared" si="7"/>
        <v>11</v>
      </c>
      <c r="G180" s="65">
        <f t="shared" si="8"/>
        <v>12</v>
      </c>
      <c r="H180" s="124" t="s">
        <v>594</v>
      </c>
      <c r="I180" s="132">
        <f>ROWS(H179:H180)</f>
        <v>2</v>
      </c>
      <c r="J180" s="58"/>
    </row>
    <row r="181" spans="1:10" s="64" customFormat="1" x14ac:dyDescent="0.25">
      <c r="A181" s="65">
        <v>3</v>
      </c>
      <c r="B181" s="66">
        <v>12.01</v>
      </c>
      <c r="C181" s="65">
        <v>1.01</v>
      </c>
      <c r="D181" s="67" t="s">
        <v>224</v>
      </c>
      <c r="E181" s="65">
        <f t="shared" si="6"/>
        <v>3</v>
      </c>
      <c r="F181" s="65">
        <f t="shared" si="7"/>
        <v>12</v>
      </c>
      <c r="G181" s="65">
        <f t="shared" si="8"/>
        <v>1</v>
      </c>
      <c r="H181" s="124"/>
      <c r="I181" s="132"/>
      <c r="J181" s="58"/>
    </row>
    <row r="182" spans="1:10" s="64" customFormat="1" x14ac:dyDescent="0.35">
      <c r="A182" s="60">
        <v>3</v>
      </c>
      <c r="B182" s="61">
        <v>12.01</v>
      </c>
      <c r="C182" s="60">
        <v>1.05</v>
      </c>
      <c r="D182" s="62" t="s">
        <v>217</v>
      </c>
      <c r="E182" s="65">
        <f t="shared" si="6"/>
        <v>3</v>
      </c>
      <c r="F182" s="65">
        <f t="shared" si="7"/>
        <v>12</v>
      </c>
      <c r="G182" s="65">
        <f t="shared" si="8"/>
        <v>1</v>
      </c>
      <c r="H182" s="124"/>
      <c r="I182" s="132"/>
      <c r="J182" s="58"/>
    </row>
    <row r="183" spans="1:10" s="64" customFormat="1" x14ac:dyDescent="0.35">
      <c r="A183" s="69">
        <v>3</v>
      </c>
      <c r="B183" s="70">
        <v>12.01</v>
      </c>
      <c r="C183" s="69">
        <v>1.03</v>
      </c>
      <c r="D183" s="71" t="s">
        <v>226</v>
      </c>
      <c r="E183" s="65">
        <f t="shared" si="6"/>
        <v>3</v>
      </c>
      <c r="F183" s="65">
        <f t="shared" si="7"/>
        <v>12</v>
      </c>
      <c r="G183" s="65">
        <f t="shared" si="8"/>
        <v>1</v>
      </c>
      <c r="H183" s="124" t="s">
        <v>595</v>
      </c>
      <c r="I183" s="132">
        <f>ROWS(H181:H183)</f>
        <v>3</v>
      </c>
      <c r="J183" s="58"/>
    </row>
    <row r="184" spans="1:10" s="64" customFormat="1" x14ac:dyDescent="0.25">
      <c r="A184" s="65">
        <v>3</v>
      </c>
      <c r="B184" s="66">
        <v>12.01</v>
      </c>
      <c r="C184" s="65">
        <v>2.0099999999999998</v>
      </c>
      <c r="D184" s="67" t="s">
        <v>224</v>
      </c>
      <c r="E184" s="65">
        <f t="shared" si="6"/>
        <v>3</v>
      </c>
      <c r="F184" s="65">
        <f t="shared" si="7"/>
        <v>12</v>
      </c>
      <c r="G184" s="65">
        <f t="shared" si="8"/>
        <v>2</v>
      </c>
      <c r="H184" s="124"/>
      <c r="I184" s="132"/>
      <c r="J184" s="58"/>
    </row>
    <row r="185" spans="1:10" s="64" customFormat="1" x14ac:dyDescent="0.35">
      <c r="A185" s="60">
        <v>3</v>
      </c>
      <c r="B185" s="61">
        <v>12.01</v>
      </c>
      <c r="C185" s="60">
        <v>2.0099999999999998</v>
      </c>
      <c r="D185" s="62" t="s">
        <v>221</v>
      </c>
      <c r="E185" s="65">
        <f t="shared" si="6"/>
        <v>3</v>
      </c>
      <c r="F185" s="65">
        <f t="shared" si="7"/>
        <v>12</v>
      </c>
      <c r="G185" s="65">
        <f t="shared" si="8"/>
        <v>2</v>
      </c>
      <c r="H185" s="124" t="s">
        <v>596</v>
      </c>
      <c r="I185" s="132">
        <f>ROWS(H184:H185)</f>
        <v>2</v>
      </c>
      <c r="J185" s="58"/>
    </row>
    <row r="186" spans="1:10" s="64" customFormat="1" x14ac:dyDescent="0.35">
      <c r="A186" s="69">
        <v>3</v>
      </c>
      <c r="B186" s="70">
        <v>12.02</v>
      </c>
      <c r="C186" s="69">
        <v>3.01</v>
      </c>
      <c r="D186" s="71" t="s">
        <v>229</v>
      </c>
      <c r="E186" s="65">
        <f t="shared" si="6"/>
        <v>3</v>
      </c>
      <c r="F186" s="65">
        <f t="shared" si="7"/>
        <v>12</v>
      </c>
      <c r="G186" s="65">
        <f t="shared" si="8"/>
        <v>3</v>
      </c>
      <c r="H186" s="128" t="s">
        <v>597</v>
      </c>
      <c r="I186" s="122">
        <f>ROWS(H186:H186)</f>
        <v>1</v>
      </c>
      <c r="J186" s="72"/>
    </row>
    <row r="187" spans="1:10" s="64" customFormat="1" x14ac:dyDescent="0.25">
      <c r="A187" s="73">
        <v>3</v>
      </c>
      <c r="B187" s="96">
        <v>12.01</v>
      </c>
      <c r="C187" s="73">
        <v>8.01</v>
      </c>
      <c r="D187" s="97" t="s">
        <v>214</v>
      </c>
      <c r="E187" s="65">
        <f t="shared" si="6"/>
        <v>3</v>
      </c>
      <c r="F187" s="65">
        <f t="shared" si="7"/>
        <v>12</v>
      </c>
      <c r="G187" s="65">
        <f t="shared" si="8"/>
        <v>8</v>
      </c>
      <c r="H187" s="124"/>
      <c r="I187" s="132"/>
      <c r="J187" s="58"/>
    </row>
    <row r="188" spans="1:10" s="64" customFormat="1" x14ac:dyDescent="0.25">
      <c r="A188" s="65">
        <v>3</v>
      </c>
      <c r="B188" s="66">
        <v>12.01</v>
      </c>
      <c r="C188" s="65">
        <v>8.01</v>
      </c>
      <c r="D188" s="67" t="s">
        <v>212</v>
      </c>
      <c r="E188" s="65">
        <f t="shared" si="6"/>
        <v>3</v>
      </c>
      <c r="F188" s="65">
        <f t="shared" si="7"/>
        <v>12</v>
      </c>
      <c r="G188" s="65">
        <f t="shared" si="8"/>
        <v>8</v>
      </c>
      <c r="H188" s="124"/>
      <c r="I188" s="132"/>
      <c r="J188" s="58"/>
    </row>
    <row r="189" spans="1:10" s="64" customFormat="1" x14ac:dyDescent="0.35">
      <c r="A189" s="54">
        <v>3</v>
      </c>
      <c r="B189" s="55">
        <v>12.01</v>
      </c>
      <c r="C189" s="54">
        <v>8.09</v>
      </c>
      <c r="D189" s="56" t="s">
        <v>213</v>
      </c>
      <c r="E189" s="65">
        <f t="shared" si="6"/>
        <v>3</v>
      </c>
      <c r="F189" s="65">
        <f t="shared" si="7"/>
        <v>12</v>
      </c>
      <c r="G189" s="65">
        <f t="shared" si="8"/>
        <v>8</v>
      </c>
      <c r="H189" s="128"/>
      <c r="I189" s="122"/>
      <c r="J189" s="72"/>
    </row>
    <row r="190" spans="1:10" s="64" customFormat="1" x14ac:dyDescent="0.35">
      <c r="A190" s="60">
        <v>3</v>
      </c>
      <c r="B190" s="61">
        <v>12.01</v>
      </c>
      <c r="C190" s="60">
        <v>8.01</v>
      </c>
      <c r="D190" s="62" t="s">
        <v>249</v>
      </c>
      <c r="E190" s="65">
        <f t="shared" si="6"/>
        <v>3</v>
      </c>
      <c r="F190" s="65">
        <f t="shared" si="7"/>
        <v>12</v>
      </c>
      <c r="G190" s="65">
        <f t="shared" si="8"/>
        <v>8</v>
      </c>
      <c r="H190" s="125"/>
      <c r="I190" s="125"/>
      <c r="J190" s="59"/>
    </row>
    <row r="191" spans="1:10" s="64" customFormat="1" x14ac:dyDescent="0.35">
      <c r="A191" s="69">
        <v>3</v>
      </c>
      <c r="B191" s="70">
        <v>12.01</v>
      </c>
      <c r="C191" s="69">
        <v>8.01</v>
      </c>
      <c r="D191" s="71" t="s">
        <v>248</v>
      </c>
      <c r="E191" s="65">
        <f t="shared" si="6"/>
        <v>3</v>
      </c>
      <c r="F191" s="65">
        <f t="shared" si="7"/>
        <v>12</v>
      </c>
      <c r="G191" s="65">
        <f t="shared" si="8"/>
        <v>8</v>
      </c>
      <c r="H191" s="128" t="s">
        <v>598</v>
      </c>
      <c r="I191" s="122">
        <f>ROWS(H187:H191)</f>
        <v>5</v>
      </c>
      <c r="J191" s="72"/>
    </row>
    <row r="192" spans="1:10" s="64" customFormat="1" x14ac:dyDescent="0.35">
      <c r="A192" s="73">
        <v>3</v>
      </c>
      <c r="B192" s="96">
        <v>12.01</v>
      </c>
      <c r="C192" s="73">
        <v>12.09</v>
      </c>
      <c r="D192" s="97" t="s">
        <v>214</v>
      </c>
      <c r="E192" s="65">
        <f t="shared" si="6"/>
        <v>3</v>
      </c>
      <c r="F192" s="65">
        <f t="shared" si="7"/>
        <v>12</v>
      </c>
      <c r="G192" s="65">
        <f t="shared" si="8"/>
        <v>12</v>
      </c>
      <c r="H192" s="128"/>
      <c r="I192" s="122"/>
      <c r="J192" s="72"/>
    </row>
    <row r="193" spans="1:10" s="64" customFormat="1" x14ac:dyDescent="0.35">
      <c r="A193" s="73">
        <v>3</v>
      </c>
      <c r="B193" s="96">
        <v>12.01</v>
      </c>
      <c r="C193" s="73">
        <v>12.1</v>
      </c>
      <c r="D193" s="97" t="s">
        <v>214</v>
      </c>
      <c r="E193" s="65">
        <f t="shared" si="6"/>
        <v>3</v>
      </c>
      <c r="F193" s="65">
        <f t="shared" si="7"/>
        <v>12</v>
      </c>
      <c r="G193" s="65">
        <f t="shared" si="8"/>
        <v>12</v>
      </c>
      <c r="H193" s="128" t="s">
        <v>599</v>
      </c>
      <c r="I193" s="122">
        <f>ROWS(H192:H193)</f>
        <v>2</v>
      </c>
      <c r="J193" s="72"/>
    </row>
    <row r="194" spans="1:10" s="64" customFormat="1" x14ac:dyDescent="0.35">
      <c r="A194" s="65">
        <v>3</v>
      </c>
      <c r="B194" s="66">
        <v>15</v>
      </c>
      <c r="C194" s="65">
        <v>1.01</v>
      </c>
      <c r="D194" s="67" t="s">
        <v>224</v>
      </c>
      <c r="E194" s="65">
        <f t="shared" ref="E194:E257" si="9">_xlfn.FLOOR.MATH(A194)</f>
        <v>3</v>
      </c>
      <c r="F194" s="65">
        <f t="shared" ref="F194:F257" si="10">_xlfn.FLOOR.MATH(B194)</f>
        <v>15</v>
      </c>
      <c r="G194" s="65">
        <f t="shared" ref="G194:G257" si="11">_xlfn.FLOOR.MATH(C194)</f>
        <v>1</v>
      </c>
      <c r="H194" s="132" t="s">
        <v>600</v>
      </c>
      <c r="I194" s="123">
        <f>ROWS(H194)</f>
        <v>1</v>
      </c>
      <c r="J194" s="88"/>
    </row>
    <row r="195" spans="1:10" s="64" customFormat="1" x14ac:dyDescent="0.35">
      <c r="A195" s="65">
        <v>3</v>
      </c>
      <c r="B195" s="66">
        <v>15</v>
      </c>
      <c r="C195" s="65">
        <v>2.0099999999999998</v>
      </c>
      <c r="D195" s="67" t="s">
        <v>224</v>
      </c>
      <c r="E195" s="65">
        <f t="shared" si="9"/>
        <v>3</v>
      </c>
      <c r="F195" s="65">
        <f t="shared" si="10"/>
        <v>15</v>
      </c>
      <c r="G195" s="65">
        <f t="shared" si="11"/>
        <v>2</v>
      </c>
      <c r="H195" s="132" t="s">
        <v>601</v>
      </c>
      <c r="I195" s="123">
        <f>ROWS(H195:H195)</f>
        <v>1</v>
      </c>
      <c r="J195" s="88"/>
    </row>
    <row r="196" spans="1:10" s="64" customFormat="1" x14ac:dyDescent="0.35">
      <c r="A196" s="69">
        <v>3</v>
      </c>
      <c r="B196" s="70">
        <v>15</v>
      </c>
      <c r="C196" s="69">
        <v>3.01</v>
      </c>
      <c r="D196" s="71" t="s">
        <v>229</v>
      </c>
      <c r="E196" s="65">
        <f t="shared" si="9"/>
        <v>3</v>
      </c>
      <c r="F196" s="65">
        <f t="shared" si="10"/>
        <v>15</v>
      </c>
      <c r="G196" s="65">
        <f t="shared" si="11"/>
        <v>3</v>
      </c>
      <c r="H196" s="128" t="s">
        <v>602</v>
      </c>
      <c r="I196" s="122">
        <f>ROWS(H196:H196)</f>
        <v>1</v>
      </c>
      <c r="J196" s="72"/>
    </row>
    <row r="197" spans="1:10" s="64" customFormat="1" x14ac:dyDescent="0.35">
      <c r="A197" s="60">
        <v>3</v>
      </c>
      <c r="B197" s="61">
        <v>15</v>
      </c>
      <c r="C197" s="60">
        <v>8.01</v>
      </c>
      <c r="D197" s="62" t="s">
        <v>249</v>
      </c>
      <c r="E197" s="65">
        <f t="shared" si="9"/>
        <v>3</v>
      </c>
      <c r="F197" s="65">
        <f t="shared" si="10"/>
        <v>15</v>
      </c>
      <c r="G197" s="65">
        <f t="shared" si="11"/>
        <v>8</v>
      </c>
      <c r="H197" s="128"/>
      <c r="I197" s="122"/>
      <c r="J197" s="72"/>
    </row>
    <row r="198" spans="1:10" s="64" customFormat="1" x14ac:dyDescent="0.35">
      <c r="A198" s="69">
        <v>3</v>
      </c>
      <c r="B198" s="70">
        <v>15</v>
      </c>
      <c r="C198" s="69">
        <v>8.01</v>
      </c>
      <c r="D198" s="71" t="s">
        <v>248</v>
      </c>
      <c r="E198" s="65">
        <f t="shared" si="9"/>
        <v>3</v>
      </c>
      <c r="F198" s="65">
        <f t="shared" si="10"/>
        <v>15</v>
      </c>
      <c r="G198" s="65">
        <f t="shared" si="11"/>
        <v>8</v>
      </c>
      <c r="H198" s="128" t="s">
        <v>603</v>
      </c>
      <c r="I198" s="122">
        <f>ROWS(H197:H198)</f>
        <v>2</v>
      </c>
      <c r="J198" s="72"/>
    </row>
    <row r="199" spans="1:10" s="72" customFormat="1" x14ac:dyDescent="0.35">
      <c r="A199" s="60">
        <v>3</v>
      </c>
      <c r="B199" s="61">
        <v>15</v>
      </c>
      <c r="C199" s="60">
        <v>10.06</v>
      </c>
      <c r="D199" s="62" t="s">
        <v>249</v>
      </c>
      <c r="E199" s="65">
        <f t="shared" si="9"/>
        <v>3</v>
      </c>
      <c r="F199" s="65">
        <f t="shared" si="10"/>
        <v>15</v>
      </c>
      <c r="G199" s="65">
        <f t="shared" si="11"/>
        <v>10</v>
      </c>
      <c r="H199" s="128"/>
      <c r="I199" s="122"/>
    </row>
    <row r="200" spans="1:10" s="72" customFormat="1" x14ac:dyDescent="0.35">
      <c r="A200" s="60">
        <v>3</v>
      </c>
      <c r="B200" s="61">
        <v>15</v>
      </c>
      <c r="C200" s="60">
        <v>10.07</v>
      </c>
      <c r="D200" s="62" t="s">
        <v>249</v>
      </c>
      <c r="E200" s="65">
        <f t="shared" si="9"/>
        <v>3</v>
      </c>
      <c r="F200" s="65">
        <f t="shared" si="10"/>
        <v>15</v>
      </c>
      <c r="G200" s="65">
        <f t="shared" si="11"/>
        <v>10</v>
      </c>
      <c r="H200" s="128"/>
      <c r="I200" s="122"/>
    </row>
    <row r="201" spans="1:10" s="72" customFormat="1" x14ac:dyDescent="0.35">
      <c r="A201" s="60">
        <v>3</v>
      </c>
      <c r="B201" s="61">
        <v>15</v>
      </c>
      <c r="C201" s="60">
        <v>10.08</v>
      </c>
      <c r="D201" s="62" t="s">
        <v>249</v>
      </c>
      <c r="E201" s="65">
        <f t="shared" si="9"/>
        <v>3</v>
      </c>
      <c r="F201" s="65">
        <f t="shared" si="10"/>
        <v>15</v>
      </c>
      <c r="G201" s="65">
        <f t="shared" si="11"/>
        <v>10</v>
      </c>
      <c r="H201" s="128" t="s">
        <v>604</v>
      </c>
      <c r="I201" s="122">
        <f>ROWS(H199:H201)</f>
        <v>3</v>
      </c>
    </row>
    <row r="202" spans="1:10" s="72" customFormat="1" x14ac:dyDescent="0.35">
      <c r="A202" s="60">
        <v>4</v>
      </c>
      <c r="B202" s="61">
        <v>1.0109999999999999</v>
      </c>
      <c r="C202" s="60">
        <v>3.03</v>
      </c>
      <c r="D202" s="62" t="s">
        <v>215</v>
      </c>
      <c r="E202" s="65">
        <f t="shared" si="9"/>
        <v>4</v>
      </c>
      <c r="F202" s="65">
        <f t="shared" si="10"/>
        <v>1</v>
      </c>
      <c r="G202" s="65">
        <f t="shared" si="11"/>
        <v>3</v>
      </c>
      <c r="H202" s="128"/>
      <c r="I202" s="122"/>
    </row>
    <row r="203" spans="1:10" s="72" customFormat="1" x14ac:dyDescent="0.35">
      <c r="A203" s="60">
        <v>4</v>
      </c>
      <c r="B203" s="61">
        <v>1.0109999999999999</v>
      </c>
      <c r="C203" s="60">
        <v>3.04</v>
      </c>
      <c r="D203" s="62" t="s">
        <v>215</v>
      </c>
      <c r="E203" s="65">
        <f t="shared" si="9"/>
        <v>4</v>
      </c>
      <c r="F203" s="65">
        <f t="shared" si="10"/>
        <v>1</v>
      </c>
      <c r="G203" s="65">
        <f t="shared" si="11"/>
        <v>3</v>
      </c>
      <c r="H203" s="128" t="s">
        <v>605</v>
      </c>
      <c r="I203" s="122">
        <f>ROWS(H202:H203)</f>
        <v>2</v>
      </c>
    </row>
    <row r="204" spans="1:10" s="64" customFormat="1" x14ac:dyDescent="0.35">
      <c r="A204" s="69">
        <v>4</v>
      </c>
      <c r="B204" s="70">
        <v>1.0109999999999999</v>
      </c>
      <c r="C204" s="69">
        <v>7.01</v>
      </c>
      <c r="D204" s="71" t="s">
        <v>229</v>
      </c>
      <c r="E204" s="65">
        <f t="shared" si="9"/>
        <v>4</v>
      </c>
      <c r="F204" s="65">
        <f t="shared" si="10"/>
        <v>1</v>
      </c>
      <c r="G204" s="65">
        <f t="shared" si="11"/>
        <v>7</v>
      </c>
      <c r="H204" s="132" t="s">
        <v>606</v>
      </c>
      <c r="I204" s="123">
        <f>ROWS(H204:H204)</f>
        <v>1</v>
      </c>
      <c r="J204" s="88"/>
    </row>
    <row r="205" spans="1:10" s="64" customFormat="1" x14ac:dyDescent="0.35">
      <c r="A205" s="60">
        <v>4</v>
      </c>
      <c r="B205" s="61">
        <v>1.0109999999999999</v>
      </c>
      <c r="C205" s="60">
        <v>10.09</v>
      </c>
      <c r="D205" s="62" t="s">
        <v>215</v>
      </c>
      <c r="E205" s="65">
        <f t="shared" si="9"/>
        <v>4</v>
      </c>
      <c r="F205" s="65">
        <f t="shared" si="10"/>
        <v>1</v>
      </c>
      <c r="G205" s="65">
        <f t="shared" si="11"/>
        <v>10</v>
      </c>
      <c r="H205" s="132" t="s">
        <v>607</v>
      </c>
      <c r="I205" s="123">
        <f>ROWS(H205:H205)</f>
        <v>1</v>
      </c>
      <c r="J205" s="88"/>
    </row>
    <row r="206" spans="1:10" s="64" customFormat="1" x14ac:dyDescent="0.35">
      <c r="A206" s="69">
        <v>4</v>
      </c>
      <c r="B206" s="70">
        <v>2.0299999999999998</v>
      </c>
      <c r="C206" s="69">
        <v>3.01</v>
      </c>
      <c r="D206" s="71" t="s">
        <v>229</v>
      </c>
      <c r="E206" s="65">
        <f t="shared" si="9"/>
        <v>4</v>
      </c>
      <c r="F206" s="65">
        <f t="shared" si="10"/>
        <v>2</v>
      </c>
      <c r="G206" s="65">
        <f t="shared" si="11"/>
        <v>3</v>
      </c>
      <c r="H206" s="132"/>
      <c r="I206" s="123"/>
      <c r="J206" s="88"/>
    </row>
    <row r="207" spans="1:10" s="64" customFormat="1" x14ac:dyDescent="0.35">
      <c r="A207" s="60">
        <v>4</v>
      </c>
      <c r="B207" s="61">
        <v>2.06</v>
      </c>
      <c r="C207" s="60">
        <v>3.03</v>
      </c>
      <c r="D207" s="62" t="s">
        <v>215</v>
      </c>
      <c r="E207" s="65">
        <f t="shared" si="9"/>
        <v>4</v>
      </c>
      <c r="F207" s="65">
        <f t="shared" si="10"/>
        <v>2</v>
      </c>
      <c r="G207" s="65">
        <f t="shared" si="11"/>
        <v>3</v>
      </c>
      <c r="H207" s="132"/>
      <c r="I207" s="123"/>
      <c r="J207" s="88"/>
    </row>
    <row r="208" spans="1:10" s="64" customFormat="1" x14ac:dyDescent="0.35">
      <c r="A208" s="60">
        <v>4</v>
      </c>
      <c r="B208" s="61">
        <v>2.06</v>
      </c>
      <c r="C208" s="60">
        <v>3.04</v>
      </c>
      <c r="D208" s="62" t="s">
        <v>215</v>
      </c>
      <c r="E208" s="65">
        <f t="shared" si="9"/>
        <v>4</v>
      </c>
      <c r="F208" s="65">
        <f t="shared" si="10"/>
        <v>2</v>
      </c>
      <c r="G208" s="65">
        <f t="shared" si="11"/>
        <v>3</v>
      </c>
      <c r="H208" s="132"/>
      <c r="I208" s="123"/>
      <c r="J208" s="88"/>
    </row>
    <row r="209" spans="1:10" s="64" customFormat="1" x14ac:dyDescent="0.35">
      <c r="A209" s="60">
        <v>4</v>
      </c>
      <c r="B209" s="61">
        <v>2.14</v>
      </c>
      <c r="C209" s="60">
        <v>3.03</v>
      </c>
      <c r="D209" s="62" t="s">
        <v>215</v>
      </c>
      <c r="E209" s="65">
        <f t="shared" si="9"/>
        <v>4</v>
      </c>
      <c r="F209" s="65">
        <f t="shared" si="10"/>
        <v>2</v>
      </c>
      <c r="G209" s="65">
        <f t="shared" si="11"/>
        <v>3</v>
      </c>
      <c r="H209" s="132"/>
      <c r="I209" s="123"/>
      <c r="J209" s="88"/>
    </row>
    <row r="210" spans="1:10" s="64" customFormat="1" x14ac:dyDescent="0.35">
      <c r="A210" s="60">
        <v>4</v>
      </c>
      <c r="B210" s="61">
        <v>2.14</v>
      </c>
      <c r="C210" s="60">
        <v>3.04</v>
      </c>
      <c r="D210" s="62" t="s">
        <v>215</v>
      </c>
      <c r="E210" s="65">
        <f t="shared" si="9"/>
        <v>4</v>
      </c>
      <c r="F210" s="65">
        <f t="shared" si="10"/>
        <v>2</v>
      </c>
      <c r="G210" s="65">
        <f t="shared" si="11"/>
        <v>3</v>
      </c>
      <c r="H210" s="132" t="s">
        <v>608</v>
      </c>
      <c r="I210" s="123">
        <f>ROWS(H206:H210)</f>
        <v>5</v>
      </c>
      <c r="J210" s="88"/>
    </row>
    <row r="211" spans="1:10" s="64" customFormat="1" x14ac:dyDescent="0.35">
      <c r="A211" s="69">
        <v>4</v>
      </c>
      <c r="B211" s="70">
        <v>2.0299999999999998</v>
      </c>
      <c r="C211" s="69">
        <v>7.01</v>
      </c>
      <c r="D211" s="71" t="s">
        <v>229</v>
      </c>
      <c r="E211" s="65">
        <f t="shared" si="9"/>
        <v>4</v>
      </c>
      <c r="F211" s="65">
        <f t="shared" si="10"/>
        <v>2</v>
      </c>
      <c r="G211" s="65">
        <f t="shared" si="11"/>
        <v>7</v>
      </c>
      <c r="H211" s="132" t="s">
        <v>609</v>
      </c>
      <c r="I211" s="123">
        <f>ROWS(H211:H211)</f>
        <v>1</v>
      </c>
      <c r="J211" s="88"/>
    </row>
    <row r="212" spans="1:10" s="64" customFormat="1" x14ac:dyDescent="0.35">
      <c r="A212" s="60">
        <v>4</v>
      </c>
      <c r="B212" s="61">
        <v>2.06</v>
      </c>
      <c r="C212" s="60">
        <v>10.09</v>
      </c>
      <c r="D212" s="62" t="s">
        <v>215</v>
      </c>
      <c r="E212" s="65">
        <f t="shared" si="9"/>
        <v>4</v>
      </c>
      <c r="F212" s="65">
        <f t="shared" si="10"/>
        <v>2</v>
      </c>
      <c r="G212" s="65">
        <f t="shared" si="11"/>
        <v>10</v>
      </c>
      <c r="H212" s="132"/>
      <c r="I212" s="123"/>
      <c r="J212" s="88"/>
    </row>
    <row r="213" spans="1:10" s="64" customFormat="1" x14ac:dyDescent="0.35">
      <c r="A213" s="60">
        <v>4</v>
      </c>
      <c r="B213" s="61">
        <v>2.14</v>
      </c>
      <c r="C213" s="60">
        <v>10.09</v>
      </c>
      <c r="D213" s="62" t="s">
        <v>215</v>
      </c>
      <c r="E213" s="65">
        <f t="shared" si="9"/>
        <v>4</v>
      </c>
      <c r="F213" s="65">
        <f t="shared" si="10"/>
        <v>2</v>
      </c>
      <c r="G213" s="65">
        <f t="shared" si="11"/>
        <v>10</v>
      </c>
      <c r="H213" s="132" t="s">
        <v>610</v>
      </c>
      <c r="I213" s="123">
        <f>ROWS(H212:H213)</f>
        <v>2</v>
      </c>
      <c r="J213" s="88"/>
    </row>
    <row r="214" spans="1:10" s="64" customFormat="1" x14ac:dyDescent="0.35">
      <c r="A214" s="69">
        <v>4</v>
      </c>
      <c r="B214" s="70">
        <v>7.03</v>
      </c>
      <c r="C214" s="69">
        <v>8.0299999999999994</v>
      </c>
      <c r="D214" s="71" t="s">
        <v>218</v>
      </c>
      <c r="E214" s="65">
        <f t="shared" si="9"/>
        <v>4</v>
      </c>
      <c r="F214" s="65">
        <f t="shared" si="10"/>
        <v>7</v>
      </c>
      <c r="G214" s="65">
        <f t="shared" si="11"/>
        <v>8</v>
      </c>
      <c r="H214" s="132"/>
      <c r="I214" s="123"/>
      <c r="J214" s="88"/>
    </row>
    <row r="215" spans="1:10" s="64" customFormat="1" x14ac:dyDescent="0.35">
      <c r="A215" s="69">
        <v>4</v>
      </c>
      <c r="B215" s="70">
        <v>7.03</v>
      </c>
      <c r="C215" s="69">
        <v>8.0399999999999991</v>
      </c>
      <c r="D215" s="71" t="s">
        <v>218</v>
      </c>
      <c r="E215" s="65">
        <f t="shared" si="9"/>
        <v>4</v>
      </c>
      <c r="F215" s="65">
        <f t="shared" si="10"/>
        <v>7</v>
      </c>
      <c r="G215" s="65">
        <f t="shared" si="11"/>
        <v>8</v>
      </c>
      <c r="H215" s="132"/>
      <c r="I215" s="123"/>
      <c r="J215" s="88"/>
    </row>
    <row r="216" spans="1:10" s="64" customFormat="1" x14ac:dyDescent="0.35">
      <c r="A216" s="69">
        <v>4</v>
      </c>
      <c r="B216" s="70">
        <v>7.04</v>
      </c>
      <c r="C216" s="69">
        <v>8.0299999999999994</v>
      </c>
      <c r="D216" s="71" t="s">
        <v>218</v>
      </c>
      <c r="E216" s="65">
        <f t="shared" si="9"/>
        <v>4</v>
      </c>
      <c r="F216" s="65">
        <f t="shared" si="10"/>
        <v>7</v>
      </c>
      <c r="G216" s="65">
        <f t="shared" si="11"/>
        <v>8</v>
      </c>
      <c r="H216" s="132"/>
      <c r="I216" s="123"/>
      <c r="J216" s="88"/>
    </row>
    <row r="217" spans="1:10" s="64" customFormat="1" x14ac:dyDescent="0.35">
      <c r="A217" s="69">
        <v>4</v>
      </c>
      <c r="B217" s="70">
        <v>7.04</v>
      </c>
      <c r="C217" s="69">
        <v>8.0399999999999991</v>
      </c>
      <c r="D217" s="71" t="s">
        <v>218</v>
      </c>
      <c r="E217" s="65">
        <f t="shared" si="9"/>
        <v>4</v>
      </c>
      <c r="F217" s="65">
        <f t="shared" si="10"/>
        <v>7</v>
      </c>
      <c r="G217" s="65">
        <f t="shared" si="11"/>
        <v>8</v>
      </c>
      <c r="H217" s="132" t="s">
        <v>611</v>
      </c>
      <c r="I217" s="123">
        <f>ROWS(H214:H217)</f>
        <v>4</v>
      </c>
      <c r="J217" s="88"/>
    </row>
    <row r="218" spans="1:10" s="64" customFormat="1" x14ac:dyDescent="0.35">
      <c r="A218" s="60">
        <v>4</v>
      </c>
      <c r="B218" s="61">
        <v>8.01</v>
      </c>
      <c r="C218" s="60">
        <v>1.04</v>
      </c>
      <c r="D218" s="62" t="s">
        <v>233</v>
      </c>
      <c r="E218" s="65">
        <f t="shared" si="9"/>
        <v>4</v>
      </c>
      <c r="F218" s="65">
        <f t="shared" si="10"/>
        <v>8</v>
      </c>
      <c r="G218" s="65">
        <f t="shared" si="11"/>
        <v>1</v>
      </c>
      <c r="H218" s="132"/>
      <c r="I218" s="123"/>
      <c r="J218" s="88"/>
    </row>
    <row r="219" spans="1:10" s="64" customFormat="1" x14ac:dyDescent="0.35">
      <c r="A219" s="60">
        <v>4</v>
      </c>
      <c r="B219" s="61">
        <v>8.02</v>
      </c>
      <c r="C219" s="60">
        <v>1.04</v>
      </c>
      <c r="D219" s="62" t="s">
        <v>233</v>
      </c>
      <c r="E219" s="65">
        <f t="shared" si="9"/>
        <v>4</v>
      </c>
      <c r="F219" s="65">
        <f t="shared" si="10"/>
        <v>8</v>
      </c>
      <c r="G219" s="65">
        <f t="shared" si="11"/>
        <v>1</v>
      </c>
      <c r="H219" s="132"/>
      <c r="I219" s="123"/>
      <c r="J219" s="88"/>
    </row>
    <row r="220" spans="1:10" s="64" customFormat="1" x14ac:dyDescent="0.35">
      <c r="A220" s="60">
        <v>4</v>
      </c>
      <c r="B220" s="61">
        <v>8.0399999999999991</v>
      </c>
      <c r="C220" s="60">
        <v>1.04</v>
      </c>
      <c r="D220" s="62" t="s">
        <v>233</v>
      </c>
      <c r="E220" s="65">
        <f t="shared" si="9"/>
        <v>4</v>
      </c>
      <c r="F220" s="65">
        <f t="shared" si="10"/>
        <v>8</v>
      </c>
      <c r="G220" s="65">
        <f t="shared" si="11"/>
        <v>1</v>
      </c>
      <c r="H220" s="132"/>
      <c r="I220" s="123"/>
      <c r="J220" s="88"/>
    </row>
    <row r="221" spans="1:10" s="64" customFormat="1" x14ac:dyDescent="0.35">
      <c r="A221" s="60">
        <v>4</v>
      </c>
      <c r="B221" s="61">
        <v>8.01</v>
      </c>
      <c r="C221" s="60">
        <v>1.02</v>
      </c>
      <c r="D221" s="62" t="s">
        <v>228</v>
      </c>
      <c r="E221" s="65">
        <f t="shared" si="9"/>
        <v>4</v>
      </c>
      <c r="F221" s="65">
        <f t="shared" si="10"/>
        <v>8</v>
      </c>
      <c r="G221" s="65">
        <f t="shared" si="11"/>
        <v>1</v>
      </c>
      <c r="H221" s="132"/>
      <c r="I221" s="123"/>
      <c r="J221" s="88"/>
    </row>
    <row r="222" spans="1:10" s="64" customFormat="1" x14ac:dyDescent="0.35">
      <c r="A222" s="60">
        <v>4</v>
      </c>
      <c r="B222" s="61">
        <v>8.02</v>
      </c>
      <c r="C222" s="60">
        <v>1.02</v>
      </c>
      <c r="D222" s="62" t="s">
        <v>228</v>
      </c>
      <c r="E222" s="65">
        <f t="shared" si="9"/>
        <v>4</v>
      </c>
      <c r="F222" s="65">
        <f t="shared" si="10"/>
        <v>8</v>
      </c>
      <c r="G222" s="65">
        <f t="shared" si="11"/>
        <v>1</v>
      </c>
      <c r="H222" s="132"/>
      <c r="I222" s="123"/>
      <c r="J222" s="88"/>
    </row>
    <row r="223" spans="1:10" s="64" customFormat="1" x14ac:dyDescent="0.35">
      <c r="A223" s="60">
        <v>4</v>
      </c>
      <c r="B223" s="61">
        <v>8.0500000000000007</v>
      </c>
      <c r="C223" s="60">
        <v>1.02</v>
      </c>
      <c r="D223" s="62" t="s">
        <v>228</v>
      </c>
      <c r="E223" s="65">
        <f t="shared" si="9"/>
        <v>4</v>
      </c>
      <c r="F223" s="65">
        <f t="shared" si="10"/>
        <v>8</v>
      </c>
      <c r="G223" s="65">
        <f t="shared" si="11"/>
        <v>1</v>
      </c>
      <c r="H223" s="132"/>
      <c r="I223" s="123"/>
      <c r="J223" s="88"/>
    </row>
    <row r="224" spans="1:10" s="64" customFormat="1" x14ac:dyDescent="0.35">
      <c r="A224" s="60">
        <v>4</v>
      </c>
      <c r="B224" s="61">
        <v>8.06</v>
      </c>
      <c r="C224" s="60">
        <v>1.02</v>
      </c>
      <c r="D224" s="62" t="s">
        <v>228</v>
      </c>
      <c r="E224" s="65">
        <f t="shared" si="9"/>
        <v>4</v>
      </c>
      <c r="F224" s="65">
        <f t="shared" si="10"/>
        <v>8</v>
      </c>
      <c r="G224" s="65">
        <f t="shared" si="11"/>
        <v>1</v>
      </c>
      <c r="H224" s="132" t="s">
        <v>612</v>
      </c>
      <c r="I224" s="123">
        <f>ROWS(H218:H224)</f>
        <v>7</v>
      </c>
      <c r="J224" s="88"/>
    </row>
    <row r="225" spans="1:10" s="64" customFormat="1" x14ac:dyDescent="0.35">
      <c r="A225" s="60">
        <v>4</v>
      </c>
      <c r="B225" s="61">
        <v>8.01</v>
      </c>
      <c r="C225" s="60">
        <v>2.0099999999999998</v>
      </c>
      <c r="D225" s="62" t="s">
        <v>234</v>
      </c>
      <c r="E225" s="65">
        <f t="shared" si="9"/>
        <v>4</v>
      </c>
      <c r="F225" s="65">
        <f t="shared" si="10"/>
        <v>8</v>
      </c>
      <c r="G225" s="65">
        <f t="shared" si="11"/>
        <v>2</v>
      </c>
      <c r="H225" s="132" t="s">
        <v>613</v>
      </c>
      <c r="I225" s="123">
        <f>ROWS(H225:H225)</f>
        <v>1</v>
      </c>
      <c r="J225" s="88"/>
    </row>
    <row r="226" spans="1:10" s="64" customFormat="1" x14ac:dyDescent="0.35">
      <c r="A226" s="60">
        <v>4</v>
      </c>
      <c r="B226" s="61">
        <v>8.01</v>
      </c>
      <c r="C226" s="60">
        <v>6.01</v>
      </c>
      <c r="D226" s="62" t="s">
        <v>234</v>
      </c>
      <c r="E226" s="65">
        <f t="shared" si="9"/>
        <v>4</v>
      </c>
      <c r="F226" s="65">
        <f t="shared" si="10"/>
        <v>8</v>
      </c>
      <c r="G226" s="65">
        <f t="shared" si="11"/>
        <v>6</v>
      </c>
      <c r="H226" s="132" t="s">
        <v>614</v>
      </c>
      <c r="I226" s="123">
        <f>ROWS(H226:H226)</f>
        <v>1</v>
      </c>
      <c r="J226" s="88"/>
    </row>
    <row r="227" spans="1:10" s="64" customFormat="1" x14ac:dyDescent="0.35">
      <c r="A227" s="73">
        <v>4</v>
      </c>
      <c r="B227" s="96">
        <v>8.01</v>
      </c>
      <c r="C227" s="73">
        <v>8.01</v>
      </c>
      <c r="D227" s="97" t="s">
        <v>214</v>
      </c>
      <c r="E227" s="65">
        <f t="shared" si="9"/>
        <v>4</v>
      </c>
      <c r="F227" s="65">
        <f t="shared" si="10"/>
        <v>8</v>
      </c>
      <c r="G227" s="65">
        <f t="shared" si="11"/>
        <v>8</v>
      </c>
      <c r="H227" s="132"/>
      <c r="I227" s="123"/>
      <c r="J227" s="88"/>
    </row>
    <row r="228" spans="1:10" s="64" customFormat="1" x14ac:dyDescent="0.35">
      <c r="A228" s="69">
        <v>4</v>
      </c>
      <c r="B228" s="70">
        <v>8.01</v>
      </c>
      <c r="C228" s="65">
        <v>8.01</v>
      </c>
      <c r="D228" s="71" t="s">
        <v>212</v>
      </c>
      <c r="E228" s="65">
        <f t="shared" si="9"/>
        <v>4</v>
      </c>
      <c r="F228" s="65">
        <f t="shared" si="10"/>
        <v>8</v>
      </c>
      <c r="G228" s="65">
        <f t="shared" si="11"/>
        <v>8</v>
      </c>
      <c r="H228" s="132" t="s">
        <v>615</v>
      </c>
      <c r="I228" s="123">
        <f>ROWS(H227:H228)</f>
        <v>2</v>
      </c>
      <c r="J228" s="88"/>
    </row>
    <row r="229" spans="1:10" s="64" customFormat="1" x14ac:dyDescent="0.35">
      <c r="A229" s="60">
        <v>4</v>
      </c>
      <c r="B229" s="61">
        <v>8.07</v>
      </c>
      <c r="C229" s="60">
        <v>11.02</v>
      </c>
      <c r="D229" s="62" t="s">
        <v>234</v>
      </c>
      <c r="E229" s="65">
        <f t="shared" si="9"/>
        <v>4</v>
      </c>
      <c r="F229" s="65">
        <f t="shared" si="10"/>
        <v>8</v>
      </c>
      <c r="G229" s="65">
        <f t="shared" si="11"/>
        <v>11</v>
      </c>
      <c r="H229" s="132" t="s">
        <v>616</v>
      </c>
      <c r="I229" s="123">
        <f>ROWS(H229:H229)</f>
        <v>1</v>
      </c>
      <c r="J229" s="88"/>
    </row>
    <row r="230" spans="1:10" s="64" customFormat="1" x14ac:dyDescent="0.35">
      <c r="A230" s="60">
        <v>4</v>
      </c>
      <c r="B230" s="61">
        <v>8.01</v>
      </c>
      <c r="C230" s="60">
        <v>12.06</v>
      </c>
      <c r="D230" s="62" t="s">
        <v>234</v>
      </c>
      <c r="E230" s="65">
        <f t="shared" si="9"/>
        <v>4</v>
      </c>
      <c r="F230" s="65">
        <f t="shared" si="10"/>
        <v>8</v>
      </c>
      <c r="G230" s="65">
        <f t="shared" si="11"/>
        <v>12</v>
      </c>
      <c r="H230" s="132" t="s">
        <v>617</v>
      </c>
      <c r="I230" s="123">
        <f>ROWS(H230:H230)</f>
        <v>1</v>
      </c>
      <c r="J230" s="88"/>
    </row>
    <row r="231" spans="1:10" s="60" customFormat="1" x14ac:dyDescent="0.35">
      <c r="A231" s="60">
        <v>4</v>
      </c>
      <c r="B231" s="61">
        <v>8.0299999999999994</v>
      </c>
      <c r="C231" s="60">
        <v>18.02</v>
      </c>
      <c r="D231" s="62" t="s">
        <v>148</v>
      </c>
      <c r="E231" s="65">
        <f t="shared" si="9"/>
        <v>4</v>
      </c>
      <c r="F231" s="65">
        <f t="shared" si="10"/>
        <v>8</v>
      </c>
      <c r="G231" s="65">
        <f t="shared" si="11"/>
        <v>18</v>
      </c>
      <c r="H231" s="132"/>
      <c r="I231" s="123"/>
      <c r="J231" s="88"/>
    </row>
    <row r="232" spans="1:10" s="60" customFormat="1" x14ac:dyDescent="0.35">
      <c r="A232" s="60">
        <v>4</v>
      </c>
      <c r="B232" s="61">
        <v>8.0299999999999994</v>
      </c>
      <c r="C232" s="60">
        <v>18.03</v>
      </c>
      <c r="D232" s="62" t="s">
        <v>148</v>
      </c>
      <c r="E232" s="65">
        <f t="shared" si="9"/>
        <v>4</v>
      </c>
      <c r="F232" s="65">
        <f t="shared" si="10"/>
        <v>8</v>
      </c>
      <c r="G232" s="65">
        <f t="shared" si="11"/>
        <v>18</v>
      </c>
      <c r="H232" s="132" t="s">
        <v>618</v>
      </c>
      <c r="I232" s="123">
        <f>ROWS(H231:H232)</f>
        <v>2</v>
      </c>
      <c r="J232" s="88"/>
    </row>
    <row r="233" spans="1:10" s="60" customFormat="1" x14ac:dyDescent="0.35">
      <c r="A233" s="69">
        <v>4</v>
      </c>
      <c r="B233" s="70">
        <v>9.0399999999999991</v>
      </c>
      <c r="C233" s="69">
        <v>3.01</v>
      </c>
      <c r="D233" s="71" t="s">
        <v>229</v>
      </c>
      <c r="E233" s="65">
        <f t="shared" si="9"/>
        <v>4</v>
      </c>
      <c r="F233" s="65">
        <f t="shared" si="10"/>
        <v>9</v>
      </c>
      <c r="G233" s="65">
        <f t="shared" si="11"/>
        <v>3</v>
      </c>
      <c r="H233" s="132" t="s">
        <v>619</v>
      </c>
      <c r="I233" s="123">
        <f t="shared" ref="I233:I236" si="12">ROWS(H233:H233)</f>
        <v>1</v>
      </c>
      <c r="J233" s="88"/>
    </row>
    <row r="234" spans="1:10" s="60" customFormat="1" x14ac:dyDescent="0.35">
      <c r="A234" s="60">
        <v>4</v>
      </c>
      <c r="B234" s="61">
        <v>9.0399999999999991</v>
      </c>
      <c r="C234" s="60">
        <v>5.01</v>
      </c>
      <c r="D234" s="62" t="s">
        <v>233</v>
      </c>
      <c r="E234" s="65">
        <f t="shared" si="9"/>
        <v>4</v>
      </c>
      <c r="F234" s="65">
        <f t="shared" si="10"/>
        <v>9</v>
      </c>
      <c r="G234" s="65">
        <f t="shared" si="11"/>
        <v>5</v>
      </c>
      <c r="H234" s="132" t="s">
        <v>620</v>
      </c>
      <c r="I234" s="123">
        <f t="shared" si="12"/>
        <v>1</v>
      </c>
      <c r="J234" s="88"/>
    </row>
    <row r="235" spans="1:10" s="60" customFormat="1" x14ac:dyDescent="0.35">
      <c r="A235" s="69">
        <v>4</v>
      </c>
      <c r="B235" s="70">
        <v>9.0399999999999991</v>
      </c>
      <c r="C235" s="69">
        <v>7.01</v>
      </c>
      <c r="D235" s="71" t="s">
        <v>229</v>
      </c>
      <c r="E235" s="65">
        <f t="shared" si="9"/>
        <v>4</v>
      </c>
      <c r="F235" s="65">
        <f t="shared" si="10"/>
        <v>9</v>
      </c>
      <c r="G235" s="65">
        <f t="shared" si="11"/>
        <v>7</v>
      </c>
      <c r="H235" s="132" t="s">
        <v>621</v>
      </c>
      <c r="I235" s="123">
        <f t="shared" si="12"/>
        <v>1</v>
      </c>
      <c r="J235" s="88"/>
    </row>
    <row r="236" spans="1:10" s="64" customFormat="1" x14ac:dyDescent="0.35">
      <c r="A236" s="54">
        <v>4</v>
      </c>
      <c r="B236" s="55">
        <v>9.02</v>
      </c>
      <c r="C236" s="54">
        <v>8.09</v>
      </c>
      <c r="D236" s="56" t="s">
        <v>213</v>
      </c>
      <c r="E236" s="65">
        <f t="shared" si="9"/>
        <v>4</v>
      </c>
      <c r="F236" s="65">
        <f t="shared" si="10"/>
        <v>9</v>
      </c>
      <c r="G236" s="65">
        <f t="shared" si="11"/>
        <v>8</v>
      </c>
      <c r="H236" s="132" t="s">
        <v>622</v>
      </c>
      <c r="I236" s="123">
        <f t="shared" si="12"/>
        <v>1</v>
      </c>
      <c r="J236" s="88"/>
    </row>
    <row r="237" spans="1:10" s="64" customFormat="1" x14ac:dyDescent="0.35">
      <c r="A237" s="60">
        <v>4</v>
      </c>
      <c r="B237" s="61">
        <v>9.0299999999999994</v>
      </c>
      <c r="C237" s="60">
        <v>18.02</v>
      </c>
      <c r="D237" s="62" t="s">
        <v>148</v>
      </c>
      <c r="E237" s="65">
        <f t="shared" si="9"/>
        <v>4</v>
      </c>
      <c r="F237" s="65">
        <f t="shared" si="10"/>
        <v>9</v>
      </c>
      <c r="G237" s="65">
        <f t="shared" si="11"/>
        <v>18</v>
      </c>
      <c r="H237" s="132"/>
      <c r="I237" s="123"/>
      <c r="J237" s="88"/>
    </row>
    <row r="238" spans="1:10" s="64" customFormat="1" x14ac:dyDescent="0.35">
      <c r="A238" s="60">
        <v>4</v>
      </c>
      <c r="B238" s="61">
        <v>9.0299999999999994</v>
      </c>
      <c r="C238" s="60">
        <v>18.03</v>
      </c>
      <c r="D238" s="62" t="s">
        <v>148</v>
      </c>
      <c r="E238" s="65">
        <f t="shared" si="9"/>
        <v>4</v>
      </c>
      <c r="F238" s="65">
        <f t="shared" si="10"/>
        <v>9</v>
      </c>
      <c r="G238" s="65">
        <f t="shared" si="11"/>
        <v>18</v>
      </c>
      <c r="H238" s="132" t="s">
        <v>623</v>
      </c>
      <c r="I238" s="123">
        <f>ROWS(H237:H238)</f>
        <v>2</v>
      </c>
      <c r="J238" s="88"/>
    </row>
    <row r="239" spans="1:10" s="64" customFormat="1" x14ac:dyDescent="0.35">
      <c r="A239" s="69">
        <v>4</v>
      </c>
      <c r="B239" s="70">
        <v>9.06</v>
      </c>
      <c r="C239" s="69">
        <v>200</v>
      </c>
      <c r="D239" s="71" t="s">
        <v>230</v>
      </c>
      <c r="E239" s="65">
        <f t="shared" si="9"/>
        <v>4</v>
      </c>
      <c r="F239" s="65">
        <f t="shared" si="10"/>
        <v>9</v>
      </c>
      <c r="G239" s="65">
        <f t="shared" si="11"/>
        <v>200</v>
      </c>
      <c r="H239" s="132"/>
      <c r="I239" s="123"/>
    </row>
    <row r="240" spans="1:10" s="72" customFormat="1" x14ac:dyDescent="0.35">
      <c r="A240" s="69">
        <v>4</v>
      </c>
      <c r="B240" s="70">
        <v>9.07</v>
      </c>
      <c r="C240" s="69">
        <v>200</v>
      </c>
      <c r="D240" s="71" t="s">
        <v>230</v>
      </c>
      <c r="E240" s="65">
        <f t="shared" si="9"/>
        <v>4</v>
      </c>
      <c r="F240" s="65">
        <f t="shared" si="10"/>
        <v>9</v>
      </c>
      <c r="G240" s="65">
        <f t="shared" si="11"/>
        <v>200</v>
      </c>
      <c r="H240" s="125"/>
      <c r="I240" s="122"/>
    </row>
    <row r="241" spans="1:9" s="72" customFormat="1" x14ac:dyDescent="0.35">
      <c r="A241" s="69">
        <v>4</v>
      </c>
      <c r="B241" s="70">
        <v>10.010999999999999</v>
      </c>
      <c r="C241" s="69">
        <v>3.01</v>
      </c>
      <c r="D241" s="71" t="s">
        <v>229</v>
      </c>
      <c r="E241" s="65">
        <f t="shared" si="9"/>
        <v>4</v>
      </c>
      <c r="F241" s="65">
        <f t="shared" si="10"/>
        <v>10</v>
      </c>
      <c r="G241" s="65">
        <f t="shared" si="11"/>
        <v>3</v>
      </c>
      <c r="H241" s="125"/>
      <c r="I241" s="122"/>
    </row>
    <row r="242" spans="1:9" s="72" customFormat="1" x14ac:dyDescent="0.35">
      <c r="A242" s="69">
        <v>4</v>
      </c>
      <c r="B242" s="70">
        <v>10.021000000000001</v>
      </c>
      <c r="C242" s="69">
        <v>3.01</v>
      </c>
      <c r="D242" s="71" t="s">
        <v>229</v>
      </c>
      <c r="E242" s="65">
        <f t="shared" si="9"/>
        <v>4</v>
      </c>
      <c r="F242" s="65">
        <f t="shared" si="10"/>
        <v>10</v>
      </c>
      <c r="G242" s="65">
        <f t="shared" si="11"/>
        <v>3</v>
      </c>
      <c r="H242" s="125" t="s">
        <v>624</v>
      </c>
      <c r="I242" s="122">
        <f>ROWS(H239:H242)</f>
        <v>4</v>
      </c>
    </row>
    <row r="243" spans="1:9" s="72" customFormat="1" x14ac:dyDescent="0.35">
      <c r="A243" s="69">
        <v>4</v>
      </c>
      <c r="B243" s="70">
        <v>10.010999999999999</v>
      </c>
      <c r="C243" s="69">
        <v>7.01</v>
      </c>
      <c r="D243" s="71" t="s">
        <v>229</v>
      </c>
      <c r="E243" s="65">
        <f t="shared" si="9"/>
        <v>4</v>
      </c>
      <c r="F243" s="65">
        <f t="shared" si="10"/>
        <v>10</v>
      </c>
      <c r="G243" s="65">
        <f t="shared" si="11"/>
        <v>7</v>
      </c>
      <c r="H243" s="125"/>
      <c r="I243" s="122"/>
    </row>
    <row r="244" spans="1:9" s="72" customFormat="1" x14ac:dyDescent="0.35">
      <c r="A244" s="69">
        <v>4</v>
      </c>
      <c r="B244" s="70">
        <v>10.021000000000001</v>
      </c>
      <c r="C244" s="69">
        <v>7.01</v>
      </c>
      <c r="D244" s="71" t="s">
        <v>229</v>
      </c>
      <c r="E244" s="65">
        <f t="shared" si="9"/>
        <v>4</v>
      </c>
      <c r="F244" s="65">
        <f t="shared" si="10"/>
        <v>10</v>
      </c>
      <c r="G244" s="65">
        <f t="shared" si="11"/>
        <v>7</v>
      </c>
      <c r="H244" s="125" t="s">
        <v>625</v>
      </c>
      <c r="I244" s="122">
        <f>ROWS(H243:H244)</f>
        <v>2</v>
      </c>
    </row>
    <row r="245" spans="1:9" s="72" customFormat="1" x14ac:dyDescent="0.35">
      <c r="A245" s="69">
        <v>4</v>
      </c>
      <c r="B245" s="70">
        <v>10.010999999999999</v>
      </c>
      <c r="C245" s="69">
        <v>8.0299999999999994</v>
      </c>
      <c r="D245" s="71" t="s">
        <v>218</v>
      </c>
      <c r="E245" s="65">
        <f t="shared" si="9"/>
        <v>4</v>
      </c>
      <c r="F245" s="65">
        <f t="shared" si="10"/>
        <v>10</v>
      </c>
      <c r="G245" s="65">
        <f t="shared" si="11"/>
        <v>8</v>
      </c>
      <c r="H245" s="125"/>
      <c r="I245" s="122"/>
    </row>
    <row r="246" spans="1:9" s="72" customFormat="1" x14ac:dyDescent="0.35">
      <c r="A246" s="69">
        <v>4</v>
      </c>
      <c r="B246" s="70">
        <v>10.010999999999999</v>
      </c>
      <c r="C246" s="69">
        <v>8.0399999999999991</v>
      </c>
      <c r="D246" s="71" t="s">
        <v>218</v>
      </c>
      <c r="E246" s="65">
        <f t="shared" si="9"/>
        <v>4</v>
      </c>
      <c r="F246" s="65">
        <f t="shared" si="10"/>
        <v>10</v>
      </c>
      <c r="G246" s="65">
        <f t="shared" si="11"/>
        <v>8</v>
      </c>
      <c r="H246" s="125"/>
      <c r="I246" s="122"/>
    </row>
    <row r="247" spans="1:9" s="72" customFormat="1" x14ac:dyDescent="0.35">
      <c r="A247" s="69">
        <v>4</v>
      </c>
      <c r="B247" s="70">
        <v>10.012</v>
      </c>
      <c r="C247" s="69">
        <v>8.0299999999999994</v>
      </c>
      <c r="D247" s="71" t="s">
        <v>218</v>
      </c>
      <c r="E247" s="65">
        <f t="shared" si="9"/>
        <v>4</v>
      </c>
      <c r="F247" s="65">
        <f t="shared" si="10"/>
        <v>10</v>
      </c>
      <c r="G247" s="65">
        <f t="shared" si="11"/>
        <v>8</v>
      </c>
      <c r="H247" s="125"/>
      <c r="I247" s="122"/>
    </row>
    <row r="248" spans="1:9" s="72" customFormat="1" x14ac:dyDescent="0.35">
      <c r="A248" s="69">
        <v>4</v>
      </c>
      <c r="B248" s="70">
        <v>10.012</v>
      </c>
      <c r="C248" s="69">
        <v>8.0399999999999991</v>
      </c>
      <c r="D248" s="71" t="s">
        <v>218</v>
      </c>
      <c r="E248" s="65">
        <f t="shared" si="9"/>
        <v>4</v>
      </c>
      <c r="F248" s="65">
        <f t="shared" si="10"/>
        <v>10</v>
      </c>
      <c r="G248" s="65">
        <f t="shared" si="11"/>
        <v>8</v>
      </c>
      <c r="H248" s="125" t="s">
        <v>626</v>
      </c>
      <c r="I248" s="122">
        <f>ROWS(H245:H248)</f>
        <v>4</v>
      </c>
    </row>
    <row r="249" spans="1:9" s="72" customFormat="1" x14ac:dyDescent="0.35">
      <c r="A249" s="69">
        <v>4</v>
      </c>
      <c r="B249" s="70">
        <v>10.010999999999999</v>
      </c>
      <c r="C249" s="69">
        <v>200</v>
      </c>
      <c r="D249" s="71" t="s">
        <v>230</v>
      </c>
      <c r="E249" s="65">
        <f t="shared" si="9"/>
        <v>4</v>
      </c>
      <c r="F249" s="65">
        <f t="shared" si="10"/>
        <v>10</v>
      </c>
      <c r="G249" s="65">
        <f t="shared" si="11"/>
        <v>200</v>
      </c>
      <c r="H249" s="125"/>
      <c r="I249" s="122"/>
    </row>
    <row r="250" spans="1:9" s="72" customFormat="1" x14ac:dyDescent="0.35">
      <c r="A250" s="69">
        <v>4</v>
      </c>
      <c r="B250" s="70">
        <v>10.023</v>
      </c>
      <c r="C250" s="69">
        <v>200</v>
      </c>
      <c r="D250" s="71" t="s">
        <v>230</v>
      </c>
      <c r="E250" s="65">
        <f t="shared" si="9"/>
        <v>4</v>
      </c>
      <c r="F250" s="65">
        <f t="shared" si="10"/>
        <v>10</v>
      </c>
      <c r="G250" s="65">
        <f t="shared" si="11"/>
        <v>200</v>
      </c>
      <c r="H250" s="125"/>
      <c r="I250" s="122"/>
    </row>
    <row r="251" spans="1:9" s="72" customFormat="1" x14ac:dyDescent="0.35">
      <c r="A251" s="69">
        <v>4</v>
      </c>
      <c r="B251" s="70">
        <v>11.07</v>
      </c>
      <c r="C251" s="69">
        <v>8.0299999999999994</v>
      </c>
      <c r="D251" s="71" t="s">
        <v>218</v>
      </c>
      <c r="E251" s="65">
        <f t="shared" si="9"/>
        <v>4</v>
      </c>
      <c r="F251" s="65">
        <f t="shared" si="10"/>
        <v>11</v>
      </c>
      <c r="G251" s="65">
        <f t="shared" si="11"/>
        <v>8</v>
      </c>
      <c r="H251" s="125"/>
      <c r="I251" s="122"/>
    </row>
    <row r="252" spans="1:9" s="72" customFormat="1" x14ac:dyDescent="0.35">
      <c r="A252" s="69">
        <v>4</v>
      </c>
      <c r="B252" s="70">
        <v>11.07</v>
      </c>
      <c r="C252" s="69">
        <v>8.0399999999999991</v>
      </c>
      <c r="D252" s="71" t="s">
        <v>218</v>
      </c>
      <c r="E252" s="65">
        <f t="shared" si="9"/>
        <v>4</v>
      </c>
      <c r="F252" s="65">
        <f t="shared" si="10"/>
        <v>11</v>
      </c>
      <c r="G252" s="65">
        <f t="shared" si="11"/>
        <v>8</v>
      </c>
      <c r="H252" s="125"/>
      <c r="I252" s="122"/>
    </row>
    <row r="253" spans="1:9" s="72" customFormat="1" x14ac:dyDescent="0.35">
      <c r="A253" s="69">
        <v>4</v>
      </c>
      <c r="B253" s="70">
        <v>11.08</v>
      </c>
      <c r="C253" s="69">
        <v>8.0299999999999994</v>
      </c>
      <c r="D253" s="71" t="s">
        <v>218</v>
      </c>
      <c r="E253" s="65">
        <f t="shared" si="9"/>
        <v>4</v>
      </c>
      <c r="F253" s="65">
        <f t="shared" si="10"/>
        <v>11</v>
      </c>
      <c r="G253" s="65">
        <f t="shared" si="11"/>
        <v>8</v>
      </c>
      <c r="H253" s="125"/>
      <c r="I253" s="122"/>
    </row>
    <row r="254" spans="1:9" s="72" customFormat="1" x14ac:dyDescent="0.35">
      <c r="A254" s="69">
        <v>4</v>
      </c>
      <c r="B254" s="70">
        <v>11.08</v>
      </c>
      <c r="C254" s="69">
        <v>8.0399999999999991</v>
      </c>
      <c r="D254" s="71" t="s">
        <v>218</v>
      </c>
      <c r="E254" s="65">
        <f t="shared" si="9"/>
        <v>4</v>
      </c>
      <c r="F254" s="65">
        <f t="shared" si="10"/>
        <v>11</v>
      </c>
      <c r="G254" s="65">
        <f t="shared" si="11"/>
        <v>8</v>
      </c>
      <c r="H254" s="125" t="s">
        <v>627</v>
      </c>
      <c r="I254" s="122">
        <f>ROWS(H249:H254)</f>
        <v>6</v>
      </c>
    </row>
    <row r="255" spans="1:9" s="72" customFormat="1" x14ac:dyDescent="0.35">
      <c r="A255" s="60">
        <v>4</v>
      </c>
      <c r="B255" s="61">
        <v>12.01</v>
      </c>
      <c r="C255" s="60">
        <v>2.0099999999999998</v>
      </c>
      <c r="D255" s="62" t="s">
        <v>234</v>
      </c>
      <c r="E255" s="65">
        <f t="shared" si="9"/>
        <v>4</v>
      </c>
      <c r="F255" s="65">
        <f t="shared" si="10"/>
        <v>12</v>
      </c>
      <c r="G255" s="65">
        <f t="shared" si="11"/>
        <v>2</v>
      </c>
      <c r="H255" s="128" t="s">
        <v>628</v>
      </c>
      <c r="I255" s="123">
        <f t="shared" ref="I255:I260" si="13">ROWS(H255:H255)</f>
        <v>1</v>
      </c>
    </row>
    <row r="256" spans="1:9" s="64" customFormat="1" x14ac:dyDescent="0.35">
      <c r="A256" s="69">
        <v>4</v>
      </c>
      <c r="B256" s="70">
        <v>12.02</v>
      </c>
      <c r="C256" s="69">
        <v>3.01</v>
      </c>
      <c r="D256" s="71" t="s">
        <v>229</v>
      </c>
      <c r="E256" s="65">
        <f t="shared" si="9"/>
        <v>4</v>
      </c>
      <c r="F256" s="65">
        <f t="shared" si="10"/>
        <v>12</v>
      </c>
      <c r="G256" s="65">
        <f t="shared" si="11"/>
        <v>3</v>
      </c>
      <c r="H256" s="132" t="s">
        <v>629</v>
      </c>
      <c r="I256" s="123">
        <f t="shared" si="13"/>
        <v>1</v>
      </c>
    </row>
    <row r="257" spans="1:10" s="64" customFormat="1" x14ac:dyDescent="0.35">
      <c r="A257" s="60">
        <v>4</v>
      </c>
      <c r="B257" s="61">
        <v>12.01</v>
      </c>
      <c r="C257" s="60">
        <v>6.01</v>
      </c>
      <c r="D257" s="62" t="s">
        <v>234</v>
      </c>
      <c r="E257" s="65">
        <f t="shared" si="9"/>
        <v>4</v>
      </c>
      <c r="F257" s="65">
        <f t="shared" si="10"/>
        <v>12</v>
      </c>
      <c r="G257" s="65">
        <f t="shared" si="11"/>
        <v>6</v>
      </c>
      <c r="H257" s="132" t="s">
        <v>630</v>
      </c>
      <c r="I257" s="123">
        <f t="shared" si="13"/>
        <v>1</v>
      </c>
    </row>
    <row r="258" spans="1:10" s="64" customFormat="1" x14ac:dyDescent="0.35">
      <c r="A258" s="69">
        <v>4</v>
      </c>
      <c r="B258" s="70">
        <v>12.02</v>
      </c>
      <c r="C258" s="69">
        <v>7.01</v>
      </c>
      <c r="D258" s="71" t="s">
        <v>229</v>
      </c>
      <c r="E258" s="65">
        <f t="shared" ref="E258:E321" si="14">_xlfn.FLOOR.MATH(A258)</f>
        <v>4</v>
      </c>
      <c r="F258" s="65">
        <f t="shared" ref="F258:F321" si="15">_xlfn.FLOOR.MATH(B258)</f>
        <v>12</v>
      </c>
      <c r="G258" s="65">
        <f t="shared" ref="G258:G321" si="16">_xlfn.FLOOR.MATH(C258)</f>
        <v>7</v>
      </c>
      <c r="H258" s="132" t="s">
        <v>631</v>
      </c>
      <c r="I258" s="123">
        <f t="shared" si="13"/>
        <v>1</v>
      </c>
    </row>
    <row r="259" spans="1:10" s="64" customFormat="1" x14ac:dyDescent="0.35">
      <c r="A259" s="60">
        <v>4</v>
      </c>
      <c r="B259" s="61">
        <v>12.01</v>
      </c>
      <c r="C259" s="60">
        <v>11.02</v>
      </c>
      <c r="D259" s="62" t="s">
        <v>234</v>
      </c>
      <c r="E259" s="65">
        <f t="shared" si="14"/>
        <v>4</v>
      </c>
      <c r="F259" s="65">
        <f t="shared" si="15"/>
        <v>12</v>
      </c>
      <c r="G259" s="65">
        <f t="shared" si="16"/>
        <v>11</v>
      </c>
      <c r="H259" s="132" t="s">
        <v>632</v>
      </c>
      <c r="I259" s="123">
        <f t="shared" si="13"/>
        <v>1</v>
      </c>
    </row>
    <row r="260" spans="1:10" s="64" customFormat="1" x14ac:dyDescent="0.35">
      <c r="A260" s="60">
        <v>4</v>
      </c>
      <c r="B260" s="61">
        <v>12.01</v>
      </c>
      <c r="C260" s="60">
        <v>12.06</v>
      </c>
      <c r="D260" s="62" t="s">
        <v>234</v>
      </c>
      <c r="E260" s="65">
        <f t="shared" si="14"/>
        <v>4</v>
      </c>
      <c r="F260" s="65">
        <f t="shared" si="15"/>
        <v>12</v>
      </c>
      <c r="G260" s="65">
        <f t="shared" si="16"/>
        <v>12</v>
      </c>
      <c r="H260" s="132" t="s">
        <v>633</v>
      </c>
      <c r="I260" s="123">
        <f t="shared" si="13"/>
        <v>1</v>
      </c>
    </row>
    <row r="261" spans="1:10" s="64" customFormat="1" x14ac:dyDescent="0.35">
      <c r="A261" s="60">
        <v>4</v>
      </c>
      <c r="B261" s="61">
        <v>12.01</v>
      </c>
      <c r="C261" s="60">
        <v>18.02</v>
      </c>
      <c r="D261" s="62" t="s">
        <v>148</v>
      </c>
      <c r="E261" s="65">
        <f t="shared" si="14"/>
        <v>4</v>
      </c>
      <c r="F261" s="65">
        <f t="shared" si="15"/>
        <v>12</v>
      </c>
      <c r="G261" s="65">
        <f t="shared" si="16"/>
        <v>18</v>
      </c>
      <c r="H261" s="132"/>
      <c r="I261" s="123"/>
      <c r="J261" s="84"/>
    </row>
    <row r="262" spans="1:10" s="64" customFormat="1" x14ac:dyDescent="0.35">
      <c r="A262" s="60">
        <v>4</v>
      </c>
      <c r="B262" s="61">
        <v>12.01</v>
      </c>
      <c r="C262" s="60">
        <v>18.03</v>
      </c>
      <c r="D262" s="62" t="s">
        <v>148</v>
      </c>
      <c r="E262" s="65">
        <f t="shared" si="14"/>
        <v>4</v>
      </c>
      <c r="F262" s="65">
        <f t="shared" si="15"/>
        <v>12</v>
      </c>
      <c r="G262" s="65">
        <f t="shared" si="16"/>
        <v>18</v>
      </c>
      <c r="H262" s="132" t="s">
        <v>634</v>
      </c>
      <c r="I262" s="123">
        <f>ROWS(H261:H262)</f>
        <v>2</v>
      </c>
      <c r="J262" s="84"/>
    </row>
    <row r="263" spans="1:10" s="64" customFormat="1" x14ac:dyDescent="0.35">
      <c r="A263" s="69">
        <v>4</v>
      </c>
      <c r="B263" s="70">
        <v>12.01</v>
      </c>
      <c r="C263" s="69">
        <v>200</v>
      </c>
      <c r="D263" s="71" t="s">
        <v>230</v>
      </c>
      <c r="E263" s="65">
        <f t="shared" si="14"/>
        <v>4</v>
      </c>
      <c r="F263" s="65">
        <f t="shared" si="15"/>
        <v>12</v>
      </c>
      <c r="G263" s="65">
        <f t="shared" si="16"/>
        <v>200</v>
      </c>
      <c r="H263" s="132"/>
      <c r="I263" s="123"/>
    </row>
    <row r="264" spans="1:10" s="64" customFormat="1" x14ac:dyDescent="0.35">
      <c r="A264" s="69">
        <v>4</v>
      </c>
      <c r="B264" s="70">
        <v>15</v>
      </c>
      <c r="C264" s="69">
        <v>3.01</v>
      </c>
      <c r="D264" s="71" t="s">
        <v>229</v>
      </c>
      <c r="E264" s="65">
        <f t="shared" si="14"/>
        <v>4</v>
      </c>
      <c r="F264" s="65">
        <f t="shared" si="15"/>
        <v>15</v>
      </c>
      <c r="G264" s="65">
        <f t="shared" si="16"/>
        <v>3</v>
      </c>
      <c r="H264" s="132"/>
      <c r="I264" s="123"/>
    </row>
    <row r="265" spans="1:10" s="64" customFormat="1" x14ac:dyDescent="0.35">
      <c r="A265" s="60">
        <v>4</v>
      </c>
      <c r="B265" s="61">
        <v>15</v>
      </c>
      <c r="C265" s="60">
        <v>3.03</v>
      </c>
      <c r="D265" s="62" t="s">
        <v>215</v>
      </c>
      <c r="E265" s="65">
        <f t="shared" si="14"/>
        <v>4</v>
      </c>
      <c r="F265" s="65">
        <f t="shared" si="15"/>
        <v>15</v>
      </c>
      <c r="G265" s="65">
        <f t="shared" si="16"/>
        <v>3</v>
      </c>
      <c r="H265" s="132"/>
      <c r="I265" s="123"/>
    </row>
    <row r="266" spans="1:10" s="72" customFormat="1" x14ac:dyDescent="0.35">
      <c r="A266" s="60">
        <v>4</v>
      </c>
      <c r="B266" s="61">
        <v>15</v>
      </c>
      <c r="C266" s="60">
        <v>3.04</v>
      </c>
      <c r="D266" s="62" t="s">
        <v>215</v>
      </c>
      <c r="E266" s="65">
        <f t="shared" si="14"/>
        <v>4</v>
      </c>
      <c r="F266" s="65">
        <f t="shared" si="15"/>
        <v>15</v>
      </c>
      <c r="G266" s="65">
        <f t="shared" si="16"/>
        <v>3</v>
      </c>
      <c r="H266" s="128" t="s">
        <v>635</v>
      </c>
      <c r="I266" s="122">
        <f>ROWS(H263:H266)</f>
        <v>4</v>
      </c>
    </row>
    <row r="267" spans="1:10" s="72" customFormat="1" x14ac:dyDescent="0.35">
      <c r="A267" s="69">
        <v>4</v>
      </c>
      <c r="B267" s="70">
        <v>15</v>
      </c>
      <c r="C267" s="69">
        <v>7.01</v>
      </c>
      <c r="D267" s="71" t="s">
        <v>229</v>
      </c>
      <c r="E267" s="65">
        <f t="shared" si="14"/>
        <v>4</v>
      </c>
      <c r="F267" s="65">
        <f t="shared" si="15"/>
        <v>15</v>
      </c>
      <c r="G267" s="65">
        <f t="shared" si="16"/>
        <v>7</v>
      </c>
      <c r="H267" s="128" t="s">
        <v>636</v>
      </c>
      <c r="I267" s="123">
        <f t="shared" ref="I267:I271" si="17">ROWS(H267:H267)</f>
        <v>1</v>
      </c>
    </row>
    <row r="268" spans="1:10" s="72" customFormat="1" x14ac:dyDescent="0.35">
      <c r="A268" s="60">
        <v>4</v>
      </c>
      <c r="B268" s="61">
        <v>15</v>
      </c>
      <c r="C268" s="60">
        <v>10.09</v>
      </c>
      <c r="D268" s="62" t="s">
        <v>215</v>
      </c>
      <c r="E268" s="65">
        <f t="shared" si="14"/>
        <v>4</v>
      </c>
      <c r="F268" s="65">
        <f t="shared" si="15"/>
        <v>15</v>
      </c>
      <c r="G268" s="65">
        <f t="shared" si="16"/>
        <v>10</v>
      </c>
      <c r="H268" s="128" t="s">
        <v>637</v>
      </c>
      <c r="I268" s="123">
        <f t="shared" si="17"/>
        <v>1</v>
      </c>
    </row>
    <row r="269" spans="1:10" s="72" customFormat="1" x14ac:dyDescent="0.35">
      <c r="A269" s="60">
        <v>4</v>
      </c>
      <c r="B269" s="61">
        <v>17.010000000000002</v>
      </c>
      <c r="C269" s="60">
        <v>5.0199999999999996</v>
      </c>
      <c r="D269" s="62" t="s">
        <v>233</v>
      </c>
      <c r="E269" s="65">
        <f t="shared" si="14"/>
        <v>4</v>
      </c>
      <c r="F269" s="65">
        <f t="shared" si="15"/>
        <v>17</v>
      </c>
      <c r="G269" s="65">
        <f t="shared" si="16"/>
        <v>5</v>
      </c>
      <c r="H269" s="128" t="s">
        <v>638</v>
      </c>
      <c r="I269" s="123">
        <f t="shared" si="17"/>
        <v>1</v>
      </c>
    </row>
    <row r="270" spans="1:10" s="72" customFormat="1" x14ac:dyDescent="0.35">
      <c r="A270" s="60">
        <v>4</v>
      </c>
      <c r="B270" s="61">
        <v>17.010000000000002</v>
      </c>
      <c r="C270" s="60">
        <v>6.01</v>
      </c>
      <c r="D270" s="62" t="s">
        <v>234</v>
      </c>
      <c r="E270" s="65">
        <f t="shared" si="14"/>
        <v>4</v>
      </c>
      <c r="F270" s="65">
        <f t="shared" si="15"/>
        <v>17</v>
      </c>
      <c r="G270" s="65">
        <f t="shared" si="16"/>
        <v>6</v>
      </c>
      <c r="H270" s="128" t="s">
        <v>639</v>
      </c>
      <c r="I270" s="123">
        <f t="shared" si="17"/>
        <v>1</v>
      </c>
    </row>
    <row r="271" spans="1:10" s="72" customFormat="1" x14ac:dyDescent="0.35">
      <c r="A271" s="69">
        <v>4</v>
      </c>
      <c r="B271" s="70">
        <v>17.041</v>
      </c>
      <c r="C271" s="69">
        <v>7.01</v>
      </c>
      <c r="D271" s="71" t="s">
        <v>229</v>
      </c>
      <c r="E271" s="65">
        <f t="shared" si="14"/>
        <v>4</v>
      </c>
      <c r="F271" s="65">
        <f t="shared" si="15"/>
        <v>17</v>
      </c>
      <c r="G271" s="65">
        <f t="shared" si="16"/>
        <v>7</v>
      </c>
      <c r="H271" s="128" t="s">
        <v>640</v>
      </c>
      <c r="I271" s="123">
        <f t="shared" si="17"/>
        <v>1</v>
      </c>
    </row>
    <row r="272" spans="1:10" s="72" customFormat="1" x14ac:dyDescent="0.35">
      <c r="A272" s="73">
        <v>4</v>
      </c>
      <c r="B272" s="96">
        <v>17.010000000000002</v>
      </c>
      <c r="C272" s="73">
        <v>8.01</v>
      </c>
      <c r="D272" s="97" t="s">
        <v>214</v>
      </c>
      <c r="E272" s="65">
        <f t="shared" si="14"/>
        <v>4</v>
      </c>
      <c r="F272" s="65">
        <f t="shared" si="15"/>
        <v>17</v>
      </c>
      <c r="G272" s="65">
        <f t="shared" si="16"/>
        <v>8</v>
      </c>
      <c r="H272" s="128"/>
      <c r="I272" s="122"/>
    </row>
    <row r="273" spans="1:10" s="72" customFormat="1" x14ac:dyDescent="0.35">
      <c r="A273" s="69">
        <v>4</v>
      </c>
      <c r="B273" s="70">
        <v>17.010000000000002</v>
      </c>
      <c r="C273" s="65">
        <v>8.01</v>
      </c>
      <c r="D273" s="71" t="s">
        <v>212</v>
      </c>
      <c r="E273" s="65">
        <f t="shared" si="14"/>
        <v>4</v>
      </c>
      <c r="F273" s="65">
        <f t="shared" si="15"/>
        <v>17</v>
      </c>
      <c r="G273" s="65">
        <f t="shared" si="16"/>
        <v>8</v>
      </c>
      <c r="H273" s="128"/>
      <c r="I273" s="122"/>
    </row>
    <row r="274" spans="1:10" s="72" customFormat="1" x14ac:dyDescent="0.35">
      <c r="A274" s="54">
        <v>4</v>
      </c>
      <c r="B274" s="55">
        <v>17.010000000000002</v>
      </c>
      <c r="C274" s="54">
        <v>8.09</v>
      </c>
      <c r="D274" s="56" t="s">
        <v>213</v>
      </c>
      <c r="E274" s="65">
        <f t="shared" si="14"/>
        <v>4</v>
      </c>
      <c r="F274" s="65">
        <f t="shared" si="15"/>
        <v>17</v>
      </c>
      <c r="G274" s="65">
        <f t="shared" si="16"/>
        <v>8</v>
      </c>
      <c r="H274" s="128"/>
      <c r="I274" s="122"/>
    </row>
    <row r="275" spans="1:10" s="72" customFormat="1" x14ac:dyDescent="0.35">
      <c r="A275" s="69">
        <v>4</v>
      </c>
      <c r="B275" s="70">
        <v>17.010000000000002</v>
      </c>
      <c r="C275" s="69">
        <v>8.0299999999999994</v>
      </c>
      <c r="D275" s="71" t="s">
        <v>218</v>
      </c>
      <c r="E275" s="65">
        <f t="shared" si="14"/>
        <v>4</v>
      </c>
      <c r="F275" s="65">
        <f t="shared" si="15"/>
        <v>17</v>
      </c>
      <c r="G275" s="65">
        <f t="shared" si="16"/>
        <v>8</v>
      </c>
      <c r="H275" s="128"/>
      <c r="I275" s="122"/>
    </row>
    <row r="276" spans="1:10" s="72" customFormat="1" x14ac:dyDescent="0.35">
      <c r="A276" s="69">
        <v>4</v>
      </c>
      <c r="B276" s="70">
        <v>17.010000000000002</v>
      </c>
      <c r="C276" s="69">
        <v>8.0399999999999991</v>
      </c>
      <c r="D276" s="71" t="s">
        <v>218</v>
      </c>
      <c r="E276" s="65">
        <f t="shared" si="14"/>
        <v>4</v>
      </c>
      <c r="F276" s="65">
        <f t="shared" si="15"/>
        <v>17</v>
      </c>
      <c r="G276" s="65">
        <f t="shared" si="16"/>
        <v>8</v>
      </c>
      <c r="H276" s="128" t="s">
        <v>641</v>
      </c>
      <c r="I276" s="122">
        <f>ROWS(H272:H276)</f>
        <v>5</v>
      </c>
    </row>
    <row r="277" spans="1:10" s="72" customFormat="1" x14ac:dyDescent="0.35">
      <c r="A277" s="69">
        <v>5</v>
      </c>
      <c r="B277" s="70">
        <v>1.0109999999999999</v>
      </c>
      <c r="C277" s="69">
        <v>7.01</v>
      </c>
      <c r="D277" s="71" t="s">
        <v>229</v>
      </c>
      <c r="E277" s="65">
        <f t="shared" si="14"/>
        <v>5</v>
      </c>
      <c r="F277" s="65">
        <f t="shared" si="15"/>
        <v>1</v>
      </c>
      <c r="G277" s="65">
        <f t="shared" si="16"/>
        <v>7</v>
      </c>
      <c r="H277" s="128" t="s">
        <v>642</v>
      </c>
      <c r="I277" s="123">
        <f t="shared" ref="I277:I280" si="18">ROWS(H277:H277)</f>
        <v>1</v>
      </c>
    </row>
    <row r="278" spans="1:10" s="72" customFormat="1" x14ac:dyDescent="0.35">
      <c r="A278" s="69">
        <v>5</v>
      </c>
      <c r="B278" s="70">
        <v>2.0299999999999998</v>
      </c>
      <c r="C278" s="69">
        <v>7.01</v>
      </c>
      <c r="D278" s="71" t="s">
        <v>229</v>
      </c>
      <c r="E278" s="65">
        <f t="shared" si="14"/>
        <v>5</v>
      </c>
      <c r="F278" s="65">
        <f t="shared" si="15"/>
        <v>2</v>
      </c>
      <c r="G278" s="65">
        <f t="shared" si="16"/>
        <v>7</v>
      </c>
      <c r="H278" s="128" t="s">
        <v>643</v>
      </c>
      <c r="I278" s="123">
        <f t="shared" si="18"/>
        <v>1</v>
      </c>
    </row>
    <row r="279" spans="1:10" s="72" customFormat="1" x14ac:dyDescent="0.35">
      <c r="A279" s="60">
        <v>5</v>
      </c>
      <c r="B279" s="61">
        <v>6.0609999999999999</v>
      </c>
      <c r="C279" s="60">
        <v>5.09</v>
      </c>
      <c r="D279" s="62" t="s">
        <v>159</v>
      </c>
      <c r="E279" s="65">
        <f t="shared" si="14"/>
        <v>5</v>
      </c>
      <c r="F279" s="65">
        <f t="shared" si="15"/>
        <v>6</v>
      </c>
      <c r="G279" s="65">
        <f t="shared" si="16"/>
        <v>5</v>
      </c>
      <c r="H279" s="128" t="s">
        <v>644</v>
      </c>
      <c r="I279" s="123">
        <f t="shared" si="18"/>
        <v>1</v>
      </c>
    </row>
    <row r="280" spans="1:10" s="72" customFormat="1" x14ac:dyDescent="0.35">
      <c r="A280" s="60">
        <v>5</v>
      </c>
      <c r="B280" s="61">
        <v>6.0609999999999999</v>
      </c>
      <c r="C280" s="60">
        <v>13.02</v>
      </c>
      <c r="D280" s="62" t="s">
        <v>159</v>
      </c>
      <c r="E280" s="65">
        <f t="shared" si="14"/>
        <v>5</v>
      </c>
      <c r="F280" s="65">
        <f t="shared" si="15"/>
        <v>6</v>
      </c>
      <c r="G280" s="65">
        <f t="shared" si="16"/>
        <v>13</v>
      </c>
      <c r="H280" s="128" t="s">
        <v>645</v>
      </c>
      <c r="I280" s="123">
        <f t="shared" si="18"/>
        <v>1</v>
      </c>
    </row>
    <row r="281" spans="1:10" s="72" customFormat="1" x14ac:dyDescent="0.35">
      <c r="A281" s="69">
        <v>5</v>
      </c>
      <c r="B281" s="70">
        <v>7.03</v>
      </c>
      <c r="C281" s="69">
        <v>8.0299999999999994</v>
      </c>
      <c r="D281" s="71" t="s">
        <v>218</v>
      </c>
      <c r="E281" s="65">
        <f t="shared" si="14"/>
        <v>5</v>
      </c>
      <c r="F281" s="65">
        <f t="shared" si="15"/>
        <v>7</v>
      </c>
      <c r="G281" s="65">
        <f t="shared" si="16"/>
        <v>8</v>
      </c>
      <c r="H281" s="128"/>
      <c r="I281" s="122"/>
    </row>
    <row r="282" spans="1:10" s="72" customFormat="1" x14ac:dyDescent="0.35">
      <c r="A282" s="69">
        <v>5</v>
      </c>
      <c r="B282" s="70">
        <v>7.03</v>
      </c>
      <c r="C282" s="69">
        <v>8.0399999999999991</v>
      </c>
      <c r="D282" s="71" t="s">
        <v>218</v>
      </c>
      <c r="E282" s="65">
        <f t="shared" si="14"/>
        <v>5</v>
      </c>
      <c r="F282" s="65">
        <f t="shared" si="15"/>
        <v>7</v>
      </c>
      <c r="G282" s="65">
        <f t="shared" si="16"/>
        <v>8</v>
      </c>
      <c r="H282" s="128"/>
      <c r="I282" s="122"/>
    </row>
    <row r="283" spans="1:10" s="72" customFormat="1" x14ac:dyDescent="0.35">
      <c r="A283" s="69">
        <v>5</v>
      </c>
      <c r="B283" s="70">
        <v>7.04</v>
      </c>
      <c r="C283" s="69">
        <v>8.0299999999999994</v>
      </c>
      <c r="D283" s="71" t="s">
        <v>218</v>
      </c>
      <c r="E283" s="65">
        <f t="shared" si="14"/>
        <v>5</v>
      </c>
      <c r="F283" s="65">
        <f t="shared" si="15"/>
        <v>7</v>
      </c>
      <c r="G283" s="65">
        <f t="shared" si="16"/>
        <v>8</v>
      </c>
      <c r="H283" s="128"/>
      <c r="I283" s="122"/>
    </row>
    <row r="284" spans="1:10" s="72" customFormat="1" x14ac:dyDescent="0.35">
      <c r="A284" s="69">
        <v>5</v>
      </c>
      <c r="B284" s="70">
        <v>7.04</v>
      </c>
      <c r="C284" s="69">
        <v>8.0399999999999991</v>
      </c>
      <c r="D284" s="71" t="s">
        <v>218</v>
      </c>
      <c r="E284" s="65">
        <f t="shared" si="14"/>
        <v>5</v>
      </c>
      <c r="F284" s="65">
        <f t="shared" si="15"/>
        <v>7</v>
      </c>
      <c r="G284" s="65">
        <f t="shared" si="16"/>
        <v>8</v>
      </c>
      <c r="H284" s="128" t="s">
        <v>646</v>
      </c>
      <c r="I284" s="122">
        <f>ROWS(H281:H284)</f>
        <v>4</v>
      </c>
    </row>
    <row r="285" spans="1:10" s="72" customFormat="1" x14ac:dyDescent="0.35">
      <c r="A285" s="69">
        <v>5</v>
      </c>
      <c r="B285" s="70">
        <v>9.0399999999999991</v>
      </c>
      <c r="C285" s="69">
        <v>7.01</v>
      </c>
      <c r="D285" s="71" t="s">
        <v>229</v>
      </c>
      <c r="E285" s="65">
        <f t="shared" si="14"/>
        <v>5</v>
      </c>
      <c r="F285" s="65">
        <f t="shared" si="15"/>
        <v>9</v>
      </c>
      <c r="G285" s="65">
        <f t="shared" si="16"/>
        <v>7</v>
      </c>
      <c r="H285" s="128" t="s">
        <v>647</v>
      </c>
      <c r="I285" s="123">
        <f>ROWS(H285:H285)</f>
        <v>1</v>
      </c>
    </row>
    <row r="286" spans="1:10" s="58" customFormat="1" x14ac:dyDescent="0.35">
      <c r="A286" s="69">
        <v>5</v>
      </c>
      <c r="B286" s="70">
        <v>10.010999999999999</v>
      </c>
      <c r="C286" s="69">
        <v>7.01</v>
      </c>
      <c r="D286" s="71" t="s">
        <v>229</v>
      </c>
      <c r="E286" s="65">
        <f t="shared" si="14"/>
        <v>5</v>
      </c>
      <c r="F286" s="65">
        <f t="shared" si="15"/>
        <v>10</v>
      </c>
      <c r="G286" s="65">
        <f t="shared" si="16"/>
        <v>7</v>
      </c>
      <c r="H286" s="132"/>
      <c r="I286" s="123"/>
      <c r="J286" s="64"/>
    </row>
    <row r="287" spans="1:10" s="64" customFormat="1" x14ac:dyDescent="0.35">
      <c r="A287" s="69">
        <v>5</v>
      </c>
      <c r="B287" s="70">
        <v>10.021000000000001</v>
      </c>
      <c r="C287" s="69">
        <v>7.01</v>
      </c>
      <c r="D287" s="71" t="s">
        <v>229</v>
      </c>
      <c r="E287" s="65">
        <f t="shared" si="14"/>
        <v>5</v>
      </c>
      <c r="F287" s="65">
        <f t="shared" si="15"/>
        <v>10</v>
      </c>
      <c r="G287" s="65">
        <f t="shared" si="16"/>
        <v>7</v>
      </c>
      <c r="H287" s="132" t="s">
        <v>648</v>
      </c>
      <c r="I287" s="123">
        <f>ROWS(H286:H287)</f>
        <v>2</v>
      </c>
    </row>
    <row r="288" spans="1:10" s="64" customFormat="1" x14ac:dyDescent="0.35">
      <c r="A288" s="69">
        <v>5</v>
      </c>
      <c r="B288" s="70">
        <v>10.010999999999999</v>
      </c>
      <c r="C288" s="69">
        <v>8.0299999999999994</v>
      </c>
      <c r="D288" s="71" t="s">
        <v>218</v>
      </c>
      <c r="E288" s="65">
        <f t="shared" si="14"/>
        <v>5</v>
      </c>
      <c r="F288" s="65">
        <f t="shared" si="15"/>
        <v>10</v>
      </c>
      <c r="G288" s="65">
        <f t="shared" si="16"/>
        <v>8</v>
      </c>
      <c r="H288" s="132"/>
      <c r="I288" s="123"/>
    </row>
    <row r="289" spans="1:10" s="58" customFormat="1" x14ac:dyDescent="0.35">
      <c r="A289" s="69">
        <v>5</v>
      </c>
      <c r="B289" s="70">
        <v>10.010999999999999</v>
      </c>
      <c r="C289" s="69">
        <v>8.0399999999999991</v>
      </c>
      <c r="D289" s="71" t="s">
        <v>218</v>
      </c>
      <c r="E289" s="65">
        <f t="shared" si="14"/>
        <v>5</v>
      </c>
      <c r="F289" s="65">
        <f t="shared" si="15"/>
        <v>10</v>
      </c>
      <c r="G289" s="65">
        <f t="shared" si="16"/>
        <v>8</v>
      </c>
      <c r="H289" s="132"/>
      <c r="I289" s="123"/>
      <c r="J289" s="64"/>
    </row>
    <row r="290" spans="1:10" s="58" customFormat="1" x14ac:dyDescent="0.35">
      <c r="A290" s="69">
        <v>5</v>
      </c>
      <c r="B290" s="70">
        <v>10.012</v>
      </c>
      <c r="C290" s="69">
        <v>8.0299999999999994</v>
      </c>
      <c r="D290" s="71" t="s">
        <v>218</v>
      </c>
      <c r="E290" s="65">
        <f t="shared" si="14"/>
        <v>5</v>
      </c>
      <c r="F290" s="65">
        <f t="shared" si="15"/>
        <v>10</v>
      </c>
      <c r="G290" s="65">
        <f t="shared" si="16"/>
        <v>8</v>
      </c>
      <c r="H290" s="132"/>
      <c r="I290" s="123"/>
      <c r="J290" s="64"/>
    </row>
    <row r="291" spans="1:10" s="58" customFormat="1" x14ac:dyDescent="0.35">
      <c r="A291" s="69">
        <v>5</v>
      </c>
      <c r="B291" s="70">
        <v>10.012</v>
      </c>
      <c r="C291" s="69">
        <v>8.0399999999999991</v>
      </c>
      <c r="D291" s="71" t="s">
        <v>218</v>
      </c>
      <c r="E291" s="65">
        <f t="shared" si="14"/>
        <v>5</v>
      </c>
      <c r="F291" s="65">
        <f t="shared" si="15"/>
        <v>10</v>
      </c>
      <c r="G291" s="65">
        <f t="shared" si="16"/>
        <v>8</v>
      </c>
      <c r="H291" s="132" t="s">
        <v>649</v>
      </c>
      <c r="I291" s="123">
        <f>ROWS(H288:H291)</f>
        <v>4</v>
      </c>
      <c r="J291" s="64"/>
    </row>
    <row r="292" spans="1:10" s="58" customFormat="1" x14ac:dyDescent="0.35">
      <c r="A292" s="69">
        <v>5</v>
      </c>
      <c r="B292" s="70">
        <v>11.07</v>
      </c>
      <c r="C292" s="69">
        <v>8.0299999999999994</v>
      </c>
      <c r="D292" s="71" t="s">
        <v>218</v>
      </c>
      <c r="E292" s="65">
        <f t="shared" si="14"/>
        <v>5</v>
      </c>
      <c r="F292" s="65">
        <f t="shared" si="15"/>
        <v>11</v>
      </c>
      <c r="G292" s="65">
        <f t="shared" si="16"/>
        <v>8</v>
      </c>
      <c r="H292" s="132"/>
      <c r="I292" s="123"/>
      <c r="J292" s="64"/>
    </row>
    <row r="293" spans="1:10" s="58" customFormat="1" x14ac:dyDescent="0.35">
      <c r="A293" s="69">
        <v>5</v>
      </c>
      <c r="B293" s="70">
        <v>11.07</v>
      </c>
      <c r="C293" s="69">
        <v>8.0399999999999991</v>
      </c>
      <c r="D293" s="71" t="s">
        <v>218</v>
      </c>
      <c r="E293" s="65">
        <f t="shared" si="14"/>
        <v>5</v>
      </c>
      <c r="F293" s="65">
        <f t="shared" si="15"/>
        <v>11</v>
      </c>
      <c r="G293" s="65">
        <f t="shared" si="16"/>
        <v>8</v>
      </c>
      <c r="H293" s="132"/>
      <c r="I293" s="123"/>
      <c r="J293" s="64"/>
    </row>
    <row r="294" spans="1:10" s="58" customFormat="1" x14ac:dyDescent="0.35">
      <c r="A294" s="69">
        <v>5</v>
      </c>
      <c r="B294" s="70">
        <v>11.08</v>
      </c>
      <c r="C294" s="69">
        <v>8.0299999999999994</v>
      </c>
      <c r="D294" s="71" t="s">
        <v>218</v>
      </c>
      <c r="E294" s="65">
        <f t="shared" si="14"/>
        <v>5</v>
      </c>
      <c r="F294" s="65">
        <f t="shared" si="15"/>
        <v>11</v>
      </c>
      <c r="G294" s="65">
        <f t="shared" si="16"/>
        <v>8</v>
      </c>
      <c r="H294" s="132"/>
      <c r="I294" s="123"/>
      <c r="J294" s="64"/>
    </row>
    <row r="295" spans="1:10" s="58" customFormat="1" x14ac:dyDescent="0.35">
      <c r="A295" s="69">
        <v>5</v>
      </c>
      <c r="B295" s="70">
        <v>11.08</v>
      </c>
      <c r="C295" s="69">
        <v>8.0399999999999991</v>
      </c>
      <c r="D295" s="71" t="s">
        <v>218</v>
      </c>
      <c r="E295" s="65">
        <f t="shared" si="14"/>
        <v>5</v>
      </c>
      <c r="F295" s="65">
        <f t="shared" si="15"/>
        <v>11</v>
      </c>
      <c r="G295" s="65">
        <f t="shared" si="16"/>
        <v>8</v>
      </c>
      <c r="H295" s="132" t="s">
        <v>650</v>
      </c>
      <c r="I295" s="123">
        <f>ROWS(H292:H295)</f>
        <v>4</v>
      </c>
      <c r="J295" s="64"/>
    </row>
    <row r="296" spans="1:10" s="58" customFormat="1" x14ac:dyDescent="0.35">
      <c r="A296" s="60">
        <v>5</v>
      </c>
      <c r="B296" s="61">
        <v>12.01</v>
      </c>
      <c r="C296" s="60">
        <v>5.09</v>
      </c>
      <c r="D296" s="62" t="s">
        <v>159</v>
      </c>
      <c r="E296" s="65">
        <f t="shared" si="14"/>
        <v>5</v>
      </c>
      <c r="F296" s="65">
        <f t="shared" si="15"/>
        <v>12</v>
      </c>
      <c r="G296" s="65">
        <f t="shared" si="16"/>
        <v>5</v>
      </c>
      <c r="H296" s="132" t="s">
        <v>651</v>
      </c>
      <c r="I296" s="123">
        <f t="shared" ref="I296:I300" si="19">ROWS(H296:H296)</f>
        <v>1</v>
      </c>
      <c r="J296" s="64"/>
    </row>
    <row r="297" spans="1:10" s="58" customFormat="1" x14ac:dyDescent="0.35">
      <c r="A297" s="69">
        <v>5</v>
      </c>
      <c r="B297" s="70">
        <v>12.02</v>
      </c>
      <c r="C297" s="69">
        <v>7.01</v>
      </c>
      <c r="D297" s="71" t="s">
        <v>229</v>
      </c>
      <c r="E297" s="65">
        <f t="shared" si="14"/>
        <v>5</v>
      </c>
      <c r="F297" s="65">
        <f t="shared" si="15"/>
        <v>12</v>
      </c>
      <c r="G297" s="65">
        <f t="shared" si="16"/>
        <v>7</v>
      </c>
      <c r="H297" s="132" t="s">
        <v>652</v>
      </c>
      <c r="I297" s="123">
        <f t="shared" si="19"/>
        <v>1</v>
      </c>
      <c r="J297" s="64"/>
    </row>
    <row r="298" spans="1:10" s="58" customFormat="1" x14ac:dyDescent="0.35">
      <c r="A298" s="60">
        <v>5</v>
      </c>
      <c r="B298" s="61">
        <v>12.01</v>
      </c>
      <c r="C298" s="60">
        <v>13.02</v>
      </c>
      <c r="D298" s="62" t="s">
        <v>159</v>
      </c>
      <c r="E298" s="65">
        <f t="shared" si="14"/>
        <v>5</v>
      </c>
      <c r="F298" s="65">
        <f t="shared" si="15"/>
        <v>12</v>
      </c>
      <c r="G298" s="65">
        <f t="shared" si="16"/>
        <v>13</v>
      </c>
      <c r="H298" s="132" t="s">
        <v>653</v>
      </c>
      <c r="I298" s="123">
        <f t="shared" si="19"/>
        <v>1</v>
      </c>
      <c r="J298" s="64"/>
    </row>
    <row r="299" spans="1:10" s="58" customFormat="1" x14ac:dyDescent="0.35">
      <c r="A299" s="69">
        <v>5</v>
      </c>
      <c r="B299" s="70">
        <v>15</v>
      </c>
      <c r="C299" s="69">
        <v>7.01</v>
      </c>
      <c r="D299" s="71" t="s">
        <v>229</v>
      </c>
      <c r="E299" s="65">
        <f t="shared" si="14"/>
        <v>5</v>
      </c>
      <c r="F299" s="65">
        <f t="shared" si="15"/>
        <v>15</v>
      </c>
      <c r="G299" s="65">
        <f t="shared" si="16"/>
        <v>7</v>
      </c>
      <c r="H299" s="132" t="s">
        <v>654</v>
      </c>
      <c r="I299" s="123">
        <f t="shared" si="19"/>
        <v>1</v>
      </c>
      <c r="J299" s="64"/>
    </row>
    <row r="300" spans="1:10" s="58" customFormat="1" x14ac:dyDescent="0.35">
      <c r="A300" s="69">
        <v>5</v>
      </c>
      <c r="B300" s="70">
        <v>17.041</v>
      </c>
      <c r="C300" s="69">
        <v>7.01</v>
      </c>
      <c r="D300" s="71" t="s">
        <v>229</v>
      </c>
      <c r="E300" s="65">
        <f t="shared" si="14"/>
        <v>5</v>
      </c>
      <c r="F300" s="65">
        <f t="shared" si="15"/>
        <v>17</v>
      </c>
      <c r="G300" s="65">
        <f t="shared" si="16"/>
        <v>7</v>
      </c>
      <c r="H300" s="132" t="s">
        <v>655</v>
      </c>
      <c r="I300" s="123">
        <f t="shared" si="19"/>
        <v>1</v>
      </c>
      <c r="J300" s="64"/>
    </row>
    <row r="301" spans="1:10" s="58" customFormat="1" x14ac:dyDescent="0.35">
      <c r="A301" s="69">
        <v>5</v>
      </c>
      <c r="B301" s="70">
        <v>17.010000000000002</v>
      </c>
      <c r="C301" s="69">
        <v>8.0299999999999994</v>
      </c>
      <c r="D301" s="71" t="s">
        <v>218</v>
      </c>
      <c r="E301" s="65">
        <f t="shared" si="14"/>
        <v>5</v>
      </c>
      <c r="F301" s="65">
        <f t="shared" si="15"/>
        <v>17</v>
      </c>
      <c r="G301" s="65">
        <f t="shared" si="16"/>
        <v>8</v>
      </c>
      <c r="H301" s="132"/>
      <c r="I301" s="123"/>
      <c r="J301" s="64"/>
    </row>
    <row r="302" spans="1:10" s="58" customFormat="1" x14ac:dyDescent="0.35">
      <c r="A302" s="69">
        <v>5</v>
      </c>
      <c r="B302" s="70">
        <v>17.010000000000002</v>
      </c>
      <c r="C302" s="69">
        <v>8.0399999999999991</v>
      </c>
      <c r="D302" s="71" t="s">
        <v>218</v>
      </c>
      <c r="E302" s="65">
        <f t="shared" si="14"/>
        <v>5</v>
      </c>
      <c r="F302" s="65">
        <f t="shared" si="15"/>
        <v>17</v>
      </c>
      <c r="G302" s="65">
        <f t="shared" si="16"/>
        <v>8</v>
      </c>
      <c r="H302" s="132" t="s">
        <v>656</v>
      </c>
      <c r="I302" s="123">
        <f>ROWS(H301:H302)</f>
        <v>2</v>
      </c>
      <c r="J302" s="64"/>
    </row>
    <row r="303" spans="1:10" s="59" customFormat="1" x14ac:dyDescent="0.35">
      <c r="A303" s="69">
        <v>6</v>
      </c>
      <c r="B303" s="70">
        <v>13.01</v>
      </c>
      <c r="C303" s="69">
        <v>2.04</v>
      </c>
      <c r="D303" s="71" t="s">
        <v>300</v>
      </c>
      <c r="E303" s="65">
        <f t="shared" si="14"/>
        <v>6</v>
      </c>
      <c r="F303" s="65">
        <f t="shared" si="15"/>
        <v>13</v>
      </c>
      <c r="G303" s="65">
        <f t="shared" si="16"/>
        <v>2</v>
      </c>
      <c r="H303" s="128"/>
      <c r="I303" s="122"/>
      <c r="J303" s="85"/>
    </row>
    <row r="304" spans="1:10" s="59" customFormat="1" x14ac:dyDescent="0.35">
      <c r="A304" s="69">
        <v>6</v>
      </c>
      <c r="B304" s="70">
        <v>13.02</v>
      </c>
      <c r="C304" s="69">
        <v>2.04</v>
      </c>
      <c r="D304" s="71" t="s">
        <v>300</v>
      </c>
      <c r="E304" s="65">
        <f t="shared" si="14"/>
        <v>6</v>
      </c>
      <c r="F304" s="65">
        <f t="shared" si="15"/>
        <v>13</v>
      </c>
      <c r="G304" s="65">
        <f t="shared" si="16"/>
        <v>2</v>
      </c>
      <c r="H304" s="128"/>
      <c r="I304" s="122"/>
      <c r="J304" s="85"/>
    </row>
    <row r="305" spans="1:10" s="59" customFormat="1" x14ac:dyDescent="0.35">
      <c r="A305" s="60">
        <v>6</v>
      </c>
      <c r="B305" s="61">
        <v>13.01</v>
      </c>
      <c r="C305" s="60">
        <v>2.0299999999999998</v>
      </c>
      <c r="D305" s="62" t="s">
        <v>250</v>
      </c>
      <c r="E305" s="65">
        <f t="shared" si="14"/>
        <v>6</v>
      </c>
      <c r="F305" s="65">
        <f t="shared" si="15"/>
        <v>13</v>
      </c>
      <c r="G305" s="65">
        <f t="shared" si="16"/>
        <v>2</v>
      </c>
      <c r="H305" s="128" t="s">
        <v>657</v>
      </c>
      <c r="I305" s="122">
        <f>ROWS(H303:H305)</f>
        <v>3</v>
      </c>
      <c r="J305" s="85"/>
    </row>
    <row r="306" spans="1:10" s="59" customFormat="1" x14ac:dyDescent="0.35">
      <c r="A306" s="60">
        <v>6</v>
      </c>
      <c r="B306" s="61">
        <v>13.01</v>
      </c>
      <c r="C306" s="60">
        <v>5.0599999999999996</v>
      </c>
      <c r="D306" s="62" t="s">
        <v>250</v>
      </c>
      <c r="E306" s="65">
        <f t="shared" si="14"/>
        <v>6</v>
      </c>
      <c r="F306" s="65">
        <f t="shared" si="15"/>
        <v>13</v>
      </c>
      <c r="G306" s="65">
        <f t="shared" si="16"/>
        <v>5</v>
      </c>
      <c r="H306" s="128"/>
      <c r="I306" s="122"/>
      <c r="J306" s="85"/>
    </row>
    <row r="307" spans="1:10" s="59" customFormat="1" x14ac:dyDescent="0.35">
      <c r="A307" s="69">
        <v>6</v>
      </c>
      <c r="B307" s="70">
        <v>13.01</v>
      </c>
      <c r="C307" s="69">
        <v>5.07</v>
      </c>
      <c r="D307" s="71" t="s">
        <v>222</v>
      </c>
      <c r="E307" s="65">
        <f t="shared" si="14"/>
        <v>6</v>
      </c>
      <c r="F307" s="65">
        <f t="shared" si="15"/>
        <v>13</v>
      </c>
      <c r="G307" s="65">
        <f t="shared" si="16"/>
        <v>5</v>
      </c>
      <c r="H307" s="128" t="s">
        <v>658</v>
      </c>
      <c r="I307" s="122">
        <f>ROWS(H306:H307)</f>
        <v>2</v>
      </c>
      <c r="J307" s="85"/>
    </row>
    <row r="308" spans="1:10" s="59" customFormat="1" x14ac:dyDescent="0.35">
      <c r="A308" s="69">
        <v>6</v>
      </c>
      <c r="B308" s="70">
        <v>13.01</v>
      </c>
      <c r="C308" s="69">
        <v>10.039999999999999</v>
      </c>
      <c r="D308" s="71" t="s">
        <v>300</v>
      </c>
      <c r="E308" s="65">
        <f t="shared" si="14"/>
        <v>6</v>
      </c>
      <c r="F308" s="65">
        <f t="shared" si="15"/>
        <v>13</v>
      </c>
      <c r="G308" s="65">
        <f t="shared" si="16"/>
        <v>10</v>
      </c>
      <c r="H308" s="128"/>
      <c r="I308" s="122"/>
      <c r="J308" s="85"/>
    </row>
    <row r="309" spans="1:10" s="59" customFormat="1" x14ac:dyDescent="0.35">
      <c r="A309" s="69">
        <v>6</v>
      </c>
      <c r="B309" s="70">
        <v>13.02</v>
      </c>
      <c r="C309" s="69">
        <v>10.039999999999999</v>
      </c>
      <c r="D309" s="71" t="s">
        <v>300</v>
      </c>
      <c r="E309" s="65">
        <f t="shared" si="14"/>
        <v>6</v>
      </c>
      <c r="F309" s="65">
        <f t="shared" si="15"/>
        <v>13</v>
      </c>
      <c r="G309" s="65">
        <f t="shared" si="16"/>
        <v>10</v>
      </c>
      <c r="H309" s="128" t="s">
        <v>659</v>
      </c>
      <c r="I309" s="122">
        <f>ROWS(H308:H309)</f>
        <v>2</v>
      </c>
      <c r="J309" s="85"/>
    </row>
    <row r="310" spans="1:10" s="59" customFormat="1" x14ac:dyDescent="0.35">
      <c r="A310" s="60">
        <v>7.2</v>
      </c>
      <c r="B310" s="61">
        <v>6.01</v>
      </c>
      <c r="C310" s="60">
        <v>5.0599999999999996</v>
      </c>
      <c r="D310" s="62" t="s">
        <v>250</v>
      </c>
      <c r="E310" s="65">
        <f t="shared" si="14"/>
        <v>7</v>
      </c>
      <c r="F310" s="65">
        <f t="shared" si="15"/>
        <v>6</v>
      </c>
      <c r="G310" s="65">
        <f t="shared" si="16"/>
        <v>5</v>
      </c>
      <c r="H310" s="128"/>
      <c r="I310" s="122"/>
      <c r="J310" s="85"/>
    </row>
    <row r="311" spans="1:10" s="59" customFormat="1" x14ac:dyDescent="0.35">
      <c r="A311" s="69">
        <v>7.2</v>
      </c>
      <c r="B311" s="70">
        <v>6.01</v>
      </c>
      <c r="C311" s="69">
        <v>5.0599999999999996</v>
      </c>
      <c r="D311" s="71" t="s">
        <v>222</v>
      </c>
      <c r="E311" s="65">
        <f t="shared" si="14"/>
        <v>7</v>
      </c>
      <c r="F311" s="65">
        <f t="shared" si="15"/>
        <v>6</v>
      </c>
      <c r="G311" s="65">
        <f t="shared" si="16"/>
        <v>5</v>
      </c>
      <c r="H311" s="128"/>
      <c r="I311" s="122"/>
      <c r="J311" s="85"/>
    </row>
    <row r="312" spans="1:10" s="59" customFormat="1" x14ac:dyDescent="0.35">
      <c r="A312" s="69">
        <v>7.2</v>
      </c>
      <c r="B312" s="70">
        <v>6.01</v>
      </c>
      <c r="C312" s="69">
        <v>5.07</v>
      </c>
      <c r="D312" s="71" t="s">
        <v>222</v>
      </c>
      <c r="E312" s="65">
        <f t="shared" si="14"/>
        <v>7</v>
      </c>
      <c r="F312" s="65">
        <f t="shared" si="15"/>
        <v>6</v>
      </c>
      <c r="G312" s="65">
        <f t="shared" si="16"/>
        <v>5</v>
      </c>
      <c r="H312" s="128" t="s">
        <v>660</v>
      </c>
      <c r="I312" s="122">
        <f>ROWS(H310:H312)</f>
        <v>3</v>
      </c>
      <c r="J312" s="85"/>
    </row>
    <row r="313" spans="1:10" s="59" customFormat="1" x14ac:dyDescent="0.35">
      <c r="A313" s="60">
        <v>7.1</v>
      </c>
      <c r="B313" s="61">
        <v>6.02</v>
      </c>
      <c r="C313" s="60">
        <v>8.07</v>
      </c>
      <c r="D313" s="62" t="s">
        <v>210</v>
      </c>
      <c r="E313" s="65">
        <f t="shared" si="14"/>
        <v>7</v>
      </c>
      <c r="F313" s="65">
        <f t="shared" si="15"/>
        <v>6</v>
      </c>
      <c r="G313" s="65">
        <f t="shared" si="16"/>
        <v>8</v>
      </c>
      <c r="H313" s="128"/>
      <c r="I313" s="122"/>
      <c r="J313" s="85"/>
    </row>
    <row r="314" spans="1:10" s="59" customFormat="1" x14ac:dyDescent="0.35">
      <c r="A314" s="60">
        <v>7.1</v>
      </c>
      <c r="B314" s="61">
        <v>6.056</v>
      </c>
      <c r="C314" s="60">
        <v>8.07</v>
      </c>
      <c r="D314" s="62" t="s">
        <v>210</v>
      </c>
      <c r="E314" s="65">
        <f t="shared" si="14"/>
        <v>7</v>
      </c>
      <c r="F314" s="65">
        <f t="shared" si="15"/>
        <v>6</v>
      </c>
      <c r="G314" s="65">
        <f t="shared" si="16"/>
        <v>8</v>
      </c>
      <c r="H314" s="128"/>
      <c r="I314" s="122"/>
      <c r="J314" s="85"/>
    </row>
    <row r="315" spans="1:10" s="59" customFormat="1" x14ac:dyDescent="0.35">
      <c r="A315" s="60">
        <v>7.1</v>
      </c>
      <c r="B315" s="61">
        <v>6.0570000000000004</v>
      </c>
      <c r="C315" s="60">
        <v>8.07</v>
      </c>
      <c r="D315" s="62" t="s">
        <v>210</v>
      </c>
      <c r="E315" s="65">
        <f t="shared" si="14"/>
        <v>7</v>
      </c>
      <c r="F315" s="65">
        <f t="shared" si="15"/>
        <v>6</v>
      </c>
      <c r="G315" s="65">
        <f t="shared" si="16"/>
        <v>8</v>
      </c>
      <c r="H315" s="128"/>
      <c r="I315" s="122"/>
      <c r="J315" s="85"/>
    </row>
    <row r="316" spans="1:10" s="59" customFormat="1" x14ac:dyDescent="0.35">
      <c r="A316" s="54">
        <v>7.1</v>
      </c>
      <c r="B316" s="55">
        <v>6.08</v>
      </c>
      <c r="C316" s="54">
        <v>8.09</v>
      </c>
      <c r="D316" s="56" t="s">
        <v>213</v>
      </c>
      <c r="E316" s="65">
        <f t="shared" si="14"/>
        <v>7</v>
      </c>
      <c r="F316" s="65">
        <f t="shared" si="15"/>
        <v>6</v>
      </c>
      <c r="G316" s="65">
        <f t="shared" si="16"/>
        <v>8</v>
      </c>
      <c r="H316" s="128" t="s">
        <v>661</v>
      </c>
      <c r="I316" s="122">
        <f>ROWS(H313:H316)</f>
        <v>4</v>
      </c>
      <c r="J316" s="85"/>
    </row>
    <row r="317" spans="1:10" s="59" customFormat="1" x14ac:dyDescent="0.35">
      <c r="A317" s="60">
        <v>7.1</v>
      </c>
      <c r="B317" s="61">
        <v>6.08</v>
      </c>
      <c r="C317" s="60">
        <v>18.03</v>
      </c>
      <c r="D317" s="62" t="s">
        <v>148</v>
      </c>
      <c r="E317" s="65">
        <f t="shared" si="14"/>
        <v>7</v>
      </c>
      <c r="F317" s="65">
        <f t="shared" si="15"/>
        <v>6</v>
      </c>
      <c r="G317" s="65">
        <f t="shared" si="16"/>
        <v>18</v>
      </c>
      <c r="H317" s="128" t="s">
        <v>662</v>
      </c>
      <c r="I317" s="123">
        <f t="shared" ref="I317:I318" si="20">ROWS(H317:H317)</f>
        <v>1</v>
      </c>
      <c r="J317" s="85"/>
    </row>
    <row r="318" spans="1:10" s="59" customFormat="1" x14ac:dyDescent="0.35">
      <c r="A318" s="60">
        <v>7.1</v>
      </c>
      <c r="B318" s="61">
        <v>7.02</v>
      </c>
      <c r="C318" s="60">
        <v>8.07</v>
      </c>
      <c r="D318" s="62" t="s">
        <v>210</v>
      </c>
      <c r="E318" s="65">
        <f t="shared" si="14"/>
        <v>7</v>
      </c>
      <c r="F318" s="65">
        <f t="shared" si="15"/>
        <v>7</v>
      </c>
      <c r="G318" s="65">
        <f t="shared" si="16"/>
        <v>8</v>
      </c>
      <c r="H318" s="128" t="s">
        <v>663</v>
      </c>
      <c r="I318" s="123">
        <f t="shared" si="20"/>
        <v>1</v>
      </c>
      <c r="J318" s="85"/>
    </row>
    <row r="319" spans="1:10" s="59" customFormat="1" x14ac:dyDescent="0.35">
      <c r="A319" s="69">
        <v>7.3</v>
      </c>
      <c r="B319" s="70">
        <v>7.01</v>
      </c>
      <c r="C319" s="69">
        <v>9.0299999999999994</v>
      </c>
      <c r="D319" s="71" t="s">
        <v>117</v>
      </c>
      <c r="E319" s="65">
        <f t="shared" si="14"/>
        <v>7</v>
      </c>
      <c r="F319" s="65">
        <f t="shared" si="15"/>
        <v>7</v>
      </c>
      <c r="G319" s="65">
        <f t="shared" si="16"/>
        <v>9</v>
      </c>
      <c r="H319" s="132"/>
      <c r="I319" s="123"/>
      <c r="J319" s="64"/>
    </row>
    <row r="320" spans="1:10" s="72" customFormat="1" x14ac:dyDescent="0.35">
      <c r="A320" s="69">
        <v>7.3</v>
      </c>
      <c r="B320" s="70">
        <v>7.01</v>
      </c>
      <c r="C320" s="69">
        <v>9.0399999999999991</v>
      </c>
      <c r="D320" s="71" t="s">
        <v>117</v>
      </c>
      <c r="E320" s="65">
        <f t="shared" si="14"/>
        <v>7</v>
      </c>
      <c r="F320" s="65">
        <f t="shared" si="15"/>
        <v>7</v>
      </c>
      <c r="G320" s="65">
        <f t="shared" si="16"/>
        <v>9</v>
      </c>
      <c r="H320" s="132"/>
      <c r="I320" s="123"/>
      <c r="J320" s="64"/>
    </row>
    <row r="321" spans="1:10" s="72" customFormat="1" x14ac:dyDescent="0.35">
      <c r="A321" s="69">
        <v>7.3</v>
      </c>
      <c r="B321" s="70">
        <v>7.01</v>
      </c>
      <c r="C321" s="69">
        <v>9.0500000000000007</v>
      </c>
      <c r="D321" s="71" t="s">
        <v>117</v>
      </c>
      <c r="E321" s="65">
        <f t="shared" si="14"/>
        <v>7</v>
      </c>
      <c r="F321" s="65">
        <f t="shared" si="15"/>
        <v>7</v>
      </c>
      <c r="G321" s="65">
        <f t="shared" si="16"/>
        <v>9</v>
      </c>
      <c r="H321" s="132" t="s">
        <v>664</v>
      </c>
      <c r="I321" s="123">
        <f>ROWS(H319:H321)</f>
        <v>3</v>
      </c>
      <c r="J321" s="64"/>
    </row>
    <row r="322" spans="1:10" s="72" customFormat="1" x14ac:dyDescent="0.35">
      <c r="A322" s="69">
        <v>7.3</v>
      </c>
      <c r="B322" s="70">
        <v>7.01</v>
      </c>
      <c r="C322" s="69">
        <v>200</v>
      </c>
      <c r="D322" s="71" t="s">
        <v>117</v>
      </c>
      <c r="E322" s="65">
        <f t="shared" ref="E322:E385" si="21">_xlfn.FLOOR.MATH(A322)</f>
        <v>7</v>
      </c>
      <c r="F322" s="65">
        <f t="shared" ref="F322:F385" si="22">_xlfn.FLOOR.MATH(B322)</f>
        <v>7</v>
      </c>
      <c r="G322" s="65">
        <f t="shared" ref="G322:G385" si="23">_xlfn.FLOOR.MATH(C322)</f>
        <v>200</v>
      </c>
      <c r="H322" s="132"/>
      <c r="I322" s="123"/>
      <c r="J322" s="64"/>
    </row>
    <row r="323" spans="1:10" s="72" customFormat="1" x14ac:dyDescent="0.35">
      <c r="A323" s="60">
        <v>7.1</v>
      </c>
      <c r="B323" s="61">
        <v>8.01</v>
      </c>
      <c r="C323" s="60">
        <v>3.03</v>
      </c>
      <c r="D323" s="62" t="s">
        <v>215</v>
      </c>
      <c r="E323" s="65">
        <f t="shared" si="21"/>
        <v>7</v>
      </c>
      <c r="F323" s="65">
        <f t="shared" si="22"/>
        <v>8</v>
      </c>
      <c r="G323" s="65">
        <f t="shared" si="23"/>
        <v>3</v>
      </c>
      <c r="H323" s="128"/>
      <c r="I323" s="122"/>
      <c r="J323" s="85"/>
    </row>
    <row r="324" spans="1:10" s="72" customFormat="1" x14ac:dyDescent="0.35">
      <c r="A324" s="60">
        <v>7.1</v>
      </c>
      <c r="B324" s="61">
        <v>8.01</v>
      </c>
      <c r="C324" s="60">
        <v>3.04</v>
      </c>
      <c r="D324" s="62" t="s">
        <v>215</v>
      </c>
      <c r="E324" s="65">
        <f t="shared" si="21"/>
        <v>7</v>
      </c>
      <c r="F324" s="65">
        <f t="shared" si="22"/>
        <v>8</v>
      </c>
      <c r="G324" s="65">
        <f t="shared" si="23"/>
        <v>3</v>
      </c>
      <c r="H324" s="128"/>
      <c r="I324" s="122"/>
      <c r="J324" s="85"/>
    </row>
    <row r="325" spans="1:10" s="64" customFormat="1" x14ac:dyDescent="0.35">
      <c r="A325" s="60">
        <v>7.1</v>
      </c>
      <c r="B325" s="61">
        <v>8.0399999999999991</v>
      </c>
      <c r="C325" s="60">
        <v>3.03</v>
      </c>
      <c r="D325" s="62" t="s">
        <v>215</v>
      </c>
      <c r="E325" s="65">
        <f t="shared" si="21"/>
        <v>7</v>
      </c>
      <c r="F325" s="65">
        <f t="shared" si="22"/>
        <v>8</v>
      </c>
      <c r="G325" s="65">
        <f t="shared" si="23"/>
        <v>3</v>
      </c>
      <c r="H325" s="124"/>
      <c r="I325" s="123"/>
    </row>
    <row r="326" spans="1:10" s="64" customFormat="1" x14ac:dyDescent="0.35">
      <c r="A326" s="60">
        <v>7.1</v>
      </c>
      <c r="B326" s="61">
        <v>8.0399999999999991</v>
      </c>
      <c r="C326" s="60">
        <v>3.04</v>
      </c>
      <c r="D326" s="62" t="s">
        <v>215</v>
      </c>
      <c r="E326" s="65">
        <f t="shared" si="21"/>
        <v>7</v>
      </c>
      <c r="F326" s="65">
        <f t="shared" si="22"/>
        <v>8</v>
      </c>
      <c r="G326" s="65">
        <f t="shared" si="23"/>
        <v>3</v>
      </c>
      <c r="H326" s="124" t="s">
        <v>665</v>
      </c>
      <c r="I326" s="132">
        <f>ROWS(H322:H326)</f>
        <v>5</v>
      </c>
      <c r="J326" s="58"/>
    </row>
    <row r="327" spans="1:10" s="64" customFormat="1" x14ac:dyDescent="0.35">
      <c r="A327" s="60">
        <v>7.1</v>
      </c>
      <c r="B327" s="61">
        <v>8.0399999999999991</v>
      </c>
      <c r="C327" s="60">
        <v>4.01</v>
      </c>
      <c r="D327" s="62" t="s">
        <v>227</v>
      </c>
      <c r="E327" s="65">
        <f t="shared" si="21"/>
        <v>7</v>
      </c>
      <c r="F327" s="65">
        <f t="shared" si="22"/>
        <v>8</v>
      </c>
      <c r="G327" s="65">
        <f t="shared" si="23"/>
        <v>4</v>
      </c>
      <c r="H327" s="124" t="s">
        <v>666</v>
      </c>
      <c r="I327" s="123">
        <f>ROWS(H327:H327)</f>
        <v>1</v>
      </c>
      <c r="J327" s="58"/>
    </row>
    <row r="328" spans="1:10" s="64" customFormat="1" x14ac:dyDescent="0.35">
      <c r="A328" s="69">
        <v>7.1</v>
      </c>
      <c r="B328" s="70">
        <v>8.01</v>
      </c>
      <c r="C328" s="69">
        <v>5.04</v>
      </c>
      <c r="D328" s="71" t="s">
        <v>235</v>
      </c>
      <c r="E328" s="65">
        <f t="shared" si="21"/>
        <v>7</v>
      </c>
      <c r="F328" s="65">
        <f t="shared" si="22"/>
        <v>8</v>
      </c>
      <c r="G328" s="65">
        <f t="shared" si="23"/>
        <v>5</v>
      </c>
      <c r="H328" s="128"/>
      <c r="I328" s="122"/>
      <c r="J328" s="85"/>
    </row>
    <row r="329" spans="1:10" s="64" customFormat="1" x14ac:dyDescent="0.35">
      <c r="A329" s="69">
        <v>7.1</v>
      </c>
      <c r="B329" s="70">
        <v>8.02</v>
      </c>
      <c r="C329" s="69">
        <v>5.04</v>
      </c>
      <c r="D329" s="71" t="s">
        <v>235</v>
      </c>
      <c r="E329" s="65">
        <f t="shared" si="21"/>
        <v>7</v>
      </c>
      <c r="F329" s="65">
        <f t="shared" si="22"/>
        <v>8</v>
      </c>
      <c r="G329" s="65">
        <f t="shared" si="23"/>
        <v>5</v>
      </c>
      <c r="H329" s="124"/>
      <c r="I329" s="132"/>
      <c r="J329" s="58"/>
    </row>
    <row r="330" spans="1:10" s="64" customFormat="1" x14ac:dyDescent="0.35">
      <c r="A330" s="69">
        <v>7.1</v>
      </c>
      <c r="B330" s="70">
        <v>8.0399999999999991</v>
      </c>
      <c r="C330" s="69">
        <v>5.04</v>
      </c>
      <c r="D330" s="71" t="s">
        <v>235</v>
      </c>
      <c r="E330" s="65">
        <f t="shared" si="21"/>
        <v>7</v>
      </c>
      <c r="F330" s="65">
        <f t="shared" si="22"/>
        <v>8</v>
      </c>
      <c r="G330" s="65">
        <f t="shared" si="23"/>
        <v>5</v>
      </c>
      <c r="H330" s="124"/>
      <c r="I330" s="132"/>
      <c r="J330" s="58"/>
    </row>
    <row r="331" spans="1:10" s="64" customFormat="1" x14ac:dyDescent="0.35">
      <c r="A331" s="60">
        <v>7.1</v>
      </c>
      <c r="B331" s="61">
        <v>8.01</v>
      </c>
      <c r="C331" s="60">
        <v>5.03</v>
      </c>
      <c r="D331" s="62" t="s">
        <v>227</v>
      </c>
      <c r="E331" s="65">
        <f t="shared" si="21"/>
        <v>7</v>
      </c>
      <c r="F331" s="65">
        <f t="shared" si="22"/>
        <v>8</v>
      </c>
      <c r="G331" s="65">
        <f t="shared" si="23"/>
        <v>5</v>
      </c>
      <c r="H331" s="128"/>
      <c r="I331" s="122"/>
      <c r="J331" s="85"/>
    </row>
    <row r="332" spans="1:10" s="64" customFormat="1" x14ac:dyDescent="0.35">
      <c r="A332" s="69">
        <v>7.1</v>
      </c>
      <c r="B332" s="70">
        <v>8.01</v>
      </c>
      <c r="C332" s="69">
        <v>5.05</v>
      </c>
      <c r="D332" s="71" t="s">
        <v>226</v>
      </c>
      <c r="E332" s="65">
        <f t="shared" si="21"/>
        <v>7</v>
      </c>
      <c r="F332" s="65">
        <f t="shared" si="22"/>
        <v>8</v>
      </c>
      <c r="G332" s="65">
        <f t="shared" si="23"/>
        <v>5</v>
      </c>
      <c r="H332" s="128"/>
      <c r="I332" s="122"/>
      <c r="J332" s="85"/>
    </row>
    <row r="333" spans="1:10" s="64" customFormat="1" x14ac:dyDescent="0.35">
      <c r="A333" s="69">
        <v>7.1</v>
      </c>
      <c r="B333" s="70">
        <v>8.01</v>
      </c>
      <c r="C333" s="69">
        <v>5.05</v>
      </c>
      <c r="D333" s="71" t="s">
        <v>226</v>
      </c>
      <c r="E333" s="65">
        <f t="shared" si="21"/>
        <v>7</v>
      </c>
      <c r="F333" s="65">
        <f t="shared" si="22"/>
        <v>8</v>
      </c>
      <c r="G333" s="65">
        <f t="shared" si="23"/>
        <v>5</v>
      </c>
      <c r="H333" s="128" t="s">
        <v>667</v>
      </c>
      <c r="I333" s="122">
        <f>ROWS(H328:H333)</f>
        <v>6</v>
      </c>
      <c r="J333" s="85"/>
    </row>
    <row r="334" spans="1:10" s="64" customFormat="1" x14ac:dyDescent="0.35">
      <c r="A334" s="60">
        <v>7.1</v>
      </c>
      <c r="B334" s="61">
        <v>8.01</v>
      </c>
      <c r="C334" s="60">
        <v>6.01</v>
      </c>
      <c r="D334" s="62" t="s">
        <v>234</v>
      </c>
      <c r="E334" s="65">
        <f t="shared" si="21"/>
        <v>7</v>
      </c>
      <c r="F334" s="65">
        <f t="shared" si="22"/>
        <v>8</v>
      </c>
      <c r="G334" s="65">
        <f t="shared" si="23"/>
        <v>6</v>
      </c>
      <c r="H334" s="128"/>
      <c r="I334" s="122"/>
      <c r="J334" s="85"/>
    </row>
    <row r="335" spans="1:10" s="64" customFormat="1" x14ac:dyDescent="0.35">
      <c r="A335" s="60">
        <v>7.1</v>
      </c>
      <c r="B335" s="61">
        <v>8.01</v>
      </c>
      <c r="C335" s="60">
        <v>6.02</v>
      </c>
      <c r="D335" s="62" t="s">
        <v>234</v>
      </c>
      <c r="E335" s="65">
        <f t="shared" si="21"/>
        <v>7</v>
      </c>
      <c r="F335" s="65">
        <f t="shared" si="22"/>
        <v>8</v>
      </c>
      <c r="G335" s="65">
        <f t="shared" si="23"/>
        <v>6</v>
      </c>
      <c r="H335" s="128"/>
      <c r="I335" s="122"/>
      <c r="J335" s="85"/>
    </row>
    <row r="336" spans="1:10" s="64" customFormat="1" x14ac:dyDescent="0.35">
      <c r="A336" s="60">
        <v>7.1</v>
      </c>
      <c r="B336" s="61">
        <v>8.07</v>
      </c>
      <c r="C336" s="60">
        <v>6.01</v>
      </c>
      <c r="D336" s="62" t="s">
        <v>234</v>
      </c>
      <c r="E336" s="65">
        <f t="shared" si="21"/>
        <v>7</v>
      </c>
      <c r="F336" s="65">
        <f t="shared" si="22"/>
        <v>8</v>
      </c>
      <c r="G336" s="65">
        <f t="shared" si="23"/>
        <v>6</v>
      </c>
      <c r="H336" s="124"/>
      <c r="I336" s="132"/>
      <c r="J336" s="58"/>
    </row>
    <row r="337" spans="1:10" s="64" customFormat="1" x14ac:dyDescent="0.35">
      <c r="A337" s="60">
        <v>7.1</v>
      </c>
      <c r="B337" s="61">
        <v>8.01</v>
      </c>
      <c r="C337" s="60">
        <v>6.01</v>
      </c>
      <c r="D337" s="62" t="s">
        <v>221</v>
      </c>
      <c r="E337" s="65">
        <f t="shared" si="21"/>
        <v>7</v>
      </c>
      <c r="F337" s="65">
        <f t="shared" si="22"/>
        <v>8</v>
      </c>
      <c r="G337" s="65">
        <f t="shared" si="23"/>
        <v>6</v>
      </c>
      <c r="H337" s="128" t="s">
        <v>668</v>
      </c>
      <c r="I337" s="122">
        <f>ROWS(H334:H337)</f>
        <v>4</v>
      </c>
      <c r="J337" s="85"/>
    </row>
    <row r="338" spans="1:10" s="64" customFormat="1" x14ac:dyDescent="0.35">
      <c r="A338" s="65">
        <v>7.1</v>
      </c>
      <c r="B338" s="66">
        <v>8.01</v>
      </c>
      <c r="C338" s="65">
        <v>8.01</v>
      </c>
      <c r="D338" s="67" t="s">
        <v>212</v>
      </c>
      <c r="E338" s="65">
        <f t="shared" si="21"/>
        <v>7</v>
      </c>
      <c r="F338" s="65">
        <f t="shared" si="22"/>
        <v>8</v>
      </c>
      <c r="G338" s="65">
        <f t="shared" si="23"/>
        <v>8</v>
      </c>
      <c r="H338" s="124" t="s">
        <v>669</v>
      </c>
      <c r="I338" s="123">
        <f>ROWS(H338:H338)</f>
        <v>1</v>
      </c>
      <c r="J338" s="58"/>
    </row>
    <row r="339" spans="1:10" s="64" customFormat="1" x14ac:dyDescent="0.35">
      <c r="A339" s="60">
        <v>7.1</v>
      </c>
      <c r="B339" s="61">
        <v>8.01</v>
      </c>
      <c r="C339" s="60">
        <v>10.09</v>
      </c>
      <c r="D339" s="62" t="s">
        <v>215</v>
      </c>
      <c r="E339" s="65">
        <f t="shared" si="21"/>
        <v>7</v>
      </c>
      <c r="F339" s="65">
        <f t="shared" si="22"/>
        <v>8</v>
      </c>
      <c r="G339" s="65">
        <f t="shared" si="23"/>
        <v>10</v>
      </c>
      <c r="H339" s="124"/>
      <c r="I339" s="132"/>
      <c r="J339" s="58"/>
    </row>
    <row r="340" spans="1:10" s="64" customFormat="1" x14ac:dyDescent="0.35">
      <c r="A340" s="60">
        <v>7.1</v>
      </c>
      <c r="B340" s="61">
        <v>8.0399999999999991</v>
      </c>
      <c r="C340" s="60">
        <v>10.09</v>
      </c>
      <c r="D340" s="62" t="s">
        <v>215</v>
      </c>
      <c r="E340" s="65">
        <f t="shared" si="21"/>
        <v>7</v>
      </c>
      <c r="F340" s="65">
        <f t="shared" si="22"/>
        <v>8</v>
      </c>
      <c r="G340" s="65">
        <f t="shared" si="23"/>
        <v>10</v>
      </c>
      <c r="H340" s="124" t="s">
        <v>670</v>
      </c>
      <c r="I340" s="132">
        <f>ROWS(H339:H340)</f>
        <v>2</v>
      </c>
      <c r="J340" s="58"/>
    </row>
    <row r="341" spans="1:10" s="72" customFormat="1" x14ac:dyDescent="0.35">
      <c r="A341" s="60">
        <v>7.1</v>
      </c>
      <c r="B341" s="61">
        <v>8.07</v>
      </c>
      <c r="C341" s="60">
        <v>11.02</v>
      </c>
      <c r="D341" s="62" t="s">
        <v>234</v>
      </c>
      <c r="E341" s="65">
        <f t="shared" si="21"/>
        <v>7</v>
      </c>
      <c r="F341" s="65">
        <f t="shared" si="22"/>
        <v>8</v>
      </c>
      <c r="G341" s="65">
        <f t="shared" si="23"/>
        <v>11</v>
      </c>
      <c r="H341" s="124" t="s">
        <v>671</v>
      </c>
      <c r="I341" s="123">
        <f>ROWS(H341:H341)</f>
        <v>1</v>
      </c>
      <c r="J341" s="58"/>
    </row>
    <row r="342" spans="1:10" s="72" customFormat="1" x14ac:dyDescent="0.35">
      <c r="A342" s="60">
        <v>7.1</v>
      </c>
      <c r="B342" s="61">
        <v>8.0299999999999994</v>
      </c>
      <c r="C342" s="60">
        <v>18.03</v>
      </c>
      <c r="D342" s="62" t="s">
        <v>148</v>
      </c>
      <c r="E342" s="65">
        <f t="shared" si="21"/>
        <v>7</v>
      </c>
      <c r="F342" s="65">
        <f t="shared" si="22"/>
        <v>8</v>
      </c>
      <c r="G342" s="65">
        <f t="shared" si="23"/>
        <v>18</v>
      </c>
      <c r="H342" s="124"/>
      <c r="I342" s="132"/>
      <c r="J342" s="58"/>
    </row>
    <row r="343" spans="1:10" s="72" customFormat="1" x14ac:dyDescent="0.35">
      <c r="A343" s="60">
        <v>7.1</v>
      </c>
      <c r="B343" s="61">
        <v>8.0299999999999994</v>
      </c>
      <c r="C343" s="60">
        <v>18.03</v>
      </c>
      <c r="D343" s="62" t="s">
        <v>148</v>
      </c>
      <c r="E343" s="65">
        <f t="shared" si="21"/>
        <v>7</v>
      </c>
      <c r="F343" s="65">
        <f t="shared" si="22"/>
        <v>8</v>
      </c>
      <c r="G343" s="65">
        <f t="shared" si="23"/>
        <v>18</v>
      </c>
      <c r="H343" s="124" t="s">
        <v>672</v>
      </c>
      <c r="I343" s="123">
        <f>ROWS(H342:H343)</f>
        <v>2</v>
      </c>
      <c r="J343" s="64"/>
    </row>
    <row r="344" spans="1:10" s="72" customFormat="1" x14ac:dyDescent="0.35">
      <c r="A344" s="65">
        <v>7.1</v>
      </c>
      <c r="B344" s="66">
        <v>9.0500000000000007</v>
      </c>
      <c r="C344" s="65">
        <v>1.01</v>
      </c>
      <c r="D344" s="67" t="s">
        <v>224</v>
      </c>
      <c r="E344" s="65">
        <f t="shared" si="21"/>
        <v>7</v>
      </c>
      <c r="F344" s="65">
        <f t="shared" si="22"/>
        <v>9</v>
      </c>
      <c r="G344" s="65">
        <f t="shared" si="23"/>
        <v>1</v>
      </c>
      <c r="H344" s="128" t="s">
        <v>673</v>
      </c>
      <c r="I344" s="123">
        <f t="shared" ref="I344:I345" si="24">ROWS(H344:H344)</f>
        <v>1</v>
      </c>
      <c r="J344" s="85"/>
    </row>
    <row r="345" spans="1:10" s="72" customFormat="1" x14ac:dyDescent="0.35">
      <c r="A345" s="65">
        <v>7.1</v>
      </c>
      <c r="B345" s="66">
        <v>9.0500000000000007</v>
      </c>
      <c r="C345" s="65">
        <v>2.0099999999999998</v>
      </c>
      <c r="D345" s="67" t="s">
        <v>224</v>
      </c>
      <c r="E345" s="65">
        <f t="shared" si="21"/>
        <v>7</v>
      </c>
      <c r="F345" s="65">
        <f t="shared" si="22"/>
        <v>9</v>
      </c>
      <c r="G345" s="65">
        <f t="shared" si="23"/>
        <v>2</v>
      </c>
      <c r="H345" s="128" t="s">
        <v>674</v>
      </c>
      <c r="I345" s="123">
        <f t="shared" si="24"/>
        <v>1</v>
      </c>
      <c r="J345" s="85"/>
    </row>
    <row r="346" spans="1:10" s="72" customFormat="1" x14ac:dyDescent="0.35">
      <c r="A346" s="69">
        <v>7.1</v>
      </c>
      <c r="B346" s="70">
        <v>9.06</v>
      </c>
      <c r="C346" s="69">
        <v>3.02</v>
      </c>
      <c r="D346" s="71" t="s">
        <v>230</v>
      </c>
      <c r="E346" s="65">
        <f t="shared" si="21"/>
        <v>7</v>
      </c>
      <c r="F346" s="65">
        <f t="shared" si="22"/>
        <v>9</v>
      </c>
      <c r="G346" s="65">
        <f t="shared" si="23"/>
        <v>3</v>
      </c>
      <c r="H346" s="244"/>
      <c r="I346" s="122"/>
      <c r="J346" s="85"/>
    </row>
    <row r="347" spans="1:10" s="72" customFormat="1" x14ac:dyDescent="0.35">
      <c r="A347" s="69">
        <v>7.1</v>
      </c>
      <c r="B347" s="70">
        <v>9.07</v>
      </c>
      <c r="C347" s="69">
        <v>3.02</v>
      </c>
      <c r="D347" s="71" t="s">
        <v>230</v>
      </c>
      <c r="E347" s="65">
        <f t="shared" si="21"/>
        <v>7</v>
      </c>
      <c r="F347" s="65">
        <f t="shared" si="22"/>
        <v>9</v>
      </c>
      <c r="G347" s="65">
        <f t="shared" si="23"/>
        <v>3</v>
      </c>
      <c r="H347" s="128" t="s">
        <v>675</v>
      </c>
      <c r="I347" s="122">
        <f>ROWS(H346:H347)</f>
        <v>2</v>
      </c>
      <c r="J347" s="85"/>
    </row>
    <row r="348" spans="1:10" s="72" customFormat="1" x14ac:dyDescent="0.35">
      <c r="A348" s="60">
        <v>7.1</v>
      </c>
      <c r="B348" s="61">
        <v>9.0500000000000007</v>
      </c>
      <c r="C348" s="60">
        <v>5.09</v>
      </c>
      <c r="D348" s="62" t="s">
        <v>159</v>
      </c>
      <c r="E348" s="65">
        <f t="shared" si="21"/>
        <v>7</v>
      </c>
      <c r="F348" s="65">
        <f t="shared" si="22"/>
        <v>9</v>
      </c>
      <c r="G348" s="65">
        <f t="shared" si="23"/>
        <v>5</v>
      </c>
      <c r="H348" s="128"/>
      <c r="I348" s="122"/>
      <c r="J348" s="85"/>
    </row>
    <row r="349" spans="1:10" s="72" customFormat="1" x14ac:dyDescent="0.35">
      <c r="A349" s="69">
        <v>7.1</v>
      </c>
      <c r="B349" s="70">
        <v>9.02</v>
      </c>
      <c r="C349" s="69">
        <v>5.04</v>
      </c>
      <c r="D349" s="71" t="s">
        <v>235</v>
      </c>
      <c r="E349" s="65">
        <f t="shared" si="21"/>
        <v>7</v>
      </c>
      <c r="F349" s="65">
        <f t="shared" si="22"/>
        <v>9</v>
      </c>
      <c r="G349" s="65">
        <f t="shared" si="23"/>
        <v>5</v>
      </c>
      <c r="H349" s="124"/>
      <c r="I349" s="132"/>
      <c r="J349" s="58"/>
    </row>
    <row r="350" spans="1:10" s="72" customFormat="1" x14ac:dyDescent="0.35">
      <c r="A350" s="69">
        <v>7.1</v>
      </c>
      <c r="B350" s="70">
        <v>9.0399999999999991</v>
      </c>
      <c r="C350" s="69">
        <v>5.04</v>
      </c>
      <c r="D350" s="71" t="s">
        <v>235</v>
      </c>
      <c r="E350" s="65">
        <f t="shared" si="21"/>
        <v>7</v>
      </c>
      <c r="F350" s="65">
        <f t="shared" si="22"/>
        <v>9</v>
      </c>
      <c r="G350" s="65">
        <f t="shared" si="23"/>
        <v>5</v>
      </c>
      <c r="H350" s="128"/>
      <c r="I350" s="122"/>
      <c r="J350" s="85"/>
    </row>
    <row r="351" spans="1:10" s="72" customFormat="1" x14ac:dyDescent="0.35">
      <c r="A351" s="69">
        <v>7.1</v>
      </c>
      <c r="B351" s="70">
        <v>9.06</v>
      </c>
      <c r="C351" s="69">
        <v>5.04</v>
      </c>
      <c r="D351" s="71" t="s">
        <v>235</v>
      </c>
      <c r="E351" s="65">
        <f t="shared" si="21"/>
        <v>7</v>
      </c>
      <c r="F351" s="65">
        <f t="shared" si="22"/>
        <v>9</v>
      </c>
      <c r="G351" s="65">
        <f t="shared" si="23"/>
        <v>5</v>
      </c>
      <c r="H351" s="128"/>
      <c r="I351" s="122"/>
      <c r="J351" s="85"/>
    </row>
    <row r="352" spans="1:10" s="72" customFormat="1" x14ac:dyDescent="0.35">
      <c r="A352" s="69">
        <v>7.1</v>
      </c>
      <c r="B352" s="70">
        <v>9.07</v>
      </c>
      <c r="C352" s="69">
        <v>5.04</v>
      </c>
      <c r="D352" s="71" t="s">
        <v>235</v>
      </c>
      <c r="E352" s="65">
        <f t="shared" si="21"/>
        <v>7</v>
      </c>
      <c r="F352" s="65">
        <f t="shared" si="22"/>
        <v>9</v>
      </c>
      <c r="G352" s="65">
        <f t="shared" si="23"/>
        <v>5</v>
      </c>
      <c r="H352" s="128"/>
      <c r="I352" s="122"/>
      <c r="J352" s="85"/>
    </row>
    <row r="353" spans="1:10" s="72" customFormat="1" x14ac:dyDescent="0.35">
      <c r="A353" s="60">
        <v>7.1</v>
      </c>
      <c r="B353" s="61">
        <v>9.0399999999999991</v>
      </c>
      <c r="C353" s="60">
        <v>5.05</v>
      </c>
      <c r="D353" s="62" t="s">
        <v>228</v>
      </c>
      <c r="E353" s="65">
        <f t="shared" si="21"/>
        <v>7</v>
      </c>
      <c r="F353" s="65">
        <f t="shared" si="22"/>
        <v>9</v>
      </c>
      <c r="G353" s="65">
        <f t="shared" si="23"/>
        <v>5</v>
      </c>
      <c r="H353" s="128"/>
      <c r="I353" s="122"/>
      <c r="J353" s="85"/>
    </row>
    <row r="354" spans="1:10" s="72" customFormat="1" x14ac:dyDescent="0.35">
      <c r="A354" s="54">
        <v>7.1</v>
      </c>
      <c r="B354" s="55">
        <v>9.09</v>
      </c>
      <c r="C354" s="54">
        <v>5.08</v>
      </c>
      <c r="D354" s="56" t="s">
        <v>217</v>
      </c>
      <c r="E354" s="65">
        <f t="shared" si="21"/>
        <v>7</v>
      </c>
      <c r="F354" s="65">
        <f t="shared" si="22"/>
        <v>9</v>
      </c>
      <c r="G354" s="65">
        <f t="shared" si="23"/>
        <v>5</v>
      </c>
      <c r="H354" s="128"/>
      <c r="I354" s="122"/>
      <c r="J354" s="85"/>
    </row>
    <row r="355" spans="1:10" s="72" customFormat="1" x14ac:dyDescent="0.35">
      <c r="A355" s="60">
        <v>7.2</v>
      </c>
      <c r="B355" s="61">
        <v>9.08</v>
      </c>
      <c r="C355" s="60">
        <v>5.0599999999999996</v>
      </c>
      <c r="D355" s="62" t="s">
        <v>250</v>
      </c>
      <c r="E355" s="65">
        <f t="shared" si="21"/>
        <v>7</v>
      </c>
      <c r="F355" s="65">
        <f t="shared" si="22"/>
        <v>9</v>
      </c>
      <c r="G355" s="65">
        <f t="shared" si="23"/>
        <v>5</v>
      </c>
      <c r="H355" s="128"/>
      <c r="I355" s="122"/>
      <c r="J355" s="85"/>
    </row>
    <row r="356" spans="1:10" s="72" customFormat="1" x14ac:dyDescent="0.35">
      <c r="A356" s="69">
        <v>7.2</v>
      </c>
      <c r="B356" s="70">
        <v>9.08</v>
      </c>
      <c r="C356" s="69">
        <v>5.0599999999999996</v>
      </c>
      <c r="D356" s="71" t="s">
        <v>222</v>
      </c>
      <c r="E356" s="65">
        <f t="shared" si="21"/>
        <v>7</v>
      </c>
      <c r="F356" s="65">
        <f t="shared" si="22"/>
        <v>9</v>
      </c>
      <c r="G356" s="65">
        <f t="shared" si="23"/>
        <v>5</v>
      </c>
      <c r="H356" s="128"/>
      <c r="I356" s="122"/>
      <c r="J356" s="85"/>
    </row>
    <row r="357" spans="1:10" s="72" customFormat="1" x14ac:dyDescent="0.35">
      <c r="A357" s="69">
        <v>7.2</v>
      </c>
      <c r="B357" s="70">
        <v>9.08</v>
      </c>
      <c r="C357" s="69">
        <v>5.07</v>
      </c>
      <c r="D357" s="71" t="s">
        <v>222</v>
      </c>
      <c r="E357" s="65">
        <f t="shared" si="21"/>
        <v>7</v>
      </c>
      <c r="F357" s="65">
        <f t="shared" si="22"/>
        <v>9</v>
      </c>
      <c r="G357" s="65">
        <f t="shared" si="23"/>
        <v>5</v>
      </c>
      <c r="H357" s="128"/>
      <c r="I357" s="122"/>
      <c r="J357" s="85"/>
    </row>
    <row r="358" spans="1:10" s="72" customFormat="1" x14ac:dyDescent="0.35">
      <c r="A358" s="69">
        <v>7.2</v>
      </c>
      <c r="B358" s="70">
        <v>9.09</v>
      </c>
      <c r="C358" s="69">
        <v>5.0599999999999996</v>
      </c>
      <c r="D358" s="71" t="s">
        <v>222</v>
      </c>
      <c r="E358" s="65">
        <f t="shared" si="21"/>
        <v>7</v>
      </c>
      <c r="F358" s="65">
        <f t="shared" si="22"/>
        <v>9</v>
      </c>
      <c r="G358" s="65">
        <f t="shared" si="23"/>
        <v>5</v>
      </c>
      <c r="H358" s="128"/>
      <c r="I358" s="122"/>
      <c r="J358" s="85"/>
    </row>
    <row r="359" spans="1:10" s="72" customFormat="1" x14ac:dyDescent="0.35">
      <c r="A359" s="69">
        <v>7.2</v>
      </c>
      <c r="B359" s="70">
        <v>9.09</v>
      </c>
      <c r="C359" s="69">
        <v>5.07</v>
      </c>
      <c r="D359" s="71" t="s">
        <v>222</v>
      </c>
      <c r="E359" s="65">
        <f t="shared" si="21"/>
        <v>7</v>
      </c>
      <c r="F359" s="65">
        <f t="shared" si="22"/>
        <v>9</v>
      </c>
      <c r="G359" s="65">
        <f t="shared" si="23"/>
        <v>5</v>
      </c>
      <c r="H359" s="128" t="s">
        <v>676</v>
      </c>
      <c r="I359" s="122">
        <f>ROWS(H348:H359)</f>
        <v>12</v>
      </c>
      <c r="J359" s="85"/>
    </row>
    <row r="360" spans="1:10" s="72" customFormat="1" x14ac:dyDescent="0.35">
      <c r="A360" s="69">
        <v>7.1</v>
      </c>
      <c r="B360" s="70">
        <v>9.0399999999999991</v>
      </c>
      <c r="C360" s="69">
        <v>7.01</v>
      </c>
      <c r="D360" s="71" t="s">
        <v>229</v>
      </c>
      <c r="E360" s="65">
        <f t="shared" si="21"/>
        <v>7</v>
      </c>
      <c r="F360" s="65">
        <f t="shared" si="22"/>
        <v>9</v>
      </c>
      <c r="G360" s="65">
        <f t="shared" si="23"/>
        <v>7</v>
      </c>
      <c r="H360" s="128"/>
      <c r="I360" s="122"/>
      <c r="J360" s="85"/>
    </row>
    <row r="361" spans="1:10" s="72" customFormat="1" x14ac:dyDescent="0.35">
      <c r="A361" s="69">
        <v>7.1</v>
      </c>
      <c r="B361" s="70">
        <v>9.06</v>
      </c>
      <c r="C361" s="69">
        <v>7.02</v>
      </c>
      <c r="D361" s="71" t="s">
        <v>230</v>
      </c>
      <c r="E361" s="65">
        <f t="shared" si="21"/>
        <v>7</v>
      </c>
      <c r="F361" s="65">
        <f t="shared" si="22"/>
        <v>9</v>
      </c>
      <c r="G361" s="65">
        <f t="shared" si="23"/>
        <v>7</v>
      </c>
      <c r="H361" s="128"/>
      <c r="I361" s="122"/>
      <c r="J361" s="85"/>
    </row>
    <row r="362" spans="1:10" s="72" customFormat="1" x14ac:dyDescent="0.35">
      <c r="A362" s="69">
        <v>7.1</v>
      </c>
      <c r="B362" s="70">
        <v>9.07</v>
      </c>
      <c r="C362" s="69">
        <v>7.02</v>
      </c>
      <c r="D362" s="71" t="s">
        <v>230</v>
      </c>
      <c r="E362" s="65">
        <f t="shared" si="21"/>
        <v>7</v>
      </c>
      <c r="F362" s="65">
        <f t="shared" si="22"/>
        <v>9</v>
      </c>
      <c r="G362" s="65">
        <f t="shared" si="23"/>
        <v>7</v>
      </c>
      <c r="H362" s="128" t="s">
        <v>677</v>
      </c>
      <c r="I362" s="122">
        <f>ROWS(H360:H362)</f>
        <v>3</v>
      </c>
      <c r="J362" s="85"/>
    </row>
    <row r="363" spans="1:10" s="72" customFormat="1" x14ac:dyDescent="0.35">
      <c r="A363" s="60">
        <v>7.1</v>
      </c>
      <c r="B363" s="61">
        <v>9.11</v>
      </c>
      <c r="C363" s="60">
        <v>8.07</v>
      </c>
      <c r="D363" s="62" t="s">
        <v>210</v>
      </c>
      <c r="E363" s="65">
        <f t="shared" si="21"/>
        <v>7</v>
      </c>
      <c r="F363" s="65">
        <f t="shared" si="22"/>
        <v>9</v>
      </c>
      <c r="G363" s="65">
        <f t="shared" si="23"/>
        <v>8</v>
      </c>
      <c r="H363" s="128"/>
      <c r="I363" s="122"/>
      <c r="J363" s="85"/>
    </row>
    <row r="364" spans="1:10" s="72" customFormat="1" x14ac:dyDescent="0.35">
      <c r="A364" s="60">
        <v>7.1</v>
      </c>
      <c r="B364" s="61">
        <v>9.1199999999999992</v>
      </c>
      <c r="C364" s="60">
        <v>8.07</v>
      </c>
      <c r="D364" s="62" t="s">
        <v>210</v>
      </c>
      <c r="E364" s="65">
        <f t="shared" si="21"/>
        <v>7</v>
      </c>
      <c r="F364" s="65">
        <f t="shared" si="22"/>
        <v>9</v>
      </c>
      <c r="G364" s="65">
        <f t="shared" si="23"/>
        <v>8</v>
      </c>
      <c r="H364" s="128"/>
      <c r="I364" s="122"/>
      <c r="J364" s="85"/>
    </row>
    <row r="365" spans="1:10" s="72" customFormat="1" x14ac:dyDescent="0.25">
      <c r="A365" s="54">
        <v>7.1</v>
      </c>
      <c r="B365" s="55">
        <v>9.02</v>
      </c>
      <c r="C365" s="54">
        <v>8.09</v>
      </c>
      <c r="D365" s="56" t="s">
        <v>213</v>
      </c>
      <c r="E365" s="65">
        <f t="shared" si="21"/>
        <v>7</v>
      </c>
      <c r="F365" s="65">
        <f t="shared" si="22"/>
        <v>9</v>
      </c>
      <c r="G365" s="65">
        <f t="shared" si="23"/>
        <v>8</v>
      </c>
      <c r="H365" s="124"/>
      <c r="I365" s="132"/>
      <c r="J365" s="58"/>
    </row>
    <row r="366" spans="1:10" s="72" customFormat="1" x14ac:dyDescent="0.35">
      <c r="A366" s="69">
        <v>7.1</v>
      </c>
      <c r="B366" s="70">
        <v>9.11</v>
      </c>
      <c r="C366" s="69">
        <v>8.02</v>
      </c>
      <c r="D366" s="71" t="s">
        <v>211</v>
      </c>
      <c r="E366" s="65">
        <f t="shared" si="21"/>
        <v>7</v>
      </c>
      <c r="F366" s="65">
        <f t="shared" si="22"/>
        <v>9</v>
      </c>
      <c r="G366" s="65">
        <f t="shared" si="23"/>
        <v>8</v>
      </c>
      <c r="H366" s="128"/>
      <c r="I366" s="122"/>
      <c r="J366" s="85"/>
    </row>
    <row r="367" spans="1:10" s="72" customFormat="1" x14ac:dyDescent="0.35">
      <c r="A367" s="69">
        <v>7.1</v>
      </c>
      <c r="B367" s="70">
        <v>9.11</v>
      </c>
      <c r="C367" s="69">
        <v>8.08</v>
      </c>
      <c r="D367" s="71" t="s">
        <v>211</v>
      </c>
      <c r="E367" s="65">
        <f t="shared" si="21"/>
        <v>7</v>
      </c>
      <c r="F367" s="65">
        <f t="shared" si="22"/>
        <v>9</v>
      </c>
      <c r="G367" s="65">
        <f t="shared" si="23"/>
        <v>8</v>
      </c>
      <c r="H367" s="128"/>
      <c r="I367" s="122"/>
      <c r="J367" s="85"/>
    </row>
    <row r="368" spans="1:10" s="72" customFormat="1" x14ac:dyDescent="0.35">
      <c r="A368" s="69">
        <v>7.2</v>
      </c>
      <c r="B368" s="70">
        <v>9.14</v>
      </c>
      <c r="C368" s="69">
        <v>8.0299999999999994</v>
      </c>
      <c r="D368" s="71" t="s">
        <v>218</v>
      </c>
      <c r="E368" s="65">
        <f t="shared" si="21"/>
        <v>7</v>
      </c>
      <c r="F368" s="65">
        <f t="shared" si="22"/>
        <v>9</v>
      </c>
      <c r="G368" s="65">
        <f t="shared" si="23"/>
        <v>8</v>
      </c>
      <c r="H368" s="128"/>
      <c r="I368" s="122"/>
      <c r="J368" s="85"/>
    </row>
    <row r="369" spans="1:10" s="72" customFormat="1" x14ac:dyDescent="0.35">
      <c r="A369" s="69">
        <v>7.2</v>
      </c>
      <c r="B369" s="70">
        <v>9.14</v>
      </c>
      <c r="C369" s="69">
        <v>8.0399999999999991</v>
      </c>
      <c r="D369" s="71" t="s">
        <v>218</v>
      </c>
      <c r="E369" s="65">
        <f t="shared" si="21"/>
        <v>7</v>
      </c>
      <c r="F369" s="65">
        <f t="shared" si="22"/>
        <v>9</v>
      </c>
      <c r="G369" s="65">
        <f t="shared" si="23"/>
        <v>8</v>
      </c>
      <c r="H369" s="128"/>
      <c r="I369" s="122"/>
      <c r="J369" s="85"/>
    </row>
    <row r="370" spans="1:10" s="72" customFormat="1" x14ac:dyDescent="0.35">
      <c r="A370" s="69">
        <v>7.2</v>
      </c>
      <c r="B370" s="70">
        <v>9.15</v>
      </c>
      <c r="C370" s="69">
        <v>8.0299999999999994</v>
      </c>
      <c r="D370" s="71" t="s">
        <v>218</v>
      </c>
      <c r="E370" s="65">
        <f t="shared" si="21"/>
        <v>7</v>
      </c>
      <c r="F370" s="65">
        <f t="shared" si="22"/>
        <v>9</v>
      </c>
      <c r="G370" s="65">
        <f t="shared" si="23"/>
        <v>8</v>
      </c>
      <c r="H370" s="128"/>
      <c r="I370" s="122"/>
      <c r="J370" s="85"/>
    </row>
    <row r="371" spans="1:10" s="72" customFormat="1" x14ac:dyDescent="0.35">
      <c r="A371" s="69">
        <v>7.2</v>
      </c>
      <c r="B371" s="70">
        <v>9.15</v>
      </c>
      <c r="C371" s="69">
        <v>8.0399999999999991</v>
      </c>
      <c r="D371" s="71" t="s">
        <v>218</v>
      </c>
      <c r="E371" s="65">
        <f t="shared" si="21"/>
        <v>7</v>
      </c>
      <c r="F371" s="65">
        <f t="shared" si="22"/>
        <v>9</v>
      </c>
      <c r="G371" s="65">
        <f t="shared" si="23"/>
        <v>8</v>
      </c>
      <c r="H371" s="128" t="s">
        <v>678</v>
      </c>
      <c r="I371" s="122">
        <f>ROWS(H363:H371)</f>
        <v>9</v>
      </c>
      <c r="J371" s="85"/>
    </row>
    <row r="372" spans="1:10" s="68" customFormat="1" x14ac:dyDescent="0.35">
      <c r="A372" s="69">
        <v>7.3</v>
      </c>
      <c r="B372" s="70">
        <v>9.1199999999999992</v>
      </c>
      <c r="C372" s="69">
        <v>9.0299999999999994</v>
      </c>
      <c r="D372" s="71" t="s">
        <v>117</v>
      </c>
      <c r="E372" s="65">
        <f t="shared" si="21"/>
        <v>7</v>
      </c>
      <c r="F372" s="65">
        <f t="shared" si="22"/>
        <v>9</v>
      </c>
      <c r="G372" s="65">
        <f t="shared" si="23"/>
        <v>9</v>
      </c>
      <c r="H372" s="132"/>
      <c r="I372" s="123"/>
      <c r="J372" s="64"/>
    </row>
    <row r="373" spans="1:10" s="68" customFormat="1" x14ac:dyDescent="0.35">
      <c r="A373" s="69">
        <v>7.3</v>
      </c>
      <c r="B373" s="70">
        <v>9.1199999999999992</v>
      </c>
      <c r="C373" s="69">
        <v>9.0399999999999991</v>
      </c>
      <c r="D373" s="71" t="s">
        <v>117</v>
      </c>
      <c r="E373" s="65">
        <f t="shared" si="21"/>
        <v>7</v>
      </c>
      <c r="F373" s="65">
        <f t="shared" si="22"/>
        <v>9</v>
      </c>
      <c r="G373" s="65">
        <f t="shared" si="23"/>
        <v>9</v>
      </c>
      <c r="H373" s="132"/>
      <c r="I373" s="123"/>
      <c r="J373" s="64"/>
    </row>
    <row r="374" spans="1:10" s="72" customFormat="1" x14ac:dyDescent="0.35">
      <c r="A374" s="69">
        <v>7.3</v>
      </c>
      <c r="B374" s="70">
        <v>9.1199999999999992</v>
      </c>
      <c r="C374" s="69">
        <v>9.0500000000000007</v>
      </c>
      <c r="D374" s="71" t="s">
        <v>117</v>
      </c>
      <c r="E374" s="65">
        <f t="shared" si="21"/>
        <v>7</v>
      </c>
      <c r="F374" s="65">
        <f t="shared" si="22"/>
        <v>9</v>
      </c>
      <c r="G374" s="65">
        <f t="shared" si="23"/>
        <v>9</v>
      </c>
      <c r="H374" s="132" t="s">
        <v>679</v>
      </c>
      <c r="I374" s="123">
        <f>ROWS(H372:H374)</f>
        <v>3</v>
      </c>
      <c r="J374" s="64"/>
    </row>
    <row r="375" spans="1:10" s="72" customFormat="1" x14ac:dyDescent="0.35">
      <c r="A375" s="60">
        <v>7.1</v>
      </c>
      <c r="B375" s="61">
        <v>9.0500000000000007</v>
      </c>
      <c r="C375" s="60">
        <v>13.01</v>
      </c>
      <c r="D375" s="62" t="s">
        <v>159</v>
      </c>
      <c r="E375" s="65">
        <f t="shared" si="21"/>
        <v>7</v>
      </c>
      <c r="F375" s="65">
        <f t="shared" si="22"/>
        <v>9</v>
      </c>
      <c r="G375" s="65">
        <f t="shared" si="23"/>
        <v>13</v>
      </c>
      <c r="H375" s="128"/>
      <c r="I375" s="122"/>
      <c r="J375" s="85"/>
    </row>
    <row r="376" spans="1:10" s="72" customFormat="1" x14ac:dyDescent="0.35">
      <c r="A376" s="60">
        <v>7.1</v>
      </c>
      <c r="B376" s="61">
        <v>9.0500000000000007</v>
      </c>
      <c r="C376" s="60">
        <v>13.02</v>
      </c>
      <c r="D376" s="62" t="s">
        <v>159</v>
      </c>
      <c r="E376" s="65">
        <f t="shared" si="21"/>
        <v>7</v>
      </c>
      <c r="F376" s="65">
        <f t="shared" si="22"/>
        <v>9</v>
      </c>
      <c r="G376" s="65">
        <f t="shared" si="23"/>
        <v>13</v>
      </c>
      <c r="H376" s="128" t="s">
        <v>680</v>
      </c>
      <c r="I376" s="122">
        <f>ROWS(H375:H376)</f>
        <v>2</v>
      </c>
      <c r="J376" s="85"/>
    </row>
    <row r="377" spans="1:10" s="72" customFormat="1" x14ac:dyDescent="0.35">
      <c r="A377" s="69">
        <v>7.1</v>
      </c>
      <c r="B377" s="70">
        <v>9.11</v>
      </c>
      <c r="C377" s="69">
        <v>17.04</v>
      </c>
      <c r="D377" s="71" t="s">
        <v>211</v>
      </c>
      <c r="E377" s="65">
        <f t="shared" si="21"/>
        <v>7</v>
      </c>
      <c r="F377" s="65">
        <f t="shared" si="22"/>
        <v>9</v>
      </c>
      <c r="G377" s="65">
        <f t="shared" si="23"/>
        <v>17</v>
      </c>
      <c r="H377" s="128" t="s">
        <v>681</v>
      </c>
      <c r="I377" s="123">
        <f>ROWS(H377:H377)</f>
        <v>1</v>
      </c>
      <c r="J377" s="85"/>
    </row>
    <row r="378" spans="1:10" s="72" customFormat="1" x14ac:dyDescent="0.35">
      <c r="A378" s="60">
        <v>7.1</v>
      </c>
      <c r="B378" s="61">
        <v>9.01</v>
      </c>
      <c r="C378" s="60">
        <v>18.04</v>
      </c>
      <c r="D378" s="62" t="s">
        <v>149</v>
      </c>
      <c r="E378" s="65">
        <f t="shared" si="21"/>
        <v>7</v>
      </c>
      <c r="F378" s="65">
        <f t="shared" si="22"/>
        <v>9</v>
      </c>
      <c r="G378" s="65">
        <f t="shared" si="23"/>
        <v>18</v>
      </c>
      <c r="H378" s="124"/>
      <c r="I378" s="132"/>
      <c r="J378" s="58"/>
    </row>
    <row r="379" spans="1:10" s="72" customFormat="1" x14ac:dyDescent="0.35">
      <c r="A379" s="60">
        <v>7.1</v>
      </c>
      <c r="B379" s="61">
        <v>9.0299999999999994</v>
      </c>
      <c r="C379" s="60">
        <v>18.03</v>
      </c>
      <c r="D379" s="62" t="s">
        <v>148</v>
      </c>
      <c r="E379" s="65">
        <f t="shared" si="21"/>
        <v>7</v>
      </c>
      <c r="F379" s="65">
        <f t="shared" si="22"/>
        <v>9</v>
      </c>
      <c r="G379" s="65">
        <f t="shared" si="23"/>
        <v>18</v>
      </c>
      <c r="H379" s="132"/>
      <c r="I379" s="123"/>
      <c r="J379" s="64"/>
    </row>
    <row r="380" spans="1:10" s="68" customFormat="1" x14ac:dyDescent="0.35">
      <c r="A380" s="60">
        <v>7.1</v>
      </c>
      <c r="B380" s="61">
        <v>9.0299999999999994</v>
      </c>
      <c r="C380" s="60">
        <v>18.03</v>
      </c>
      <c r="D380" s="62" t="s">
        <v>148</v>
      </c>
      <c r="E380" s="65">
        <f t="shared" si="21"/>
        <v>7</v>
      </c>
      <c r="F380" s="65">
        <f t="shared" si="22"/>
        <v>9</v>
      </c>
      <c r="G380" s="65">
        <f t="shared" si="23"/>
        <v>18</v>
      </c>
      <c r="H380" s="128" t="s">
        <v>682</v>
      </c>
      <c r="I380" s="122">
        <f>ROWS(H378:H380)</f>
        <v>3</v>
      </c>
      <c r="J380" s="85"/>
    </row>
    <row r="381" spans="1:10" s="68" customFormat="1" x14ac:dyDescent="0.35">
      <c r="A381" s="65">
        <v>7.1</v>
      </c>
      <c r="B381" s="66">
        <v>10.021000000000001</v>
      </c>
      <c r="C381" s="65">
        <v>1.01</v>
      </c>
      <c r="D381" s="67" t="s">
        <v>224</v>
      </c>
      <c r="E381" s="65">
        <f t="shared" si="21"/>
        <v>7</v>
      </c>
      <c r="F381" s="65">
        <f t="shared" si="22"/>
        <v>10</v>
      </c>
      <c r="G381" s="65">
        <f t="shared" si="23"/>
        <v>1</v>
      </c>
      <c r="H381" s="128" t="s">
        <v>683</v>
      </c>
      <c r="I381" s="123">
        <f t="shared" ref="I381:I382" si="25">ROWS(H381:H381)</f>
        <v>1</v>
      </c>
      <c r="J381" s="85"/>
    </row>
    <row r="382" spans="1:10" s="68" customFormat="1" x14ac:dyDescent="0.35">
      <c r="A382" s="65">
        <v>7.1</v>
      </c>
      <c r="B382" s="66">
        <v>10.021000000000001</v>
      </c>
      <c r="C382" s="65">
        <v>2.0099999999999998</v>
      </c>
      <c r="D382" s="67" t="s">
        <v>224</v>
      </c>
      <c r="E382" s="65">
        <f t="shared" si="21"/>
        <v>7</v>
      </c>
      <c r="F382" s="65">
        <f t="shared" si="22"/>
        <v>10</v>
      </c>
      <c r="G382" s="65">
        <f t="shared" si="23"/>
        <v>2</v>
      </c>
      <c r="H382" s="128" t="s">
        <v>684</v>
      </c>
      <c r="I382" s="123">
        <f t="shared" si="25"/>
        <v>1</v>
      </c>
      <c r="J382" s="72"/>
    </row>
    <row r="383" spans="1:10" s="72" customFormat="1" x14ac:dyDescent="0.35">
      <c r="A383" s="60">
        <v>7.1</v>
      </c>
      <c r="B383" s="61">
        <v>10.010999999999999</v>
      </c>
      <c r="C383" s="60">
        <v>3.03</v>
      </c>
      <c r="D383" s="62" t="s">
        <v>215</v>
      </c>
      <c r="E383" s="65">
        <f t="shared" si="21"/>
        <v>7</v>
      </c>
      <c r="F383" s="65">
        <f t="shared" si="22"/>
        <v>10</v>
      </c>
      <c r="G383" s="65">
        <f t="shared" si="23"/>
        <v>3</v>
      </c>
      <c r="H383" s="128"/>
      <c r="I383" s="122"/>
      <c r="J383" s="85"/>
    </row>
    <row r="384" spans="1:10" s="72" customFormat="1" x14ac:dyDescent="0.35">
      <c r="A384" s="60">
        <v>7.1</v>
      </c>
      <c r="B384" s="61">
        <v>10.010999999999999</v>
      </c>
      <c r="C384" s="60">
        <v>3.04</v>
      </c>
      <c r="D384" s="62" t="s">
        <v>215</v>
      </c>
      <c r="E384" s="65">
        <f t="shared" si="21"/>
        <v>7</v>
      </c>
      <c r="F384" s="65">
        <f t="shared" si="22"/>
        <v>10</v>
      </c>
      <c r="G384" s="65">
        <f t="shared" si="23"/>
        <v>3</v>
      </c>
      <c r="H384" s="128"/>
      <c r="I384" s="122"/>
      <c r="J384" s="85"/>
    </row>
    <row r="385" spans="1:10" s="72" customFormat="1" x14ac:dyDescent="0.35">
      <c r="A385" s="60">
        <v>7.1</v>
      </c>
      <c r="B385" s="61">
        <v>10.021000000000001</v>
      </c>
      <c r="C385" s="60">
        <v>3.03</v>
      </c>
      <c r="D385" s="62" t="s">
        <v>215</v>
      </c>
      <c r="E385" s="65">
        <f t="shared" si="21"/>
        <v>7</v>
      </c>
      <c r="F385" s="65">
        <f t="shared" si="22"/>
        <v>10</v>
      </c>
      <c r="G385" s="65">
        <f t="shared" si="23"/>
        <v>3</v>
      </c>
      <c r="H385" s="128"/>
      <c r="I385" s="122"/>
    </row>
    <row r="386" spans="1:10" s="72" customFormat="1" x14ac:dyDescent="0.35">
      <c r="A386" s="60">
        <v>7.1</v>
      </c>
      <c r="B386" s="61">
        <v>10.021000000000001</v>
      </c>
      <c r="C386" s="60">
        <v>3.04</v>
      </c>
      <c r="D386" s="62" t="s">
        <v>215</v>
      </c>
      <c r="E386" s="65">
        <f t="shared" ref="E386:E449" si="26">_xlfn.FLOOR.MATH(A386)</f>
        <v>7</v>
      </c>
      <c r="F386" s="65">
        <f t="shared" ref="F386:F449" si="27">_xlfn.FLOOR.MATH(B386)</f>
        <v>10</v>
      </c>
      <c r="G386" s="65">
        <f t="shared" ref="G386:G449" si="28">_xlfn.FLOOR.MATH(C386)</f>
        <v>3</v>
      </c>
      <c r="H386" s="128"/>
      <c r="I386" s="122"/>
    </row>
    <row r="387" spans="1:10" s="72" customFormat="1" x14ac:dyDescent="0.35">
      <c r="A387" s="69">
        <v>7.1</v>
      </c>
      <c r="B387" s="70">
        <v>10.010999999999999</v>
      </c>
      <c r="C387" s="69">
        <v>3.02</v>
      </c>
      <c r="D387" s="71" t="s">
        <v>230</v>
      </c>
      <c r="E387" s="65">
        <f t="shared" si="26"/>
        <v>7</v>
      </c>
      <c r="F387" s="65">
        <f t="shared" si="27"/>
        <v>10</v>
      </c>
      <c r="G387" s="65">
        <f t="shared" si="28"/>
        <v>3</v>
      </c>
      <c r="H387" s="128"/>
      <c r="I387" s="122"/>
      <c r="J387" s="85"/>
    </row>
    <row r="388" spans="1:10" s="72" customFormat="1" x14ac:dyDescent="0.35">
      <c r="A388" s="69">
        <v>7.1</v>
      </c>
      <c r="B388" s="70">
        <v>10.023</v>
      </c>
      <c r="C388" s="69">
        <v>3.02</v>
      </c>
      <c r="D388" s="71" t="s">
        <v>230</v>
      </c>
      <c r="E388" s="65">
        <f t="shared" si="26"/>
        <v>7</v>
      </c>
      <c r="F388" s="65">
        <f t="shared" si="27"/>
        <v>10</v>
      </c>
      <c r="G388" s="65">
        <f t="shared" si="28"/>
        <v>3</v>
      </c>
      <c r="H388" s="132" t="s">
        <v>685</v>
      </c>
      <c r="I388" s="123">
        <f>ROWS(H383:H388)</f>
        <v>6</v>
      </c>
      <c r="J388" s="64"/>
    </row>
    <row r="389" spans="1:10" s="72" customFormat="1" x14ac:dyDescent="0.35">
      <c r="A389" s="60">
        <v>7.1</v>
      </c>
      <c r="B389" s="61">
        <v>10.023</v>
      </c>
      <c r="C389" s="60">
        <v>4.01</v>
      </c>
      <c r="D389" s="62" t="s">
        <v>227</v>
      </c>
      <c r="E389" s="65">
        <f t="shared" si="26"/>
        <v>7</v>
      </c>
      <c r="F389" s="65">
        <f t="shared" si="27"/>
        <v>10</v>
      </c>
      <c r="G389" s="65">
        <f t="shared" si="28"/>
        <v>4</v>
      </c>
      <c r="H389" s="132"/>
      <c r="I389" s="123"/>
      <c r="J389" s="64"/>
    </row>
    <row r="390" spans="1:10" s="72" customFormat="1" x14ac:dyDescent="0.35">
      <c r="A390" s="60">
        <v>7.1</v>
      </c>
      <c r="B390" s="61">
        <v>10.023999999999999</v>
      </c>
      <c r="C390" s="60">
        <v>4.01</v>
      </c>
      <c r="D390" s="62" t="s">
        <v>227</v>
      </c>
      <c r="E390" s="65">
        <f t="shared" si="26"/>
        <v>7</v>
      </c>
      <c r="F390" s="65">
        <f t="shared" si="27"/>
        <v>10</v>
      </c>
      <c r="G390" s="65">
        <f t="shared" si="28"/>
        <v>4</v>
      </c>
      <c r="H390" s="132" t="s">
        <v>686</v>
      </c>
      <c r="I390" s="123">
        <f>ROWS(H389:H390)</f>
        <v>2</v>
      </c>
      <c r="J390" s="64"/>
    </row>
    <row r="391" spans="1:10" s="72" customFormat="1" x14ac:dyDescent="0.35">
      <c r="A391" s="60">
        <v>7.1</v>
      </c>
      <c r="B391" s="61">
        <v>10.021000000000001</v>
      </c>
      <c r="C391" s="60">
        <v>5.09</v>
      </c>
      <c r="D391" s="62" t="s">
        <v>159</v>
      </c>
      <c r="E391" s="65">
        <f t="shared" si="26"/>
        <v>7</v>
      </c>
      <c r="F391" s="65">
        <f t="shared" si="27"/>
        <v>10</v>
      </c>
      <c r="G391" s="65">
        <f t="shared" si="28"/>
        <v>5</v>
      </c>
      <c r="H391" s="128"/>
      <c r="I391" s="122"/>
    </row>
    <row r="392" spans="1:10" s="72" customFormat="1" x14ac:dyDescent="0.35">
      <c r="A392" s="69">
        <v>7.1</v>
      </c>
      <c r="B392" s="70">
        <v>10.010999999999999</v>
      </c>
      <c r="C392" s="69">
        <v>5.04</v>
      </c>
      <c r="D392" s="71" t="s">
        <v>235</v>
      </c>
      <c r="E392" s="65">
        <f t="shared" si="26"/>
        <v>7</v>
      </c>
      <c r="F392" s="65">
        <f t="shared" si="27"/>
        <v>10</v>
      </c>
      <c r="G392" s="65">
        <f t="shared" si="28"/>
        <v>5</v>
      </c>
      <c r="H392" s="128"/>
      <c r="I392" s="122"/>
      <c r="J392" s="85"/>
    </row>
    <row r="393" spans="1:10" s="72" customFormat="1" x14ac:dyDescent="0.35">
      <c r="A393" s="69">
        <v>7.1</v>
      </c>
      <c r="B393" s="70">
        <v>10.023</v>
      </c>
      <c r="C393" s="69">
        <v>5.04</v>
      </c>
      <c r="D393" s="71" t="s">
        <v>235</v>
      </c>
      <c r="E393" s="65">
        <f t="shared" si="26"/>
        <v>7</v>
      </c>
      <c r="F393" s="65">
        <f t="shared" si="27"/>
        <v>10</v>
      </c>
      <c r="G393" s="65">
        <f t="shared" si="28"/>
        <v>5</v>
      </c>
      <c r="H393" s="132"/>
      <c r="I393" s="123"/>
      <c r="J393" s="64"/>
    </row>
    <row r="394" spans="1:10" s="72" customFormat="1" x14ac:dyDescent="0.35">
      <c r="A394" s="69">
        <v>7.1</v>
      </c>
      <c r="B394" s="70">
        <v>10.025</v>
      </c>
      <c r="C394" s="69">
        <v>5.04</v>
      </c>
      <c r="D394" s="71" t="s">
        <v>235</v>
      </c>
      <c r="E394" s="65">
        <f t="shared" si="26"/>
        <v>7</v>
      </c>
      <c r="F394" s="65">
        <f t="shared" si="27"/>
        <v>10</v>
      </c>
      <c r="G394" s="65">
        <f t="shared" si="28"/>
        <v>5</v>
      </c>
      <c r="H394" s="132"/>
      <c r="I394" s="123"/>
      <c r="J394" s="64"/>
    </row>
    <row r="395" spans="1:10" s="64" customFormat="1" x14ac:dyDescent="0.35">
      <c r="A395" s="60">
        <v>7.1</v>
      </c>
      <c r="B395" s="61">
        <v>10.021000000000001</v>
      </c>
      <c r="C395" s="60">
        <v>5.01</v>
      </c>
      <c r="D395" s="62" t="s">
        <v>233</v>
      </c>
      <c r="E395" s="65">
        <f t="shared" si="26"/>
        <v>7</v>
      </c>
      <c r="F395" s="65">
        <f t="shared" si="27"/>
        <v>10</v>
      </c>
      <c r="G395" s="65">
        <f t="shared" si="28"/>
        <v>5</v>
      </c>
      <c r="H395" s="128"/>
      <c r="I395" s="122"/>
      <c r="J395" s="72"/>
    </row>
    <row r="396" spans="1:10" s="64" customFormat="1" x14ac:dyDescent="0.35">
      <c r="A396" s="60">
        <v>7.1</v>
      </c>
      <c r="B396" s="61">
        <v>10.010999999999999</v>
      </c>
      <c r="C396" s="60">
        <v>5.05</v>
      </c>
      <c r="D396" s="62" t="s">
        <v>228</v>
      </c>
      <c r="E396" s="65">
        <f t="shared" si="26"/>
        <v>7</v>
      </c>
      <c r="F396" s="65">
        <f t="shared" si="27"/>
        <v>10</v>
      </c>
      <c r="G396" s="65">
        <f t="shared" si="28"/>
        <v>5</v>
      </c>
      <c r="H396" s="128"/>
      <c r="I396" s="122"/>
      <c r="J396" s="85"/>
    </row>
    <row r="397" spans="1:10" s="58" customFormat="1" x14ac:dyDescent="0.35">
      <c r="A397" s="54">
        <v>7.1</v>
      </c>
      <c r="B397" s="55">
        <v>10.021000000000001</v>
      </c>
      <c r="C397" s="54">
        <v>5.08</v>
      </c>
      <c r="D397" s="56" t="s">
        <v>217</v>
      </c>
      <c r="E397" s="65">
        <f t="shared" si="26"/>
        <v>7</v>
      </c>
      <c r="F397" s="65">
        <f t="shared" si="27"/>
        <v>10</v>
      </c>
      <c r="G397" s="65">
        <f t="shared" si="28"/>
        <v>5</v>
      </c>
      <c r="H397" s="128"/>
      <c r="I397" s="122"/>
      <c r="J397" s="72"/>
    </row>
    <row r="398" spans="1:10" s="58" customFormat="1" x14ac:dyDescent="0.35">
      <c r="A398" s="54">
        <v>7.1</v>
      </c>
      <c r="B398" s="55">
        <v>10.023</v>
      </c>
      <c r="C398" s="54">
        <v>5.08</v>
      </c>
      <c r="D398" s="56" t="s">
        <v>217</v>
      </c>
      <c r="E398" s="65">
        <f t="shared" si="26"/>
        <v>7</v>
      </c>
      <c r="F398" s="65">
        <f t="shared" si="27"/>
        <v>10</v>
      </c>
      <c r="G398" s="65">
        <f t="shared" si="28"/>
        <v>5</v>
      </c>
      <c r="H398" s="132"/>
      <c r="I398" s="123"/>
      <c r="J398" s="64"/>
    </row>
    <row r="399" spans="1:10" s="58" customFormat="1" x14ac:dyDescent="0.35">
      <c r="A399" s="54">
        <v>7.1</v>
      </c>
      <c r="B399" s="55">
        <v>10.025</v>
      </c>
      <c r="C399" s="54">
        <v>5.08</v>
      </c>
      <c r="D399" s="56" t="s">
        <v>217</v>
      </c>
      <c r="E399" s="65">
        <f t="shared" si="26"/>
        <v>7</v>
      </c>
      <c r="F399" s="65">
        <f t="shared" si="27"/>
        <v>10</v>
      </c>
      <c r="G399" s="65">
        <f t="shared" si="28"/>
        <v>5</v>
      </c>
      <c r="H399" s="132"/>
      <c r="I399" s="123"/>
      <c r="J399" s="64"/>
    </row>
    <row r="400" spans="1:10" s="58" customFormat="1" x14ac:dyDescent="0.35">
      <c r="A400" s="60">
        <v>7.2</v>
      </c>
      <c r="B400" s="61">
        <v>10.010999999999999</v>
      </c>
      <c r="C400" s="60">
        <v>5.0599999999999996</v>
      </c>
      <c r="D400" s="62" t="s">
        <v>250</v>
      </c>
      <c r="E400" s="65">
        <f t="shared" si="26"/>
        <v>7</v>
      </c>
      <c r="F400" s="65">
        <f t="shared" si="27"/>
        <v>10</v>
      </c>
      <c r="G400" s="65">
        <f t="shared" si="28"/>
        <v>5</v>
      </c>
      <c r="H400" s="128"/>
      <c r="I400" s="122"/>
      <c r="J400" s="85"/>
    </row>
    <row r="401" spans="1:10" s="58" customFormat="1" x14ac:dyDescent="0.35">
      <c r="A401" s="69">
        <v>7.2</v>
      </c>
      <c r="B401" s="70">
        <v>10.010999999999999</v>
      </c>
      <c r="C401" s="69">
        <v>5.0599999999999996</v>
      </c>
      <c r="D401" s="71" t="s">
        <v>222</v>
      </c>
      <c r="E401" s="65">
        <f t="shared" si="26"/>
        <v>7</v>
      </c>
      <c r="F401" s="65">
        <f t="shared" si="27"/>
        <v>10</v>
      </c>
      <c r="G401" s="65">
        <f t="shared" si="28"/>
        <v>5</v>
      </c>
      <c r="H401" s="128"/>
      <c r="I401" s="122"/>
      <c r="J401" s="85"/>
    </row>
    <row r="402" spans="1:10" s="58" customFormat="1" x14ac:dyDescent="0.35">
      <c r="A402" s="69">
        <v>7.2</v>
      </c>
      <c r="B402" s="70">
        <v>10.010999999999999</v>
      </c>
      <c r="C402" s="69">
        <v>5.07</v>
      </c>
      <c r="D402" s="71" t="s">
        <v>222</v>
      </c>
      <c r="E402" s="65">
        <f t="shared" si="26"/>
        <v>7</v>
      </c>
      <c r="F402" s="65">
        <f t="shared" si="27"/>
        <v>10</v>
      </c>
      <c r="G402" s="65">
        <f t="shared" si="28"/>
        <v>5</v>
      </c>
      <c r="H402" s="128"/>
      <c r="I402" s="122"/>
      <c r="J402" s="85"/>
    </row>
    <row r="403" spans="1:10" s="58" customFormat="1" x14ac:dyDescent="0.35">
      <c r="A403" s="69">
        <v>7.2</v>
      </c>
      <c r="B403" s="70">
        <v>10.012</v>
      </c>
      <c r="C403" s="69">
        <v>5.0599999999999996</v>
      </c>
      <c r="D403" s="71" t="s">
        <v>222</v>
      </c>
      <c r="E403" s="65">
        <f t="shared" si="26"/>
        <v>7</v>
      </c>
      <c r="F403" s="65">
        <f t="shared" si="27"/>
        <v>10</v>
      </c>
      <c r="G403" s="65">
        <f t="shared" si="28"/>
        <v>5</v>
      </c>
      <c r="H403" s="132"/>
      <c r="I403" s="123"/>
      <c r="J403" s="64"/>
    </row>
    <row r="404" spans="1:10" s="58" customFormat="1" x14ac:dyDescent="0.35">
      <c r="A404" s="69">
        <v>7.2</v>
      </c>
      <c r="B404" s="70">
        <v>10.012</v>
      </c>
      <c r="C404" s="69">
        <v>5.07</v>
      </c>
      <c r="D404" s="71" t="s">
        <v>222</v>
      </c>
      <c r="E404" s="65">
        <f t="shared" si="26"/>
        <v>7</v>
      </c>
      <c r="F404" s="65">
        <f t="shared" si="27"/>
        <v>10</v>
      </c>
      <c r="G404" s="65">
        <f t="shared" si="28"/>
        <v>5</v>
      </c>
      <c r="H404" s="132"/>
      <c r="I404" s="123"/>
      <c r="J404" s="64"/>
    </row>
    <row r="405" spans="1:10" s="58" customFormat="1" x14ac:dyDescent="0.35">
      <c r="A405" s="69">
        <v>7.2</v>
      </c>
      <c r="B405" s="70">
        <v>10.021000000000001</v>
      </c>
      <c r="C405" s="69">
        <v>5.0599999999999996</v>
      </c>
      <c r="D405" s="71" t="s">
        <v>222</v>
      </c>
      <c r="E405" s="65">
        <f t="shared" si="26"/>
        <v>7</v>
      </c>
      <c r="F405" s="65">
        <f t="shared" si="27"/>
        <v>10</v>
      </c>
      <c r="G405" s="65">
        <f t="shared" si="28"/>
        <v>5</v>
      </c>
      <c r="H405" s="132"/>
      <c r="I405" s="123"/>
      <c r="J405" s="64"/>
    </row>
    <row r="406" spans="1:10" s="64" customFormat="1" x14ac:dyDescent="0.35">
      <c r="A406" s="69">
        <v>7.2</v>
      </c>
      <c r="B406" s="70">
        <v>10.021000000000001</v>
      </c>
      <c r="C406" s="69">
        <v>5.07</v>
      </c>
      <c r="D406" s="71" t="s">
        <v>222</v>
      </c>
      <c r="E406" s="65">
        <f t="shared" si="26"/>
        <v>7</v>
      </c>
      <c r="F406" s="65">
        <f t="shared" si="27"/>
        <v>10</v>
      </c>
      <c r="G406" s="65">
        <f t="shared" si="28"/>
        <v>5</v>
      </c>
      <c r="H406" s="132"/>
      <c r="I406" s="123"/>
    </row>
    <row r="407" spans="1:10" s="64" customFormat="1" x14ac:dyDescent="0.35">
      <c r="A407" s="69">
        <v>7.2</v>
      </c>
      <c r="B407" s="70">
        <v>10.022</v>
      </c>
      <c r="C407" s="69">
        <v>5.0599999999999996</v>
      </c>
      <c r="D407" s="71" t="s">
        <v>222</v>
      </c>
      <c r="E407" s="65">
        <f t="shared" si="26"/>
        <v>7</v>
      </c>
      <c r="F407" s="65">
        <f t="shared" si="27"/>
        <v>10</v>
      </c>
      <c r="G407" s="65">
        <f t="shared" si="28"/>
        <v>5</v>
      </c>
      <c r="H407" s="132"/>
      <c r="I407" s="123"/>
    </row>
    <row r="408" spans="1:10" s="64" customFormat="1" x14ac:dyDescent="0.35">
      <c r="A408" s="60">
        <v>7.1</v>
      </c>
      <c r="B408" s="61">
        <v>10.010999999999999</v>
      </c>
      <c r="C408" s="60">
        <v>5.03</v>
      </c>
      <c r="D408" s="62" t="s">
        <v>227</v>
      </c>
      <c r="E408" s="65">
        <f t="shared" si="26"/>
        <v>7</v>
      </c>
      <c r="F408" s="65">
        <f t="shared" si="27"/>
        <v>10</v>
      </c>
      <c r="G408" s="65">
        <f t="shared" si="28"/>
        <v>5</v>
      </c>
      <c r="H408" s="128"/>
      <c r="I408" s="122"/>
      <c r="J408" s="85"/>
    </row>
    <row r="409" spans="1:10" s="64" customFormat="1" x14ac:dyDescent="0.35">
      <c r="A409" s="69">
        <v>7.1</v>
      </c>
      <c r="B409" s="70">
        <v>10.010999999999999</v>
      </c>
      <c r="C409" s="69">
        <v>5.05</v>
      </c>
      <c r="D409" s="71" t="s">
        <v>226</v>
      </c>
      <c r="E409" s="65">
        <f t="shared" si="26"/>
        <v>7</v>
      </c>
      <c r="F409" s="65">
        <f t="shared" si="27"/>
        <v>10</v>
      </c>
      <c r="G409" s="65">
        <f t="shared" si="28"/>
        <v>5</v>
      </c>
      <c r="H409" s="128"/>
      <c r="I409" s="122"/>
      <c r="J409" s="85"/>
    </row>
    <row r="410" spans="1:10" s="64" customFormat="1" x14ac:dyDescent="0.35">
      <c r="A410" s="69">
        <v>7.1</v>
      </c>
      <c r="B410" s="70">
        <v>10.010999999999999</v>
      </c>
      <c r="C410" s="69">
        <v>5.05</v>
      </c>
      <c r="D410" s="71" t="s">
        <v>226</v>
      </c>
      <c r="E410" s="65">
        <f t="shared" si="26"/>
        <v>7</v>
      </c>
      <c r="F410" s="65">
        <f t="shared" si="27"/>
        <v>10</v>
      </c>
      <c r="G410" s="65">
        <f t="shared" si="28"/>
        <v>5</v>
      </c>
      <c r="H410" s="128" t="s">
        <v>687</v>
      </c>
      <c r="I410" s="122">
        <f>ROWS(H391:H410)</f>
        <v>20</v>
      </c>
      <c r="J410" s="85"/>
    </row>
    <row r="411" spans="1:10" s="72" customFormat="1" x14ac:dyDescent="0.35">
      <c r="A411" s="60">
        <v>7.1</v>
      </c>
      <c r="B411" s="61">
        <v>10.021000000000001</v>
      </c>
      <c r="C411" s="60">
        <v>6.01</v>
      </c>
      <c r="D411" s="62" t="s">
        <v>234</v>
      </c>
      <c r="E411" s="65">
        <f t="shared" si="26"/>
        <v>7</v>
      </c>
      <c r="F411" s="65">
        <f t="shared" si="27"/>
        <v>10</v>
      </c>
      <c r="G411" s="65">
        <f t="shared" si="28"/>
        <v>6</v>
      </c>
      <c r="H411" s="128"/>
      <c r="I411" s="122"/>
    </row>
    <row r="412" spans="1:10" s="72" customFormat="1" x14ac:dyDescent="0.35">
      <c r="A412" s="60">
        <v>7.1</v>
      </c>
      <c r="B412" s="61">
        <v>10.021000000000001</v>
      </c>
      <c r="C412" s="60">
        <v>6.02</v>
      </c>
      <c r="D412" s="62" t="s">
        <v>234</v>
      </c>
      <c r="E412" s="65">
        <f t="shared" si="26"/>
        <v>7</v>
      </c>
      <c r="F412" s="65">
        <f t="shared" si="27"/>
        <v>10</v>
      </c>
      <c r="G412" s="65">
        <f t="shared" si="28"/>
        <v>6</v>
      </c>
      <c r="H412" s="128"/>
      <c r="I412" s="122"/>
    </row>
    <row r="413" spans="1:10" s="72" customFormat="1" x14ac:dyDescent="0.35">
      <c r="A413" s="60">
        <v>7.1</v>
      </c>
      <c r="B413" s="61">
        <v>10.021000000000001</v>
      </c>
      <c r="C413" s="60">
        <v>6.01</v>
      </c>
      <c r="D413" s="62" t="s">
        <v>221</v>
      </c>
      <c r="E413" s="65">
        <f t="shared" si="26"/>
        <v>7</v>
      </c>
      <c r="F413" s="65">
        <f t="shared" si="27"/>
        <v>10</v>
      </c>
      <c r="G413" s="65">
        <f t="shared" si="28"/>
        <v>6</v>
      </c>
      <c r="H413" s="128" t="s">
        <v>688</v>
      </c>
      <c r="I413" s="122">
        <f>ROWS(H411:H413)</f>
        <v>3</v>
      </c>
    </row>
    <row r="414" spans="1:10" s="72" customFormat="1" x14ac:dyDescent="0.35">
      <c r="A414" s="69">
        <v>7.1</v>
      </c>
      <c r="B414" s="70">
        <v>10.010999999999999</v>
      </c>
      <c r="C414" s="69">
        <v>7.01</v>
      </c>
      <c r="D414" s="71" t="s">
        <v>229</v>
      </c>
      <c r="E414" s="65">
        <f t="shared" si="26"/>
        <v>7</v>
      </c>
      <c r="F414" s="65">
        <f t="shared" si="27"/>
        <v>10</v>
      </c>
      <c r="G414" s="65">
        <f t="shared" si="28"/>
        <v>7</v>
      </c>
      <c r="H414" s="128"/>
      <c r="I414" s="122"/>
      <c r="J414" s="85"/>
    </row>
    <row r="415" spans="1:10" s="72" customFormat="1" x14ac:dyDescent="0.35">
      <c r="A415" s="69">
        <v>7.1</v>
      </c>
      <c r="B415" s="70">
        <v>10.021000000000001</v>
      </c>
      <c r="C415" s="69">
        <v>7.01</v>
      </c>
      <c r="D415" s="71" t="s">
        <v>229</v>
      </c>
      <c r="E415" s="65">
        <f t="shared" si="26"/>
        <v>7</v>
      </c>
      <c r="F415" s="65">
        <f t="shared" si="27"/>
        <v>10</v>
      </c>
      <c r="G415" s="65">
        <f t="shared" si="28"/>
        <v>7</v>
      </c>
      <c r="H415" s="128"/>
      <c r="I415" s="122"/>
    </row>
    <row r="416" spans="1:10" s="72" customFormat="1" x14ac:dyDescent="0.35">
      <c r="A416" s="69">
        <v>7.1</v>
      </c>
      <c r="B416" s="70">
        <v>10.010999999999999</v>
      </c>
      <c r="C416" s="69">
        <v>7.02</v>
      </c>
      <c r="D416" s="71" t="s">
        <v>230</v>
      </c>
      <c r="E416" s="65">
        <f t="shared" si="26"/>
        <v>7</v>
      </c>
      <c r="F416" s="65">
        <f t="shared" si="27"/>
        <v>10</v>
      </c>
      <c r="G416" s="65">
        <f t="shared" si="28"/>
        <v>7</v>
      </c>
      <c r="H416" s="128"/>
      <c r="I416" s="122"/>
      <c r="J416" s="85"/>
    </row>
    <row r="417" spans="1:10" s="72" customFormat="1" x14ac:dyDescent="0.35">
      <c r="A417" s="69">
        <v>7.1</v>
      </c>
      <c r="B417" s="70">
        <v>10.023</v>
      </c>
      <c r="C417" s="69">
        <v>7.02</v>
      </c>
      <c r="D417" s="71" t="s">
        <v>230</v>
      </c>
      <c r="E417" s="65">
        <f t="shared" si="26"/>
        <v>7</v>
      </c>
      <c r="F417" s="65">
        <f t="shared" si="27"/>
        <v>10</v>
      </c>
      <c r="G417" s="65">
        <f t="shared" si="28"/>
        <v>7</v>
      </c>
      <c r="H417" s="132" t="s">
        <v>689</v>
      </c>
      <c r="I417" s="123">
        <f>ROWS(H414:H417)</f>
        <v>4</v>
      </c>
      <c r="J417" s="64"/>
    </row>
    <row r="418" spans="1:10" s="72" customFormat="1" x14ac:dyDescent="0.35">
      <c r="A418" s="60">
        <v>7.1</v>
      </c>
      <c r="B418" s="61">
        <v>10.010999999999999</v>
      </c>
      <c r="C418" s="60">
        <v>8.07</v>
      </c>
      <c r="D418" s="62" t="s">
        <v>210</v>
      </c>
      <c r="E418" s="65">
        <f t="shared" si="26"/>
        <v>7</v>
      </c>
      <c r="F418" s="65">
        <f t="shared" si="27"/>
        <v>10</v>
      </c>
      <c r="G418" s="65">
        <f t="shared" si="28"/>
        <v>8</v>
      </c>
      <c r="H418" s="128"/>
      <c r="I418" s="122"/>
      <c r="J418" s="85"/>
    </row>
    <row r="419" spans="1:10" s="72" customFormat="1" x14ac:dyDescent="0.35">
      <c r="A419" s="60">
        <v>7.1</v>
      </c>
      <c r="B419" s="61">
        <v>10.012</v>
      </c>
      <c r="C419" s="60">
        <v>8.07</v>
      </c>
      <c r="D419" s="62" t="s">
        <v>210</v>
      </c>
      <c r="E419" s="65">
        <f t="shared" si="26"/>
        <v>7</v>
      </c>
      <c r="F419" s="65">
        <f t="shared" si="27"/>
        <v>10</v>
      </c>
      <c r="G419" s="65">
        <f t="shared" si="28"/>
        <v>8</v>
      </c>
      <c r="H419" s="128"/>
      <c r="I419" s="122"/>
    </row>
    <row r="420" spans="1:10" s="72" customFormat="1" x14ac:dyDescent="0.35">
      <c r="A420" s="69">
        <v>7.1</v>
      </c>
      <c r="B420" s="70">
        <v>10.012</v>
      </c>
      <c r="C420" s="69">
        <v>8.02</v>
      </c>
      <c r="D420" s="71" t="s">
        <v>211</v>
      </c>
      <c r="E420" s="65">
        <f t="shared" si="26"/>
        <v>7</v>
      </c>
      <c r="F420" s="65">
        <f t="shared" si="27"/>
        <v>10</v>
      </c>
      <c r="G420" s="65">
        <f t="shared" si="28"/>
        <v>8</v>
      </c>
      <c r="H420" s="128"/>
      <c r="I420" s="122"/>
    </row>
    <row r="421" spans="1:10" s="72" customFormat="1" x14ac:dyDescent="0.35">
      <c r="A421" s="69">
        <v>7.1</v>
      </c>
      <c r="B421" s="70">
        <v>10.012</v>
      </c>
      <c r="C421" s="69">
        <v>8.08</v>
      </c>
      <c r="D421" s="71" t="s">
        <v>211</v>
      </c>
      <c r="E421" s="65">
        <f t="shared" si="26"/>
        <v>7</v>
      </c>
      <c r="F421" s="65">
        <f t="shared" si="27"/>
        <v>10</v>
      </c>
      <c r="G421" s="65">
        <f t="shared" si="28"/>
        <v>8</v>
      </c>
      <c r="H421" s="128"/>
      <c r="I421" s="122"/>
    </row>
    <row r="422" spans="1:10" s="72" customFormat="1" x14ac:dyDescent="0.35">
      <c r="A422" s="69">
        <v>7.2</v>
      </c>
      <c r="B422" s="70">
        <v>10.010999999999999</v>
      </c>
      <c r="C422" s="69">
        <v>8.0299999999999994</v>
      </c>
      <c r="D422" s="71" t="s">
        <v>218</v>
      </c>
      <c r="E422" s="65">
        <f t="shared" si="26"/>
        <v>7</v>
      </c>
      <c r="F422" s="65">
        <f t="shared" si="27"/>
        <v>10</v>
      </c>
      <c r="G422" s="65">
        <f t="shared" si="28"/>
        <v>8</v>
      </c>
      <c r="H422" s="128"/>
      <c r="I422" s="122"/>
      <c r="J422" s="85"/>
    </row>
    <row r="423" spans="1:10" s="72" customFormat="1" x14ac:dyDescent="0.35">
      <c r="A423" s="69">
        <v>7.2</v>
      </c>
      <c r="B423" s="70">
        <v>10.010999999999999</v>
      </c>
      <c r="C423" s="69">
        <v>8.0399999999999991</v>
      </c>
      <c r="D423" s="71" t="s">
        <v>218</v>
      </c>
      <c r="E423" s="65">
        <f t="shared" si="26"/>
        <v>7</v>
      </c>
      <c r="F423" s="65">
        <f t="shared" si="27"/>
        <v>10</v>
      </c>
      <c r="G423" s="65">
        <f t="shared" si="28"/>
        <v>8</v>
      </c>
      <c r="H423" s="128"/>
      <c r="I423" s="122"/>
      <c r="J423" s="85"/>
    </row>
    <row r="424" spans="1:10" s="72" customFormat="1" x14ac:dyDescent="0.35">
      <c r="A424" s="69">
        <v>7.2</v>
      </c>
      <c r="B424" s="70">
        <v>10.012</v>
      </c>
      <c r="C424" s="69">
        <v>8.0299999999999994</v>
      </c>
      <c r="D424" s="71" t="s">
        <v>218</v>
      </c>
      <c r="E424" s="65">
        <f t="shared" si="26"/>
        <v>7</v>
      </c>
      <c r="F424" s="65">
        <f t="shared" si="27"/>
        <v>10</v>
      </c>
      <c r="G424" s="65">
        <f t="shared" si="28"/>
        <v>8</v>
      </c>
      <c r="H424" s="132"/>
      <c r="I424" s="123"/>
      <c r="J424" s="64"/>
    </row>
    <row r="425" spans="1:10" s="72" customFormat="1" x14ac:dyDescent="0.35">
      <c r="A425" s="69">
        <v>7.2</v>
      </c>
      <c r="B425" s="70">
        <v>10.012</v>
      </c>
      <c r="C425" s="69">
        <v>8.0399999999999991</v>
      </c>
      <c r="D425" s="71" t="s">
        <v>218</v>
      </c>
      <c r="E425" s="65">
        <f t="shared" si="26"/>
        <v>7</v>
      </c>
      <c r="F425" s="65">
        <f t="shared" si="27"/>
        <v>10</v>
      </c>
      <c r="G425" s="65">
        <f t="shared" si="28"/>
        <v>8</v>
      </c>
      <c r="H425" s="132" t="s">
        <v>690</v>
      </c>
      <c r="I425" s="123">
        <f>ROWS(H418:H425)</f>
        <v>8</v>
      </c>
      <c r="J425" s="64"/>
    </row>
    <row r="426" spans="1:10" s="72" customFormat="1" x14ac:dyDescent="0.35">
      <c r="A426" s="69">
        <v>7.3</v>
      </c>
      <c r="B426" s="70">
        <v>10.012</v>
      </c>
      <c r="C426" s="69">
        <v>9.0299999999999994</v>
      </c>
      <c r="D426" s="71" t="s">
        <v>117</v>
      </c>
      <c r="E426" s="65">
        <f t="shared" si="26"/>
        <v>7</v>
      </c>
      <c r="F426" s="65">
        <f t="shared" si="27"/>
        <v>10</v>
      </c>
      <c r="G426" s="65">
        <f t="shared" si="28"/>
        <v>9</v>
      </c>
      <c r="H426" s="128"/>
      <c r="I426" s="122"/>
    </row>
    <row r="427" spans="1:10" s="72" customFormat="1" x14ac:dyDescent="0.35">
      <c r="A427" s="69">
        <v>7.3</v>
      </c>
      <c r="B427" s="70">
        <v>10.012</v>
      </c>
      <c r="C427" s="69">
        <v>9.0399999999999991</v>
      </c>
      <c r="D427" s="71" t="s">
        <v>117</v>
      </c>
      <c r="E427" s="65">
        <f t="shared" si="26"/>
        <v>7</v>
      </c>
      <c r="F427" s="65">
        <f t="shared" si="27"/>
        <v>10</v>
      </c>
      <c r="G427" s="65">
        <f t="shared" si="28"/>
        <v>9</v>
      </c>
      <c r="H427" s="128"/>
      <c r="I427" s="122"/>
    </row>
    <row r="428" spans="1:10" s="64" customFormat="1" x14ac:dyDescent="0.35">
      <c r="A428" s="69">
        <v>7.3</v>
      </c>
      <c r="B428" s="70">
        <v>10.012</v>
      </c>
      <c r="C428" s="69">
        <v>9.0500000000000007</v>
      </c>
      <c r="D428" s="71" t="s">
        <v>117</v>
      </c>
      <c r="E428" s="65">
        <f t="shared" si="26"/>
        <v>7</v>
      </c>
      <c r="F428" s="65">
        <f t="shared" si="27"/>
        <v>10</v>
      </c>
      <c r="G428" s="65">
        <f t="shared" si="28"/>
        <v>9</v>
      </c>
      <c r="H428" s="128"/>
      <c r="I428" s="122"/>
      <c r="J428" s="72"/>
    </row>
    <row r="429" spans="1:10" s="64" customFormat="1" x14ac:dyDescent="0.35">
      <c r="A429" s="69">
        <v>7.3</v>
      </c>
      <c r="B429" s="70">
        <v>10.021000000000001</v>
      </c>
      <c r="C429" s="69">
        <v>9.0299999999999994</v>
      </c>
      <c r="D429" s="71" t="s">
        <v>117</v>
      </c>
      <c r="E429" s="65">
        <f t="shared" si="26"/>
        <v>7</v>
      </c>
      <c r="F429" s="65">
        <f t="shared" si="27"/>
        <v>10</v>
      </c>
      <c r="G429" s="65">
        <f t="shared" si="28"/>
        <v>9</v>
      </c>
      <c r="H429" s="128"/>
      <c r="I429" s="122"/>
      <c r="J429" s="72"/>
    </row>
    <row r="430" spans="1:10" s="64" customFormat="1" x14ac:dyDescent="0.35">
      <c r="A430" s="69">
        <v>7.3</v>
      </c>
      <c r="B430" s="70">
        <v>10.021000000000001</v>
      </c>
      <c r="C430" s="69">
        <v>9.0399999999999991</v>
      </c>
      <c r="D430" s="71" t="s">
        <v>117</v>
      </c>
      <c r="E430" s="65">
        <f t="shared" si="26"/>
        <v>7</v>
      </c>
      <c r="F430" s="65">
        <f t="shared" si="27"/>
        <v>10</v>
      </c>
      <c r="G430" s="65">
        <f t="shared" si="28"/>
        <v>9</v>
      </c>
      <c r="H430" s="128"/>
      <c r="I430" s="122"/>
      <c r="J430" s="72"/>
    </row>
    <row r="431" spans="1:10" s="64" customFormat="1" x14ac:dyDescent="0.35">
      <c r="A431" s="69">
        <v>7.3</v>
      </c>
      <c r="B431" s="70">
        <v>10.021000000000001</v>
      </c>
      <c r="C431" s="69">
        <v>9.0500000000000007</v>
      </c>
      <c r="D431" s="71" t="s">
        <v>117</v>
      </c>
      <c r="E431" s="65">
        <f t="shared" si="26"/>
        <v>7</v>
      </c>
      <c r="F431" s="65">
        <f t="shared" si="27"/>
        <v>10</v>
      </c>
      <c r="G431" s="65">
        <f t="shared" si="28"/>
        <v>9</v>
      </c>
      <c r="H431" s="128" t="s">
        <v>691</v>
      </c>
      <c r="I431" s="122">
        <f>ROWS(H426:H431)</f>
        <v>6</v>
      </c>
      <c r="J431" s="72"/>
    </row>
    <row r="432" spans="1:10" s="64" customFormat="1" x14ac:dyDescent="0.35">
      <c r="A432" s="60">
        <v>7.1</v>
      </c>
      <c r="B432" s="61">
        <v>10.010999999999999</v>
      </c>
      <c r="C432" s="60">
        <v>10.09</v>
      </c>
      <c r="D432" s="62" t="s">
        <v>215</v>
      </c>
      <c r="E432" s="65">
        <f t="shared" si="26"/>
        <v>7</v>
      </c>
      <c r="F432" s="65">
        <f t="shared" si="27"/>
        <v>10</v>
      </c>
      <c r="G432" s="65">
        <f t="shared" si="28"/>
        <v>10</v>
      </c>
      <c r="H432" s="128"/>
      <c r="I432" s="122"/>
      <c r="J432" s="85"/>
    </row>
    <row r="433" spans="1:10" s="64" customFormat="1" x14ac:dyDescent="0.35">
      <c r="A433" s="60">
        <v>7.1</v>
      </c>
      <c r="B433" s="61">
        <v>10.021000000000001</v>
      </c>
      <c r="C433" s="60">
        <v>10.09</v>
      </c>
      <c r="D433" s="62" t="s">
        <v>215</v>
      </c>
      <c r="E433" s="65">
        <f t="shared" si="26"/>
        <v>7</v>
      </c>
      <c r="F433" s="65">
        <f t="shared" si="27"/>
        <v>10</v>
      </c>
      <c r="G433" s="65">
        <f t="shared" si="28"/>
        <v>10</v>
      </c>
      <c r="H433" s="128" t="s">
        <v>692</v>
      </c>
      <c r="I433" s="122">
        <f>ROWS(H432:H433)</f>
        <v>2</v>
      </c>
      <c r="J433" s="72"/>
    </row>
    <row r="434" spans="1:10" s="64" customFormat="1" x14ac:dyDescent="0.35">
      <c r="A434" s="60">
        <v>7.1</v>
      </c>
      <c r="B434" s="61">
        <v>10.021000000000001</v>
      </c>
      <c r="C434" s="60">
        <v>13.01</v>
      </c>
      <c r="D434" s="62" t="s">
        <v>159</v>
      </c>
      <c r="E434" s="65">
        <f t="shared" si="26"/>
        <v>7</v>
      </c>
      <c r="F434" s="65">
        <f t="shared" si="27"/>
        <v>10</v>
      </c>
      <c r="G434" s="65">
        <f t="shared" si="28"/>
        <v>13</v>
      </c>
      <c r="H434" s="128"/>
      <c r="I434" s="122"/>
      <c r="J434" s="72"/>
    </row>
    <row r="435" spans="1:10" s="64" customFormat="1" x14ac:dyDescent="0.35">
      <c r="A435" s="60">
        <v>7.1</v>
      </c>
      <c r="B435" s="61">
        <v>10.021000000000001</v>
      </c>
      <c r="C435" s="60">
        <v>13.02</v>
      </c>
      <c r="D435" s="62" t="s">
        <v>159</v>
      </c>
      <c r="E435" s="65">
        <f t="shared" si="26"/>
        <v>7</v>
      </c>
      <c r="F435" s="65">
        <f t="shared" si="27"/>
        <v>10</v>
      </c>
      <c r="G435" s="65">
        <f t="shared" si="28"/>
        <v>13</v>
      </c>
      <c r="H435" s="132" t="s">
        <v>693</v>
      </c>
      <c r="I435" s="123">
        <f>ROWS(H434:H435)</f>
        <v>2</v>
      </c>
    </row>
    <row r="436" spans="1:10" s="64" customFormat="1" x14ac:dyDescent="0.35">
      <c r="A436" s="69">
        <v>7.1</v>
      </c>
      <c r="B436" s="70">
        <v>10.012</v>
      </c>
      <c r="C436" s="69">
        <v>17.04</v>
      </c>
      <c r="D436" s="71" t="s">
        <v>211</v>
      </c>
      <c r="E436" s="65">
        <f t="shared" si="26"/>
        <v>7</v>
      </c>
      <c r="F436" s="65">
        <f t="shared" si="27"/>
        <v>10</v>
      </c>
      <c r="G436" s="65">
        <f t="shared" si="28"/>
        <v>17</v>
      </c>
      <c r="H436" s="128" t="s">
        <v>694</v>
      </c>
      <c r="I436" s="123">
        <f>ROWS(H436:H436)</f>
        <v>1</v>
      </c>
      <c r="J436" s="72"/>
    </row>
    <row r="437" spans="1:10" s="64" customFormat="1" x14ac:dyDescent="0.35">
      <c r="A437" s="60">
        <v>7.1</v>
      </c>
      <c r="B437" s="61">
        <v>10.010999999999999</v>
      </c>
      <c r="C437" s="60">
        <v>18.03</v>
      </c>
      <c r="D437" s="62" t="s">
        <v>148</v>
      </c>
      <c r="E437" s="65">
        <f t="shared" si="26"/>
        <v>7</v>
      </c>
      <c r="F437" s="65">
        <f t="shared" si="27"/>
        <v>10</v>
      </c>
      <c r="G437" s="65">
        <f t="shared" si="28"/>
        <v>18</v>
      </c>
      <c r="H437" s="128"/>
      <c r="I437" s="122"/>
      <c r="J437" s="72"/>
    </row>
    <row r="438" spans="1:10" s="64" customFormat="1" x14ac:dyDescent="0.35">
      <c r="A438" s="60">
        <v>7.1</v>
      </c>
      <c r="B438" s="61">
        <v>10.010999999999999</v>
      </c>
      <c r="C438" s="60">
        <v>18.03</v>
      </c>
      <c r="D438" s="62" t="s">
        <v>148</v>
      </c>
      <c r="E438" s="65">
        <f t="shared" si="26"/>
        <v>7</v>
      </c>
      <c r="F438" s="65">
        <f t="shared" si="27"/>
        <v>10</v>
      </c>
      <c r="G438" s="65">
        <f t="shared" si="28"/>
        <v>18</v>
      </c>
      <c r="H438" s="128"/>
      <c r="I438" s="122"/>
      <c r="J438" s="72"/>
    </row>
    <row r="439" spans="1:10" s="64" customFormat="1" x14ac:dyDescent="0.35">
      <c r="A439" s="60">
        <v>7.1</v>
      </c>
      <c r="B439" s="61">
        <v>10.012</v>
      </c>
      <c r="C439" s="60">
        <v>18.03</v>
      </c>
      <c r="D439" s="62" t="s">
        <v>148</v>
      </c>
      <c r="E439" s="65">
        <f t="shared" si="26"/>
        <v>7</v>
      </c>
      <c r="F439" s="65">
        <f t="shared" si="27"/>
        <v>10</v>
      </c>
      <c r="G439" s="65">
        <f t="shared" si="28"/>
        <v>18</v>
      </c>
      <c r="H439" s="128"/>
      <c r="I439" s="122"/>
      <c r="J439" s="85"/>
    </row>
    <row r="440" spans="1:10" s="64" customFormat="1" x14ac:dyDescent="0.35">
      <c r="A440" s="60">
        <v>7.1</v>
      </c>
      <c r="B440" s="61">
        <v>10.012</v>
      </c>
      <c r="C440" s="60">
        <v>18.03</v>
      </c>
      <c r="D440" s="62" t="s">
        <v>148</v>
      </c>
      <c r="E440" s="65">
        <f t="shared" si="26"/>
        <v>7</v>
      </c>
      <c r="F440" s="65">
        <f t="shared" si="27"/>
        <v>10</v>
      </c>
      <c r="G440" s="65">
        <f t="shared" si="28"/>
        <v>18</v>
      </c>
      <c r="H440" s="128" t="s">
        <v>695</v>
      </c>
      <c r="I440" s="122">
        <f>ROWS(H437:H440)</f>
        <v>4</v>
      </c>
      <c r="J440" s="85"/>
    </row>
    <row r="441" spans="1:10" s="64" customFormat="1" x14ac:dyDescent="0.35">
      <c r="A441" s="60">
        <v>7.1</v>
      </c>
      <c r="B441" s="61">
        <v>11.05</v>
      </c>
      <c r="C441" s="60">
        <v>8.07</v>
      </c>
      <c r="D441" s="62" t="s">
        <v>210</v>
      </c>
      <c r="E441" s="65">
        <f t="shared" si="26"/>
        <v>7</v>
      </c>
      <c r="F441" s="65">
        <f t="shared" si="27"/>
        <v>11</v>
      </c>
      <c r="G441" s="65">
        <f t="shared" si="28"/>
        <v>8</v>
      </c>
      <c r="H441" s="132"/>
      <c r="I441" s="123"/>
    </row>
    <row r="442" spans="1:10" s="72" customFormat="1" x14ac:dyDescent="0.35">
      <c r="A442" s="65">
        <v>7.1</v>
      </c>
      <c r="B442" s="66">
        <v>11.02</v>
      </c>
      <c r="C442" s="65">
        <v>8.01</v>
      </c>
      <c r="D442" s="67" t="s">
        <v>212</v>
      </c>
      <c r="E442" s="65">
        <f t="shared" si="26"/>
        <v>7</v>
      </c>
      <c r="F442" s="65">
        <f t="shared" si="27"/>
        <v>11</v>
      </c>
      <c r="G442" s="65">
        <f t="shared" si="28"/>
        <v>8</v>
      </c>
      <c r="H442" s="132"/>
      <c r="I442" s="123"/>
      <c r="J442" s="64"/>
    </row>
    <row r="443" spans="1:10" s="72" customFormat="1" x14ac:dyDescent="0.35">
      <c r="A443" s="54">
        <v>7.1</v>
      </c>
      <c r="B443" s="55">
        <v>11.01</v>
      </c>
      <c r="C443" s="54">
        <v>8.09</v>
      </c>
      <c r="D443" s="56" t="s">
        <v>213</v>
      </c>
      <c r="E443" s="65">
        <f t="shared" si="26"/>
        <v>7</v>
      </c>
      <c r="F443" s="65">
        <f t="shared" si="27"/>
        <v>11</v>
      </c>
      <c r="G443" s="65">
        <f t="shared" si="28"/>
        <v>8</v>
      </c>
      <c r="H443" s="132"/>
      <c r="I443" s="123"/>
      <c r="J443" s="64"/>
    </row>
    <row r="444" spans="1:10" s="72" customFormat="1" x14ac:dyDescent="0.35">
      <c r="A444" s="69">
        <v>7.1</v>
      </c>
      <c r="B444" s="70">
        <v>11.01</v>
      </c>
      <c r="C444" s="69">
        <v>8.02</v>
      </c>
      <c r="D444" s="71" t="s">
        <v>211</v>
      </c>
      <c r="E444" s="65">
        <f t="shared" si="26"/>
        <v>7</v>
      </c>
      <c r="F444" s="65">
        <f t="shared" si="27"/>
        <v>11</v>
      </c>
      <c r="G444" s="65">
        <f t="shared" si="28"/>
        <v>8</v>
      </c>
      <c r="H444" s="132"/>
      <c r="I444" s="123"/>
      <c r="J444" s="64"/>
    </row>
    <row r="445" spans="1:10" s="72" customFormat="1" x14ac:dyDescent="0.35">
      <c r="A445" s="69">
        <v>7.1</v>
      </c>
      <c r="B445" s="70">
        <v>11.01</v>
      </c>
      <c r="C445" s="69">
        <v>8.08</v>
      </c>
      <c r="D445" s="71" t="s">
        <v>211</v>
      </c>
      <c r="E445" s="65">
        <f t="shared" si="26"/>
        <v>7</v>
      </c>
      <c r="F445" s="65">
        <f t="shared" si="27"/>
        <v>11</v>
      </c>
      <c r="G445" s="65">
        <f t="shared" si="28"/>
        <v>8</v>
      </c>
      <c r="H445" s="132" t="s">
        <v>696</v>
      </c>
      <c r="I445" s="123">
        <f>ROWS(H441:H445)</f>
        <v>5</v>
      </c>
      <c r="J445" s="64"/>
    </row>
    <row r="446" spans="1:10" s="72" customFormat="1" x14ac:dyDescent="0.35">
      <c r="A446" s="69">
        <v>7.3</v>
      </c>
      <c r="B446" s="70">
        <v>11.05</v>
      </c>
      <c r="C446" s="69">
        <v>9.0299999999999994</v>
      </c>
      <c r="D446" s="71" t="s">
        <v>117</v>
      </c>
      <c r="E446" s="65">
        <f t="shared" si="26"/>
        <v>7</v>
      </c>
      <c r="F446" s="65">
        <f t="shared" si="27"/>
        <v>11</v>
      </c>
      <c r="G446" s="65">
        <f t="shared" si="28"/>
        <v>9</v>
      </c>
      <c r="H446" s="128"/>
      <c r="I446" s="122"/>
    </row>
    <row r="447" spans="1:10" s="72" customFormat="1" x14ac:dyDescent="0.35">
      <c r="A447" s="69">
        <v>7.3</v>
      </c>
      <c r="B447" s="70">
        <v>11.05</v>
      </c>
      <c r="C447" s="69">
        <v>9.0399999999999991</v>
      </c>
      <c r="D447" s="71" t="s">
        <v>117</v>
      </c>
      <c r="E447" s="65">
        <f t="shared" si="26"/>
        <v>7</v>
      </c>
      <c r="F447" s="65">
        <f t="shared" si="27"/>
        <v>11</v>
      </c>
      <c r="G447" s="65">
        <f t="shared" si="28"/>
        <v>9</v>
      </c>
      <c r="H447" s="128"/>
      <c r="I447" s="122"/>
    </row>
    <row r="448" spans="1:10" s="72" customFormat="1" x14ac:dyDescent="0.35">
      <c r="A448" s="69">
        <v>7.3</v>
      </c>
      <c r="B448" s="70">
        <v>11.05</v>
      </c>
      <c r="C448" s="69">
        <v>9.0500000000000007</v>
      </c>
      <c r="D448" s="71" t="s">
        <v>117</v>
      </c>
      <c r="E448" s="65">
        <f t="shared" si="26"/>
        <v>7</v>
      </c>
      <c r="F448" s="65">
        <f t="shared" si="27"/>
        <v>11</v>
      </c>
      <c r="G448" s="65">
        <f t="shared" si="28"/>
        <v>9</v>
      </c>
      <c r="H448" s="128" t="s">
        <v>697</v>
      </c>
      <c r="I448" s="122">
        <f>ROWS(H446:H448)</f>
        <v>3</v>
      </c>
    </row>
    <row r="449" spans="1:10" s="72" customFormat="1" x14ac:dyDescent="0.35">
      <c r="A449" s="69">
        <v>7.1</v>
      </c>
      <c r="B449" s="70">
        <v>11.01</v>
      </c>
      <c r="C449" s="69">
        <v>17.04</v>
      </c>
      <c r="D449" s="71" t="s">
        <v>211</v>
      </c>
      <c r="E449" s="65">
        <f t="shared" si="26"/>
        <v>7</v>
      </c>
      <c r="F449" s="65">
        <f t="shared" si="27"/>
        <v>11</v>
      </c>
      <c r="G449" s="65">
        <f t="shared" si="28"/>
        <v>17</v>
      </c>
      <c r="H449" s="132" t="s">
        <v>698</v>
      </c>
      <c r="I449" s="123">
        <f t="shared" ref="I449:I450" si="29">ROWS(H449:H449)</f>
        <v>1</v>
      </c>
      <c r="J449" s="64"/>
    </row>
    <row r="450" spans="1:10" s="72" customFormat="1" x14ac:dyDescent="0.35">
      <c r="A450" s="60">
        <v>7.1</v>
      </c>
      <c r="B450" s="61">
        <v>11.04</v>
      </c>
      <c r="C450" s="60">
        <v>18.04</v>
      </c>
      <c r="D450" s="62" t="s">
        <v>149</v>
      </c>
      <c r="E450" s="65">
        <f t="shared" ref="E450:E513" si="30">_xlfn.FLOOR.MATH(A450)</f>
        <v>7</v>
      </c>
      <c r="F450" s="65">
        <f t="shared" ref="F450:F513" si="31">_xlfn.FLOOR.MATH(B450)</f>
        <v>11</v>
      </c>
      <c r="G450" s="65">
        <f t="shared" ref="G450:G513" si="32">_xlfn.FLOOR.MATH(C450)</f>
        <v>18</v>
      </c>
      <c r="H450" s="132" t="s">
        <v>699</v>
      </c>
      <c r="I450" s="123">
        <f t="shared" si="29"/>
        <v>1</v>
      </c>
      <c r="J450" s="64"/>
    </row>
    <row r="451" spans="1:10" s="72" customFormat="1" x14ac:dyDescent="0.35">
      <c r="A451" s="69">
        <v>7.3</v>
      </c>
      <c r="B451" s="70">
        <v>13.03</v>
      </c>
      <c r="C451" s="69">
        <v>9.0299999999999994</v>
      </c>
      <c r="D451" s="71" t="s">
        <v>117</v>
      </c>
      <c r="E451" s="65">
        <f t="shared" si="30"/>
        <v>7</v>
      </c>
      <c r="F451" s="65">
        <f t="shared" si="31"/>
        <v>13</v>
      </c>
      <c r="G451" s="65">
        <f t="shared" si="32"/>
        <v>9</v>
      </c>
      <c r="H451" s="128"/>
      <c r="I451" s="122"/>
    </row>
    <row r="452" spans="1:10" s="72" customFormat="1" x14ac:dyDescent="0.35">
      <c r="A452" s="69">
        <v>7.3</v>
      </c>
      <c r="B452" s="70">
        <v>13.03</v>
      </c>
      <c r="C452" s="69">
        <v>9.0500000000000007</v>
      </c>
      <c r="D452" s="71" t="s">
        <v>117</v>
      </c>
      <c r="E452" s="65">
        <f t="shared" si="30"/>
        <v>7</v>
      </c>
      <c r="F452" s="65">
        <f t="shared" si="31"/>
        <v>13</v>
      </c>
      <c r="G452" s="65">
        <f t="shared" si="32"/>
        <v>9</v>
      </c>
      <c r="H452" s="128" t="s">
        <v>700</v>
      </c>
      <c r="I452" s="122">
        <f>ROWS(H451:H452)</f>
        <v>2</v>
      </c>
    </row>
    <row r="453" spans="1:10" s="72" customFormat="1" x14ac:dyDescent="0.35">
      <c r="A453" s="65">
        <v>8</v>
      </c>
      <c r="B453" s="66">
        <v>1.02</v>
      </c>
      <c r="C453" s="65">
        <v>1.01</v>
      </c>
      <c r="D453" s="67" t="s">
        <v>224</v>
      </c>
      <c r="E453" s="65">
        <f t="shared" si="30"/>
        <v>8</v>
      </c>
      <c r="F453" s="65">
        <f t="shared" si="31"/>
        <v>1</v>
      </c>
      <c r="G453" s="65">
        <f t="shared" si="32"/>
        <v>1</v>
      </c>
      <c r="H453" s="132" t="s">
        <v>701</v>
      </c>
      <c r="I453" s="123">
        <f t="shared" ref="I453:I454" si="33">ROWS(H453:H453)</f>
        <v>1</v>
      </c>
      <c r="J453" s="64"/>
    </row>
    <row r="454" spans="1:10" s="72" customFormat="1" x14ac:dyDescent="0.35">
      <c r="A454" s="60">
        <v>8</v>
      </c>
      <c r="B454" s="61">
        <v>1.0129999999999999</v>
      </c>
      <c r="C454" s="60">
        <v>2.02</v>
      </c>
      <c r="D454" s="62" t="s">
        <v>250</v>
      </c>
      <c r="E454" s="65">
        <f t="shared" si="30"/>
        <v>8</v>
      </c>
      <c r="F454" s="65">
        <f t="shared" si="31"/>
        <v>1</v>
      </c>
      <c r="G454" s="65">
        <f t="shared" si="32"/>
        <v>2</v>
      </c>
      <c r="H454" s="132" t="s">
        <v>702</v>
      </c>
      <c r="I454" s="123">
        <f t="shared" si="33"/>
        <v>1</v>
      </c>
      <c r="J454" s="64"/>
    </row>
    <row r="455" spans="1:10" s="72" customFormat="1" x14ac:dyDescent="0.35">
      <c r="A455" s="60">
        <v>8</v>
      </c>
      <c r="B455" s="61">
        <v>1.0109999999999999</v>
      </c>
      <c r="C455" s="60">
        <v>3.03</v>
      </c>
      <c r="D455" s="62" t="s">
        <v>215</v>
      </c>
      <c r="E455" s="65">
        <f t="shared" si="30"/>
        <v>8</v>
      </c>
      <c r="F455" s="65">
        <f t="shared" si="31"/>
        <v>1</v>
      </c>
      <c r="G455" s="65">
        <f t="shared" si="32"/>
        <v>3</v>
      </c>
      <c r="H455" s="128"/>
      <c r="I455" s="122"/>
    </row>
    <row r="456" spans="1:10" s="72" customFormat="1" x14ac:dyDescent="0.35">
      <c r="A456" s="60">
        <v>8</v>
      </c>
      <c r="B456" s="61">
        <v>1.0109999999999999</v>
      </c>
      <c r="C456" s="60">
        <v>3.04</v>
      </c>
      <c r="D456" s="62" t="s">
        <v>215</v>
      </c>
      <c r="E456" s="65">
        <f t="shared" si="30"/>
        <v>8</v>
      </c>
      <c r="F456" s="65">
        <f t="shared" si="31"/>
        <v>1</v>
      </c>
      <c r="G456" s="65">
        <f t="shared" si="32"/>
        <v>3</v>
      </c>
      <c r="H456" s="128"/>
      <c r="I456" s="122"/>
    </row>
    <row r="457" spans="1:10" s="72" customFormat="1" x14ac:dyDescent="0.35">
      <c r="A457" s="69">
        <v>8</v>
      </c>
      <c r="B457" s="70">
        <v>1.0109999999999999</v>
      </c>
      <c r="C457" s="69">
        <v>3.02</v>
      </c>
      <c r="D457" s="71" t="s">
        <v>230</v>
      </c>
      <c r="E457" s="65">
        <f t="shared" si="30"/>
        <v>8</v>
      </c>
      <c r="F457" s="65">
        <f t="shared" si="31"/>
        <v>1</v>
      </c>
      <c r="G457" s="65">
        <f t="shared" si="32"/>
        <v>3</v>
      </c>
      <c r="H457" s="128" t="s">
        <v>703</v>
      </c>
      <c r="I457" s="122">
        <f>ROWS(H455:H457)</f>
        <v>3</v>
      </c>
    </row>
    <row r="458" spans="1:10" s="72" customFormat="1" x14ac:dyDescent="0.35">
      <c r="A458" s="60">
        <v>8</v>
      </c>
      <c r="B458" s="61">
        <v>1.03</v>
      </c>
      <c r="C458" s="60">
        <v>4.01</v>
      </c>
      <c r="D458" s="62" t="s">
        <v>227</v>
      </c>
      <c r="E458" s="65">
        <f t="shared" si="30"/>
        <v>8</v>
      </c>
      <c r="F458" s="65">
        <f t="shared" si="31"/>
        <v>1</v>
      </c>
      <c r="G458" s="65">
        <f t="shared" si="32"/>
        <v>4</v>
      </c>
      <c r="H458" s="132" t="s">
        <v>704</v>
      </c>
      <c r="I458" s="123">
        <f>ROWS(H458:H458)</f>
        <v>1</v>
      </c>
      <c r="J458" s="64"/>
    </row>
    <row r="459" spans="1:10" s="72" customFormat="1" x14ac:dyDescent="0.35">
      <c r="A459" s="60">
        <v>8</v>
      </c>
      <c r="B459" s="61">
        <v>1.02</v>
      </c>
      <c r="C459" s="60">
        <v>5.09</v>
      </c>
      <c r="D459" s="62" t="s">
        <v>159</v>
      </c>
      <c r="E459" s="65">
        <f t="shared" si="30"/>
        <v>8</v>
      </c>
      <c r="F459" s="65">
        <f t="shared" si="31"/>
        <v>1</v>
      </c>
      <c r="G459" s="65">
        <f t="shared" si="32"/>
        <v>5</v>
      </c>
      <c r="H459" s="132"/>
      <c r="I459" s="123"/>
      <c r="J459" s="64"/>
    </row>
    <row r="460" spans="1:10" s="72" customFormat="1" x14ac:dyDescent="0.35">
      <c r="A460" s="69">
        <v>8</v>
      </c>
      <c r="B460" s="70">
        <v>1.0109999999999999</v>
      </c>
      <c r="C460" s="69">
        <v>5.04</v>
      </c>
      <c r="D460" s="71" t="s">
        <v>235</v>
      </c>
      <c r="E460" s="65">
        <f t="shared" si="30"/>
        <v>8</v>
      </c>
      <c r="F460" s="65">
        <f t="shared" si="31"/>
        <v>1</v>
      </c>
      <c r="G460" s="65">
        <f t="shared" si="32"/>
        <v>5</v>
      </c>
      <c r="H460" s="128"/>
      <c r="I460" s="122"/>
    </row>
    <row r="461" spans="1:10" s="64" customFormat="1" x14ac:dyDescent="0.35">
      <c r="A461" s="60">
        <v>8</v>
      </c>
      <c r="B461" s="61">
        <v>1.0109999999999999</v>
      </c>
      <c r="C461" s="60">
        <v>5.01</v>
      </c>
      <c r="D461" s="62" t="s">
        <v>233</v>
      </c>
      <c r="E461" s="65">
        <f t="shared" si="30"/>
        <v>8</v>
      </c>
      <c r="F461" s="65">
        <f t="shared" si="31"/>
        <v>1</v>
      </c>
      <c r="G461" s="65">
        <f t="shared" si="32"/>
        <v>5</v>
      </c>
      <c r="H461" s="128"/>
      <c r="I461" s="122"/>
      <c r="J461" s="72"/>
    </row>
    <row r="462" spans="1:10" s="64" customFormat="1" x14ac:dyDescent="0.35">
      <c r="A462" s="60">
        <v>8</v>
      </c>
      <c r="B462" s="61">
        <v>1.0109999999999999</v>
      </c>
      <c r="C462" s="60">
        <v>5.05</v>
      </c>
      <c r="D462" s="62" t="s">
        <v>228</v>
      </c>
      <c r="E462" s="65">
        <f t="shared" si="30"/>
        <v>8</v>
      </c>
      <c r="F462" s="65">
        <f t="shared" si="31"/>
        <v>1</v>
      </c>
      <c r="G462" s="65">
        <f t="shared" si="32"/>
        <v>5</v>
      </c>
      <c r="H462" s="128"/>
      <c r="I462" s="122"/>
      <c r="J462" s="72"/>
    </row>
    <row r="463" spans="1:10" s="64" customFormat="1" x14ac:dyDescent="0.35">
      <c r="A463" s="54">
        <v>8</v>
      </c>
      <c r="B463" s="55">
        <v>1.0109999999999999</v>
      </c>
      <c r="C463" s="54">
        <v>5.08</v>
      </c>
      <c r="D463" s="56" t="s">
        <v>217</v>
      </c>
      <c r="E463" s="65">
        <f t="shared" si="30"/>
        <v>8</v>
      </c>
      <c r="F463" s="65">
        <f t="shared" si="31"/>
        <v>1</v>
      </c>
      <c r="G463" s="65">
        <f t="shared" si="32"/>
        <v>5</v>
      </c>
      <c r="H463" s="132"/>
      <c r="I463" s="123"/>
    </row>
    <row r="464" spans="1:10" s="64" customFormat="1" x14ac:dyDescent="0.35">
      <c r="A464" s="60">
        <v>8</v>
      </c>
      <c r="B464" s="61">
        <v>1.0109999999999999</v>
      </c>
      <c r="C464" s="60">
        <v>5.0599999999999996</v>
      </c>
      <c r="D464" s="62" t="s">
        <v>250</v>
      </c>
      <c r="E464" s="65">
        <f t="shared" si="30"/>
        <v>8</v>
      </c>
      <c r="F464" s="65">
        <f t="shared" si="31"/>
        <v>1</v>
      </c>
      <c r="G464" s="65">
        <f t="shared" si="32"/>
        <v>5</v>
      </c>
      <c r="H464" s="128"/>
      <c r="I464" s="122"/>
      <c r="J464" s="86"/>
    </row>
    <row r="465" spans="1:10" s="64" customFormat="1" x14ac:dyDescent="0.35">
      <c r="A465" s="60">
        <v>8</v>
      </c>
      <c r="B465" s="61">
        <v>1.0129999999999999</v>
      </c>
      <c r="C465" s="60">
        <v>5.0599999999999996</v>
      </c>
      <c r="D465" s="62" t="s">
        <v>250</v>
      </c>
      <c r="E465" s="65">
        <f t="shared" si="30"/>
        <v>8</v>
      </c>
      <c r="F465" s="65">
        <f t="shared" si="31"/>
        <v>1</v>
      </c>
      <c r="G465" s="65">
        <f t="shared" si="32"/>
        <v>5</v>
      </c>
      <c r="H465" s="132"/>
      <c r="I465" s="123"/>
    </row>
    <row r="466" spans="1:10" s="64" customFormat="1" x14ac:dyDescent="0.35">
      <c r="A466" s="69">
        <v>8</v>
      </c>
      <c r="B466" s="70">
        <v>1.0129999999999999</v>
      </c>
      <c r="C466" s="69">
        <v>5.07</v>
      </c>
      <c r="D466" s="71" t="s">
        <v>222</v>
      </c>
      <c r="E466" s="65">
        <f t="shared" si="30"/>
        <v>8</v>
      </c>
      <c r="F466" s="65">
        <f t="shared" si="31"/>
        <v>1</v>
      </c>
      <c r="G466" s="65">
        <f t="shared" si="32"/>
        <v>5</v>
      </c>
      <c r="H466" s="132"/>
      <c r="I466" s="123"/>
    </row>
    <row r="467" spans="1:10" s="64" customFormat="1" x14ac:dyDescent="0.35">
      <c r="A467" s="60">
        <v>8</v>
      </c>
      <c r="B467" s="61">
        <v>1.02</v>
      </c>
      <c r="C467" s="60">
        <v>5.03</v>
      </c>
      <c r="D467" s="62" t="s">
        <v>227</v>
      </c>
      <c r="E467" s="65">
        <f t="shared" si="30"/>
        <v>8</v>
      </c>
      <c r="F467" s="65">
        <f t="shared" si="31"/>
        <v>1</v>
      </c>
      <c r="G467" s="65">
        <f t="shared" si="32"/>
        <v>5</v>
      </c>
      <c r="H467" s="132"/>
      <c r="I467" s="123"/>
    </row>
    <row r="468" spans="1:10" s="64" customFormat="1" x14ac:dyDescent="0.35">
      <c r="A468" s="69">
        <v>8</v>
      </c>
      <c r="B468" s="70">
        <v>1.0109999999999999</v>
      </c>
      <c r="C468" s="69">
        <v>5.05</v>
      </c>
      <c r="D468" s="71" t="s">
        <v>226</v>
      </c>
      <c r="E468" s="65">
        <f t="shared" si="30"/>
        <v>8</v>
      </c>
      <c r="F468" s="65">
        <f t="shared" si="31"/>
        <v>1</v>
      </c>
      <c r="G468" s="65">
        <f t="shared" si="32"/>
        <v>5</v>
      </c>
      <c r="H468" s="128" t="s">
        <v>705</v>
      </c>
      <c r="I468" s="122">
        <f>ROWS(H459:H468)</f>
        <v>10</v>
      </c>
      <c r="J468" s="72"/>
    </row>
    <row r="469" spans="1:10" s="64" customFormat="1" x14ac:dyDescent="0.35">
      <c r="A469" s="60">
        <v>8</v>
      </c>
      <c r="B469" s="61">
        <v>1.0109999999999999</v>
      </c>
      <c r="C469" s="60">
        <v>6.01</v>
      </c>
      <c r="D469" s="62" t="s">
        <v>234</v>
      </c>
      <c r="E469" s="65">
        <f t="shared" si="30"/>
        <v>8</v>
      </c>
      <c r="F469" s="65">
        <f t="shared" si="31"/>
        <v>1</v>
      </c>
      <c r="G469" s="65">
        <f t="shared" si="32"/>
        <v>6</v>
      </c>
      <c r="H469" s="132"/>
      <c r="I469" s="123"/>
    </row>
    <row r="470" spans="1:10" s="64" customFormat="1" x14ac:dyDescent="0.35">
      <c r="A470" s="60">
        <v>8</v>
      </c>
      <c r="B470" s="61">
        <v>1.0109999999999999</v>
      </c>
      <c r="C470" s="60">
        <v>6.02</v>
      </c>
      <c r="D470" s="62" t="s">
        <v>234</v>
      </c>
      <c r="E470" s="65">
        <f t="shared" si="30"/>
        <v>8</v>
      </c>
      <c r="F470" s="65">
        <f t="shared" si="31"/>
        <v>1</v>
      </c>
      <c r="G470" s="65">
        <f t="shared" si="32"/>
        <v>6</v>
      </c>
      <c r="H470" s="132"/>
      <c r="I470" s="123"/>
    </row>
    <row r="471" spans="1:10" s="64" customFormat="1" x14ac:dyDescent="0.35">
      <c r="A471" s="60">
        <v>8</v>
      </c>
      <c r="B471" s="61">
        <v>1.0109999999999999</v>
      </c>
      <c r="C471" s="60">
        <v>6.01</v>
      </c>
      <c r="D471" s="62" t="s">
        <v>221</v>
      </c>
      <c r="E471" s="65">
        <f t="shared" si="30"/>
        <v>8</v>
      </c>
      <c r="F471" s="65">
        <f t="shared" si="31"/>
        <v>1</v>
      </c>
      <c r="G471" s="65">
        <f t="shared" si="32"/>
        <v>6</v>
      </c>
      <c r="H471" s="132" t="s">
        <v>706</v>
      </c>
      <c r="I471" s="123">
        <f>ROWS(H469:H471)</f>
        <v>3</v>
      </c>
    </row>
    <row r="472" spans="1:10" s="64" customFormat="1" x14ac:dyDescent="0.35">
      <c r="A472" s="69">
        <v>8</v>
      </c>
      <c r="B472" s="70">
        <v>1.0109999999999999</v>
      </c>
      <c r="C472" s="69">
        <v>7.01</v>
      </c>
      <c r="D472" s="71" t="s">
        <v>229</v>
      </c>
      <c r="E472" s="65">
        <f t="shared" si="30"/>
        <v>8</v>
      </c>
      <c r="F472" s="65">
        <f t="shared" si="31"/>
        <v>1</v>
      </c>
      <c r="G472" s="65">
        <f t="shared" si="32"/>
        <v>7</v>
      </c>
      <c r="H472" s="132"/>
      <c r="I472" s="123"/>
    </row>
    <row r="473" spans="1:10" s="64" customFormat="1" x14ac:dyDescent="0.35">
      <c r="A473" s="69">
        <v>8</v>
      </c>
      <c r="B473" s="70">
        <v>1.0109999999999999</v>
      </c>
      <c r="C473" s="69">
        <v>7.02</v>
      </c>
      <c r="D473" s="71" t="s">
        <v>230</v>
      </c>
      <c r="E473" s="65">
        <f t="shared" si="30"/>
        <v>8</v>
      </c>
      <c r="F473" s="65">
        <f t="shared" si="31"/>
        <v>1</v>
      </c>
      <c r="G473" s="65">
        <f t="shared" si="32"/>
        <v>7</v>
      </c>
      <c r="H473" s="132" t="s">
        <v>707</v>
      </c>
      <c r="I473" s="123">
        <f>ROWS(H472:H473)</f>
        <v>2</v>
      </c>
    </row>
    <row r="474" spans="1:10" s="64" customFormat="1" x14ac:dyDescent="0.35">
      <c r="A474" s="60">
        <v>8</v>
      </c>
      <c r="B474" s="61">
        <v>1.0109999999999999</v>
      </c>
      <c r="C474" s="60">
        <v>10.09</v>
      </c>
      <c r="D474" s="62" t="s">
        <v>215</v>
      </c>
      <c r="E474" s="65">
        <f t="shared" si="30"/>
        <v>8</v>
      </c>
      <c r="F474" s="65">
        <f t="shared" si="31"/>
        <v>1</v>
      </c>
      <c r="G474" s="65">
        <f t="shared" si="32"/>
        <v>10</v>
      </c>
      <c r="H474" s="132" t="s">
        <v>708</v>
      </c>
      <c r="I474" s="123">
        <f>ROWS(H474:H474)</f>
        <v>1</v>
      </c>
    </row>
    <row r="475" spans="1:10" s="64" customFormat="1" x14ac:dyDescent="0.35">
      <c r="A475" s="65">
        <v>8</v>
      </c>
      <c r="B475" s="66">
        <v>2.0099999999999998</v>
      </c>
      <c r="C475" s="65">
        <v>1.01</v>
      </c>
      <c r="D475" s="67" t="s">
        <v>224</v>
      </c>
      <c r="E475" s="65">
        <f t="shared" si="30"/>
        <v>8</v>
      </c>
      <c r="F475" s="65">
        <f t="shared" si="31"/>
        <v>2</v>
      </c>
      <c r="G475" s="65">
        <f t="shared" si="32"/>
        <v>1</v>
      </c>
      <c r="H475" s="132"/>
      <c r="I475" s="123"/>
    </row>
    <row r="476" spans="1:10" s="64" customFormat="1" x14ac:dyDescent="0.35">
      <c r="A476" s="60">
        <v>8</v>
      </c>
      <c r="B476" s="61">
        <v>2.0099999999999998</v>
      </c>
      <c r="C476" s="60">
        <v>1.04</v>
      </c>
      <c r="D476" s="62" t="s">
        <v>233</v>
      </c>
      <c r="E476" s="65">
        <f t="shared" si="30"/>
        <v>8</v>
      </c>
      <c r="F476" s="65">
        <f t="shared" si="31"/>
        <v>2</v>
      </c>
      <c r="G476" s="65">
        <f t="shared" si="32"/>
        <v>1</v>
      </c>
      <c r="H476" s="132" t="s">
        <v>709</v>
      </c>
      <c r="I476" s="123">
        <f>ROWS(H475:H476)</f>
        <v>2</v>
      </c>
    </row>
    <row r="477" spans="1:10" s="64" customFormat="1" x14ac:dyDescent="0.35">
      <c r="A477" s="60">
        <v>8</v>
      </c>
      <c r="B477" s="61">
        <v>2.08</v>
      </c>
      <c r="C477" s="60">
        <v>2.02</v>
      </c>
      <c r="D477" s="62" t="s">
        <v>250</v>
      </c>
      <c r="E477" s="65">
        <f t="shared" si="30"/>
        <v>8</v>
      </c>
      <c r="F477" s="65">
        <f t="shared" si="31"/>
        <v>2</v>
      </c>
      <c r="G477" s="65">
        <f t="shared" si="32"/>
        <v>2</v>
      </c>
      <c r="H477" s="132"/>
      <c r="I477" s="123"/>
    </row>
    <row r="478" spans="1:10" s="64" customFormat="1" x14ac:dyDescent="0.35">
      <c r="A478" s="60">
        <v>8</v>
      </c>
      <c r="B478" s="61">
        <v>2.09</v>
      </c>
      <c r="C478" s="60">
        <v>2.0299999999999998</v>
      </c>
      <c r="D478" s="62" t="s">
        <v>250</v>
      </c>
      <c r="E478" s="65">
        <f t="shared" si="30"/>
        <v>8</v>
      </c>
      <c r="F478" s="65">
        <f t="shared" si="31"/>
        <v>2</v>
      </c>
      <c r="G478" s="65">
        <f t="shared" si="32"/>
        <v>2</v>
      </c>
      <c r="H478" s="132"/>
      <c r="I478" s="123"/>
    </row>
    <row r="479" spans="1:10" s="64" customFormat="1" x14ac:dyDescent="0.35">
      <c r="A479" s="60">
        <v>8</v>
      </c>
      <c r="B479" s="61">
        <v>2.02</v>
      </c>
      <c r="C479" s="60">
        <v>2.0099999999999998</v>
      </c>
      <c r="D479" s="62" t="s">
        <v>234</v>
      </c>
      <c r="E479" s="65">
        <f t="shared" si="30"/>
        <v>8</v>
      </c>
      <c r="F479" s="65">
        <f t="shared" si="31"/>
        <v>2</v>
      </c>
      <c r="G479" s="65">
        <f t="shared" si="32"/>
        <v>2</v>
      </c>
      <c r="H479" s="128" t="s">
        <v>710</v>
      </c>
      <c r="I479" s="122">
        <f>ROWS(H477:H479)</f>
        <v>3</v>
      </c>
      <c r="J479" s="72"/>
    </row>
    <row r="480" spans="1:10" s="72" customFormat="1" x14ac:dyDescent="0.35">
      <c r="A480" s="60">
        <v>8</v>
      </c>
      <c r="B480" s="61">
        <v>2.06</v>
      </c>
      <c r="C480" s="60">
        <v>3.03</v>
      </c>
      <c r="D480" s="62" t="s">
        <v>215</v>
      </c>
      <c r="E480" s="65">
        <f t="shared" si="30"/>
        <v>8</v>
      </c>
      <c r="F480" s="65">
        <f t="shared" si="31"/>
        <v>2</v>
      </c>
      <c r="G480" s="65">
        <f t="shared" si="32"/>
        <v>3</v>
      </c>
      <c r="H480" s="132"/>
      <c r="I480" s="123"/>
      <c r="J480" s="64"/>
    </row>
    <row r="481" spans="1:10" s="72" customFormat="1" x14ac:dyDescent="0.35">
      <c r="A481" s="60">
        <v>8</v>
      </c>
      <c r="B481" s="61">
        <v>2.06</v>
      </c>
      <c r="C481" s="60">
        <v>3.04</v>
      </c>
      <c r="D481" s="62" t="s">
        <v>215</v>
      </c>
      <c r="E481" s="65">
        <f t="shared" si="30"/>
        <v>8</v>
      </c>
      <c r="F481" s="65">
        <f t="shared" si="31"/>
        <v>2</v>
      </c>
      <c r="G481" s="65">
        <f t="shared" si="32"/>
        <v>3</v>
      </c>
      <c r="H481" s="132"/>
      <c r="I481" s="123"/>
      <c r="J481" s="64"/>
    </row>
    <row r="482" spans="1:10" s="72" customFormat="1" x14ac:dyDescent="0.35">
      <c r="A482" s="60">
        <v>8</v>
      </c>
      <c r="B482" s="61">
        <v>2.14</v>
      </c>
      <c r="C482" s="60">
        <v>3.03</v>
      </c>
      <c r="D482" s="62" t="s">
        <v>215</v>
      </c>
      <c r="E482" s="65">
        <f t="shared" si="30"/>
        <v>8</v>
      </c>
      <c r="F482" s="65">
        <f t="shared" si="31"/>
        <v>2</v>
      </c>
      <c r="G482" s="65">
        <f t="shared" si="32"/>
        <v>3</v>
      </c>
      <c r="H482" s="132"/>
      <c r="I482" s="123"/>
      <c r="J482" s="64"/>
    </row>
    <row r="483" spans="1:10" s="72" customFormat="1" x14ac:dyDescent="0.35">
      <c r="A483" s="60">
        <v>8</v>
      </c>
      <c r="B483" s="61">
        <v>2.14</v>
      </c>
      <c r="C483" s="60">
        <v>3.04</v>
      </c>
      <c r="D483" s="62" t="s">
        <v>215</v>
      </c>
      <c r="E483" s="65">
        <f t="shared" si="30"/>
        <v>8</v>
      </c>
      <c r="F483" s="65">
        <f t="shared" si="31"/>
        <v>2</v>
      </c>
      <c r="G483" s="65">
        <f t="shared" si="32"/>
        <v>3</v>
      </c>
      <c r="H483" s="132"/>
      <c r="I483" s="123"/>
      <c r="J483" s="64"/>
    </row>
    <row r="484" spans="1:10" s="72" customFormat="1" x14ac:dyDescent="0.35">
      <c r="A484" s="69">
        <v>8</v>
      </c>
      <c r="B484" s="70">
        <v>2.04</v>
      </c>
      <c r="C484" s="69">
        <v>3.02</v>
      </c>
      <c r="D484" s="71" t="s">
        <v>230</v>
      </c>
      <c r="E484" s="65">
        <f t="shared" si="30"/>
        <v>8</v>
      </c>
      <c r="F484" s="65">
        <f t="shared" si="31"/>
        <v>2</v>
      </c>
      <c r="G484" s="65">
        <f t="shared" si="32"/>
        <v>3</v>
      </c>
      <c r="H484" s="132" t="s">
        <v>711</v>
      </c>
      <c r="I484" s="123">
        <f>ROWS(H480:H484)</f>
        <v>5</v>
      </c>
      <c r="J484" s="64"/>
    </row>
    <row r="485" spans="1:10" s="72" customFormat="1" x14ac:dyDescent="0.35">
      <c r="A485" s="60">
        <v>8</v>
      </c>
      <c r="B485" s="61">
        <v>2.0099999999999998</v>
      </c>
      <c r="C485" s="60">
        <v>5.09</v>
      </c>
      <c r="D485" s="62" t="s">
        <v>159</v>
      </c>
      <c r="E485" s="65">
        <f t="shared" si="30"/>
        <v>8</v>
      </c>
      <c r="F485" s="65">
        <f t="shared" si="31"/>
        <v>2</v>
      </c>
      <c r="G485" s="65">
        <f t="shared" si="32"/>
        <v>5</v>
      </c>
      <c r="H485" s="128"/>
      <c r="I485" s="122"/>
    </row>
    <row r="486" spans="1:10" s="72" customFormat="1" x14ac:dyDescent="0.35">
      <c r="A486" s="69">
        <v>8</v>
      </c>
      <c r="B486" s="70">
        <v>2.0099999999999998</v>
      </c>
      <c r="C486" s="69">
        <v>5.04</v>
      </c>
      <c r="D486" s="71" t="s">
        <v>235</v>
      </c>
      <c r="E486" s="65">
        <f t="shared" si="30"/>
        <v>8</v>
      </c>
      <c r="F486" s="65">
        <f t="shared" si="31"/>
        <v>2</v>
      </c>
      <c r="G486" s="65">
        <f t="shared" si="32"/>
        <v>5</v>
      </c>
      <c r="H486" s="132"/>
      <c r="I486" s="123"/>
      <c r="J486" s="64"/>
    </row>
    <row r="487" spans="1:10" s="64" customFormat="1" x14ac:dyDescent="0.35">
      <c r="A487" s="69">
        <v>8</v>
      </c>
      <c r="B487" s="70">
        <v>2.0699999999999998</v>
      </c>
      <c r="C487" s="69">
        <v>5.04</v>
      </c>
      <c r="D487" s="71" t="s">
        <v>235</v>
      </c>
      <c r="E487" s="65">
        <f t="shared" si="30"/>
        <v>8</v>
      </c>
      <c r="F487" s="65">
        <f t="shared" si="31"/>
        <v>2</v>
      </c>
      <c r="G487" s="65">
        <f t="shared" si="32"/>
        <v>5</v>
      </c>
      <c r="H487" s="132"/>
      <c r="I487" s="123"/>
    </row>
    <row r="488" spans="1:10" s="64" customFormat="1" x14ac:dyDescent="0.35">
      <c r="A488" s="60">
        <v>8</v>
      </c>
      <c r="B488" s="61">
        <v>2.0099999999999998</v>
      </c>
      <c r="C488" s="60">
        <v>5.01</v>
      </c>
      <c r="D488" s="62" t="s">
        <v>233</v>
      </c>
      <c r="E488" s="65">
        <f t="shared" si="30"/>
        <v>8</v>
      </c>
      <c r="F488" s="65">
        <f t="shared" si="31"/>
        <v>2</v>
      </c>
      <c r="G488" s="65">
        <f t="shared" si="32"/>
        <v>5</v>
      </c>
      <c r="H488" s="132"/>
      <c r="I488" s="123"/>
    </row>
    <row r="489" spans="1:10" s="64" customFormat="1" x14ac:dyDescent="0.35">
      <c r="A489" s="54">
        <v>8</v>
      </c>
      <c r="B489" s="55">
        <v>2.0099999999999998</v>
      </c>
      <c r="C489" s="54">
        <v>5.08</v>
      </c>
      <c r="D489" s="56" t="s">
        <v>217</v>
      </c>
      <c r="E489" s="65">
        <f t="shared" si="30"/>
        <v>8</v>
      </c>
      <c r="F489" s="65">
        <f t="shared" si="31"/>
        <v>2</v>
      </c>
      <c r="G489" s="65">
        <f t="shared" si="32"/>
        <v>5</v>
      </c>
      <c r="H489" s="128"/>
      <c r="I489" s="122"/>
      <c r="J489" s="72"/>
    </row>
    <row r="490" spans="1:10" s="64" customFormat="1" x14ac:dyDescent="0.35">
      <c r="A490" s="54">
        <v>8</v>
      </c>
      <c r="B490" s="55">
        <v>2.06</v>
      </c>
      <c r="C490" s="54">
        <v>5.08</v>
      </c>
      <c r="D490" s="56" t="s">
        <v>217</v>
      </c>
      <c r="E490" s="65">
        <f t="shared" si="30"/>
        <v>8</v>
      </c>
      <c r="F490" s="65">
        <f t="shared" si="31"/>
        <v>2</v>
      </c>
      <c r="G490" s="65">
        <f t="shared" si="32"/>
        <v>5</v>
      </c>
      <c r="H490" s="132"/>
      <c r="I490" s="123"/>
    </row>
    <row r="491" spans="1:10" s="64" customFormat="1" x14ac:dyDescent="0.35">
      <c r="A491" s="60">
        <v>8</v>
      </c>
      <c r="B491" s="61">
        <v>2.0099999999999998</v>
      </c>
      <c r="C491" s="60">
        <v>5.0599999999999996</v>
      </c>
      <c r="D491" s="62" t="s">
        <v>250</v>
      </c>
      <c r="E491" s="65">
        <f t="shared" si="30"/>
        <v>8</v>
      </c>
      <c r="F491" s="65">
        <f t="shared" si="31"/>
        <v>2</v>
      </c>
      <c r="G491" s="65">
        <f t="shared" si="32"/>
        <v>5</v>
      </c>
      <c r="H491" s="128"/>
      <c r="I491" s="122"/>
      <c r="J491" s="72"/>
    </row>
    <row r="492" spans="1:10" s="64" customFormat="1" x14ac:dyDescent="0.35">
      <c r="A492" s="69">
        <v>8</v>
      </c>
      <c r="B492" s="70">
        <v>2.0099999999999998</v>
      </c>
      <c r="C492" s="69">
        <v>5.05</v>
      </c>
      <c r="D492" s="71" t="s">
        <v>226</v>
      </c>
      <c r="E492" s="65">
        <f t="shared" si="30"/>
        <v>8</v>
      </c>
      <c r="F492" s="65">
        <f t="shared" si="31"/>
        <v>2</v>
      </c>
      <c r="G492" s="65">
        <f t="shared" si="32"/>
        <v>5</v>
      </c>
      <c r="H492" s="132" t="s">
        <v>712</v>
      </c>
      <c r="I492" s="123">
        <f>ROWS(H485:H492)</f>
        <v>8</v>
      </c>
    </row>
    <row r="493" spans="1:10" s="64" customFormat="1" x14ac:dyDescent="0.35">
      <c r="A493" s="60">
        <v>8</v>
      </c>
      <c r="B493" s="61">
        <v>2.02</v>
      </c>
      <c r="C493" s="60">
        <v>6.01</v>
      </c>
      <c r="D493" s="62" t="s">
        <v>234</v>
      </c>
      <c r="E493" s="65">
        <f t="shared" si="30"/>
        <v>8</v>
      </c>
      <c r="F493" s="65">
        <f t="shared" si="31"/>
        <v>2</v>
      </c>
      <c r="G493" s="65">
        <f t="shared" si="32"/>
        <v>6</v>
      </c>
      <c r="H493" s="128"/>
      <c r="I493" s="122"/>
      <c r="J493" s="72"/>
    </row>
    <row r="494" spans="1:10" s="64" customFormat="1" x14ac:dyDescent="0.35">
      <c r="A494" s="60">
        <v>8</v>
      </c>
      <c r="B494" s="61">
        <v>2.02</v>
      </c>
      <c r="C494" s="60">
        <v>6.02</v>
      </c>
      <c r="D494" s="62" t="s">
        <v>234</v>
      </c>
      <c r="E494" s="65">
        <f t="shared" si="30"/>
        <v>8</v>
      </c>
      <c r="F494" s="65">
        <f t="shared" si="31"/>
        <v>2</v>
      </c>
      <c r="G494" s="65">
        <f t="shared" si="32"/>
        <v>6</v>
      </c>
      <c r="H494" s="128"/>
      <c r="I494" s="122"/>
      <c r="J494" s="72"/>
    </row>
    <row r="495" spans="1:10" s="64" customFormat="1" x14ac:dyDescent="0.35">
      <c r="A495" s="60">
        <v>8</v>
      </c>
      <c r="B495" s="61">
        <v>2.0299999999999998</v>
      </c>
      <c r="C495" s="60">
        <v>6.01</v>
      </c>
      <c r="D495" s="62" t="s">
        <v>221</v>
      </c>
      <c r="E495" s="65">
        <f t="shared" si="30"/>
        <v>8</v>
      </c>
      <c r="F495" s="65">
        <f t="shared" si="31"/>
        <v>2</v>
      </c>
      <c r="G495" s="65">
        <f t="shared" si="32"/>
        <v>6</v>
      </c>
      <c r="H495" s="128" t="s">
        <v>713</v>
      </c>
      <c r="I495" s="122">
        <f>ROWS(H493:H495)</f>
        <v>3</v>
      </c>
      <c r="J495" s="72"/>
    </row>
    <row r="496" spans="1:10" s="64" customFormat="1" x14ac:dyDescent="0.35">
      <c r="A496" s="69">
        <v>8</v>
      </c>
      <c r="B496" s="70">
        <v>2.0299999999999998</v>
      </c>
      <c r="C496" s="69">
        <v>7.01</v>
      </c>
      <c r="D496" s="71" t="s">
        <v>229</v>
      </c>
      <c r="E496" s="65">
        <f t="shared" si="30"/>
        <v>8</v>
      </c>
      <c r="F496" s="65">
        <f t="shared" si="31"/>
        <v>2</v>
      </c>
      <c r="G496" s="65">
        <f t="shared" si="32"/>
        <v>7</v>
      </c>
      <c r="H496" s="132"/>
      <c r="I496" s="123"/>
    </row>
    <row r="497" spans="1:10" s="64" customFormat="1" x14ac:dyDescent="0.35">
      <c r="A497" s="69">
        <v>8</v>
      </c>
      <c r="B497" s="70">
        <v>2.04</v>
      </c>
      <c r="C497" s="69">
        <v>7.02</v>
      </c>
      <c r="D497" s="71" t="s">
        <v>230</v>
      </c>
      <c r="E497" s="65">
        <f t="shared" si="30"/>
        <v>8</v>
      </c>
      <c r="F497" s="65">
        <f t="shared" si="31"/>
        <v>2</v>
      </c>
      <c r="G497" s="65">
        <f t="shared" si="32"/>
        <v>7</v>
      </c>
      <c r="H497" s="132" t="s">
        <v>714</v>
      </c>
      <c r="I497" s="123">
        <f>ROWS(H496:H497)</f>
        <v>2</v>
      </c>
    </row>
    <row r="498" spans="1:10" s="64" customFormat="1" x14ac:dyDescent="0.35">
      <c r="A498" s="69">
        <v>8</v>
      </c>
      <c r="B498" s="70">
        <v>2.0299999999999998</v>
      </c>
      <c r="C498" s="69">
        <v>10.01</v>
      </c>
      <c r="D498" s="71" t="s">
        <v>229</v>
      </c>
      <c r="E498" s="65">
        <f t="shared" si="30"/>
        <v>8</v>
      </c>
      <c r="F498" s="65">
        <f t="shared" si="31"/>
        <v>2</v>
      </c>
      <c r="G498" s="65">
        <f t="shared" si="32"/>
        <v>10</v>
      </c>
      <c r="H498" s="132"/>
      <c r="I498" s="123"/>
    </row>
    <row r="499" spans="1:10" s="64" customFormat="1" x14ac:dyDescent="0.35">
      <c r="A499" s="69">
        <v>8</v>
      </c>
      <c r="B499" s="70">
        <v>2.0299999999999998</v>
      </c>
      <c r="C499" s="69">
        <v>10.02</v>
      </c>
      <c r="D499" s="71" t="s">
        <v>229</v>
      </c>
      <c r="E499" s="65">
        <f t="shared" si="30"/>
        <v>8</v>
      </c>
      <c r="F499" s="65">
        <f t="shared" si="31"/>
        <v>2</v>
      </c>
      <c r="G499" s="65">
        <f t="shared" si="32"/>
        <v>10</v>
      </c>
      <c r="H499" s="132"/>
      <c r="I499" s="123"/>
    </row>
    <row r="500" spans="1:10" s="64" customFormat="1" x14ac:dyDescent="0.35">
      <c r="A500" s="60">
        <v>8</v>
      </c>
      <c r="B500" s="61">
        <v>2.06</v>
      </c>
      <c r="C500" s="60">
        <v>10.09</v>
      </c>
      <c r="D500" s="62" t="s">
        <v>215</v>
      </c>
      <c r="E500" s="65">
        <f t="shared" si="30"/>
        <v>8</v>
      </c>
      <c r="F500" s="65">
        <f t="shared" si="31"/>
        <v>2</v>
      </c>
      <c r="G500" s="65">
        <f t="shared" si="32"/>
        <v>10</v>
      </c>
      <c r="H500" s="132"/>
      <c r="I500" s="123"/>
    </row>
    <row r="501" spans="1:10" s="64" customFormat="1" x14ac:dyDescent="0.35">
      <c r="A501" s="60">
        <v>8</v>
      </c>
      <c r="B501" s="61">
        <v>2.14</v>
      </c>
      <c r="C501" s="60">
        <v>10.09</v>
      </c>
      <c r="D501" s="62" t="s">
        <v>215</v>
      </c>
      <c r="E501" s="65">
        <f t="shared" si="30"/>
        <v>8</v>
      </c>
      <c r="F501" s="65">
        <f t="shared" si="31"/>
        <v>2</v>
      </c>
      <c r="G501" s="65">
        <f t="shared" si="32"/>
        <v>10</v>
      </c>
      <c r="H501" s="132"/>
      <c r="I501" s="123"/>
    </row>
    <row r="502" spans="1:10" s="64" customFormat="1" x14ac:dyDescent="0.35">
      <c r="A502" s="69">
        <v>8</v>
      </c>
      <c r="B502" s="70">
        <v>2.04</v>
      </c>
      <c r="C502" s="69">
        <v>10.029999999999999</v>
      </c>
      <c r="D502" s="71" t="s">
        <v>230</v>
      </c>
      <c r="E502" s="65">
        <f t="shared" si="30"/>
        <v>8</v>
      </c>
      <c r="F502" s="65">
        <f t="shared" si="31"/>
        <v>2</v>
      </c>
      <c r="G502" s="65">
        <f t="shared" si="32"/>
        <v>10</v>
      </c>
      <c r="H502" s="132" t="s">
        <v>715</v>
      </c>
      <c r="I502" s="123">
        <f>ROWS(H498:H502)</f>
        <v>5</v>
      </c>
    </row>
    <row r="503" spans="1:10" s="64" customFormat="1" x14ac:dyDescent="0.35">
      <c r="A503" s="65">
        <v>8</v>
      </c>
      <c r="B503" s="66">
        <v>12.01</v>
      </c>
      <c r="C503" s="65">
        <v>1.01</v>
      </c>
      <c r="D503" s="67" t="s">
        <v>224</v>
      </c>
      <c r="E503" s="65">
        <f t="shared" si="30"/>
        <v>8</v>
      </c>
      <c r="F503" s="65">
        <f t="shared" si="31"/>
        <v>12</v>
      </c>
      <c r="G503" s="65">
        <f t="shared" si="32"/>
        <v>1</v>
      </c>
      <c r="H503" s="132" t="s">
        <v>716</v>
      </c>
      <c r="I503" s="123">
        <f t="shared" ref="I503:I504" si="34">ROWS(H503:H503)</f>
        <v>1</v>
      </c>
    </row>
    <row r="504" spans="1:10" s="64" customFormat="1" x14ac:dyDescent="0.35">
      <c r="A504" s="60">
        <v>8</v>
      </c>
      <c r="B504" s="61">
        <v>12.01</v>
      </c>
      <c r="C504" s="60">
        <v>2.0099999999999998</v>
      </c>
      <c r="D504" s="62" t="s">
        <v>234</v>
      </c>
      <c r="E504" s="65">
        <f t="shared" si="30"/>
        <v>8</v>
      </c>
      <c r="F504" s="65">
        <f t="shared" si="31"/>
        <v>12</v>
      </c>
      <c r="G504" s="65">
        <f t="shared" si="32"/>
        <v>2</v>
      </c>
      <c r="H504" s="132" t="s">
        <v>717</v>
      </c>
      <c r="I504" s="123">
        <f t="shared" si="34"/>
        <v>1</v>
      </c>
    </row>
    <row r="505" spans="1:10" s="64" customFormat="1" x14ac:dyDescent="0.35">
      <c r="A505" s="54">
        <v>8</v>
      </c>
      <c r="B505" s="55">
        <v>12.01</v>
      </c>
      <c r="C505" s="54">
        <v>5.09</v>
      </c>
      <c r="D505" s="56" t="s">
        <v>159</v>
      </c>
      <c r="E505" s="65">
        <f t="shared" si="30"/>
        <v>8</v>
      </c>
      <c r="F505" s="65">
        <f t="shared" si="31"/>
        <v>12</v>
      </c>
      <c r="G505" s="65">
        <f t="shared" si="32"/>
        <v>5</v>
      </c>
      <c r="H505" s="132"/>
      <c r="I505" s="123"/>
    </row>
    <row r="506" spans="1:10" s="64" customFormat="1" x14ac:dyDescent="0.35">
      <c r="A506" s="69">
        <v>8</v>
      </c>
      <c r="B506" s="70">
        <v>12.01</v>
      </c>
      <c r="C506" s="69">
        <v>5.04</v>
      </c>
      <c r="D506" s="71" t="s">
        <v>235</v>
      </c>
      <c r="E506" s="65">
        <f t="shared" si="30"/>
        <v>8</v>
      </c>
      <c r="F506" s="65">
        <f t="shared" si="31"/>
        <v>12</v>
      </c>
      <c r="G506" s="65">
        <f t="shared" si="32"/>
        <v>5</v>
      </c>
      <c r="H506" s="132"/>
      <c r="I506" s="123"/>
    </row>
    <row r="507" spans="1:10" s="64" customFormat="1" x14ac:dyDescent="0.35">
      <c r="A507" s="54">
        <v>8</v>
      </c>
      <c r="B507" s="55">
        <v>12.01</v>
      </c>
      <c r="C507" s="54">
        <v>5.08</v>
      </c>
      <c r="D507" s="56" t="s">
        <v>217</v>
      </c>
      <c r="E507" s="65">
        <f t="shared" si="30"/>
        <v>8</v>
      </c>
      <c r="F507" s="65">
        <f t="shared" si="31"/>
        <v>12</v>
      </c>
      <c r="G507" s="65">
        <f t="shared" si="32"/>
        <v>5</v>
      </c>
      <c r="H507" s="132"/>
      <c r="I507" s="123"/>
    </row>
    <row r="508" spans="1:10" s="64" customFormat="1" x14ac:dyDescent="0.35">
      <c r="A508" s="69">
        <v>8</v>
      </c>
      <c r="B508" s="70">
        <v>12.01</v>
      </c>
      <c r="C508" s="69">
        <v>5.05</v>
      </c>
      <c r="D508" s="71" t="s">
        <v>226</v>
      </c>
      <c r="E508" s="65">
        <f t="shared" si="30"/>
        <v>8</v>
      </c>
      <c r="F508" s="65">
        <f t="shared" si="31"/>
        <v>12</v>
      </c>
      <c r="G508" s="65">
        <f t="shared" si="32"/>
        <v>5</v>
      </c>
      <c r="H508" s="132" t="s">
        <v>718</v>
      </c>
      <c r="I508" s="123">
        <f>ROWS(H505:H508)</f>
        <v>4</v>
      </c>
    </row>
    <row r="509" spans="1:10" s="72" customFormat="1" x14ac:dyDescent="0.35">
      <c r="A509" s="60">
        <v>8</v>
      </c>
      <c r="B509" s="61">
        <v>12.01</v>
      </c>
      <c r="C509" s="60">
        <v>6.01</v>
      </c>
      <c r="D509" s="62" t="s">
        <v>234</v>
      </c>
      <c r="E509" s="65">
        <f t="shared" si="30"/>
        <v>8</v>
      </c>
      <c r="F509" s="65">
        <f t="shared" si="31"/>
        <v>12</v>
      </c>
      <c r="G509" s="65">
        <f t="shared" si="32"/>
        <v>6</v>
      </c>
      <c r="H509" s="128"/>
      <c r="I509" s="122"/>
    </row>
    <row r="510" spans="1:10" s="72" customFormat="1" x14ac:dyDescent="0.35">
      <c r="A510" s="60">
        <v>8</v>
      </c>
      <c r="B510" s="61">
        <v>12.01</v>
      </c>
      <c r="C510" s="60">
        <v>6.02</v>
      </c>
      <c r="D510" s="62" t="s">
        <v>234</v>
      </c>
      <c r="E510" s="65">
        <f t="shared" si="30"/>
        <v>8</v>
      </c>
      <c r="F510" s="65">
        <f t="shared" si="31"/>
        <v>12</v>
      </c>
      <c r="G510" s="65">
        <f t="shared" si="32"/>
        <v>6</v>
      </c>
      <c r="H510" s="128"/>
      <c r="I510" s="122"/>
    </row>
    <row r="511" spans="1:10" s="72" customFormat="1" x14ac:dyDescent="0.35">
      <c r="A511" s="60">
        <v>8</v>
      </c>
      <c r="B511" s="61">
        <v>12.01</v>
      </c>
      <c r="C511" s="60">
        <v>6.01</v>
      </c>
      <c r="D511" s="62" t="s">
        <v>221</v>
      </c>
      <c r="E511" s="65">
        <f t="shared" si="30"/>
        <v>8</v>
      </c>
      <c r="F511" s="65">
        <f t="shared" si="31"/>
        <v>12</v>
      </c>
      <c r="G511" s="65">
        <f t="shared" si="32"/>
        <v>6</v>
      </c>
      <c r="H511" s="128" t="s">
        <v>719</v>
      </c>
      <c r="I511" s="122">
        <f>ROWS(H509:H511)</f>
        <v>3</v>
      </c>
    </row>
    <row r="512" spans="1:10" s="85" customFormat="1" x14ac:dyDescent="0.35">
      <c r="A512" s="65">
        <v>8</v>
      </c>
      <c r="B512" s="66">
        <v>15</v>
      </c>
      <c r="C512" s="65">
        <v>1.01</v>
      </c>
      <c r="D512" s="67" t="s">
        <v>224</v>
      </c>
      <c r="E512" s="65">
        <f t="shared" si="30"/>
        <v>8</v>
      </c>
      <c r="F512" s="65">
        <f t="shared" si="31"/>
        <v>15</v>
      </c>
      <c r="G512" s="65">
        <f t="shared" si="32"/>
        <v>1</v>
      </c>
      <c r="H512" s="128" t="s">
        <v>720</v>
      </c>
      <c r="I512" s="123">
        <f>ROWS(H512:H512)</f>
        <v>1</v>
      </c>
      <c r="J512" s="72"/>
    </row>
    <row r="513" spans="1:10" s="85" customFormat="1" x14ac:dyDescent="0.35">
      <c r="A513" s="60">
        <v>8</v>
      </c>
      <c r="B513" s="61">
        <v>15</v>
      </c>
      <c r="C513" s="60">
        <v>3.03</v>
      </c>
      <c r="D513" s="62" t="s">
        <v>215</v>
      </c>
      <c r="E513" s="65">
        <f t="shared" si="30"/>
        <v>8</v>
      </c>
      <c r="F513" s="65">
        <f t="shared" si="31"/>
        <v>15</v>
      </c>
      <c r="G513" s="65">
        <f t="shared" si="32"/>
        <v>3</v>
      </c>
      <c r="H513" s="128"/>
      <c r="I513" s="122"/>
      <c r="J513" s="72"/>
    </row>
    <row r="514" spans="1:10" s="85" customFormat="1" x14ac:dyDescent="0.35">
      <c r="A514" s="60">
        <v>8</v>
      </c>
      <c r="B514" s="61">
        <v>15</v>
      </c>
      <c r="C514" s="60">
        <v>3.04</v>
      </c>
      <c r="D514" s="62" t="s">
        <v>215</v>
      </c>
      <c r="E514" s="65">
        <f t="shared" ref="E514:E577" si="35">_xlfn.FLOOR.MATH(A514)</f>
        <v>8</v>
      </c>
      <c r="F514" s="65">
        <f t="shared" ref="F514:F577" si="36">_xlfn.FLOOR.MATH(B514)</f>
        <v>15</v>
      </c>
      <c r="G514" s="65">
        <f t="shared" ref="G514:G577" si="37">_xlfn.FLOOR.MATH(C514)</f>
        <v>3</v>
      </c>
      <c r="H514" s="128" t="s">
        <v>721</v>
      </c>
      <c r="I514" s="122">
        <f>ROWS(H513:H514)</f>
        <v>2</v>
      </c>
      <c r="J514" s="72"/>
    </row>
    <row r="515" spans="1:10" s="85" customFormat="1" x14ac:dyDescent="0.35">
      <c r="A515" s="69">
        <v>8</v>
      </c>
      <c r="B515" s="70">
        <v>15</v>
      </c>
      <c r="C515" s="69">
        <v>7.01</v>
      </c>
      <c r="D515" s="71" t="s">
        <v>229</v>
      </c>
      <c r="E515" s="65">
        <f t="shared" si="35"/>
        <v>8</v>
      </c>
      <c r="F515" s="65">
        <f t="shared" si="36"/>
        <v>15</v>
      </c>
      <c r="G515" s="65">
        <f t="shared" si="37"/>
        <v>7</v>
      </c>
      <c r="H515" s="128" t="s">
        <v>722</v>
      </c>
      <c r="I515" s="123">
        <f>ROWS(H515:H515)</f>
        <v>1</v>
      </c>
      <c r="J515" s="72"/>
    </row>
    <row r="516" spans="1:10" s="85" customFormat="1" x14ac:dyDescent="0.35">
      <c r="A516" s="69">
        <v>8</v>
      </c>
      <c r="B516" s="70">
        <v>15</v>
      </c>
      <c r="C516" s="69">
        <v>10.01</v>
      </c>
      <c r="D516" s="71" t="s">
        <v>229</v>
      </c>
      <c r="E516" s="65">
        <f t="shared" si="35"/>
        <v>8</v>
      </c>
      <c r="F516" s="65">
        <f t="shared" si="36"/>
        <v>15</v>
      </c>
      <c r="G516" s="65">
        <f t="shared" si="37"/>
        <v>10</v>
      </c>
      <c r="H516" s="128"/>
      <c r="I516" s="122"/>
      <c r="J516" s="72"/>
    </row>
    <row r="517" spans="1:10" s="85" customFormat="1" x14ac:dyDescent="0.35">
      <c r="A517" s="69">
        <v>8</v>
      </c>
      <c r="B517" s="70">
        <v>15</v>
      </c>
      <c r="C517" s="69">
        <v>10.02</v>
      </c>
      <c r="D517" s="71" t="s">
        <v>229</v>
      </c>
      <c r="E517" s="65">
        <f t="shared" si="35"/>
        <v>8</v>
      </c>
      <c r="F517" s="65">
        <f t="shared" si="36"/>
        <v>15</v>
      </c>
      <c r="G517" s="65">
        <f t="shared" si="37"/>
        <v>10</v>
      </c>
      <c r="H517" s="128"/>
      <c r="I517" s="122"/>
      <c r="J517" s="72"/>
    </row>
    <row r="518" spans="1:10" s="85" customFormat="1" x14ac:dyDescent="0.35">
      <c r="A518" s="60">
        <v>8</v>
      </c>
      <c r="B518" s="61">
        <v>15</v>
      </c>
      <c r="C518" s="60">
        <v>10.09</v>
      </c>
      <c r="D518" s="62" t="s">
        <v>215</v>
      </c>
      <c r="E518" s="65">
        <f t="shared" si="35"/>
        <v>8</v>
      </c>
      <c r="F518" s="65">
        <f t="shared" si="36"/>
        <v>15</v>
      </c>
      <c r="G518" s="65">
        <f t="shared" si="37"/>
        <v>10</v>
      </c>
      <c r="H518" s="128" t="s">
        <v>723</v>
      </c>
      <c r="I518" s="122">
        <f>ROWS(H516:H518)</f>
        <v>3</v>
      </c>
      <c r="J518" s="72"/>
    </row>
    <row r="519" spans="1:10" s="85" customFormat="1" x14ac:dyDescent="0.35">
      <c r="A519" s="65">
        <v>8</v>
      </c>
      <c r="B519" s="66">
        <v>17.044</v>
      </c>
      <c r="C519" s="65">
        <v>1.01</v>
      </c>
      <c r="D519" s="67" t="s">
        <v>224</v>
      </c>
      <c r="E519" s="65">
        <f t="shared" si="35"/>
        <v>8</v>
      </c>
      <c r="F519" s="65">
        <f t="shared" si="36"/>
        <v>17</v>
      </c>
      <c r="G519" s="65">
        <f t="shared" si="37"/>
        <v>1</v>
      </c>
      <c r="H519" s="128" t="s">
        <v>724</v>
      </c>
      <c r="I519" s="123">
        <f t="shared" ref="I519:I520" si="38">ROWS(H519:H519)</f>
        <v>1</v>
      </c>
      <c r="J519" s="72"/>
    </row>
    <row r="520" spans="1:10" s="85" customFormat="1" x14ac:dyDescent="0.35">
      <c r="A520" s="69">
        <v>8</v>
      </c>
      <c r="B520" s="70">
        <v>17.041</v>
      </c>
      <c r="C520" s="69">
        <v>3.02</v>
      </c>
      <c r="D520" s="71" t="s">
        <v>230</v>
      </c>
      <c r="E520" s="65">
        <f t="shared" si="35"/>
        <v>8</v>
      </c>
      <c r="F520" s="65">
        <f t="shared" si="36"/>
        <v>17</v>
      </c>
      <c r="G520" s="65">
        <f t="shared" si="37"/>
        <v>3</v>
      </c>
      <c r="H520" s="128" t="s">
        <v>725</v>
      </c>
      <c r="I520" s="123">
        <f t="shared" si="38"/>
        <v>1</v>
      </c>
      <c r="J520" s="72"/>
    </row>
    <row r="521" spans="1:10" s="85" customFormat="1" x14ac:dyDescent="0.35">
      <c r="A521" s="54">
        <v>8</v>
      </c>
      <c r="B521" s="55">
        <v>17.044</v>
      </c>
      <c r="C521" s="54">
        <v>5.09</v>
      </c>
      <c r="D521" s="56" t="s">
        <v>159</v>
      </c>
      <c r="E521" s="65">
        <f t="shared" si="35"/>
        <v>8</v>
      </c>
      <c r="F521" s="65">
        <f t="shared" si="36"/>
        <v>17</v>
      </c>
      <c r="G521" s="65">
        <f t="shared" si="37"/>
        <v>5</v>
      </c>
      <c r="H521" s="128"/>
      <c r="I521" s="122"/>
      <c r="J521" s="72"/>
    </row>
    <row r="522" spans="1:10" s="85" customFormat="1" x14ac:dyDescent="0.35">
      <c r="A522" s="69">
        <v>8</v>
      </c>
      <c r="B522" s="70">
        <v>17.010000000000002</v>
      </c>
      <c r="C522" s="69">
        <v>5.04</v>
      </c>
      <c r="D522" s="71" t="s">
        <v>235</v>
      </c>
      <c r="E522" s="65">
        <f t="shared" si="35"/>
        <v>8</v>
      </c>
      <c r="F522" s="65">
        <f t="shared" si="36"/>
        <v>17</v>
      </c>
      <c r="G522" s="65">
        <f t="shared" si="37"/>
        <v>5</v>
      </c>
      <c r="H522" s="128"/>
      <c r="I522" s="122"/>
      <c r="J522" s="72"/>
    </row>
    <row r="523" spans="1:10" s="85" customFormat="1" x14ac:dyDescent="0.35">
      <c r="A523" s="69">
        <v>8</v>
      </c>
      <c r="B523" s="70">
        <v>17.041</v>
      </c>
      <c r="C523" s="69">
        <v>5.04</v>
      </c>
      <c r="D523" s="71" t="s">
        <v>235</v>
      </c>
      <c r="E523" s="65">
        <f t="shared" si="35"/>
        <v>8</v>
      </c>
      <c r="F523" s="65">
        <f t="shared" si="36"/>
        <v>17</v>
      </c>
      <c r="G523" s="65">
        <f t="shared" si="37"/>
        <v>5</v>
      </c>
      <c r="H523" s="128"/>
      <c r="I523" s="122"/>
      <c r="J523" s="72"/>
    </row>
    <row r="524" spans="1:10" s="85" customFormat="1" x14ac:dyDescent="0.35">
      <c r="A524" s="60">
        <v>8</v>
      </c>
      <c r="B524" s="61">
        <v>17.010000000000002</v>
      </c>
      <c r="C524" s="60">
        <v>5.01</v>
      </c>
      <c r="D524" s="62" t="s">
        <v>233</v>
      </c>
      <c r="E524" s="65">
        <f t="shared" si="35"/>
        <v>8</v>
      </c>
      <c r="F524" s="65">
        <f t="shared" si="36"/>
        <v>17</v>
      </c>
      <c r="G524" s="65">
        <f t="shared" si="37"/>
        <v>5</v>
      </c>
      <c r="H524" s="128"/>
      <c r="I524" s="122"/>
      <c r="J524" s="72"/>
    </row>
    <row r="525" spans="1:10" s="85" customFormat="1" x14ac:dyDescent="0.35">
      <c r="A525" s="60">
        <v>8</v>
      </c>
      <c r="B525" s="61">
        <v>17.041</v>
      </c>
      <c r="C525" s="60">
        <v>5.05</v>
      </c>
      <c r="D525" s="62" t="s">
        <v>228</v>
      </c>
      <c r="E525" s="65">
        <f t="shared" si="35"/>
        <v>8</v>
      </c>
      <c r="F525" s="65">
        <f t="shared" si="36"/>
        <v>17</v>
      </c>
      <c r="G525" s="65">
        <f t="shared" si="37"/>
        <v>5</v>
      </c>
      <c r="H525" s="128"/>
      <c r="I525" s="122"/>
      <c r="J525" s="72"/>
    </row>
    <row r="526" spans="1:10" s="85" customFormat="1" x14ac:dyDescent="0.35">
      <c r="A526" s="54">
        <v>8</v>
      </c>
      <c r="B526" s="55">
        <v>17.03</v>
      </c>
      <c r="C526" s="54">
        <v>5.08</v>
      </c>
      <c r="D526" s="56" t="s">
        <v>217</v>
      </c>
      <c r="E526" s="65">
        <f t="shared" si="35"/>
        <v>8</v>
      </c>
      <c r="F526" s="65">
        <f t="shared" si="36"/>
        <v>17</v>
      </c>
      <c r="G526" s="65">
        <f t="shared" si="37"/>
        <v>5</v>
      </c>
      <c r="H526" s="128"/>
      <c r="I526" s="122"/>
      <c r="J526" s="72"/>
    </row>
    <row r="527" spans="1:10" s="85" customFormat="1" x14ac:dyDescent="0.35">
      <c r="A527" s="60">
        <v>8</v>
      </c>
      <c r="B527" s="61">
        <v>17.042999999999999</v>
      </c>
      <c r="C527" s="60">
        <v>5.0599999999999996</v>
      </c>
      <c r="D527" s="62" t="s">
        <v>250</v>
      </c>
      <c r="E527" s="65">
        <f t="shared" si="35"/>
        <v>8</v>
      </c>
      <c r="F527" s="65">
        <f t="shared" si="36"/>
        <v>17</v>
      </c>
      <c r="G527" s="65">
        <f t="shared" si="37"/>
        <v>5</v>
      </c>
      <c r="H527" s="128"/>
      <c r="I527" s="122"/>
      <c r="J527" s="72"/>
    </row>
    <row r="528" spans="1:10" s="85" customFormat="1" x14ac:dyDescent="0.35">
      <c r="A528" s="69">
        <v>8</v>
      </c>
      <c r="B528" s="70">
        <v>17.02</v>
      </c>
      <c r="C528" s="69">
        <v>5.0599999999999996</v>
      </c>
      <c r="D528" s="71" t="s">
        <v>222</v>
      </c>
      <c r="E528" s="65">
        <f t="shared" si="35"/>
        <v>8</v>
      </c>
      <c r="F528" s="65">
        <f t="shared" si="36"/>
        <v>17</v>
      </c>
      <c r="G528" s="65">
        <f t="shared" si="37"/>
        <v>5</v>
      </c>
      <c r="H528" s="128"/>
      <c r="I528" s="122"/>
      <c r="J528" s="72"/>
    </row>
    <row r="529" spans="1:10" s="85" customFormat="1" x14ac:dyDescent="0.35">
      <c r="A529" s="69">
        <v>8</v>
      </c>
      <c r="B529" s="70">
        <v>17.02</v>
      </c>
      <c r="C529" s="69">
        <v>5.07</v>
      </c>
      <c r="D529" s="71" t="s">
        <v>222</v>
      </c>
      <c r="E529" s="65">
        <f t="shared" si="35"/>
        <v>8</v>
      </c>
      <c r="F529" s="65">
        <f t="shared" si="36"/>
        <v>17</v>
      </c>
      <c r="G529" s="65">
        <f t="shared" si="37"/>
        <v>5</v>
      </c>
      <c r="H529" s="128"/>
      <c r="I529" s="122"/>
      <c r="J529" s="72"/>
    </row>
    <row r="530" spans="1:10" s="85" customFormat="1" x14ac:dyDescent="0.35">
      <c r="A530" s="69">
        <v>8</v>
      </c>
      <c r="B530" s="70">
        <v>17.044</v>
      </c>
      <c r="C530" s="69">
        <v>5.07</v>
      </c>
      <c r="D530" s="71" t="s">
        <v>222</v>
      </c>
      <c r="E530" s="65">
        <f t="shared" si="35"/>
        <v>8</v>
      </c>
      <c r="F530" s="65">
        <f t="shared" si="36"/>
        <v>17</v>
      </c>
      <c r="G530" s="65">
        <f t="shared" si="37"/>
        <v>5</v>
      </c>
      <c r="H530" s="128"/>
      <c r="I530" s="122"/>
      <c r="J530" s="72"/>
    </row>
    <row r="531" spans="1:10" s="85" customFormat="1" x14ac:dyDescent="0.35">
      <c r="A531" s="60">
        <v>8</v>
      </c>
      <c r="B531" s="61">
        <v>17.041</v>
      </c>
      <c r="C531" s="60">
        <v>5.03</v>
      </c>
      <c r="D531" s="62" t="s">
        <v>227</v>
      </c>
      <c r="E531" s="65">
        <f t="shared" si="35"/>
        <v>8</v>
      </c>
      <c r="F531" s="65">
        <f t="shared" si="36"/>
        <v>17</v>
      </c>
      <c r="G531" s="65">
        <f t="shared" si="37"/>
        <v>5</v>
      </c>
      <c r="H531" s="128"/>
      <c r="I531" s="122"/>
      <c r="J531" s="72"/>
    </row>
    <row r="532" spans="1:10" s="85" customFormat="1" x14ac:dyDescent="0.35">
      <c r="A532" s="60">
        <v>8</v>
      </c>
      <c r="B532" s="61">
        <v>17.042000000000002</v>
      </c>
      <c r="C532" s="60">
        <v>5.03</v>
      </c>
      <c r="D532" s="62" t="s">
        <v>227</v>
      </c>
      <c r="E532" s="65">
        <f t="shared" si="35"/>
        <v>8</v>
      </c>
      <c r="F532" s="65">
        <f t="shared" si="36"/>
        <v>17</v>
      </c>
      <c r="G532" s="65">
        <f t="shared" si="37"/>
        <v>5</v>
      </c>
      <c r="H532" s="128"/>
      <c r="I532" s="122"/>
      <c r="J532" s="72"/>
    </row>
    <row r="533" spans="1:10" s="85" customFormat="1" x14ac:dyDescent="0.35">
      <c r="A533" s="69">
        <v>8</v>
      </c>
      <c r="B533" s="70">
        <v>17.041</v>
      </c>
      <c r="C533" s="69">
        <v>5.05</v>
      </c>
      <c r="D533" s="71" t="s">
        <v>226</v>
      </c>
      <c r="E533" s="65">
        <f t="shared" si="35"/>
        <v>8</v>
      </c>
      <c r="F533" s="65">
        <f t="shared" si="36"/>
        <v>17</v>
      </c>
      <c r="G533" s="65">
        <f t="shared" si="37"/>
        <v>5</v>
      </c>
      <c r="H533" s="128" t="s">
        <v>726</v>
      </c>
      <c r="I533" s="122">
        <f>ROWS(H521:H533)</f>
        <v>13</v>
      </c>
      <c r="J533" s="72"/>
    </row>
    <row r="534" spans="1:10" s="85" customFormat="1" x14ac:dyDescent="0.35">
      <c r="A534" s="60">
        <v>8</v>
      </c>
      <c r="B534" s="61">
        <v>17.010000000000002</v>
      </c>
      <c r="C534" s="60">
        <v>6.01</v>
      </c>
      <c r="D534" s="62" t="s">
        <v>234</v>
      </c>
      <c r="E534" s="65">
        <f t="shared" si="35"/>
        <v>8</v>
      </c>
      <c r="F534" s="65">
        <f t="shared" si="36"/>
        <v>17</v>
      </c>
      <c r="G534" s="65">
        <f t="shared" si="37"/>
        <v>6</v>
      </c>
      <c r="H534" s="128"/>
      <c r="I534" s="122"/>
      <c r="J534" s="72"/>
    </row>
    <row r="535" spans="1:10" s="85" customFormat="1" x14ac:dyDescent="0.35">
      <c r="A535" s="60">
        <v>8</v>
      </c>
      <c r="B535" s="61">
        <v>17.010000000000002</v>
      </c>
      <c r="C535" s="60">
        <v>6.02</v>
      </c>
      <c r="D535" s="62" t="s">
        <v>234</v>
      </c>
      <c r="E535" s="65">
        <f t="shared" si="35"/>
        <v>8</v>
      </c>
      <c r="F535" s="65">
        <f t="shared" si="36"/>
        <v>17</v>
      </c>
      <c r="G535" s="65">
        <f t="shared" si="37"/>
        <v>6</v>
      </c>
      <c r="H535" s="128"/>
      <c r="I535" s="122"/>
      <c r="J535" s="72"/>
    </row>
    <row r="536" spans="1:10" s="85" customFormat="1" x14ac:dyDescent="0.35">
      <c r="A536" s="60">
        <v>8</v>
      </c>
      <c r="B536" s="61">
        <v>17.044</v>
      </c>
      <c r="C536" s="60">
        <v>6.01</v>
      </c>
      <c r="D536" s="62" t="s">
        <v>221</v>
      </c>
      <c r="E536" s="65">
        <f t="shared" si="35"/>
        <v>8</v>
      </c>
      <c r="F536" s="65">
        <f t="shared" si="36"/>
        <v>17</v>
      </c>
      <c r="G536" s="65">
        <f t="shared" si="37"/>
        <v>6</v>
      </c>
      <c r="H536" s="128" t="s">
        <v>727</v>
      </c>
      <c r="I536" s="122">
        <f>ROWS(H534:H536)</f>
        <v>3</v>
      </c>
      <c r="J536" s="72"/>
    </row>
    <row r="537" spans="1:10" s="85" customFormat="1" x14ac:dyDescent="0.35">
      <c r="A537" s="69">
        <v>8</v>
      </c>
      <c r="B537" s="70">
        <v>17.041</v>
      </c>
      <c r="C537" s="69">
        <v>7.01</v>
      </c>
      <c r="D537" s="71" t="s">
        <v>229</v>
      </c>
      <c r="E537" s="65">
        <f t="shared" si="35"/>
        <v>8</v>
      </c>
      <c r="F537" s="65">
        <f t="shared" si="36"/>
        <v>17</v>
      </c>
      <c r="G537" s="65">
        <f t="shared" si="37"/>
        <v>7</v>
      </c>
      <c r="H537" s="128"/>
      <c r="I537" s="122"/>
      <c r="J537" s="72"/>
    </row>
    <row r="538" spans="1:10" s="85" customFormat="1" x14ac:dyDescent="0.35">
      <c r="A538" s="69">
        <v>8</v>
      </c>
      <c r="B538" s="70">
        <v>17.041</v>
      </c>
      <c r="C538" s="69">
        <v>7.02</v>
      </c>
      <c r="D538" s="71" t="s">
        <v>230</v>
      </c>
      <c r="E538" s="65">
        <f t="shared" si="35"/>
        <v>8</v>
      </c>
      <c r="F538" s="65">
        <f t="shared" si="36"/>
        <v>17</v>
      </c>
      <c r="G538" s="65">
        <f t="shared" si="37"/>
        <v>7</v>
      </c>
      <c r="H538" s="128" t="s">
        <v>728</v>
      </c>
      <c r="I538" s="122">
        <f>ROWS(H537:H538)</f>
        <v>2</v>
      </c>
      <c r="J538" s="72"/>
    </row>
    <row r="539" spans="1:10" s="85" customFormat="1" x14ac:dyDescent="0.35">
      <c r="A539" s="69">
        <v>9</v>
      </c>
      <c r="B539" s="70">
        <v>1.012</v>
      </c>
      <c r="C539" s="69">
        <v>16.010999999999999</v>
      </c>
      <c r="D539" s="71" t="s">
        <v>113</v>
      </c>
      <c r="E539" s="65">
        <f t="shared" si="35"/>
        <v>9</v>
      </c>
      <c r="F539" s="65">
        <f t="shared" si="36"/>
        <v>1</v>
      </c>
      <c r="G539" s="65">
        <f t="shared" si="37"/>
        <v>16</v>
      </c>
      <c r="H539" s="128"/>
      <c r="I539" s="122"/>
      <c r="J539" s="72"/>
    </row>
    <row r="540" spans="1:10" s="85" customFormat="1" x14ac:dyDescent="0.35">
      <c r="A540" s="69">
        <v>9</v>
      </c>
      <c r="B540" s="70">
        <v>1.012</v>
      </c>
      <c r="C540" s="69">
        <v>16.012</v>
      </c>
      <c r="D540" s="71" t="s">
        <v>113</v>
      </c>
      <c r="E540" s="65">
        <f t="shared" si="35"/>
        <v>9</v>
      </c>
      <c r="F540" s="65">
        <f t="shared" si="36"/>
        <v>1</v>
      </c>
      <c r="G540" s="65">
        <f t="shared" si="37"/>
        <v>16</v>
      </c>
      <c r="H540" s="128" t="s">
        <v>729</v>
      </c>
      <c r="I540" s="122">
        <f>ROWS(H539:H540)</f>
        <v>2</v>
      </c>
      <c r="J540" s="72"/>
    </row>
    <row r="541" spans="1:10" s="85" customFormat="1" x14ac:dyDescent="0.35">
      <c r="A541" s="69">
        <v>9</v>
      </c>
      <c r="B541" s="70">
        <v>6.01</v>
      </c>
      <c r="C541" s="69">
        <v>16.024000000000001</v>
      </c>
      <c r="D541" s="71" t="s">
        <v>116</v>
      </c>
      <c r="E541" s="65">
        <f t="shared" si="35"/>
        <v>9</v>
      </c>
      <c r="F541" s="65">
        <f t="shared" si="36"/>
        <v>6</v>
      </c>
      <c r="G541" s="65">
        <f t="shared" si="37"/>
        <v>16</v>
      </c>
      <c r="H541" s="128"/>
      <c r="I541" s="122"/>
      <c r="J541" s="72"/>
    </row>
    <row r="542" spans="1:10" s="85" customFormat="1" x14ac:dyDescent="0.35">
      <c r="A542" s="69">
        <v>9</v>
      </c>
      <c r="B542" s="70">
        <v>6.01</v>
      </c>
      <c r="C542" s="69">
        <v>16.024999999999999</v>
      </c>
      <c r="D542" s="71" t="s">
        <v>116</v>
      </c>
      <c r="E542" s="65">
        <f t="shared" si="35"/>
        <v>9</v>
      </c>
      <c r="F542" s="65">
        <f t="shared" si="36"/>
        <v>6</v>
      </c>
      <c r="G542" s="65">
        <f t="shared" si="37"/>
        <v>16</v>
      </c>
      <c r="H542" s="128"/>
      <c r="I542" s="122"/>
      <c r="J542" s="72"/>
    </row>
    <row r="543" spans="1:10" s="85" customFormat="1" x14ac:dyDescent="0.35">
      <c r="A543" s="69">
        <v>9</v>
      </c>
      <c r="B543" s="70">
        <v>6.0529999999999999</v>
      </c>
      <c r="C543" s="69">
        <v>16.023</v>
      </c>
      <c r="D543" s="71" t="s">
        <v>116</v>
      </c>
      <c r="E543" s="65">
        <f t="shared" si="35"/>
        <v>9</v>
      </c>
      <c r="F543" s="65">
        <f t="shared" si="36"/>
        <v>6</v>
      </c>
      <c r="G543" s="65">
        <f t="shared" si="37"/>
        <v>16</v>
      </c>
      <c r="H543" s="128"/>
      <c r="I543" s="122"/>
      <c r="J543" s="72"/>
    </row>
    <row r="544" spans="1:10" s="85" customFormat="1" x14ac:dyDescent="0.35">
      <c r="A544" s="69">
        <v>9</v>
      </c>
      <c r="B544" s="70">
        <v>6.0529999999999999</v>
      </c>
      <c r="C544" s="69">
        <v>16.024000000000001</v>
      </c>
      <c r="D544" s="71" t="s">
        <v>116</v>
      </c>
      <c r="E544" s="65">
        <f t="shared" si="35"/>
        <v>9</v>
      </c>
      <c r="F544" s="65">
        <f t="shared" si="36"/>
        <v>6</v>
      </c>
      <c r="G544" s="65">
        <f t="shared" si="37"/>
        <v>16</v>
      </c>
      <c r="H544" s="128"/>
      <c r="I544" s="122"/>
      <c r="J544" s="72"/>
    </row>
    <row r="545" spans="1:10" s="85" customFormat="1" x14ac:dyDescent="0.35">
      <c r="A545" s="69">
        <v>9</v>
      </c>
      <c r="B545" s="70">
        <v>6.0529999999999999</v>
      </c>
      <c r="C545" s="69">
        <v>16.024999999999999</v>
      </c>
      <c r="D545" s="71" t="s">
        <v>116</v>
      </c>
      <c r="E545" s="65">
        <f t="shared" si="35"/>
        <v>9</v>
      </c>
      <c r="F545" s="65">
        <f t="shared" si="36"/>
        <v>6</v>
      </c>
      <c r="G545" s="65">
        <f t="shared" si="37"/>
        <v>16</v>
      </c>
      <c r="H545" s="132"/>
      <c r="I545" s="123"/>
      <c r="J545" s="64"/>
    </row>
    <row r="546" spans="1:10" s="85" customFormat="1" x14ac:dyDescent="0.35">
      <c r="A546" s="69">
        <v>9</v>
      </c>
      <c r="B546" s="70">
        <v>6.0540000000000003</v>
      </c>
      <c r="C546" s="69">
        <v>16.023</v>
      </c>
      <c r="D546" s="71" t="s">
        <v>116</v>
      </c>
      <c r="E546" s="65">
        <f t="shared" si="35"/>
        <v>9</v>
      </c>
      <c r="F546" s="65">
        <f t="shared" si="36"/>
        <v>6</v>
      </c>
      <c r="G546" s="65">
        <f t="shared" si="37"/>
        <v>16</v>
      </c>
      <c r="H546" s="132"/>
      <c r="I546" s="123"/>
      <c r="J546" s="64"/>
    </row>
    <row r="547" spans="1:10" s="85" customFormat="1" x14ac:dyDescent="0.35">
      <c r="A547" s="69">
        <v>9</v>
      </c>
      <c r="B547" s="70">
        <v>6.0540000000000003</v>
      </c>
      <c r="C547" s="69">
        <v>16.024000000000001</v>
      </c>
      <c r="D547" s="71" t="s">
        <v>116</v>
      </c>
      <c r="E547" s="65">
        <f t="shared" si="35"/>
        <v>9</v>
      </c>
      <c r="F547" s="65">
        <f t="shared" si="36"/>
        <v>6</v>
      </c>
      <c r="G547" s="65">
        <f t="shared" si="37"/>
        <v>16</v>
      </c>
      <c r="H547" s="132"/>
      <c r="I547" s="123"/>
      <c r="J547" s="64"/>
    </row>
    <row r="548" spans="1:10" s="85" customFormat="1" x14ac:dyDescent="0.35">
      <c r="A548" s="69">
        <v>9</v>
      </c>
      <c r="B548" s="70">
        <v>6.0540000000000003</v>
      </c>
      <c r="C548" s="69">
        <v>16.024999999999999</v>
      </c>
      <c r="D548" s="71" t="s">
        <v>116</v>
      </c>
      <c r="E548" s="65">
        <f t="shared" si="35"/>
        <v>9</v>
      </c>
      <c r="F548" s="65">
        <f t="shared" si="36"/>
        <v>6</v>
      </c>
      <c r="G548" s="65">
        <f t="shared" si="37"/>
        <v>16</v>
      </c>
      <c r="H548" s="132"/>
      <c r="I548" s="123"/>
      <c r="J548" s="64"/>
    </row>
    <row r="549" spans="1:10" s="85" customFormat="1" x14ac:dyDescent="0.35">
      <c r="A549" s="69">
        <v>9</v>
      </c>
      <c r="B549" s="70">
        <v>6.0549999999999997</v>
      </c>
      <c r="C549" s="69">
        <v>16.024999999999999</v>
      </c>
      <c r="D549" s="71" t="s">
        <v>116</v>
      </c>
      <c r="E549" s="65">
        <f t="shared" si="35"/>
        <v>9</v>
      </c>
      <c r="F549" s="65">
        <f t="shared" si="36"/>
        <v>6</v>
      </c>
      <c r="G549" s="65">
        <f t="shared" si="37"/>
        <v>16</v>
      </c>
      <c r="H549" s="132" t="s">
        <v>730</v>
      </c>
      <c r="I549" s="123">
        <f>ROWS(H541:H549)</f>
        <v>9</v>
      </c>
      <c r="J549" s="64"/>
    </row>
    <row r="550" spans="1:10" s="85" customFormat="1" x14ac:dyDescent="0.35">
      <c r="A550" s="69">
        <v>9</v>
      </c>
      <c r="B550" s="70">
        <v>8.0299999999999994</v>
      </c>
      <c r="C550" s="69">
        <v>16.021000000000001</v>
      </c>
      <c r="D550" s="71" t="s">
        <v>116</v>
      </c>
      <c r="E550" s="65">
        <f t="shared" si="35"/>
        <v>9</v>
      </c>
      <c r="F550" s="65">
        <f t="shared" si="36"/>
        <v>8</v>
      </c>
      <c r="G550" s="65">
        <f t="shared" si="37"/>
        <v>16</v>
      </c>
      <c r="H550" s="132"/>
      <c r="I550" s="123"/>
      <c r="J550" s="64"/>
    </row>
    <row r="551" spans="1:10" s="85" customFormat="1" x14ac:dyDescent="0.35">
      <c r="A551" s="69">
        <v>9</v>
      </c>
      <c r="B551" s="70">
        <v>8.0299999999999994</v>
      </c>
      <c r="C551" s="69">
        <v>16.021999999999998</v>
      </c>
      <c r="D551" s="71" t="s">
        <v>116</v>
      </c>
      <c r="E551" s="65">
        <f t="shared" si="35"/>
        <v>9</v>
      </c>
      <c r="F551" s="65">
        <f t="shared" si="36"/>
        <v>8</v>
      </c>
      <c r="G551" s="65">
        <f t="shared" si="37"/>
        <v>16</v>
      </c>
      <c r="H551" s="132"/>
      <c r="I551" s="123"/>
      <c r="J551" s="64"/>
    </row>
    <row r="552" spans="1:10" s="85" customFormat="1" x14ac:dyDescent="0.35">
      <c r="A552" s="69">
        <v>9</v>
      </c>
      <c r="B552" s="70">
        <v>8.0299999999999994</v>
      </c>
      <c r="C552" s="69">
        <v>16.010999999999999</v>
      </c>
      <c r="D552" s="71" t="s">
        <v>113</v>
      </c>
      <c r="E552" s="65">
        <f t="shared" si="35"/>
        <v>9</v>
      </c>
      <c r="F552" s="65">
        <f t="shared" si="36"/>
        <v>8</v>
      </c>
      <c r="G552" s="65">
        <f t="shared" si="37"/>
        <v>16</v>
      </c>
      <c r="H552" s="132"/>
      <c r="I552" s="123"/>
      <c r="J552" s="64"/>
    </row>
    <row r="553" spans="1:10" s="85" customFormat="1" x14ac:dyDescent="0.35">
      <c r="A553" s="69">
        <v>9</v>
      </c>
      <c r="B553" s="70">
        <v>8.0299999999999994</v>
      </c>
      <c r="C553" s="69">
        <v>16.012</v>
      </c>
      <c r="D553" s="71" t="s">
        <v>113</v>
      </c>
      <c r="E553" s="65">
        <f t="shared" si="35"/>
        <v>9</v>
      </c>
      <c r="F553" s="65">
        <f t="shared" si="36"/>
        <v>8</v>
      </c>
      <c r="G553" s="65">
        <f t="shared" si="37"/>
        <v>16</v>
      </c>
      <c r="H553" s="132" t="s">
        <v>731</v>
      </c>
      <c r="I553" s="123">
        <f>ROWS(H550:H553)</f>
        <v>4</v>
      </c>
      <c r="J553" s="64"/>
    </row>
    <row r="554" spans="1:10" s="85" customFormat="1" x14ac:dyDescent="0.35">
      <c r="A554" s="69">
        <v>9</v>
      </c>
      <c r="B554" s="70">
        <v>11.05</v>
      </c>
      <c r="C554" s="69">
        <v>16.010999999999999</v>
      </c>
      <c r="D554" s="71" t="s">
        <v>113</v>
      </c>
      <c r="E554" s="65">
        <f t="shared" si="35"/>
        <v>9</v>
      </c>
      <c r="F554" s="65">
        <f t="shared" si="36"/>
        <v>11</v>
      </c>
      <c r="G554" s="65">
        <f t="shared" si="37"/>
        <v>16</v>
      </c>
      <c r="H554" s="128"/>
      <c r="I554" s="122"/>
      <c r="J554" s="69"/>
    </row>
    <row r="555" spans="1:10" s="85" customFormat="1" x14ac:dyDescent="0.35">
      <c r="A555" s="69">
        <v>9</v>
      </c>
      <c r="B555" s="70">
        <v>11.05</v>
      </c>
      <c r="C555" s="69">
        <v>16.012</v>
      </c>
      <c r="D555" s="71" t="s">
        <v>113</v>
      </c>
      <c r="E555" s="65">
        <f t="shared" si="35"/>
        <v>9</v>
      </c>
      <c r="F555" s="65">
        <f t="shared" si="36"/>
        <v>11</v>
      </c>
      <c r="G555" s="65">
        <f t="shared" si="37"/>
        <v>16</v>
      </c>
      <c r="H555" s="128"/>
      <c r="I555" s="122"/>
      <c r="J555" s="69"/>
    </row>
    <row r="556" spans="1:10" s="85" customFormat="1" x14ac:dyDescent="0.35">
      <c r="A556" s="69">
        <v>9</v>
      </c>
      <c r="B556" s="70">
        <v>11.06</v>
      </c>
      <c r="C556" s="69">
        <v>16.010999999999999</v>
      </c>
      <c r="D556" s="71" t="s">
        <v>113</v>
      </c>
      <c r="E556" s="65">
        <f t="shared" si="35"/>
        <v>9</v>
      </c>
      <c r="F556" s="65">
        <f t="shared" si="36"/>
        <v>11</v>
      </c>
      <c r="G556" s="65">
        <f t="shared" si="37"/>
        <v>16</v>
      </c>
      <c r="H556" s="128"/>
      <c r="I556" s="122"/>
      <c r="J556" s="69"/>
    </row>
    <row r="557" spans="1:10" s="85" customFormat="1" x14ac:dyDescent="0.35">
      <c r="A557" s="69">
        <v>9</v>
      </c>
      <c r="B557" s="70">
        <v>11.06</v>
      </c>
      <c r="C557" s="69">
        <v>16.012</v>
      </c>
      <c r="D557" s="71" t="s">
        <v>113</v>
      </c>
      <c r="E557" s="65">
        <f t="shared" si="35"/>
        <v>9</v>
      </c>
      <c r="F557" s="65">
        <f t="shared" si="36"/>
        <v>11</v>
      </c>
      <c r="G557" s="65">
        <f t="shared" si="37"/>
        <v>16</v>
      </c>
      <c r="H557" s="128" t="s">
        <v>732</v>
      </c>
      <c r="I557" s="122">
        <f>ROWS(H554:H557)</f>
        <v>4</v>
      </c>
      <c r="J557" s="69"/>
    </row>
    <row r="558" spans="1:10" s="85" customFormat="1" x14ac:dyDescent="0.35">
      <c r="A558" s="69">
        <v>9</v>
      </c>
      <c r="B558" s="70">
        <v>12.01</v>
      </c>
      <c r="C558" s="69">
        <v>16.010999999999999</v>
      </c>
      <c r="D558" s="71" t="s">
        <v>113</v>
      </c>
      <c r="E558" s="65">
        <f t="shared" si="35"/>
        <v>9</v>
      </c>
      <c r="F558" s="65">
        <f t="shared" si="36"/>
        <v>12</v>
      </c>
      <c r="G558" s="65">
        <f t="shared" si="37"/>
        <v>16</v>
      </c>
      <c r="H558" s="128"/>
      <c r="I558" s="122"/>
      <c r="J558" s="72"/>
    </row>
    <row r="559" spans="1:10" s="85" customFormat="1" x14ac:dyDescent="0.35">
      <c r="A559" s="69">
        <v>9</v>
      </c>
      <c r="B559" s="70">
        <v>12.01</v>
      </c>
      <c r="C559" s="69">
        <v>16.012</v>
      </c>
      <c r="D559" s="71" t="s">
        <v>113</v>
      </c>
      <c r="E559" s="65">
        <f t="shared" si="35"/>
        <v>9</v>
      </c>
      <c r="F559" s="65">
        <f t="shared" si="36"/>
        <v>12</v>
      </c>
      <c r="G559" s="65">
        <f t="shared" si="37"/>
        <v>16</v>
      </c>
      <c r="H559" s="128"/>
      <c r="I559" s="122"/>
      <c r="J559" s="72"/>
    </row>
    <row r="560" spans="1:10" s="85" customFormat="1" x14ac:dyDescent="0.35">
      <c r="A560" s="69">
        <v>9</v>
      </c>
      <c r="B560" s="70">
        <v>12.01</v>
      </c>
      <c r="C560" s="69">
        <v>16.012</v>
      </c>
      <c r="D560" s="71" t="s">
        <v>113</v>
      </c>
      <c r="E560" s="65">
        <f t="shared" si="35"/>
        <v>9</v>
      </c>
      <c r="F560" s="65">
        <f t="shared" si="36"/>
        <v>12</v>
      </c>
      <c r="G560" s="65">
        <f t="shared" si="37"/>
        <v>16</v>
      </c>
      <c r="H560" s="128" t="s">
        <v>733</v>
      </c>
      <c r="I560" s="122">
        <f>ROWS(H558:H560)</f>
        <v>3</v>
      </c>
      <c r="J560" s="72"/>
    </row>
    <row r="561" spans="1:10" s="85" customFormat="1" x14ac:dyDescent="0.35">
      <c r="A561" s="69">
        <v>10</v>
      </c>
      <c r="B561" s="70">
        <v>6.0620000000000003</v>
      </c>
      <c r="C561" s="69">
        <v>17.010999999999999</v>
      </c>
      <c r="D561" s="71" t="s">
        <v>113</v>
      </c>
      <c r="E561" s="65">
        <f t="shared" si="35"/>
        <v>10</v>
      </c>
      <c r="F561" s="65">
        <f t="shared" si="36"/>
        <v>6</v>
      </c>
      <c r="G561" s="65">
        <f t="shared" si="37"/>
        <v>17</v>
      </c>
      <c r="H561" s="128"/>
      <c r="I561" s="122"/>
      <c r="J561" s="72"/>
    </row>
    <row r="562" spans="1:10" s="85" customFormat="1" x14ac:dyDescent="0.35">
      <c r="A562" s="69">
        <v>10</v>
      </c>
      <c r="B562" s="70">
        <v>6.0620000000000003</v>
      </c>
      <c r="C562" s="69">
        <v>17.021000000000001</v>
      </c>
      <c r="D562" s="71" t="s">
        <v>113</v>
      </c>
      <c r="E562" s="65">
        <f t="shared" si="35"/>
        <v>10</v>
      </c>
      <c r="F562" s="65">
        <f t="shared" si="36"/>
        <v>6</v>
      </c>
      <c r="G562" s="65">
        <f t="shared" si="37"/>
        <v>17</v>
      </c>
      <c r="H562" s="128"/>
      <c r="I562" s="122"/>
      <c r="J562" s="72"/>
    </row>
    <row r="563" spans="1:10" s="85" customFormat="1" x14ac:dyDescent="0.35">
      <c r="A563" s="69">
        <v>10</v>
      </c>
      <c r="B563" s="70">
        <v>6.0620000000000003</v>
      </c>
      <c r="C563" s="69">
        <v>17.021999999999998</v>
      </c>
      <c r="D563" s="71" t="s">
        <v>113</v>
      </c>
      <c r="E563" s="65">
        <f t="shared" si="35"/>
        <v>10</v>
      </c>
      <c r="F563" s="65">
        <f t="shared" si="36"/>
        <v>6</v>
      </c>
      <c r="G563" s="65">
        <f t="shared" si="37"/>
        <v>17</v>
      </c>
      <c r="H563" s="128" t="s">
        <v>734</v>
      </c>
      <c r="I563" s="122">
        <f>ROWS(H561:H563)</f>
        <v>3</v>
      </c>
      <c r="J563" s="72"/>
    </row>
    <row r="564" spans="1:10" s="85" customFormat="1" x14ac:dyDescent="0.35">
      <c r="A564" s="69">
        <v>10</v>
      </c>
      <c r="B564" s="70">
        <v>8.0299999999999994</v>
      </c>
      <c r="C564" s="69">
        <v>17.010999999999999</v>
      </c>
      <c r="D564" s="71" t="s">
        <v>113</v>
      </c>
      <c r="E564" s="65">
        <f t="shared" si="35"/>
        <v>10</v>
      </c>
      <c r="F564" s="65">
        <f t="shared" si="36"/>
        <v>8</v>
      </c>
      <c r="G564" s="65">
        <f t="shared" si="37"/>
        <v>17</v>
      </c>
      <c r="H564" s="128"/>
      <c r="I564" s="122"/>
      <c r="J564" s="72"/>
    </row>
    <row r="565" spans="1:10" s="85" customFormat="1" x14ac:dyDescent="0.35">
      <c r="A565" s="69">
        <v>10</v>
      </c>
      <c r="B565" s="70">
        <v>8.0299999999999994</v>
      </c>
      <c r="C565" s="69">
        <v>17.021000000000001</v>
      </c>
      <c r="D565" s="71" t="s">
        <v>113</v>
      </c>
      <c r="E565" s="65">
        <f t="shared" si="35"/>
        <v>10</v>
      </c>
      <c r="F565" s="65">
        <f t="shared" si="36"/>
        <v>8</v>
      </c>
      <c r="G565" s="65">
        <f t="shared" si="37"/>
        <v>17</v>
      </c>
      <c r="H565" s="128"/>
      <c r="I565" s="122"/>
      <c r="J565" s="72"/>
    </row>
    <row r="566" spans="1:10" s="85" customFormat="1" x14ac:dyDescent="0.35">
      <c r="A566" s="69">
        <v>10</v>
      </c>
      <c r="B566" s="70">
        <v>8.0299999999999994</v>
      </c>
      <c r="C566" s="69">
        <v>17.021999999999998</v>
      </c>
      <c r="D566" s="71" t="s">
        <v>113</v>
      </c>
      <c r="E566" s="65">
        <f t="shared" si="35"/>
        <v>10</v>
      </c>
      <c r="F566" s="65">
        <f t="shared" si="36"/>
        <v>8</v>
      </c>
      <c r="G566" s="65">
        <f t="shared" si="37"/>
        <v>17</v>
      </c>
      <c r="H566" s="128" t="s">
        <v>735</v>
      </c>
      <c r="I566" s="122">
        <f>ROWS(H564:H566)</f>
        <v>3</v>
      </c>
      <c r="J566" s="72"/>
    </row>
    <row r="567" spans="1:10" s="85" customFormat="1" x14ac:dyDescent="0.35">
      <c r="A567" s="69">
        <v>10</v>
      </c>
      <c r="B567" s="70">
        <v>9.1</v>
      </c>
      <c r="C567" s="69">
        <v>17.03</v>
      </c>
      <c r="D567" s="71" t="s">
        <v>112</v>
      </c>
      <c r="E567" s="65">
        <f t="shared" si="35"/>
        <v>10</v>
      </c>
      <c r="F567" s="65">
        <f t="shared" si="36"/>
        <v>9</v>
      </c>
      <c r="G567" s="65">
        <f t="shared" si="37"/>
        <v>17</v>
      </c>
      <c r="H567" s="128" t="s">
        <v>736</v>
      </c>
      <c r="I567" s="123">
        <f>ROWS(H567:H567)</f>
        <v>1</v>
      </c>
      <c r="J567" s="72"/>
    </row>
    <row r="568" spans="1:10" s="85" customFormat="1" x14ac:dyDescent="0.35">
      <c r="A568" s="69">
        <v>10</v>
      </c>
      <c r="B568" s="70">
        <v>11.05</v>
      </c>
      <c r="C568" s="69">
        <v>17.010999999999999</v>
      </c>
      <c r="D568" s="71" t="s">
        <v>113</v>
      </c>
      <c r="E568" s="65">
        <f t="shared" si="35"/>
        <v>10</v>
      </c>
      <c r="F568" s="65">
        <f t="shared" si="36"/>
        <v>11</v>
      </c>
      <c r="G568" s="65">
        <f t="shared" si="37"/>
        <v>17</v>
      </c>
      <c r="H568" s="128"/>
      <c r="I568" s="122"/>
      <c r="J568" s="72"/>
    </row>
    <row r="569" spans="1:10" s="85" customFormat="1" x14ac:dyDescent="0.35">
      <c r="A569" s="69">
        <v>10</v>
      </c>
      <c r="B569" s="70">
        <v>11.05</v>
      </c>
      <c r="C569" s="69">
        <v>17.021000000000001</v>
      </c>
      <c r="D569" s="71" t="s">
        <v>113</v>
      </c>
      <c r="E569" s="65">
        <f t="shared" si="35"/>
        <v>10</v>
      </c>
      <c r="F569" s="65">
        <f t="shared" si="36"/>
        <v>11</v>
      </c>
      <c r="G569" s="65">
        <f t="shared" si="37"/>
        <v>17</v>
      </c>
      <c r="H569" s="128"/>
      <c r="I569" s="122"/>
      <c r="J569" s="72"/>
    </row>
    <row r="570" spans="1:10" s="72" customFormat="1" x14ac:dyDescent="0.35">
      <c r="A570" s="69">
        <v>10</v>
      </c>
      <c r="B570" s="70">
        <v>11.05</v>
      </c>
      <c r="C570" s="69">
        <v>17.021999999999998</v>
      </c>
      <c r="D570" s="71" t="s">
        <v>113</v>
      </c>
      <c r="E570" s="65">
        <f t="shared" si="35"/>
        <v>10</v>
      </c>
      <c r="F570" s="65">
        <f t="shared" si="36"/>
        <v>11</v>
      </c>
      <c r="G570" s="65">
        <f t="shared" si="37"/>
        <v>17</v>
      </c>
      <c r="H570" s="128"/>
      <c r="I570" s="122"/>
    </row>
    <row r="571" spans="1:10" s="72" customFormat="1" x14ac:dyDescent="0.35">
      <c r="A571" s="69">
        <v>10</v>
      </c>
      <c r="B571" s="70">
        <v>11.06</v>
      </c>
      <c r="C571" s="69">
        <v>17.010999999999999</v>
      </c>
      <c r="D571" s="71" t="s">
        <v>113</v>
      </c>
      <c r="E571" s="65">
        <f t="shared" si="35"/>
        <v>10</v>
      </c>
      <c r="F571" s="65">
        <f t="shared" si="36"/>
        <v>11</v>
      </c>
      <c r="G571" s="65">
        <f t="shared" si="37"/>
        <v>17</v>
      </c>
      <c r="H571" s="128"/>
      <c r="I571" s="122"/>
    </row>
    <row r="572" spans="1:10" s="72" customFormat="1" x14ac:dyDescent="0.35">
      <c r="A572" s="69">
        <v>10</v>
      </c>
      <c r="B572" s="70">
        <v>11.06</v>
      </c>
      <c r="C572" s="69">
        <v>17.021000000000001</v>
      </c>
      <c r="D572" s="71" t="s">
        <v>113</v>
      </c>
      <c r="E572" s="65">
        <f t="shared" si="35"/>
        <v>10</v>
      </c>
      <c r="F572" s="65">
        <f t="shared" si="36"/>
        <v>11</v>
      </c>
      <c r="G572" s="65">
        <f t="shared" si="37"/>
        <v>17</v>
      </c>
      <c r="H572" s="128"/>
      <c r="I572" s="122"/>
    </row>
    <row r="573" spans="1:10" s="72" customFormat="1" x14ac:dyDescent="0.35">
      <c r="A573" s="69">
        <v>10</v>
      </c>
      <c r="B573" s="70">
        <v>11.06</v>
      </c>
      <c r="C573" s="69">
        <v>17.021999999999998</v>
      </c>
      <c r="D573" s="71" t="s">
        <v>113</v>
      </c>
      <c r="E573" s="65">
        <f t="shared" si="35"/>
        <v>10</v>
      </c>
      <c r="F573" s="65">
        <f t="shared" si="36"/>
        <v>11</v>
      </c>
      <c r="G573" s="65">
        <f t="shared" si="37"/>
        <v>17</v>
      </c>
      <c r="H573" s="128" t="s">
        <v>737</v>
      </c>
      <c r="I573" s="122">
        <f>ROWS(H568:H573)</f>
        <v>6</v>
      </c>
    </row>
    <row r="574" spans="1:10" s="89" customFormat="1" x14ac:dyDescent="0.35">
      <c r="A574" s="69">
        <v>10</v>
      </c>
      <c r="B574" s="70">
        <v>12.01</v>
      </c>
      <c r="C574" s="69">
        <v>17.03</v>
      </c>
      <c r="D574" s="71" t="s">
        <v>112</v>
      </c>
      <c r="E574" s="65">
        <f t="shared" si="35"/>
        <v>10</v>
      </c>
      <c r="F574" s="65">
        <f t="shared" si="36"/>
        <v>12</v>
      </c>
      <c r="G574" s="65">
        <f t="shared" si="37"/>
        <v>17</v>
      </c>
      <c r="H574" s="132"/>
      <c r="I574" s="123"/>
      <c r="J574" s="64"/>
    </row>
    <row r="575" spans="1:10" s="89" customFormat="1" x14ac:dyDescent="0.35">
      <c r="A575" s="69">
        <v>10</v>
      </c>
      <c r="B575" s="70">
        <v>12.01</v>
      </c>
      <c r="C575" s="69">
        <v>17.010999999999999</v>
      </c>
      <c r="D575" s="71" t="s">
        <v>113</v>
      </c>
      <c r="E575" s="65">
        <f t="shared" si="35"/>
        <v>10</v>
      </c>
      <c r="F575" s="65">
        <f t="shared" si="36"/>
        <v>12</v>
      </c>
      <c r="G575" s="65">
        <f t="shared" si="37"/>
        <v>17</v>
      </c>
      <c r="H575" s="132"/>
      <c r="I575" s="123"/>
      <c r="J575" s="64"/>
    </row>
    <row r="576" spans="1:10" s="89" customFormat="1" x14ac:dyDescent="0.35">
      <c r="A576" s="69">
        <v>10</v>
      </c>
      <c r="B576" s="70">
        <v>12.01</v>
      </c>
      <c r="C576" s="69">
        <v>17.021000000000001</v>
      </c>
      <c r="D576" s="71" t="s">
        <v>113</v>
      </c>
      <c r="E576" s="65">
        <f t="shared" si="35"/>
        <v>10</v>
      </c>
      <c r="F576" s="65">
        <f t="shared" si="36"/>
        <v>12</v>
      </c>
      <c r="G576" s="65">
        <f t="shared" si="37"/>
        <v>17</v>
      </c>
      <c r="H576" s="132"/>
      <c r="I576" s="123"/>
      <c r="J576" s="64"/>
    </row>
    <row r="577" spans="1:10" s="89" customFormat="1" x14ac:dyDescent="0.35">
      <c r="A577" s="69">
        <v>10</v>
      </c>
      <c r="B577" s="70">
        <v>12.01</v>
      </c>
      <c r="C577" s="69">
        <v>17.021999999999998</v>
      </c>
      <c r="D577" s="71" t="s">
        <v>113</v>
      </c>
      <c r="E577" s="65">
        <f t="shared" si="35"/>
        <v>10</v>
      </c>
      <c r="F577" s="65">
        <f t="shared" si="36"/>
        <v>12</v>
      </c>
      <c r="G577" s="65">
        <f t="shared" si="37"/>
        <v>17</v>
      </c>
      <c r="H577" s="132" t="s">
        <v>738</v>
      </c>
      <c r="I577" s="123">
        <f>ROWS(H574:H577)</f>
        <v>4</v>
      </c>
      <c r="J577" s="64"/>
    </row>
    <row r="578" spans="1:10" s="89" customFormat="1" x14ac:dyDescent="0.35">
      <c r="A578" s="69">
        <v>11</v>
      </c>
      <c r="B578" s="70">
        <v>1.012</v>
      </c>
      <c r="C578" s="69">
        <v>15.010999999999999</v>
      </c>
      <c r="D578" s="71" t="s">
        <v>112</v>
      </c>
      <c r="E578" s="65">
        <f t="shared" ref="E578:E642" si="39">_xlfn.FLOOR.MATH(A578)</f>
        <v>11</v>
      </c>
      <c r="F578" s="65">
        <f t="shared" ref="F578:F642" si="40">_xlfn.FLOOR.MATH(B578)</f>
        <v>1</v>
      </c>
      <c r="G578" s="65">
        <f t="shared" ref="G578:G642" si="41">_xlfn.FLOOR.MATH(C578)</f>
        <v>15</v>
      </c>
      <c r="H578" s="132" t="s">
        <v>739</v>
      </c>
      <c r="I578" s="123">
        <f>ROWS(H578:H578)</f>
        <v>1</v>
      </c>
      <c r="J578" s="64"/>
    </row>
    <row r="579" spans="1:10" s="89" customFormat="1" x14ac:dyDescent="0.35">
      <c r="A579" s="69">
        <v>11</v>
      </c>
      <c r="B579" s="70">
        <v>8.0299999999999994</v>
      </c>
      <c r="C579" s="69">
        <v>15.010999999999999</v>
      </c>
      <c r="D579" s="71" t="s">
        <v>112</v>
      </c>
      <c r="E579" s="65">
        <f t="shared" si="39"/>
        <v>11</v>
      </c>
      <c r="F579" s="65">
        <f t="shared" si="40"/>
        <v>8</v>
      </c>
      <c r="G579" s="65">
        <f t="shared" si="41"/>
        <v>15</v>
      </c>
      <c r="H579" s="132"/>
      <c r="I579" s="123"/>
      <c r="J579" s="64"/>
    </row>
    <row r="580" spans="1:10" s="89" customFormat="1" x14ac:dyDescent="0.35">
      <c r="A580" s="69">
        <v>11</v>
      </c>
      <c r="B580" s="70">
        <v>8.0299999999999994</v>
      </c>
      <c r="C580" s="69">
        <v>15.021000000000001</v>
      </c>
      <c r="D580" s="71" t="s">
        <v>113</v>
      </c>
      <c r="E580" s="65">
        <f t="shared" si="39"/>
        <v>11</v>
      </c>
      <c r="F580" s="65">
        <f t="shared" si="40"/>
        <v>8</v>
      </c>
      <c r="G580" s="65">
        <f t="shared" si="41"/>
        <v>15</v>
      </c>
      <c r="H580" s="132"/>
      <c r="I580" s="123"/>
      <c r="J580" s="64"/>
    </row>
    <row r="581" spans="1:10" s="89" customFormat="1" x14ac:dyDescent="0.35">
      <c r="A581" s="69">
        <v>11</v>
      </c>
      <c r="B581" s="70">
        <v>8.0299999999999994</v>
      </c>
      <c r="C581" s="69">
        <v>15.022</v>
      </c>
      <c r="D581" s="71" t="s">
        <v>113</v>
      </c>
      <c r="E581" s="65">
        <f t="shared" si="39"/>
        <v>11</v>
      </c>
      <c r="F581" s="65">
        <f t="shared" si="40"/>
        <v>8</v>
      </c>
      <c r="G581" s="65">
        <f t="shared" si="41"/>
        <v>15</v>
      </c>
      <c r="H581" s="132"/>
      <c r="I581" s="123"/>
      <c r="J581" s="64"/>
    </row>
    <row r="582" spans="1:10" s="88" customFormat="1" x14ac:dyDescent="0.35">
      <c r="A582" s="69">
        <v>11</v>
      </c>
      <c r="B582" s="70">
        <v>8.0299999999999994</v>
      </c>
      <c r="C582" s="69">
        <v>15.023</v>
      </c>
      <c r="D582" s="71" t="s">
        <v>113</v>
      </c>
      <c r="E582" s="65">
        <f t="shared" si="39"/>
        <v>11</v>
      </c>
      <c r="F582" s="65">
        <f t="shared" si="40"/>
        <v>8</v>
      </c>
      <c r="G582" s="65">
        <f t="shared" si="41"/>
        <v>15</v>
      </c>
      <c r="H582" s="132"/>
      <c r="I582" s="123"/>
      <c r="J582" s="64"/>
    </row>
    <row r="583" spans="1:10" s="88" customFormat="1" x14ac:dyDescent="0.35">
      <c r="A583" s="69">
        <v>11</v>
      </c>
      <c r="B583" s="70">
        <v>8.0299999999999994</v>
      </c>
      <c r="C583" s="69">
        <v>15.031000000000001</v>
      </c>
      <c r="D583" s="71" t="s">
        <v>113</v>
      </c>
      <c r="E583" s="65">
        <f t="shared" si="39"/>
        <v>11</v>
      </c>
      <c r="F583" s="65">
        <f t="shared" si="40"/>
        <v>8</v>
      </c>
      <c r="G583" s="65">
        <f t="shared" si="41"/>
        <v>15</v>
      </c>
      <c r="H583" s="132"/>
      <c r="I583" s="123"/>
      <c r="J583" s="64"/>
    </row>
    <row r="584" spans="1:10" s="88" customFormat="1" x14ac:dyDescent="0.35">
      <c r="A584" s="69">
        <v>11</v>
      </c>
      <c r="B584" s="70">
        <v>8.0299999999999994</v>
      </c>
      <c r="C584" s="69">
        <v>15.032</v>
      </c>
      <c r="D584" s="71" t="s">
        <v>113</v>
      </c>
      <c r="E584" s="65">
        <f t="shared" si="39"/>
        <v>11</v>
      </c>
      <c r="F584" s="65">
        <f t="shared" si="40"/>
        <v>8</v>
      </c>
      <c r="G584" s="65">
        <f t="shared" si="41"/>
        <v>15</v>
      </c>
      <c r="H584" s="132"/>
      <c r="I584" s="123"/>
      <c r="J584" s="64"/>
    </row>
    <row r="585" spans="1:10" s="88" customFormat="1" x14ac:dyDescent="0.35">
      <c r="A585" s="69">
        <v>11</v>
      </c>
      <c r="B585" s="70">
        <v>8.0299999999999994</v>
      </c>
      <c r="C585" s="69">
        <v>15.032999999999999</v>
      </c>
      <c r="D585" s="71" t="s">
        <v>113</v>
      </c>
      <c r="E585" s="65">
        <f t="shared" si="39"/>
        <v>11</v>
      </c>
      <c r="F585" s="65">
        <f t="shared" si="40"/>
        <v>8</v>
      </c>
      <c r="G585" s="65">
        <f t="shared" si="41"/>
        <v>15</v>
      </c>
      <c r="H585" s="132" t="s">
        <v>740</v>
      </c>
      <c r="I585" s="123">
        <f>ROWS(H579:H585)</f>
        <v>7</v>
      </c>
      <c r="J585" s="64"/>
    </row>
    <row r="586" spans="1:10" s="88" customFormat="1" x14ac:dyDescent="0.35">
      <c r="A586" s="69">
        <v>11</v>
      </c>
      <c r="B586" s="70">
        <v>10.012</v>
      </c>
      <c r="C586" s="69">
        <v>15.010999999999999</v>
      </c>
      <c r="D586" s="71" t="s">
        <v>112</v>
      </c>
      <c r="E586" s="65">
        <f t="shared" si="39"/>
        <v>11</v>
      </c>
      <c r="F586" s="65">
        <f t="shared" si="40"/>
        <v>10</v>
      </c>
      <c r="G586" s="65">
        <f t="shared" si="41"/>
        <v>15</v>
      </c>
      <c r="H586" s="132"/>
      <c r="I586" s="123"/>
      <c r="J586" s="64"/>
    </row>
    <row r="587" spans="1:10" s="88" customFormat="1" x14ac:dyDescent="0.35">
      <c r="A587" s="69">
        <v>11</v>
      </c>
      <c r="B587" s="70">
        <v>10.026</v>
      </c>
      <c r="C587" s="69">
        <v>15.010999999999999</v>
      </c>
      <c r="D587" s="71" t="s">
        <v>112</v>
      </c>
      <c r="E587" s="65">
        <f t="shared" si="39"/>
        <v>11</v>
      </c>
      <c r="F587" s="65">
        <f t="shared" si="40"/>
        <v>10</v>
      </c>
      <c r="G587" s="65">
        <f t="shared" si="41"/>
        <v>15</v>
      </c>
      <c r="H587" s="132" t="s">
        <v>741</v>
      </c>
      <c r="I587" s="123">
        <f>ROWS(H586:H587)</f>
        <v>2</v>
      </c>
      <c r="J587" s="64"/>
    </row>
    <row r="588" spans="1:10" s="88" customFormat="1" x14ac:dyDescent="0.35">
      <c r="A588" s="69">
        <v>11</v>
      </c>
      <c r="B588" s="70">
        <v>11.06</v>
      </c>
      <c r="C588" s="69">
        <v>15.010999999999999</v>
      </c>
      <c r="D588" s="71" t="s">
        <v>112</v>
      </c>
      <c r="E588" s="65">
        <f t="shared" si="39"/>
        <v>11</v>
      </c>
      <c r="F588" s="65">
        <f t="shared" si="40"/>
        <v>11</v>
      </c>
      <c r="G588" s="65">
        <f t="shared" si="41"/>
        <v>15</v>
      </c>
      <c r="H588" s="132"/>
      <c r="I588" s="123"/>
      <c r="J588" s="84"/>
    </row>
    <row r="589" spans="1:10" s="88" customFormat="1" x14ac:dyDescent="0.35">
      <c r="A589" s="69">
        <v>11</v>
      </c>
      <c r="B589" s="70">
        <v>11.05</v>
      </c>
      <c r="C589" s="69">
        <v>15.021000000000001</v>
      </c>
      <c r="D589" s="71" t="s">
        <v>113</v>
      </c>
      <c r="E589" s="65">
        <f t="shared" si="39"/>
        <v>11</v>
      </c>
      <c r="F589" s="65">
        <f t="shared" si="40"/>
        <v>11</v>
      </c>
      <c r="G589" s="65">
        <f t="shared" si="41"/>
        <v>15</v>
      </c>
      <c r="H589" s="132"/>
      <c r="I589" s="123"/>
      <c r="J589" s="64"/>
    </row>
    <row r="590" spans="1:10" s="88" customFormat="1" x14ac:dyDescent="0.35">
      <c r="A590" s="69">
        <v>11</v>
      </c>
      <c r="B590" s="70">
        <v>11.05</v>
      </c>
      <c r="C590" s="69">
        <v>15.022</v>
      </c>
      <c r="D590" s="71" t="s">
        <v>113</v>
      </c>
      <c r="E590" s="65">
        <f t="shared" si="39"/>
        <v>11</v>
      </c>
      <c r="F590" s="65">
        <f t="shared" si="40"/>
        <v>11</v>
      </c>
      <c r="G590" s="65">
        <f t="shared" si="41"/>
        <v>15</v>
      </c>
      <c r="H590" s="132"/>
      <c r="I590" s="123"/>
      <c r="J590" s="64"/>
    </row>
    <row r="591" spans="1:10" s="88" customFormat="1" x14ac:dyDescent="0.35">
      <c r="A591" s="69">
        <v>11</v>
      </c>
      <c r="B591" s="70">
        <v>11.05</v>
      </c>
      <c r="C591" s="69">
        <v>15.023</v>
      </c>
      <c r="D591" s="71" t="s">
        <v>113</v>
      </c>
      <c r="E591" s="65">
        <f t="shared" si="39"/>
        <v>11</v>
      </c>
      <c r="F591" s="65">
        <f t="shared" si="40"/>
        <v>11</v>
      </c>
      <c r="G591" s="65">
        <f t="shared" si="41"/>
        <v>15</v>
      </c>
      <c r="H591" s="132"/>
      <c r="I591" s="123"/>
      <c r="J591" s="64"/>
    </row>
    <row r="592" spans="1:10" s="88" customFormat="1" x14ac:dyDescent="0.35">
      <c r="A592" s="69">
        <v>11</v>
      </c>
      <c r="B592" s="70">
        <v>11.05</v>
      </c>
      <c r="C592" s="69">
        <v>15.031000000000001</v>
      </c>
      <c r="D592" s="71" t="s">
        <v>113</v>
      </c>
      <c r="E592" s="65">
        <f t="shared" si="39"/>
        <v>11</v>
      </c>
      <c r="F592" s="65">
        <f t="shared" si="40"/>
        <v>11</v>
      </c>
      <c r="G592" s="65">
        <f t="shared" si="41"/>
        <v>15</v>
      </c>
      <c r="H592" s="132"/>
      <c r="I592" s="123"/>
      <c r="J592" s="64"/>
    </row>
    <row r="593" spans="1:10" s="88" customFormat="1" x14ac:dyDescent="0.35">
      <c r="A593" s="69">
        <v>11</v>
      </c>
      <c r="B593" s="70">
        <v>11.05</v>
      </c>
      <c r="C593" s="69">
        <v>15.032</v>
      </c>
      <c r="D593" s="71" t="s">
        <v>113</v>
      </c>
      <c r="E593" s="65">
        <f t="shared" si="39"/>
        <v>11</v>
      </c>
      <c r="F593" s="65">
        <f t="shared" si="40"/>
        <v>11</v>
      </c>
      <c r="G593" s="65">
        <f t="shared" si="41"/>
        <v>15</v>
      </c>
      <c r="H593" s="132"/>
      <c r="I593" s="123"/>
      <c r="J593" s="64"/>
    </row>
    <row r="594" spans="1:10" s="88" customFormat="1" x14ac:dyDescent="0.35">
      <c r="A594" s="69">
        <v>11</v>
      </c>
      <c r="B594" s="70">
        <v>11.05</v>
      </c>
      <c r="C594" s="69">
        <v>15.032999999999999</v>
      </c>
      <c r="D594" s="71" t="s">
        <v>113</v>
      </c>
      <c r="E594" s="65">
        <f t="shared" si="39"/>
        <v>11</v>
      </c>
      <c r="F594" s="65">
        <f t="shared" si="40"/>
        <v>11</v>
      </c>
      <c r="G594" s="65">
        <f t="shared" si="41"/>
        <v>15</v>
      </c>
      <c r="H594" s="132"/>
      <c r="I594" s="123"/>
      <c r="J594" s="84"/>
    </row>
    <row r="595" spans="1:10" s="88" customFormat="1" x14ac:dyDescent="0.35">
      <c r="A595" s="69">
        <v>11</v>
      </c>
      <c r="B595" s="70">
        <v>11.06</v>
      </c>
      <c r="C595" s="69">
        <v>15.021000000000001</v>
      </c>
      <c r="D595" s="71" t="s">
        <v>113</v>
      </c>
      <c r="E595" s="65">
        <f t="shared" si="39"/>
        <v>11</v>
      </c>
      <c r="F595" s="65">
        <f t="shared" si="40"/>
        <v>11</v>
      </c>
      <c r="G595" s="65">
        <f t="shared" si="41"/>
        <v>15</v>
      </c>
      <c r="H595" s="132"/>
      <c r="I595" s="123"/>
      <c r="J595" s="84"/>
    </row>
    <row r="596" spans="1:10" s="88" customFormat="1" x14ac:dyDescent="0.35">
      <c r="A596" s="69">
        <v>11</v>
      </c>
      <c r="B596" s="70">
        <v>11.06</v>
      </c>
      <c r="C596" s="69">
        <v>15.022</v>
      </c>
      <c r="D596" s="71" t="s">
        <v>113</v>
      </c>
      <c r="E596" s="65">
        <f t="shared" si="39"/>
        <v>11</v>
      </c>
      <c r="F596" s="65">
        <f t="shared" si="40"/>
        <v>11</v>
      </c>
      <c r="G596" s="65">
        <f t="shared" si="41"/>
        <v>15</v>
      </c>
      <c r="H596" s="132"/>
      <c r="I596" s="123"/>
      <c r="J596" s="64"/>
    </row>
    <row r="597" spans="1:10" s="88" customFormat="1" x14ac:dyDescent="0.35">
      <c r="A597" s="69">
        <v>11</v>
      </c>
      <c r="B597" s="70">
        <v>11.06</v>
      </c>
      <c r="C597" s="69">
        <v>15.023</v>
      </c>
      <c r="D597" s="71" t="s">
        <v>113</v>
      </c>
      <c r="E597" s="65">
        <f t="shared" si="39"/>
        <v>11</v>
      </c>
      <c r="F597" s="65">
        <f t="shared" si="40"/>
        <v>11</v>
      </c>
      <c r="G597" s="65">
        <f t="shared" si="41"/>
        <v>15</v>
      </c>
      <c r="H597" s="132"/>
      <c r="I597" s="123"/>
      <c r="J597" s="84"/>
    </row>
    <row r="598" spans="1:10" s="88" customFormat="1" x14ac:dyDescent="0.35">
      <c r="A598" s="69">
        <v>11</v>
      </c>
      <c r="B598" s="70">
        <v>11.06</v>
      </c>
      <c r="C598" s="69">
        <v>15.031000000000001</v>
      </c>
      <c r="D598" s="71" t="s">
        <v>113</v>
      </c>
      <c r="E598" s="65">
        <f t="shared" si="39"/>
        <v>11</v>
      </c>
      <c r="F598" s="65">
        <f t="shared" si="40"/>
        <v>11</v>
      </c>
      <c r="G598" s="65">
        <f t="shared" si="41"/>
        <v>15</v>
      </c>
      <c r="H598" s="132"/>
      <c r="I598" s="123"/>
      <c r="J598" s="84"/>
    </row>
    <row r="599" spans="1:10" s="85" customFormat="1" x14ac:dyDescent="0.35">
      <c r="A599" s="69">
        <v>11</v>
      </c>
      <c r="B599" s="70">
        <v>11.06</v>
      </c>
      <c r="C599" s="69">
        <v>15.032</v>
      </c>
      <c r="D599" s="71" t="s">
        <v>113</v>
      </c>
      <c r="E599" s="65">
        <f t="shared" si="39"/>
        <v>11</v>
      </c>
      <c r="F599" s="65">
        <f t="shared" si="40"/>
        <v>11</v>
      </c>
      <c r="G599" s="65">
        <f t="shared" si="41"/>
        <v>15</v>
      </c>
      <c r="H599" s="128"/>
      <c r="I599" s="122"/>
      <c r="J599" s="72"/>
    </row>
    <row r="600" spans="1:10" s="85" customFormat="1" x14ac:dyDescent="0.35">
      <c r="A600" s="69">
        <v>11</v>
      </c>
      <c r="B600" s="70">
        <v>11.06</v>
      </c>
      <c r="C600" s="69">
        <v>15.032999999999999</v>
      </c>
      <c r="D600" s="71" t="s">
        <v>113</v>
      </c>
      <c r="E600" s="65">
        <f t="shared" si="39"/>
        <v>11</v>
      </c>
      <c r="F600" s="65">
        <f t="shared" si="40"/>
        <v>11</v>
      </c>
      <c r="G600" s="65">
        <f t="shared" si="41"/>
        <v>15</v>
      </c>
      <c r="H600" s="128" t="s">
        <v>742</v>
      </c>
      <c r="I600" s="122">
        <f>ROWS(H588:H600)</f>
        <v>13</v>
      </c>
      <c r="J600" s="72"/>
    </row>
    <row r="601" spans="1:10" s="85" customFormat="1" x14ac:dyDescent="0.35">
      <c r="A601" s="69">
        <v>11</v>
      </c>
      <c r="B601" s="70">
        <v>12.01</v>
      </c>
      <c r="C601" s="69">
        <v>15.010999999999999</v>
      </c>
      <c r="D601" s="71" t="s">
        <v>112</v>
      </c>
      <c r="E601" s="65">
        <f t="shared" si="39"/>
        <v>11</v>
      </c>
      <c r="F601" s="65">
        <f t="shared" si="40"/>
        <v>12</v>
      </c>
      <c r="G601" s="65">
        <f t="shared" si="41"/>
        <v>15</v>
      </c>
      <c r="H601" s="128"/>
      <c r="I601" s="122"/>
      <c r="J601" s="72"/>
    </row>
    <row r="602" spans="1:10" s="85" customFormat="1" x14ac:dyDescent="0.35">
      <c r="A602" s="69">
        <v>11</v>
      </c>
      <c r="B602" s="70">
        <v>12.01</v>
      </c>
      <c r="C602" s="69">
        <v>15.021000000000001</v>
      </c>
      <c r="D602" s="71" t="s">
        <v>113</v>
      </c>
      <c r="E602" s="65">
        <f t="shared" si="39"/>
        <v>11</v>
      </c>
      <c r="F602" s="65">
        <f t="shared" si="40"/>
        <v>12</v>
      </c>
      <c r="G602" s="65">
        <f t="shared" si="41"/>
        <v>15</v>
      </c>
      <c r="H602" s="128"/>
      <c r="I602" s="122"/>
      <c r="J602" s="72"/>
    </row>
    <row r="603" spans="1:10" s="85" customFormat="1" x14ac:dyDescent="0.35">
      <c r="A603" s="69">
        <v>11</v>
      </c>
      <c r="B603" s="70">
        <v>12.01</v>
      </c>
      <c r="C603" s="69">
        <v>15.022</v>
      </c>
      <c r="D603" s="71" t="s">
        <v>113</v>
      </c>
      <c r="E603" s="65">
        <f t="shared" si="39"/>
        <v>11</v>
      </c>
      <c r="F603" s="65">
        <f t="shared" si="40"/>
        <v>12</v>
      </c>
      <c r="G603" s="65">
        <f t="shared" si="41"/>
        <v>15</v>
      </c>
      <c r="H603" s="128"/>
      <c r="I603" s="122"/>
      <c r="J603" s="72"/>
    </row>
    <row r="604" spans="1:10" s="85" customFormat="1" x14ac:dyDescent="0.35">
      <c r="A604" s="69">
        <v>11</v>
      </c>
      <c r="B604" s="70">
        <v>12.01</v>
      </c>
      <c r="C604" s="69">
        <v>15.023</v>
      </c>
      <c r="D604" s="71" t="s">
        <v>113</v>
      </c>
      <c r="E604" s="65">
        <f t="shared" si="39"/>
        <v>11</v>
      </c>
      <c r="F604" s="65">
        <f t="shared" si="40"/>
        <v>12</v>
      </c>
      <c r="G604" s="65">
        <f t="shared" si="41"/>
        <v>15</v>
      </c>
      <c r="H604" s="128"/>
      <c r="I604" s="122"/>
      <c r="J604" s="72"/>
    </row>
    <row r="605" spans="1:10" s="85" customFormat="1" x14ac:dyDescent="0.35">
      <c r="A605" s="69">
        <v>11</v>
      </c>
      <c r="B605" s="70">
        <v>12.01</v>
      </c>
      <c r="C605" s="69">
        <v>15.031000000000001</v>
      </c>
      <c r="D605" s="71" t="s">
        <v>113</v>
      </c>
      <c r="E605" s="65">
        <f t="shared" si="39"/>
        <v>11</v>
      </c>
      <c r="F605" s="65">
        <f t="shared" si="40"/>
        <v>12</v>
      </c>
      <c r="G605" s="65">
        <f t="shared" si="41"/>
        <v>15</v>
      </c>
      <c r="H605" s="128"/>
      <c r="I605" s="122"/>
      <c r="J605" s="72"/>
    </row>
    <row r="606" spans="1:10" s="85" customFormat="1" x14ac:dyDescent="0.35">
      <c r="A606" s="69">
        <v>11</v>
      </c>
      <c r="B606" s="70">
        <v>12.01</v>
      </c>
      <c r="C606" s="69">
        <v>15.032</v>
      </c>
      <c r="D606" s="71" t="s">
        <v>113</v>
      </c>
      <c r="E606" s="65">
        <f t="shared" si="39"/>
        <v>11</v>
      </c>
      <c r="F606" s="65">
        <f t="shared" si="40"/>
        <v>12</v>
      </c>
      <c r="G606" s="65">
        <f t="shared" si="41"/>
        <v>15</v>
      </c>
      <c r="H606" s="128"/>
      <c r="I606" s="122"/>
      <c r="J606" s="72"/>
    </row>
    <row r="607" spans="1:10" s="85" customFormat="1" x14ac:dyDescent="0.35">
      <c r="A607" s="69">
        <v>11</v>
      </c>
      <c r="B607" s="70">
        <v>12.01</v>
      </c>
      <c r="C607" s="69">
        <v>15.032999999999999</v>
      </c>
      <c r="D607" s="71" t="s">
        <v>113</v>
      </c>
      <c r="E607" s="65">
        <f t="shared" si="39"/>
        <v>11</v>
      </c>
      <c r="F607" s="65">
        <f t="shared" si="40"/>
        <v>12</v>
      </c>
      <c r="G607" s="65">
        <f t="shared" si="41"/>
        <v>15</v>
      </c>
      <c r="H607" s="128" t="s">
        <v>743</v>
      </c>
      <c r="I607" s="122">
        <f>ROWS(H601:H607)</f>
        <v>7</v>
      </c>
      <c r="J607" s="72"/>
    </row>
    <row r="608" spans="1:10" s="85" customFormat="1" x14ac:dyDescent="0.35">
      <c r="A608" s="60">
        <v>12.1</v>
      </c>
      <c r="B608" s="61">
        <v>2.11</v>
      </c>
      <c r="C608" s="60">
        <v>8.07</v>
      </c>
      <c r="D608" s="62" t="s">
        <v>210</v>
      </c>
      <c r="E608" s="65">
        <f t="shared" si="39"/>
        <v>12</v>
      </c>
      <c r="F608" s="65">
        <f t="shared" si="40"/>
        <v>2</v>
      </c>
      <c r="G608" s="65">
        <f t="shared" si="41"/>
        <v>8</v>
      </c>
      <c r="H608" s="128"/>
      <c r="I608" s="122"/>
      <c r="J608" s="72"/>
    </row>
    <row r="609" spans="1:10" s="85" customFormat="1" x14ac:dyDescent="0.35">
      <c r="A609" s="60">
        <v>12.1</v>
      </c>
      <c r="B609" s="61">
        <v>2.12</v>
      </c>
      <c r="C609" s="60">
        <v>8.07</v>
      </c>
      <c r="D609" s="62" t="s">
        <v>210</v>
      </c>
      <c r="E609" s="65">
        <f t="shared" si="39"/>
        <v>12</v>
      </c>
      <c r="F609" s="65">
        <f t="shared" si="40"/>
        <v>2</v>
      </c>
      <c r="G609" s="65">
        <f t="shared" si="41"/>
        <v>8</v>
      </c>
      <c r="H609" s="132"/>
      <c r="I609" s="123"/>
      <c r="J609" s="64"/>
    </row>
    <row r="610" spans="1:10" s="85" customFormat="1" x14ac:dyDescent="0.35">
      <c r="A610" s="69">
        <v>12.1</v>
      </c>
      <c r="B610" s="70">
        <v>2.11</v>
      </c>
      <c r="C610" s="69">
        <v>8.06</v>
      </c>
      <c r="D610" s="71" t="s">
        <v>209</v>
      </c>
      <c r="E610" s="65">
        <f t="shared" si="39"/>
        <v>12</v>
      </c>
      <c r="F610" s="65">
        <f t="shared" si="40"/>
        <v>2</v>
      </c>
      <c r="G610" s="65">
        <f t="shared" si="41"/>
        <v>8</v>
      </c>
      <c r="H610" s="128"/>
      <c r="I610" s="122"/>
      <c r="J610" s="72"/>
    </row>
    <row r="611" spans="1:10" s="88" customFormat="1" x14ac:dyDescent="0.35">
      <c r="A611" s="69">
        <v>12.1</v>
      </c>
      <c r="B611" s="70">
        <v>2.12</v>
      </c>
      <c r="C611" s="69">
        <v>8.06</v>
      </c>
      <c r="D611" s="71" t="s">
        <v>209</v>
      </c>
      <c r="E611" s="65">
        <f t="shared" si="39"/>
        <v>12</v>
      </c>
      <c r="F611" s="65">
        <f t="shared" si="40"/>
        <v>2</v>
      </c>
      <c r="G611" s="65">
        <f t="shared" si="41"/>
        <v>8</v>
      </c>
      <c r="H611" s="132"/>
      <c r="I611" s="123"/>
      <c r="J611" s="84"/>
    </row>
    <row r="612" spans="1:10" s="88" customFormat="1" x14ac:dyDescent="0.35">
      <c r="A612" s="69">
        <v>12.1</v>
      </c>
      <c r="B612" s="70">
        <v>2.11</v>
      </c>
      <c r="C612" s="69">
        <v>8.0500000000000007</v>
      </c>
      <c r="D612" s="71" t="s">
        <v>117</v>
      </c>
      <c r="E612" s="65">
        <f t="shared" si="39"/>
        <v>12</v>
      </c>
      <c r="F612" s="65">
        <f t="shared" si="40"/>
        <v>2</v>
      </c>
      <c r="G612" s="65">
        <f t="shared" si="41"/>
        <v>8</v>
      </c>
      <c r="H612" s="128"/>
      <c r="I612" s="122"/>
      <c r="J612" s="72"/>
    </row>
    <row r="613" spans="1:10" s="88" customFormat="1" x14ac:dyDescent="0.35">
      <c r="A613" s="69">
        <v>12.1</v>
      </c>
      <c r="B613" s="70">
        <v>2.12</v>
      </c>
      <c r="C613" s="69">
        <v>8.0500000000000007</v>
      </c>
      <c r="D613" s="71" t="s">
        <v>117</v>
      </c>
      <c r="E613" s="65">
        <f t="shared" si="39"/>
        <v>12</v>
      </c>
      <c r="F613" s="65">
        <f t="shared" si="40"/>
        <v>2</v>
      </c>
      <c r="G613" s="65">
        <f t="shared" si="41"/>
        <v>8</v>
      </c>
      <c r="H613" s="132"/>
      <c r="I613" s="123"/>
      <c r="J613" s="84"/>
    </row>
    <row r="614" spans="1:10" s="88" customFormat="1" x14ac:dyDescent="0.35">
      <c r="A614" s="69">
        <v>12.2</v>
      </c>
      <c r="B614" s="70">
        <v>2.13</v>
      </c>
      <c r="C614" s="69">
        <v>8.02</v>
      </c>
      <c r="D614" s="71" t="s">
        <v>211</v>
      </c>
      <c r="E614" s="65">
        <f t="shared" si="39"/>
        <v>12</v>
      </c>
      <c r="F614" s="65">
        <f t="shared" si="40"/>
        <v>2</v>
      </c>
      <c r="G614" s="65">
        <f t="shared" si="41"/>
        <v>8</v>
      </c>
      <c r="H614" s="128"/>
      <c r="I614" s="122"/>
      <c r="J614" s="72"/>
    </row>
    <row r="615" spans="1:10" s="88" customFormat="1" x14ac:dyDescent="0.35">
      <c r="A615" s="69">
        <v>12.2</v>
      </c>
      <c r="B615" s="70">
        <v>2.13</v>
      </c>
      <c r="C615" s="69">
        <v>8.08</v>
      </c>
      <c r="D615" s="71" t="s">
        <v>211</v>
      </c>
      <c r="E615" s="65">
        <f t="shared" si="39"/>
        <v>12</v>
      </c>
      <c r="F615" s="65">
        <f t="shared" si="40"/>
        <v>2</v>
      </c>
      <c r="G615" s="65">
        <f t="shared" si="41"/>
        <v>8</v>
      </c>
      <c r="H615" s="128" t="s">
        <v>744</v>
      </c>
      <c r="I615" s="122">
        <f>ROWS(H608:H615)</f>
        <v>8</v>
      </c>
      <c r="J615" s="72"/>
    </row>
    <row r="616" spans="1:10" s="88" customFormat="1" x14ac:dyDescent="0.35">
      <c r="A616" s="69">
        <v>12.1</v>
      </c>
      <c r="B616" s="70">
        <v>2.11</v>
      </c>
      <c r="C616" s="69">
        <v>9.01</v>
      </c>
      <c r="D616" s="71" t="s">
        <v>117</v>
      </c>
      <c r="E616" s="65">
        <f t="shared" si="39"/>
        <v>12</v>
      </c>
      <c r="F616" s="65">
        <f t="shared" si="40"/>
        <v>2</v>
      </c>
      <c r="G616" s="65">
        <f t="shared" si="41"/>
        <v>9</v>
      </c>
      <c r="H616" s="132"/>
      <c r="I616" s="123"/>
      <c r="J616" s="84"/>
    </row>
    <row r="617" spans="1:10" s="88" customFormat="1" x14ac:dyDescent="0.35">
      <c r="A617" s="69">
        <v>12.1</v>
      </c>
      <c r="B617" s="70">
        <v>2.11</v>
      </c>
      <c r="C617" s="69">
        <v>9.02</v>
      </c>
      <c r="D617" s="71" t="s">
        <v>117</v>
      </c>
      <c r="E617" s="65">
        <f t="shared" si="39"/>
        <v>12</v>
      </c>
      <c r="F617" s="65">
        <f t="shared" si="40"/>
        <v>2</v>
      </c>
      <c r="G617" s="65">
        <f t="shared" si="41"/>
        <v>9</v>
      </c>
      <c r="H617" s="132"/>
      <c r="I617" s="123"/>
      <c r="J617" s="84"/>
    </row>
    <row r="618" spans="1:10" s="88" customFormat="1" x14ac:dyDescent="0.35">
      <c r="A618" s="69">
        <v>12.1</v>
      </c>
      <c r="B618" s="70">
        <v>2.12</v>
      </c>
      <c r="C618" s="69">
        <v>9.01</v>
      </c>
      <c r="D618" s="71" t="s">
        <v>117</v>
      </c>
      <c r="E618" s="65">
        <f t="shared" si="39"/>
        <v>12</v>
      </c>
      <c r="F618" s="65">
        <f t="shared" si="40"/>
        <v>2</v>
      </c>
      <c r="G618" s="65">
        <f t="shared" si="41"/>
        <v>9</v>
      </c>
      <c r="H618" s="132"/>
      <c r="I618" s="123"/>
      <c r="J618" s="64"/>
    </row>
    <row r="619" spans="1:10" s="88" customFormat="1" x14ac:dyDescent="0.35">
      <c r="A619" s="69">
        <v>12.1</v>
      </c>
      <c r="B619" s="70">
        <v>2.12</v>
      </c>
      <c r="C619" s="69">
        <v>9.02</v>
      </c>
      <c r="D619" s="71" t="s">
        <v>117</v>
      </c>
      <c r="E619" s="65">
        <f t="shared" si="39"/>
        <v>12</v>
      </c>
      <c r="F619" s="65">
        <f t="shared" si="40"/>
        <v>2</v>
      </c>
      <c r="G619" s="65">
        <f t="shared" si="41"/>
        <v>9</v>
      </c>
      <c r="H619" s="132" t="s">
        <v>745</v>
      </c>
      <c r="I619" s="123">
        <f>ROWS(H616:H619)</f>
        <v>4</v>
      </c>
      <c r="J619" s="64"/>
    </row>
    <row r="620" spans="1:10" s="88" customFormat="1" x14ac:dyDescent="0.35">
      <c r="A620" s="69">
        <v>12.1</v>
      </c>
      <c r="B620" s="70">
        <v>3.01</v>
      </c>
      <c r="C620" s="69">
        <v>8.06</v>
      </c>
      <c r="D620" s="71" t="s">
        <v>209</v>
      </c>
      <c r="E620" s="65">
        <f t="shared" si="39"/>
        <v>12</v>
      </c>
      <c r="F620" s="65">
        <f t="shared" si="40"/>
        <v>3</v>
      </c>
      <c r="G620" s="65">
        <f t="shared" si="41"/>
        <v>8</v>
      </c>
      <c r="H620" s="132"/>
      <c r="I620" s="123"/>
      <c r="J620" s="64"/>
    </row>
    <row r="621" spans="1:10" s="88" customFormat="1" x14ac:dyDescent="0.35">
      <c r="A621" s="69">
        <v>12.1</v>
      </c>
      <c r="B621" s="70">
        <v>3.01</v>
      </c>
      <c r="C621" s="69">
        <v>8.07</v>
      </c>
      <c r="D621" s="71" t="s">
        <v>210</v>
      </c>
      <c r="E621" s="65">
        <f t="shared" si="39"/>
        <v>12</v>
      </c>
      <c r="F621" s="65">
        <f t="shared" si="40"/>
        <v>3</v>
      </c>
      <c r="G621" s="65">
        <f t="shared" si="41"/>
        <v>8</v>
      </c>
      <c r="H621" s="132"/>
      <c r="I621" s="123"/>
      <c r="J621" s="64"/>
    </row>
    <row r="622" spans="1:10" s="85" customFormat="1" x14ac:dyDescent="0.35">
      <c r="A622" s="69">
        <v>12.1</v>
      </c>
      <c r="B622" s="70">
        <v>3.02</v>
      </c>
      <c r="C622" s="69">
        <v>8.0500000000000007</v>
      </c>
      <c r="D622" s="71" t="s">
        <v>117</v>
      </c>
      <c r="E622" s="65">
        <f t="shared" si="39"/>
        <v>12</v>
      </c>
      <c r="F622" s="65">
        <f t="shared" si="40"/>
        <v>3</v>
      </c>
      <c r="G622" s="65">
        <f t="shared" si="41"/>
        <v>8</v>
      </c>
      <c r="H622" s="132"/>
      <c r="I622" s="123"/>
      <c r="J622" s="64"/>
    </row>
    <row r="623" spans="1:10" s="85" customFormat="1" x14ac:dyDescent="0.35">
      <c r="A623" s="69">
        <v>12.1</v>
      </c>
      <c r="B623" s="70">
        <v>3.03</v>
      </c>
      <c r="C623" s="69">
        <v>8.0500000000000007</v>
      </c>
      <c r="D623" s="71" t="s">
        <v>117</v>
      </c>
      <c r="E623" s="65">
        <f t="shared" si="39"/>
        <v>12</v>
      </c>
      <c r="F623" s="65">
        <f t="shared" si="40"/>
        <v>3</v>
      </c>
      <c r="G623" s="65">
        <f t="shared" si="41"/>
        <v>8</v>
      </c>
      <c r="H623" s="128" t="s">
        <v>746</v>
      </c>
      <c r="I623" s="122">
        <f>ROWS(H620:H623)</f>
        <v>4</v>
      </c>
      <c r="J623" s="72"/>
    </row>
    <row r="624" spans="1:10" s="85" customFormat="1" x14ac:dyDescent="0.35">
      <c r="A624" s="69">
        <v>12.1</v>
      </c>
      <c r="B624" s="70">
        <v>3.02</v>
      </c>
      <c r="C624" s="69">
        <v>9.01</v>
      </c>
      <c r="D624" s="71" t="s">
        <v>117</v>
      </c>
      <c r="E624" s="65">
        <f t="shared" si="39"/>
        <v>12</v>
      </c>
      <c r="F624" s="65">
        <f t="shared" si="40"/>
        <v>3</v>
      </c>
      <c r="G624" s="65">
        <f t="shared" si="41"/>
        <v>9</v>
      </c>
      <c r="H624" s="132"/>
      <c r="I624" s="123"/>
      <c r="J624" s="64"/>
    </row>
    <row r="625" spans="1:10" s="85" customFormat="1" x14ac:dyDescent="0.35">
      <c r="A625" s="69">
        <v>12.1</v>
      </c>
      <c r="B625" s="70">
        <v>3.02</v>
      </c>
      <c r="C625" s="69">
        <v>9.02</v>
      </c>
      <c r="D625" s="71" t="s">
        <v>117</v>
      </c>
      <c r="E625" s="65">
        <f t="shared" si="39"/>
        <v>12</v>
      </c>
      <c r="F625" s="65">
        <f t="shared" si="40"/>
        <v>3</v>
      </c>
      <c r="G625" s="65">
        <f t="shared" si="41"/>
        <v>9</v>
      </c>
      <c r="H625" s="128"/>
      <c r="I625" s="122"/>
      <c r="J625" s="72"/>
    </row>
    <row r="626" spans="1:10" s="85" customFormat="1" x14ac:dyDescent="0.35">
      <c r="A626" s="69">
        <v>12.1</v>
      </c>
      <c r="B626" s="70">
        <v>3.03</v>
      </c>
      <c r="C626" s="69">
        <v>9.01</v>
      </c>
      <c r="D626" s="71" t="s">
        <v>117</v>
      </c>
      <c r="E626" s="65">
        <f t="shared" si="39"/>
        <v>12</v>
      </c>
      <c r="F626" s="65">
        <f t="shared" si="40"/>
        <v>3</v>
      </c>
      <c r="G626" s="65">
        <f t="shared" si="41"/>
        <v>9</v>
      </c>
      <c r="H626" s="128"/>
      <c r="I626" s="122"/>
      <c r="J626" s="72"/>
    </row>
    <row r="627" spans="1:10" s="85" customFormat="1" x14ac:dyDescent="0.35">
      <c r="A627" s="69">
        <v>12.1</v>
      </c>
      <c r="B627" s="70">
        <v>3.03</v>
      </c>
      <c r="C627" s="69">
        <v>9.02</v>
      </c>
      <c r="D627" s="71" t="s">
        <v>117</v>
      </c>
      <c r="E627" s="65">
        <f t="shared" si="39"/>
        <v>12</v>
      </c>
      <c r="F627" s="65">
        <f t="shared" si="40"/>
        <v>3</v>
      </c>
      <c r="G627" s="65">
        <f t="shared" si="41"/>
        <v>9</v>
      </c>
      <c r="H627" s="128" t="s">
        <v>747</v>
      </c>
      <c r="I627" s="122">
        <f>ROWS(H624:H627)</f>
        <v>4</v>
      </c>
      <c r="J627" s="72"/>
    </row>
    <row r="628" spans="1:10" s="85" customFormat="1" x14ac:dyDescent="0.35">
      <c r="A628" s="69">
        <v>12.2</v>
      </c>
      <c r="B628" s="70">
        <v>4.0199999999999996</v>
      </c>
      <c r="C628" s="69">
        <v>2.04</v>
      </c>
      <c r="D628" s="71" t="s">
        <v>300</v>
      </c>
      <c r="E628" s="65">
        <f t="shared" si="39"/>
        <v>12</v>
      </c>
      <c r="F628" s="65">
        <f t="shared" si="40"/>
        <v>4</v>
      </c>
      <c r="G628" s="65">
        <f t="shared" si="41"/>
        <v>2</v>
      </c>
      <c r="H628" s="128" t="s">
        <v>748</v>
      </c>
      <c r="I628" s="123">
        <f t="shared" ref="I628:I631" si="42">ROWS(H628:H628)</f>
        <v>1</v>
      </c>
      <c r="J628" s="72"/>
    </row>
    <row r="629" spans="1:10" s="85" customFormat="1" x14ac:dyDescent="0.35">
      <c r="A629" s="69">
        <v>12.2</v>
      </c>
      <c r="B629" s="70">
        <v>4.0199999999999996</v>
      </c>
      <c r="C629" s="69">
        <v>10.039999999999999</v>
      </c>
      <c r="D629" s="71" t="s">
        <v>300</v>
      </c>
      <c r="E629" s="65">
        <f t="shared" si="39"/>
        <v>12</v>
      </c>
      <c r="F629" s="65">
        <f t="shared" si="40"/>
        <v>4</v>
      </c>
      <c r="G629" s="65">
        <f t="shared" si="41"/>
        <v>10</v>
      </c>
      <c r="H629" s="128" t="s">
        <v>749</v>
      </c>
      <c r="I629" s="123">
        <f t="shared" si="42"/>
        <v>1</v>
      </c>
      <c r="J629" s="72"/>
    </row>
    <row r="630" spans="1:10" s="85" customFormat="1" x14ac:dyDescent="0.35">
      <c r="A630" s="69">
        <v>12.2</v>
      </c>
      <c r="B630" s="70">
        <v>5.04</v>
      </c>
      <c r="C630" s="69">
        <v>8.02</v>
      </c>
      <c r="D630" s="71" t="s">
        <v>211</v>
      </c>
      <c r="E630" s="65">
        <f t="shared" si="39"/>
        <v>12</v>
      </c>
      <c r="F630" s="65">
        <f t="shared" si="40"/>
        <v>5</v>
      </c>
      <c r="G630" s="65">
        <f t="shared" si="41"/>
        <v>8</v>
      </c>
      <c r="H630" s="128" t="s">
        <v>750</v>
      </c>
      <c r="I630" s="123">
        <f t="shared" si="42"/>
        <v>1</v>
      </c>
      <c r="J630" s="72"/>
    </row>
    <row r="631" spans="1:10" s="85" customFormat="1" x14ac:dyDescent="0.35">
      <c r="A631" s="69">
        <v>12.2</v>
      </c>
      <c r="B631" s="70">
        <v>5.0199999999999996</v>
      </c>
      <c r="C631" s="69">
        <v>12.02</v>
      </c>
      <c r="D631" s="71" t="s">
        <v>145</v>
      </c>
      <c r="E631" s="65">
        <f t="shared" si="39"/>
        <v>12</v>
      </c>
      <c r="F631" s="65">
        <f t="shared" si="40"/>
        <v>5</v>
      </c>
      <c r="G631" s="65">
        <f t="shared" si="41"/>
        <v>12</v>
      </c>
      <c r="H631" s="128" t="s">
        <v>751</v>
      </c>
      <c r="I631" s="123">
        <f t="shared" si="42"/>
        <v>1</v>
      </c>
      <c r="J631" s="72"/>
    </row>
    <row r="632" spans="1:10" s="85" customFormat="1" x14ac:dyDescent="0.35">
      <c r="A632" s="69">
        <v>12.2</v>
      </c>
      <c r="B632" s="70">
        <v>6.01</v>
      </c>
      <c r="C632" s="69">
        <v>2.04</v>
      </c>
      <c r="D632" s="71" t="s">
        <v>300</v>
      </c>
      <c r="E632" s="65">
        <f t="shared" si="39"/>
        <v>12</v>
      </c>
      <c r="F632" s="65">
        <f t="shared" si="40"/>
        <v>6</v>
      </c>
      <c r="G632" s="65">
        <f t="shared" si="41"/>
        <v>2</v>
      </c>
      <c r="H632" s="128"/>
      <c r="I632" s="122"/>
      <c r="J632" s="72"/>
    </row>
    <row r="633" spans="1:10" s="85" customFormat="1" x14ac:dyDescent="0.35">
      <c r="A633" s="60">
        <v>12.2</v>
      </c>
      <c r="B633" s="61">
        <v>6.01</v>
      </c>
      <c r="C633" s="60">
        <v>2.02</v>
      </c>
      <c r="D633" s="62" t="s">
        <v>250</v>
      </c>
      <c r="E633" s="65">
        <f t="shared" si="39"/>
        <v>12</v>
      </c>
      <c r="F633" s="65">
        <f t="shared" si="40"/>
        <v>6</v>
      </c>
      <c r="G633" s="65">
        <f t="shared" si="41"/>
        <v>2</v>
      </c>
      <c r="H633" s="128" t="s">
        <v>752</v>
      </c>
      <c r="I633" s="122">
        <f>ROWS(H632:H633)</f>
        <v>2</v>
      </c>
      <c r="J633" s="72"/>
    </row>
    <row r="634" spans="1:10" s="85" customFormat="1" x14ac:dyDescent="0.35">
      <c r="A634" s="60">
        <v>12.2</v>
      </c>
      <c r="B634" s="61">
        <v>6.01</v>
      </c>
      <c r="C634" s="60">
        <v>5.0599999999999996</v>
      </c>
      <c r="D634" s="62" t="s">
        <v>250</v>
      </c>
      <c r="E634" s="65">
        <f t="shared" si="39"/>
        <v>12</v>
      </c>
      <c r="F634" s="65">
        <f t="shared" si="40"/>
        <v>6</v>
      </c>
      <c r="G634" s="65">
        <f t="shared" si="41"/>
        <v>5</v>
      </c>
      <c r="H634" s="128"/>
      <c r="I634" s="122"/>
      <c r="J634" s="72"/>
    </row>
    <row r="635" spans="1:10" s="72" customFormat="1" x14ac:dyDescent="0.35">
      <c r="A635" s="69">
        <v>12.2</v>
      </c>
      <c r="B635" s="70">
        <v>6.01</v>
      </c>
      <c r="C635" s="69">
        <v>5.07</v>
      </c>
      <c r="D635" s="71" t="s">
        <v>222</v>
      </c>
      <c r="E635" s="65">
        <f t="shared" si="39"/>
        <v>12</v>
      </c>
      <c r="F635" s="65">
        <f t="shared" si="40"/>
        <v>6</v>
      </c>
      <c r="G635" s="65">
        <f t="shared" si="41"/>
        <v>5</v>
      </c>
      <c r="H635" s="128" t="s">
        <v>753</v>
      </c>
      <c r="I635" s="122">
        <f>ROWS(H634:H635)</f>
        <v>2</v>
      </c>
    </row>
    <row r="636" spans="1:10" s="72" customFormat="1" x14ac:dyDescent="0.35">
      <c r="A636" s="73">
        <v>12.2</v>
      </c>
      <c r="B636" s="96">
        <v>6.01</v>
      </c>
      <c r="C636" s="73">
        <v>8.01</v>
      </c>
      <c r="D636" s="97" t="s">
        <v>214</v>
      </c>
      <c r="E636" s="65">
        <f t="shared" si="39"/>
        <v>12</v>
      </c>
      <c r="F636" s="65">
        <f t="shared" si="40"/>
        <v>6</v>
      </c>
      <c r="G636" s="65">
        <f t="shared" si="41"/>
        <v>8</v>
      </c>
      <c r="H636" s="128" t="s">
        <v>754</v>
      </c>
      <c r="I636" s="123">
        <f t="shared" ref="I636:I637" si="43">ROWS(H636:H636)</f>
        <v>1</v>
      </c>
    </row>
    <row r="637" spans="1:10" s="72" customFormat="1" x14ac:dyDescent="0.35">
      <c r="A637" s="69">
        <v>12.2</v>
      </c>
      <c r="B637" s="70">
        <v>6.01</v>
      </c>
      <c r="C637" s="69">
        <v>10.039999999999999</v>
      </c>
      <c r="D637" s="71" t="s">
        <v>300</v>
      </c>
      <c r="E637" s="65">
        <f t="shared" si="39"/>
        <v>12</v>
      </c>
      <c r="F637" s="65">
        <f t="shared" si="40"/>
        <v>6</v>
      </c>
      <c r="G637" s="65">
        <f t="shared" si="41"/>
        <v>10</v>
      </c>
      <c r="H637" s="128" t="s">
        <v>755</v>
      </c>
      <c r="I637" s="123">
        <f t="shared" si="43"/>
        <v>1</v>
      </c>
    </row>
    <row r="638" spans="1:10" s="72" customFormat="1" x14ac:dyDescent="0.35">
      <c r="A638" s="73">
        <v>12.2</v>
      </c>
      <c r="B638" s="96">
        <v>6.01</v>
      </c>
      <c r="C638" s="73">
        <v>12.08</v>
      </c>
      <c r="D638" s="97" t="s">
        <v>214</v>
      </c>
      <c r="E638" s="65">
        <f t="shared" si="39"/>
        <v>12</v>
      </c>
      <c r="F638" s="65">
        <f t="shared" si="40"/>
        <v>6</v>
      </c>
      <c r="G638" s="65">
        <f t="shared" si="41"/>
        <v>12</v>
      </c>
      <c r="H638" s="128"/>
      <c r="I638" s="122"/>
    </row>
    <row r="639" spans="1:10" s="72" customFormat="1" x14ac:dyDescent="0.35">
      <c r="A639" s="69">
        <v>12.2</v>
      </c>
      <c r="B639" s="70">
        <v>6.01</v>
      </c>
      <c r="C639" s="69">
        <v>12.02</v>
      </c>
      <c r="D639" s="71" t="s">
        <v>145</v>
      </c>
      <c r="E639" s="65">
        <f t="shared" si="39"/>
        <v>12</v>
      </c>
      <c r="F639" s="65">
        <f t="shared" si="40"/>
        <v>6</v>
      </c>
      <c r="G639" s="65">
        <f t="shared" si="41"/>
        <v>12</v>
      </c>
      <c r="H639" s="128" t="s">
        <v>756</v>
      </c>
      <c r="I639" s="122">
        <f>ROWS(H638:H639)</f>
        <v>2</v>
      </c>
    </row>
    <row r="640" spans="1:10" s="72" customFormat="1" x14ac:dyDescent="0.35">
      <c r="A640" s="69">
        <v>12.2</v>
      </c>
      <c r="B640" s="70">
        <v>7.03</v>
      </c>
      <c r="C640" s="69">
        <v>8.02</v>
      </c>
      <c r="D640" s="71" t="s">
        <v>211</v>
      </c>
      <c r="E640" s="65">
        <f t="shared" si="39"/>
        <v>12</v>
      </c>
      <c r="F640" s="65">
        <f t="shared" si="40"/>
        <v>7</v>
      </c>
      <c r="G640" s="65">
        <f t="shared" si="41"/>
        <v>8</v>
      </c>
      <c r="H640" s="128"/>
      <c r="I640" s="122"/>
    </row>
    <row r="641" spans="1:9" s="72" customFormat="1" x14ac:dyDescent="0.35">
      <c r="A641" s="69">
        <v>12.2</v>
      </c>
      <c r="B641" s="70">
        <v>7.03</v>
      </c>
      <c r="C641" s="69">
        <v>8.08</v>
      </c>
      <c r="D641" s="71" t="s">
        <v>211</v>
      </c>
      <c r="E641" s="65">
        <f t="shared" si="39"/>
        <v>12</v>
      </c>
      <c r="F641" s="65">
        <f t="shared" si="40"/>
        <v>7</v>
      </c>
      <c r="G641" s="65">
        <f t="shared" si="41"/>
        <v>8</v>
      </c>
      <c r="H641" s="128" t="s">
        <v>757</v>
      </c>
      <c r="I641" s="122">
        <f>ROWS(H640:H641)</f>
        <v>2</v>
      </c>
    </row>
    <row r="642" spans="1:9" s="72" customFormat="1" x14ac:dyDescent="0.35">
      <c r="A642" s="69">
        <v>12.2</v>
      </c>
      <c r="B642" s="70">
        <v>7.03</v>
      </c>
      <c r="C642" s="69">
        <v>17.04</v>
      </c>
      <c r="D642" s="71" t="s">
        <v>211</v>
      </c>
      <c r="E642" s="65">
        <f t="shared" si="39"/>
        <v>12</v>
      </c>
      <c r="F642" s="65">
        <f t="shared" si="40"/>
        <v>7</v>
      </c>
      <c r="G642" s="65">
        <f t="shared" si="41"/>
        <v>17</v>
      </c>
      <c r="H642" s="128" t="s">
        <v>758</v>
      </c>
      <c r="I642" s="123">
        <f t="shared" ref="I642:I645" si="44">ROWS(H642:H642)</f>
        <v>1</v>
      </c>
    </row>
    <row r="643" spans="1:9" s="72" customFormat="1" x14ac:dyDescent="0.35">
      <c r="A643" s="69">
        <v>12.2</v>
      </c>
      <c r="B643" s="70">
        <v>8.01</v>
      </c>
      <c r="C643" s="69">
        <v>12.02</v>
      </c>
      <c r="D643" s="71" t="s">
        <v>145</v>
      </c>
      <c r="E643" s="65">
        <f t="shared" ref="E643:E671" si="45">_xlfn.FLOOR.MATH(A643)</f>
        <v>12</v>
      </c>
      <c r="F643" s="65">
        <f t="shared" ref="F643:F671" si="46">_xlfn.FLOOR.MATH(B643)</f>
        <v>8</v>
      </c>
      <c r="G643" s="65">
        <f t="shared" ref="G643:G671" si="47">_xlfn.FLOOR.MATH(C643)</f>
        <v>12</v>
      </c>
      <c r="H643" s="128" t="s">
        <v>759</v>
      </c>
      <c r="I643" s="123">
        <f t="shared" si="44"/>
        <v>1</v>
      </c>
    </row>
    <row r="644" spans="1:9" s="72" customFormat="1" x14ac:dyDescent="0.35">
      <c r="A644" s="69">
        <v>12.2</v>
      </c>
      <c r="B644" s="70">
        <v>12.01</v>
      </c>
      <c r="C644" s="69">
        <v>12.02</v>
      </c>
      <c r="D644" s="71" t="s">
        <v>145</v>
      </c>
      <c r="E644" s="65">
        <f t="shared" si="45"/>
        <v>12</v>
      </c>
      <c r="F644" s="65">
        <f t="shared" si="46"/>
        <v>12</v>
      </c>
      <c r="G644" s="65">
        <f t="shared" si="47"/>
        <v>12</v>
      </c>
      <c r="H644" s="128" t="s">
        <v>760</v>
      </c>
      <c r="I644" s="123">
        <f t="shared" si="44"/>
        <v>1</v>
      </c>
    </row>
    <row r="645" spans="1:9" s="72" customFormat="1" x14ac:dyDescent="0.35">
      <c r="A645" s="69">
        <v>12.1</v>
      </c>
      <c r="B645" s="70">
        <v>14.01</v>
      </c>
      <c r="C645" s="69">
        <v>8.0500000000000007</v>
      </c>
      <c r="D645" s="71" t="s">
        <v>117</v>
      </c>
      <c r="E645" s="65">
        <f t="shared" si="45"/>
        <v>12</v>
      </c>
      <c r="F645" s="65">
        <f t="shared" si="46"/>
        <v>14</v>
      </c>
      <c r="G645" s="65">
        <f t="shared" si="47"/>
        <v>8</v>
      </c>
      <c r="H645" s="128" t="s">
        <v>761</v>
      </c>
      <c r="I645" s="123">
        <f t="shared" si="44"/>
        <v>1</v>
      </c>
    </row>
    <row r="646" spans="1:9" s="72" customFormat="1" x14ac:dyDescent="0.35">
      <c r="A646" s="69">
        <v>12.1</v>
      </c>
      <c r="B646" s="70">
        <v>14.01</v>
      </c>
      <c r="C646" s="69">
        <v>9.01</v>
      </c>
      <c r="D646" s="71" t="s">
        <v>117</v>
      </c>
      <c r="E646" s="65">
        <f t="shared" si="45"/>
        <v>12</v>
      </c>
      <c r="F646" s="65">
        <f t="shared" si="46"/>
        <v>14</v>
      </c>
      <c r="G646" s="65">
        <f t="shared" si="47"/>
        <v>9</v>
      </c>
      <c r="H646" s="128"/>
      <c r="I646" s="122"/>
    </row>
    <row r="647" spans="1:9" s="72" customFormat="1" x14ac:dyDescent="0.35">
      <c r="A647" s="69">
        <v>12.1</v>
      </c>
      <c r="B647" s="70">
        <v>14.01</v>
      </c>
      <c r="C647" s="69">
        <v>9.02</v>
      </c>
      <c r="D647" s="71" t="s">
        <v>117</v>
      </c>
      <c r="E647" s="65">
        <f t="shared" si="45"/>
        <v>12</v>
      </c>
      <c r="F647" s="65">
        <f t="shared" si="46"/>
        <v>14</v>
      </c>
      <c r="G647" s="65">
        <f t="shared" si="47"/>
        <v>9</v>
      </c>
      <c r="H647" s="128" t="s">
        <v>762</v>
      </c>
      <c r="I647" s="122">
        <f>ROWS(H646:H647)</f>
        <v>2</v>
      </c>
    </row>
    <row r="648" spans="1:9" s="72" customFormat="1" x14ac:dyDescent="0.35">
      <c r="A648" s="69">
        <v>12.2</v>
      </c>
      <c r="B648" s="70">
        <v>15</v>
      </c>
      <c r="C648" s="69">
        <v>8.02</v>
      </c>
      <c r="D648" s="71" t="s">
        <v>211</v>
      </c>
      <c r="E648" s="65">
        <f t="shared" si="45"/>
        <v>12</v>
      </c>
      <c r="F648" s="65">
        <f t="shared" si="46"/>
        <v>15</v>
      </c>
      <c r="G648" s="65">
        <f t="shared" si="47"/>
        <v>8</v>
      </c>
      <c r="H648" s="128"/>
      <c r="I648" s="122"/>
    </row>
    <row r="649" spans="1:9" s="72" customFormat="1" x14ac:dyDescent="0.35">
      <c r="A649" s="69">
        <v>12.2</v>
      </c>
      <c r="B649" s="70">
        <v>15</v>
      </c>
      <c r="C649" s="69">
        <v>8.08</v>
      </c>
      <c r="D649" s="71" t="s">
        <v>211</v>
      </c>
      <c r="E649" s="65">
        <f t="shared" si="45"/>
        <v>12</v>
      </c>
      <c r="F649" s="65">
        <f t="shared" si="46"/>
        <v>15</v>
      </c>
      <c r="G649" s="65">
        <f t="shared" si="47"/>
        <v>8</v>
      </c>
      <c r="H649" s="128" t="s">
        <v>763</v>
      </c>
      <c r="I649" s="122">
        <f>ROWS(H648:H649)</f>
        <v>2</v>
      </c>
    </row>
    <row r="650" spans="1:9" s="72" customFormat="1" x14ac:dyDescent="0.35">
      <c r="A650" s="60">
        <v>12.1</v>
      </c>
      <c r="B650" s="61">
        <v>16</v>
      </c>
      <c r="C650" s="60">
        <v>8.07</v>
      </c>
      <c r="D650" s="62" t="s">
        <v>210</v>
      </c>
      <c r="E650" s="65">
        <f t="shared" si="45"/>
        <v>12</v>
      </c>
      <c r="F650" s="65">
        <f t="shared" si="46"/>
        <v>16</v>
      </c>
      <c r="G650" s="65">
        <f t="shared" si="47"/>
        <v>8</v>
      </c>
      <c r="H650" s="128" t="s">
        <v>764</v>
      </c>
      <c r="I650" s="123">
        <f t="shared" ref="I650" si="48">ROWS(H650:H650)</f>
        <v>1</v>
      </c>
    </row>
    <row r="651" spans="1:9" s="72" customFormat="1" x14ac:dyDescent="0.35">
      <c r="A651" s="69">
        <v>13</v>
      </c>
      <c r="B651" s="70">
        <v>2.11</v>
      </c>
      <c r="C651" s="69">
        <v>9.0299999999999994</v>
      </c>
      <c r="D651" s="71" t="s">
        <v>117</v>
      </c>
      <c r="E651" s="65">
        <f t="shared" si="45"/>
        <v>13</v>
      </c>
      <c r="F651" s="65">
        <f t="shared" si="46"/>
        <v>2</v>
      </c>
      <c r="G651" s="65">
        <f t="shared" si="47"/>
        <v>9</v>
      </c>
      <c r="H651" s="128"/>
      <c r="I651" s="122"/>
    </row>
    <row r="652" spans="1:9" s="72" customFormat="1" x14ac:dyDescent="0.35">
      <c r="A652" s="69">
        <v>13</v>
      </c>
      <c r="B652" s="70">
        <v>2.11</v>
      </c>
      <c r="C652" s="69">
        <v>9.0399999999999991</v>
      </c>
      <c r="D652" s="71" t="s">
        <v>117</v>
      </c>
      <c r="E652" s="65">
        <f t="shared" si="45"/>
        <v>13</v>
      </c>
      <c r="F652" s="65">
        <f t="shared" si="46"/>
        <v>2</v>
      </c>
      <c r="G652" s="65">
        <f t="shared" si="47"/>
        <v>9</v>
      </c>
      <c r="H652" s="128"/>
      <c r="I652" s="122"/>
    </row>
    <row r="653" spans="1:9" s="72" customFormat="1" x14ac:dyDescent="0.35">
      <c r="A653" s="69">
        <v>13</v>
      </c>
      <c r="B653" s="70">
        <v>2.11</v>
      </c>
      <c r="C653" s="69">
        <v>9.0500000000000007</v>
      </c>
      <c r="D653" s="71" t="s">
        <v>117</v>
      </c>
      <c r="E653" s="65">
        <f t="shared" si="45"/>
        <v>13</v>
      </c>
      <c r="F653" s="65">
        <f t="shared" si="46"/>
        <v>2</v>
      </c>
      <c r="G653" s="65">
        <f t="shared" si="47"/>
        <v>9</v>
      </c>
      <c r="H653" s="128"/>
      <c r="I653" s="122"/>
    </row>
    <row r="654" spans="1:9" s="72" customFormat="1" x14ac:dyDescent="0.35">
      <c r="A654" s="69">
        <v>13</v>
      </c>
      <c r="B654" s="70">
        <v>2.12</v>
      </c>
      <c r="C654" s="69">
        <v>9.0299999999999994</v>
      </c>
      <c r="D654" s="71" t="s">
        <v>117</v>
      </c>
      <c r="E654" s="65">
        <f t="shared" si="45"/>
        <v>13</v>
      </c>
      <c r="F654" s="65">
        <f t="shared" si="46"/>
        <v>2</v>
      </c>
      <c r="G654" s="65">
        <f t="shared" si="47"/>
        <v>9</v>
      </c>
      <c r="H654" s="128"/>
      <c r="I654" s="122"/>
    </row>
    <row r="655" spans="1:9" s="72" customFormat="1" x14ac:dyDescent="0.35">
      <c r="A655" s="69">
        <v>13</v>
      </c>
      <c r="B655" s="70">
        <v>2.12</v>
      </c>
      <c r="C655" s="69">
        <v>9.0399999999999991</v>
      </c>
      <c r="D655" s="71" t="s">
        <v>117</v>
      </c>
      <c r="E655" s="65">
        <f t="shared" si="45"/>
        <v>13</v>
      </c>
      <c r="F655" s="65">
        <f t="shared" si="46"/>
        <v>2</v>
      </c>
      <c r="G655" s="65">
        <f t="shared" si="47"/>
        <v>9</v>
      </c>
      <c r="H655" s="128"/>
      <c r="I655" s="122"/>
    </row>
    <row r="656" spans="1:9" s="72" customFormat="1" x14ac:dyDescent="0.35">
      <c r="A656" s="69">
        <v>13</v>
      </c>
      <c r="B656" s="70">
        <v>2.12</v>
      </c>
      <c r="C656" s="69">
        <v>9.0500000000000007</v>
      </c>
      <c r="D656" s="71" t="s">
        <v>117</v>
      </c>
      <c r="E656" s="65">
        <f t="shared" si="45"/>
        <v>13</v>
      </c>
      <c r="F656" s="65">
        <f t="shared" si="46"/>
        <v>2</v>
      </c>
      <c r="G656" s="65">
        <f t="shared" si="47"/>
        <v>9</v>
      </c>
      <c r="H656" s="128" t="s">
        <v>765</v>
      </c>
      <c r="I656" s="122">
        <f>ROWS(H651:H656)</f>
        <v>6</v>
      </c>
    </row>
    <row r="657" spans="1:9" s="72" customFormat="1" x14ac:dyDescent="0.35">
      <c r="A657" s="69">
        <v>13</v>
      </c>
      <c r="B657" s="70">
        <v>3.04</v>
      </c>
      <c r="C657" s="69">
        <v>9.0299999999999994</v>
      </c>
      <c r="D657" s="71" t="s">
        <v>117</v>
      </c>
      <c r="E657" s="65">
        <f t="shared" si="45"/>
        <v>13</v>
      </c>
      <c r="F657" s="65">
        <f t="shared" si="46"/>
        <v>3</v>
      </c>
      <c r="G657" s="65">
        <f t="shared" si="47"/>
        <v>9</v>
      </c>
      <c r="H657" s="128"/>
      <c r="I657" s="122"/>
    </row>
    <row r="658" spans="1:9" s="72" customFormat="1" x14ac:dyDescent="0.35">
      <c r="A658" s="69">
        <v>13</v>
      </c>
      <c r="B658" s="70">
        <v>3.04</v>
      </c>
      <c r="C658" s="69">
        <v>9.0399999999999991</v>
      </c>
      <c r="D658" s="71" t="s">
        <v>117</v>
      </c>
      <c r="E658" s="65">
        <f t="shared" si="45"/>
        <v>13</v>
      </c>
      <c r="F658" s="65">
        <f t="shared" si="46"/>
        <v>3</v>
      </c>
      <c r="G658" s="65">
        <f t="shared" si="47"/>
        <v>9</v>
      </c>
      <c r="H658" s="128"/>
      <c r="I658" s="122"/>
    </row>
    <row r="659" spans="1:9" s="72" customFormat="1" x14ac:dyDescent="0.35">
      <c r="A659" s="69">
        <v>13</v>
      </c>
      <c r="B659" s="70">
        <v>3.04</v>
      </c>
      <c r="C659" s="69">
        <v>9.0500000000000007</v>
      </c>
      <c r="D659" s="71" t="s">
        <v>117</v>
      </c>
      <c r="E659" s="65">
        <f t="shared" si="45"/>
        <v>13</v>
      </c>
      <c r="F659" s="65">
        <f t="shared" si="46"/>
        <v>3</v>
      </c>
      <c r="G659" s="65">
        <f t="shared" si="47"/>
        <v>9</v>
      </c>
      <c r="H659" s="128" t="s">
        <v>766</v>
      </c>
      <c r="I659" s="122">
        <f>ROWS(H657:H659)</f>
        <v>3</v>
      </c>
    </row>
    <row r="660" spans="1:9" s="72" customFormat="1" x14ac:dyDescent="0.35">
      <c r="A660" s="69">
        <v>13</v>
      </c>
      <c r="B660" s="70">
        <v>9.1199999999999992</v>
      </c>
      <c r="C660" s="69">
        <v>9.0299999999999994</v>
      </c>
      <c r="D660" s="71" t="s">
        <v>117</v>
      </c>
      <c r="E660" s="65">
        <f t="shared" si="45"/>
        <v>13</v>
      </c>
      <c r="F660" s="65">
        <f t="shared" si="46"/>
        <v>9</v>
      </c>
      <c r="G660" s="65">
        <f t="shared" si="47"/>
        <v>9</v>
      </c>
      <c r="H660" s="128"/>
      <c r="I660" s="122"/>
    </row>
    <row r="661" spans="1:9" s="72" customFormat="1" x14ac:dyDescent="0.35">
      <c r="A661" s="69">
        <v>13</v>
      </c>
      <c r="B661" s="70">
        <v>9.1199999999999992</v>
      </c>
      <c r="C661" s="69">
        <v>9.0399999999999991</v>
      </c>
      <c r="D661" s="71" t="s">
        <v>117</v>
      </c>
      <c r="E661" s="65">
        <f t="shared" si="45"/>
        <v>13</v>
      </c>
      <c r="F661" s="65">
        <f t="shared" si="46"/>
        <v>9</v>
      </c>
      <c r="G661" s="65">
        <f t="shared" si="47"/>
        <v>9</v>
      </c>
      <c r="H661" s="128"/>
      <c r="I661" s="122"/>
    </row>
    <row r="662" spans="1:9" s="72" customFormat="1" x14ac:dyDescent="0.35">
      <c r="A662" s="69">
        <v>13</v>
      </c>
      <c r="B662" s="70">
        <v>9.1199999999999992</v>
      </c>
      <c r="C662" s="69">
        <v>9.0500000000000007</v>
      </c>
      <c r="D662" s="71" t="s">
        <v>117</v>
      </c>
      <c r="E662" s="65">
        <f t="shared" si="45"/>
        <v>13</v>
      </c>
      <c r="F662" s="65">
        <f t="shared" si="46"/>
        <v>9</v>
      </c>
      <c r="G662" s="65">
        <f t="shared" si="47"/>
        <v>9</v>
      </c>
      <c r="H662" s="128" t="s">
        <v>767</v>
      </c>
      <c r="I662" s="122">
        <f>ROWS(H660:H662)</f>
        <v>3</v>
      </c>
    </row>
    <row r="663" spans="1:9" s="72" customFormat="1" x14ac:dyDescent="0.35">
      <c r="A663" s="69">
        <v>13</v>
      </c>
      <c r="B663" s="70">
        <v>10.012</v>
      </c>
      <c r="C663" s="69">
        <v>9.0299999999999994</v>
      </c>
      <c r="D663" s="71" t="s">
        <v>117</v>
      </c>
      <c r="E663" s="65">
        <f t="shared" si="45"/>
        <v>13</v>
      </c>
      <c r="F663" s="65">
        <f t="shared" si="46"/>
        <v>10</v>
      </c>
      <c r="G663" s="65">
        <f t="shared" si="47"/>
        <v>9</v>
      </c>
      <c r="H663" s="128"/>
      <c r="I663" s="122"/>
    </row>
    <row r="664" spans="1:9" s="72" customFormat="1" x14ac:dyDescent="0.35">
      <c r="A664" s="69">
        <v>13</v>
      </c>
      <c r="B664" s="70">
        <v>10.012</v>
      </c>
      <c r="C664" s="69">
        <v>9.0399999999999991</v>
      </c>
      <c r="D664" s="71" t="s">
        <v>117</v>
      </c>
      <c r="E664" s="65">
        <f t="shared" si="45"/>
        <v>13</v>
      </c>
      <c r="F664" s="65">
        <f t="shared" si="46"/>
        <v>10</v>
      </c>
      <c r="G664" s="65">
        <f t="shared" si="47"/>
        <v>9</v>
      </c>
      <c r="H664" s="128"/>
      <c r="I664" s="122"/>
    </row>
    <row r="665" spans="1:9" s="72" customFormat="1" x14ac:dyDescent="0.35">
      <c r="A665" s="69">
        <v>13</v>
      </c>
      <c r="B665" s="70">
        <v>10.012</v>
      </c>
      <c r="C665" s="69">
        <v>9.0500000000000007</v>
      </c>
      <c r="D665" s="71" t="s">
        <v>117</v>
      </c>
      <c r="E665" s="65">
        <f t="shared" si="45"/>
        <v>13</v>
      </c>
      <c r="F665" s="65">
        <f t="shared" si="46"/>
        <v>10</v>
      </c>
      <c r="G665" s="65">
        <f t="shared" si="47"/>
        <v>9</v>
      </c>
      <c r="H665" s="128"/>
      <c r="I665" s="122"/>
    </row>
    <row r="666" spans="1:9" s="72" customFormat="1" x14ac:dyDescent="0.35">
      <c r="A666" s="69">
        <v>13</v>
      </c>
      <c r="B666" s="70">
        <v>10.021000000000001</v>
      </c>
      <c r="C666" s="69">
        <v>9.0299999999999994</v>
      </c>
      <c r="D666" s="71" t="s">
        <v>117</v>
      </c>
      <c r="E666" s="65">
        <f t="shared" si="45"/>
        <v>13</v>
      </c>
      <c r="F666" s="65">
        <f t="shared" si="46"/>
        <v>10</v>
      </c>
      <c r="G666" s="65">
        <f t="shared" si="47"/>
        <v>9</v>
      </c>
      <c r="H666" s="128"/>
      <c r="I666" s="122"/>
    </row>
    <row r="667" spans="1:9" s="72" customFormat="1" x14ac:dyDescent="0.35">
      <c r="A667" s="69">
        <v>13</v>
      </c>
      <c r="B667" s="70">
        <v>10.021000000000001</v>
      </c>
      <c r="C667" s="69">
        <v>9.0399999999999991</v>
      </c>
      <c r="D667" s="71" t="s">
        <v>117</v>
      </c>
      <c r="E667" s="65">
        <f t="shared" si="45"/>
        <v>13</v>
      </c>
      <c r="F667" s="65">
        <f t="shared" si="46"/>
        <v>10</v>
      </c>
      <c r="G667" s="65">
        <f t="shared" si="47"/>
        <v>9</v>
      </c>
      <c r="H667" s="128"/>
      <c r="I667" s="122"/>
    </row>
    <row r="668" spans="1:9" s="72" customFormat="1" x14ac:dyDescent="0.35">
      <c r="A668" s="69">
        <v>13</v>
      </c>
      <c r="B668" s="70">
        <v>10.021000000000001</v>
      </c>
      <c r="C668" s="69">
        <v>9.0500000000000007</v>
      </c>
      <c r="D668" s="71" t="s">
        <v>117</v>
      </c>
      <c r="E668" s="65">
        <f t="shared" si="45"/>
        <v>13</v>
      </c>
      <c r="F668" s="65">
        <f t="shared" si="46"/>
        <v>10</v>
      </c>
      <c r="G668" s="65">
        <f t="shared" si="47"/>
        <v>9</v>
      </c>
      <c r="H668" s="128" t="s">
        <v>768</v>
      </c>
      <c r="I668" s="122">
        <f>ROWS(H663:H668)</f>
        <v>6</v>
      </c>
    </row>
    <row r="669" spans="1:9" s="72" customFormat="1" x14ac:dyDescent="0.35">
      <c r="A669" s="69">
        <v>13</v>
      </c>
      <c r="B669" s="70">
        <v>16</v>
      </c>
      <c r="C669" s="69">
        <v>9.0299999999999994</v>
      </c>
      <c r="D669" s="71" t="s">
        <v>117</v>
      </c>
      <c r="E669" s="65">
        <f t="shared" si="45"/>
        <v>13</v>
      </c>
      <c r="F669" s="65">
        <f t="shared" si="46"/>
        <v>16</v>
      </c>
      <c r="G669" s="65">
        <f t="shared" si="47"/>
        <v>9</v>
      </c>
      <c r="H669" s="128"/>
      <c r="I669" s="122"/>
    </row>
    <row r="670" spans="1:9" s="72" customFormat="1" x14ac:dyDescent="0.35">
      <c r="A670" s="69">
        <v>13</v>
      </c>
      <c r="B670" s="70">
        <v>16</v>
      </c>
      <c r="C670" s="69">
        <v>9.0399999999999991</v>
      </c>
      <c r="D670" s="71" t="s">
        <v>117</v>
      </c>
      <c r="E670" s="65">
        <f t="shared" si="45"/>
        <v>13</v>
      </c>
      <c r="F670" s="65">
        <f t="shared" si="46"/>
        <v>16</v>
      </c>
      <c r="G670" s="65">
        <f t="shared" si="47"/>
        <v>9</v>
      </c>
      <c r="H670" s="128"/>
      <c r="I670" s="122"/>
    </row>
    <row r="671" spans="1:9" s="72" customFormat="1" x14ac:dyDescent="0.35">
      <c r="A671" s="69">
        <v>13</v>
      </c>
      <c r="B671" s="70">
        <v>16</v>
      </c>
      <c r="C671" s="69">
        <v>9.0500000000000007</v>
      </c>
      <c r="D671" s="71" t="s">
        <v>117</v>
      </c>
      <c r="E671" s="65">
        <f t="shared" si="45"/>
        <v>13</v>
      </c>
      <c r="F671" s="65">
        <f t="shared" si="46"/>
        <v>16</v>
      </c>
      <c r="G671" s="65">
        <f t="shared" si="47"/>
        <v>9</v>
      </c>
      <c r="H671" s="128" t="s">
        <v>769</v>
      </c>
      <c r="I671" s="122">
        <f>ROWS(H669:H671)</f>
        <v>3</v>
      </c>
    </row>
    <row r="672" spans="1:9" x14ac:dyDescent="0.35">
      <c r="H672" s="137" t="s">
        <v>321</v>
      </c>
      <c r="I672" s="78">
        <f>SUM(I2:I671)</f>
        <v>670</v>
      </c>
    </row>
    <row r="673" spans="8:9" x14ac:dyDescent="0.35">
      <c r="H673" s="137" t="s">
        <v>770</v>
      </c>
      <c r="I673" s="78">
        <f>ROWS(I2:I671)</f>
        <v>670</v>
      </c>
    </row>
    <row r="674" spans="8:9" x14ac:dyDescent="0.35">
      <c r="H674" s="137" t="s">
        <v>771</v>
      </c>
      <c r="I674" s="78" t="b">
        <f>(I672=I673)</f>
        <v>1</v>
      </c>
    </row>
  </sheetData>
  <sortState ref="A2:J672">
    <sortCondition ref="E2:E672"/>
    <sortCondition ref="F2:F672"/>
    <sortCondition ref="G2:G672"/>
    <sortCondition ref="D2:D6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145B-D80D-45FD-9B17-CF5B04FDFDE5}">
  <dimension ref="A1:M674"/>
  <sheetViews>
    <sheetView topLeftCell="B1" workbookViewId="0">
      <pane ySplit="1" topLeftCell="A2" activePane="bottomLeft" state="frozen"/>
      <selection pane="bottomLeft" activeCell="E447" sqref="E447"/>
    </sheetView>
  </sheetViews>
  <sheetFormatPr defaultRowHeight="21" x14ac:dyDescent="0.35"/>
  <cols>
    <col min="1" max="1" width="9.5703125" style="90" customWidth="1"/>
    <col min="2" max="2" width="18.28515625" style="93" bestFit="1" customWidth="1"/>
    <col min="3" max="3" width="11.85546875" style="80" bestFit="1" customWidth="1"/>
    <col min="4" max="4" width="11.85546875" style="80" customWidth="1"/>
    <col min="5" max="5" width="16.42578125" style="91" customWidth="1"/>
    <col min="6" max="6" width="18.5703125" style="120" bestFit="1" customWidth="1"/>
    <col min="7" max="7" width="20.7109375" style="90" bestFit="1" customWidth="1"/>
    <col min="8" max="8" width="18.5703125" style="90" bestFit="1" customWidth="1"/>
    <col min="9" max="9" width="45.42578125" style="92" bestFit="1" customWidth="1"/>
    <col min="10" max="10" width="36.7109375" style="92" bestFit="1" customWidth="1"/>
    <col min="11" max="11" width="16.42578125" style="137" bestFit="1" customWidth="1"/>
    <col min="12" max="12" width="18.5703125" style="78" customWidth="1"/>
    <col min="13" max="16384" width="9.140625" style="95"/>
  </cols>
  <sheetData>
    <row r="1" spans="1:13" s="81" customFormat="1" x14ac:dyDescent="0.35">
      <c r="A1" s="78" t="s">
        <v>0</v>
      </c>
      <c r="B1" s="80" t="s">
        <v>319</v>
      </c>
      <c r="C1" s="80" t="s">
        <v>813</v>
      </c>
      <c r="D1" s="80" t="s">
        <v>814</v>
      </c>
      <c r="E1" s="79" t="s">
        <v>1</v>
      </c>
      <c r="F1" s="80" t="s">
        <v>320</v>
      </c>
      <c r="G1" s="78" t="s">
        <v>2</v>
      </c>
      <c r="H1" s="80" t="s">
        <v>416</v>
      </c>
      <c r="I1" s="80" t="s">
        <v>118</v>
      </c>
      <c r="J1" s="80" t="s">
        <v>793</v>
      </c>
      <c r="K1" s="137" t="s">
        <v>544</v>
      </c>
      <c r="L1" s="78" t="s">
        <v>545</v>
      </c>
    </row>
    <row r="2" spans="1:13" s="72" customFormat="1" x14ac:dyDescent="0.35">
      <c r="A2" s="69">
        <v>1</v>
      </c>
      <c r="B2" s="65">
        <f t="shared" ref="B2:B65" si="0">_xlfn.FLOOR.MATH(A2)</f>
        <v>1</v>
      </c>
      <c r="C2" s="122"/>
      <c r="D2" s="122"/>
      <c r="E2" s="70">
        <v>5.03</v>
      </c>
      <c r="F2" s="65">
        <f t="shared" ref="F2:F65" si="1">_xlfn.FLOOR.MATH(E2)</f>
        <v>5</v>
      </c>
      <c r="G2" s="69">
        <v>12.03</v>
      </c>
      <c r="H2" s="65">
        <f t="shared" ref="H2:H65" si="2">_xlfn.FLOOR.MATH(G2)</f>
        <v>12</v>
      </c>
      <c r="I2" s="71" t="s">
        <v>146</v>
      </c>
      <c r="J2" s="71"/>
      <c r="K2" s="125"/>
      <c r="L2" s="128"/>
    </row>
    <row r="3" spans="1:13" s="72" customFormat="1" x14ac:dyDescent="0.35">
      <c r="A3" s="69">
        <v>1</v>
      </c>
      <c r="B3" s="65">
        <f t="shared" si="0"/>
        <v>1</v>
      </c>
      <c r="C3" s="122"/>
      <c r="D3" s="122"/>
      <c r="E3" s="70">
        <v>5.03</v>
      </c>
      <c r="F3" s="65">
        <f t="shared" si="1"/>
        <v>5</v>
      </c>
      <c r="G3" s="69">
        <v>12.11</v>
      </c>
      <c r="H3" s="65">
        <f t="shared" si="2"/>
        <v>12</v>
      </c>
      <c r="I3" s="71" t="s">
        <v>146</v>
      </c>
      <c r="J3" s="71"/>
      <c r="K3" s="125"/>
      <c r="L3" s="128"/>
    </row>
    <row r="4" spans="1:13" s="72" customFormat="1" x14ac:dyDescent="0.35">
      <c r="A4" s="69">
        <v>1</v>
      </c>
      <c r="B4" s="65">
        <f t="shared" si="0"/>
        <v>1</v>
      </c>
      <c r="C4" s="122"/>
      <c r="D4" s="122"/>
      <c r="E4" s="70">
        <v>6.01</v>
      </c>
      <c r="F4" s="65">
        <f t="shared" si="1"/>
        <v>6</v>
      </c>
      <c r="G4" s="69">
        <v>11.01</v>
      </c>
      <c r="H4" s="65">
        <f t="shared" si="2"/>
        <v>11</v>
      </c>
      <c r="I4" s="71" t="s">
        <v>146</v>
      </c>
      <c r="J4" s="71"/>
      <c r="K4" s="125" t="s">
        <v>548</v>
      </c>
      <c r="L4" s="128">
        <f>ROWS(K4:K4)</f>
        <v>1</v>
      </c>
    </row>
    <row r="5" spans="1:13" s="72" customFormat="1" x14ac:dyDescent="0.35">
      <c r="A5" s="69">
        <v>1</v>
      </c>
      <c r="B5" s="65">
        <f t="shared" si="0"/>
        <v>1</v>
      </c>
      <c r="C5" s="122"/>
      <c r="D5" s="122"/>
      <c r="E5" s="70">
        <v>6.01</v>
      </c>
      <c r="F5" s="65">
        <f t="shared" si="1"/>
        <v>6</v>
      </c>
      <c r="G5" s="69">
        <v>12.06</v>
      </c>
      <c r="H5" s="65">
        <f t="shared" si="2"/>
        <v>12</v>
      </c>
      <c r="I5" s="71" t="s">
        <v>146</v>
      </c>
      <c r="J5" s="71"/>
      <c r="K5" s="125"/>
      <c r="L5" s="128"/>
    </row>
    <row r="6" spans="1:13" s="72" customFormat="1" x14ac:dyDescent="0.35">
      <c r="A6" s="69">
        <v>1</v>
      </c>
      <c r="B6" s="65">
        <f t="shared" si="0"/>
        <v>1</v>
      </c>
      <c r="C6" s="122"/>
      <c r="D6" s="122"/>
      <c r="E6" s="70">
        <v>6.01</v>
      </c>
      <c r="F6" s="65">
        <f t="shared" si="1"/>
        <v>6</v>
      </c>
      <c r="G6" s="69">
        <v>12.08</v>
      </c>
      <c r="H6" s="65">
        <f t="shared" si="2"/>
        <v>12</v>
      </c>
      <c r="I6" s="71" t="s">
        <v>146</v>
      </c>
      <c r="J6" s="71"/>
      <c r="K6" s="125"/>
      <c r="L6" s="128"/>
    </row>
    <row r="7" spans="1:13" s="72" customFormat="1" x14ac:dyDescent="0.35">
      <c r="A7" s="69">
        <v>1</v>
      </c>
      <c r="B7" s="65">
        <f t="shared" si="0"/>
        <v>1</v>
      </c>
      <c r="C7" s="122"/>
      <c r="D7" s="122"/>
      <c r="E7" s="70">
        <v>6.03</v>
      </c>
      <c r="F7" s="65">
        <f t="shared" si="1"/>
        <v>6</v>
      </c>
      <c r="G7" s="69">
        <v>12.03</v>
      </c>
      <c r="H7" s="65">
        <f t="shared" si="2"/>
        <v>12</v>
      </c>
      <c r="I7" s="71" t="s">
        <v>146</v>
      </c>
      <c r="J7" s="71"/>
      <c r="K7" s="125"/>
      <c r="L7" s="128"/>
    </row>
    <row r="8" spans="1:13" s="72" customFormat="1" x14ac:dyDescent="0.35">
      <c r="A8" s="69">
        <v>1</v>
      </c>
      <c r="B8" s="65">
        <f t="shared" si="0"/>
        <v>1</v>
      </c>
      <c r="C8" s="122"/>
      <c r="D8" s="122"/>
      <c r="E8" s="70">
        <v>8.01</v>
      </c>
      <c r="F8" s="65">
        <f t="shared" si="1"/>
        <v>8</v>
      </c>
      <c r="G8" s="69">
        <v>11.01</v>
      </c>
      <c r="H8" s="65">
        <f t="shared" si="2"/>
        <v>11</v>
      </c>
      <c r="I8" s="71" t="s">
        <v>146</v>
      </c>
      <c r="J8" s="71"/>
      <c r="K8" s="124" t="s">
        <v>552</v>
      </c>
      <c r="L8" s="123">
        <f>ROWS(K8:K8)</f>
        <v>1</v>
      </c>
      <c r="M8" s="88"/>
    </row>
    <row r="9" spans="1:13" s="72" customFormat="1" x14ac:dyDescent="0.35">
      <c r="A9" s="69">
        <v>1</v>
      </c>
      <c r="B9" s="65">
        <f t="shared" si="0"/>
        <v>1</v>
      </c>
      <c r="C9" s="122"/>
      <c r="D9" s="122"/>
      <c r="E9" s="70">
        <v>8.01</v>
      </c>
      <c r="F9" s="65">
        <f t="shared" si="1"/>
        <v>8</v>
      </c>
      <c r="G9" s="69">
        <v>12.03</v>
      </c>
      <c r="H9" s="65">
        <f t="shared" si="2"/>
        <v>12</v>
      </c>
      <c r="I9" s="71" t="s">
        <v>146</v>
      </c>
      <c r="J9" s="71"/>
      <c r="K9" s="124"/>
      <c r="L9" s="123"/>
      <c r="M9" s="88"/>
    </row>
    <row r="10" spans="1:13" s="72" customFormat="1" x14ac:dyDescent="0.35">
      <c r="A10" s="69">
        <v>1</v>
      </c>
      <c r="B10" s="65">
        <f t="shared" si="0"/>
        <v>1</v>
      </c>
      <c r="C10" s="122"/>
      <c r="D10" s="122"/>
      <c r="E10" s="70">
        <v>8.01</v>
      </c>
      <c r="F10" s="65">
        <f t="shared" si="1"/>
        <v>8</v>
      </c>
      <c r="G10" s="69">
        <v>12.06</v>
      </c>
      <c r="H10" s="65">
        <f t="shared" si="2"/>
        <v>12</v>
      </c>
      <c r="I10" s="71" t="s">
        <v>146</v>
      </c>
      <c r="J10" s="71"/>
      <c r="K10" s="124"/>
      <c r="L10" s="123"/>
      <c r="M10" s="88"/>
    </row>
    <row r="11" spans="1:13" s="72" customFormat="1" x14ac:dyDescent="0.35">
      <c r="A11" s="69">
        <v>1</v>
      </c>
      <c r="B11" s="65">
        <f t="shared" si="0"/>
        <v>1</v>
      </c>
      <c r="C11" s="122"/>
      <c r="D11" s="122"/>
      <c r="E11" s="70">
        <v>8.01</v>
      </c>
      <c r="F11" s="65">
        <f t="shared" si="1"/>
        <v>8</v>
      </c>
      <c r="G11" s="69">
        <v>12.08</v>
      </c>
      <c r="H11" s="65">
        <f t="shared" si="2"/>
        <v>12</v>
      </c>
      <c r="I11" s="71" t="s">
        <v>146</v>
      </c>
      <c r="J11" s="71"/>
      <c r="K11" s="124"/>
      <c r="L11" s="132"/>
      <c r="M11" s="88"/>
    </row>
    <row r="12" spans="1:13" s="72" customFormat="1" x14ac:dyDescent="0.35">
      <c r="A12" s="69">
        <v>1</v>
      </c>
      <c r="B12" s="65">
        <f t="shared" si="0"/>
        <v>1</v>
      </c>
      <c r="C12" s="122"/>
      <c r="D12" s="122"/>
      <c r="E12" s="70">
        <v>8.01</v>
      </c>
      <c r="F12" s="65">
        <f t="shared" si="1"/>
        <v>8</v>
      </c>
      <c r="G12" s="69">
        <v>12.09</v>
      </c>
      <c r="H12" s="65">
        <f t="shared" si="2"/>
        <v>12</v>
      </c>
      <c r="I12" s="71" t="s">
        <v>146</v>
      </c>
      <c r="J12" s="71"/>
      <c r="K12" s="128"/>
      <c r="L12" s="122"/>
      <c r="M12" s="88"/>
    </row>
    <row r="13" spans="1:13" s="72" customFormat="1" x14ac:dyDescent="0.35">
      <c r="A13" s="69">
        <v>1</v>
      </c>
      <c r="B13" s="65">
        <f t="shared" si="0"/>
        <v>1</v>
      </c>
      <c r="C13" s="122"/>
      <c r="D13" s="122"/>
      <c r="E13" s="70">
        <v>8.01</v>
      </c>
      <c r="F13" s="65">
        <f t="shared" si="1"/>
        <v>8</v>
      </c>
      <c r="G13" s="69">
        <v>12.12</v>
      </c>
      <c r="H13" s="65">
        <f t="shared" si="2"/>
        <v>12</v>
      </c>
      <c r="I13" s="71" t="s">
        <v>146</v>
      </c>
      <c r="J13" s="71"/>
      <c r="K13" s="128"/>
      <c r="L13" s="122"/>
      <c r="M13" s="88"/>
    </row>
    <row r="14" spans="1:13" s="72" customFormat="1" x14ac:dyDescent="0.35">
      <c r="A14" s="69">
        <v>1</v>
      </c>
      <c r="B14" s="65">
        <f t="shared" si="0"/>
        <v>1</v>
      </c>
      <c r="C14" s="122"/>
      <c r="D14" s="122"/>
      <c r="E14" s="70">
        <v>8.01</v>
      </c>
      <c r="F14" s="65">
        <f t="shared" si="1"/>
        <v>8</v>
      </c>
      <c r="G14" s="69">
        <v>12.13</v>
      </c>
      <c r="H14" s="65">
        <f t="shared" si="2"/>
        <v>12</v>
      </c>
      <c r="I14" s="71" t="s">
        <v>146</v>
      </c>
      <c r="J14" s="71"/>
      <c r="K14" s="128"/>
      <c r="L14" s="122"/>
      <c r="M14" s="88"/>
    </row>
    <row r="15" spans="1:13" s="72" customFormat="1" x14ac:dyDescent="0.35">
      <c r="A15" s="69">
        <v>1</v>
      </c>
      <c r="B15" s="65">
        <f t="shared" si="0"/>
        <v>1</v>
      </c>
      <c r="C15" s="122"/>
      <c r="D15" s="122"/>
      <c r="E15" s="70">
        <v>8.02</v>
      </c>
      <c r="F15" s="65">
        <f t="shared" si="1"/>
        <v>8</v>
      </c>
      <c r="G15" s="69">
        <v>12.11</v>
      </c>
      <c r="H15" s="65">
        <f t="shared" si="2"/>
        <v>12</v>
      </c>
      <c r="I15" s="71" t="s">
        <v>146</v>
      </c>
      <c r="J15" s="71"/>
      <c r="K15" s="128"/>
      <c r="L15" s="122"/>
      <c r="M15" s="88"/>
    </row>
    <row r="16" spans="1:13" s="72" customFormat="1" x14ac:dyDescent="0.35">
      <c r="A16" s="69">
        <v>1</v>
      </c>
      <c r="B16" s="65">
        <f t="shared" si="0"/>
        <v>1</v>
      </c>
      <c r="C16" s="122"/>
      <c r="D16" s="122"/>
      <c r="E16" s="70">
        <v>10.021000000000001</v>
      </c>
      <c r="F16" s="65">
        <f t="shared" si="1"/>
        <v>10</v>
      </c>
      <c r="G16" s="69">
        <v>11.01</v>
      </c>
      <c r="H16" s="65">
        <f t="shared" si="2"/>
        <v>11</v>
      </c>
      <c r="I16" s="71" t="s">
        <v>146</v>
      </c>
      <c r="J16" s="71"/>
      <c r="K16" s="128" t="s">
        <v>556</v>
      </c>
      <c r="L16" s="122">
        <f>ROWS(K16:K16)</f>
        <v>1</v>
      </c>
      <c r="M16" s="85"/>
    </row>
    <row r="17" spans="1:13" s="72" customFormat="1" x14ac:dyDescent="0.35">
      <c r="A17" s="69">
        <v>1</v>
      </c>
      <c r="B17" s="65">
        <f t="shared" si="0"/>
        <v>1</v>
      </c>
      <c r="C17" s="122"/>
      <c r="D17" s="122"/>
      <c r="E17" s="70">
        <v>10.021000000000001</v>
      </c>
      <c r="F17" s="65">
        <f t="shared" si="1"/>
        <v>10</v>
      </c>
      <c r="G17" s="69">
        <v>12.06</v>
      </c>
      <c r="H17" s="65">
        <f t="shared" si="2"/>
        <v>12</v>
      </c>
      <c r="I17" s="71" t="s">
        <v>146</v>
      </c>
      <c r="J17" s="71"/>
      <c r="K17" s="128"/>
      <c r="L17" s="122"/>
      <c r="M17" s="85"/>
    </row>
    <row r="18" spans="1:13" s="72" customFormat="1" x14ac:dyDescent="0.35">
      <c r="A18" s="69">
        <v>1</v>
      </c>
      <c r="B18" s="65">
        <f t="shared" si="0"/>
        <v>1</v>
      </c>
      <c r="C18" s="122"/>
      <c r="D18" s="122"/>
      <c r="E18" s="70">
        <v>10.021000000000001</v>
      </c>
      <c r="F18" s="65">
        <f t="shared" si="1"/>
        <v>10</v>
      </c>
      <c r="G18" s="69">
        <v>12.08</v>
      </c>
      <c r="H18" s="65">
        <f t="shared" si="2"/>
        <v>12</v>
      </c>
      <c r="I18" s="71" t="s">
        <v>146</v>
      </c>
      <c r="J18" s="71"/>
      <c r="K18" s="128"/>
      <c r="L18" s="122"/>
    </row>
    <row r="19" spans="1:13" s="72" customFormat="1" x14ac:dyDescent="0.35">
      <c r="A19" s="69">
        <v>1</v>
      </c>
      <c r="B19" s="65">
        <f t="shared" si="0"/>
        <v>1</v>
      </c>
      <c r="C19" s="122"/>
      <c r="D19" s="122"/>
      <c r="E19" s="70">
        <v>10.021000000000001</v>
      </c>
      <c r="F19" s="65">
        <f t="shared" si="1"/>
        <v>10</v>
      </c>
      <c r="G19" s="69">
        <v>12.09</v>
      </c>
      <c r="H19" s="65">
        <f t="shared" si="2"/>
        <v>12</v>
      </c>
      <c r="I19" s="71" t="s">
        <v>146</v>
      </c>
      <c r="J19" s="71"/>
      <c r="K19" s="128"/>
      <c r="L19" s="122"/>
    </row>
    <row r="20" spans="1:13" s="72" customFormat="1" x14ac:dyDescent="0.35">
      <c r="A20" s="69">
        <v>1</v>
      </c>
      <c r="B20" s="65">
        <f t="shared" si="0"/>
        <v>1</v>
      </c>
      <c r="C20" s="122"/>
      <c r="D20" s="122"/>
      <c r="E20" s="70">
        <v>10.021000000000001</v>
      </c>
      <c r="F20" s="65">
        <f t="shared" si="1"/>
        <v>10</v>
      </c>
      <c r="G20" s="69">
        <v>12.13</v>
      </c>
      <c r="H20" s="65">
        <f t="shared" si="2"/>
        <v>12</v>
      </c>
      <c r="I20" s="71" t="s">
        <v>146</v>
      </c>
      <c r="J20" s="71"/>
      <c r="K20" s="128"/>
      <c r="L20" s="122"/>
      <c r="M20" s="85"/>
    </row>
    <row r="21" spans="1:13" s="72" customFormat="1" x14ac:dyDescent="0.35">
      <c r="A21" s="69">
        <v>1</v>
      </c>
      <c r="B21" s="65">
        <f t="shared" si="0"/>
        <v>1</v>
      </c>
      <c r="C21" s="122"/>
      <c r="D21" s="122"/>
      <c r="E21" s="70">
        <v>10.025</v>
      </c>
      <c r="F21" s="65">
        <f t="shared" si="1"/>
        <v>10</v>
      </c>
      <c r="G21" s="69">
        <v>12.11</v>
      </c>
      <c r="H21" s="65">
        <f t="shared" si="2"/>
        <v>12</v>
      </c>
      <c r="I21" s="71" t="s">
        <v>146</v>
      </c>
      <c r="J21" s="71"/>
      <c r="K21" s="128" t="s">
        <v>557</v>
      </c>
      <c r="L21" s="122">
        <f>ROWS(K17:K21)</f>
        <v>5</v>
      </c>
      <c r="M21" s="64"/>
    </row>
    <row r="22" spans="1:13" s="72" customFormat="1" x14ac:dyDescent="0.35">
      <c r="A22" s="69">
        <v>1</v>
      </c>
      <c r="B22" s="65">
        <f t="shared" si="0"/>
        <v>1</v>
      </c>
      <c r="C22" s="122"/>
      <c r="D22" s="122"/>
      <c r="E22" s="70">
        <v>11.03</v>
      </c>
      <c r="F22" s="65">
        <f t="shared" si="1"/>
        <v>11</v>
      </c>
      <c r="G22" s="69">
        <v>12.03</v>
      </c>
      <c r="H22" s="65">
        <f t="shared" si="2"/>
        <v>12</v>
      </c>
      <c r="I22" s="71" t="s">
        <v>146</v>
      </c>
      <c r="J22" s="71"/>
      <c r="K22" s="128"/>
      <c r="L22" s="122"/>
      <c r="M22" s="64"/>
    </row>
    <row r="23" spans="1:13" s="72" customFormat="1" x14ac:dyDescent="0.35">
      <c r="A23" s="69">
        <v>1</v>
      </c>
      <c r="B23" s="65">
        <f t="shared" si="0"/>
        <v>1</v>
      </c>
      <c r="C23" s="122"/>
      <c r="D23" s="122"/>
      <c r="E23" s="70">
        <v>11.03</v>
      </c>
      <c r="F23" s="65">
        <f t="shared" si="1"/>
        <v>11</v>
      </c>
      <c r="G23" s="69">
        <v>12.09</v>
      </c>
      <c r="H23" s="65">
        <f t="shared" si="2"/>
        <v>12</v>
      </c>
      <c r="I23" s="71" t="s">
        <v>146</v>
      </c>
      <c r="J23" s="71"/>
      <c r="K23" s="132"/>
      <c r="L23" s="123"/>
      <c r="M23" s="64"/>
    </row>
    <row r="24" spans="1:13" s="72" customFormat="1" x14ac:dyDescent="0.35">
      <c r="A24" s="69">
        <v>1</v>
      </c>
      <c r="B24" s="65">
        <f t="shared" si="0"/>
        <v>1</v>
      </c>
      <c r="C24" s="122"/>
      <c r="D24" s="122"/>
      <c r="E24" s="70">
        <v>11.03</v>
      </c>
      <c r="F24" s="65">
        <f t="shared" si="1"/>
        <v>11</v>
      </c>
      <c r="G24" s="69">
        <v>12.11</v>
      </c>
      <c r="H24" s="65">
        <f t="shared" si="2"/>
        <v>12</v>
      </c>
      <c r="I24" s="71" t="s">
        <v>146</v>
      </c>
      <c r="J24" s="71"/>
      <c r="K24" s="132"/>
      <c r="L24" s="123"/>
      <c r="M24" s="64"/>
    </row>
    <row r="25" spans="1:13" s="72" customFormat="1" x14ac:dyDescent="0.35">
      <c r="A25" s="69">
        <v>1</v>
      </c>
      <c r="B25" s="65">
        <f t="shared" si="0"/>
        <v>1</v>
      </c>
      <c r="C25" s="122"/>
      <c r="D25" s="122"/>
      <c r="E25" s="70">
        <v>11.03</v>
      </c>
      <c r="F25" s="65">
        <f t="shared" si="1"/>
        <v>11</v>
      </c>
      <c r="G25" s="69">
        <v>12.12</v>
      </c>
      <c r="H25" s="65">
        <f t="shared" si="2"/>
        <v>12</v>
      </c>
      <c r="I25" s="71" t="s">
        <v>146</v>
      </c>
      <c r="J25" s="71"/>
      <c r="K25" s="132"/>
      <c r="L25" s="123"/>
      <c r="M25" s="64"/>
    </row>
    <row r="26" spans="1:13" s="72" customFormat="1" x14ac:dyDescent="0.35">
      <c r="A26" s="69">
        <v>1</v>
      </c>
      <c r="B26" s="65">
        <f t="shared" si="0"/>
        <v>1</v>
      </c>
      <c r="C26" s="122"/>
      <c r="D26" s="122"/>
      <c r="E26" s="70">
        <v>11.03</v>
      </c>
      <c r="F26" s="65">
        <f t="shared" si="1"/>
        <v>11</v>
      </c>
      <c r="G26" s="69">
        <v>12.13</v>
      </c>
      <c r="H26" s="65">
        <f t="shared" si="2"/>
        <v>12</v>
      </c>
      <c r="I26" s="71" t="s">
        <v>146</v>
      </c>
      <c r="J26" s="71"/>
      <c r="K26" s="132"/>
      <c r="L26" s="123"/>
    </row>
    <row r="27" spans="1:13" s="64" customFormat="1" x14ac:dyDescent="0.35">
      <c r="A27" s="69">
        <v>1</v>
      </c>
      <c r="B27" s="65">
        <f t="shared" si="0"/>
        <v>1</v>
      </c>
      <c r="C27" s="122"/>
      <c r="D27" s="122"/>
      <c r="E27" s="70">
        <v>11.03</v>
      </c>
      <c r="F27" s="65">
        <f t="shared" si="1"/>
        <v>11</v>
      </c>
      <c r="G27" s="69">
        <v>12.13</v>
      </c>
      <c r="H27" s="65">
        <f t="shared" si="2"/>
        <v>12</v>
      </c>
      <c r="I27" s="71" t="s">
        <v>146</v>
      </c>
      <c r="J27" s="71"/>
      <c r="K27" s="132" t="s">
        <v>559</v>
      </c>
      <c r="L27" s="123">
        <f>ROWS(K22:K27)</f>
        <v>6</v>
      </c>
    </row>
    <row r="28" spans="1:13" s="64" customFormat="1" x14ac:dyDescent="0.35">
      <c r="A28" s="69">
        <v>1</v>
      </c>
      <c r="B28" s="65">
        <f t="shared" si="0"/>
        <v>1</v>
      </c>
      <c r="C28" s="122"/>
      <c r="D28" s="122"/>
      <c r="E28" s="70">
        <v>12.01</v>
      </c>
      <c r="F28" s="65">
        <f t="shared" si="1"/>
        <v>12</v>
      </c>
      <c r="G28" s="69">
        <v>11.01</v>
      </c>
      <c r="H28" s="65">
        <f t="shared" si="2"/>
        <v>11</v>
      </c>
      <c r="I28" s="71" t="s">
        <v>146</v>
      </c>
      <c r="J28" s="71"/>
      <c r="K28" s="132" t="s">
        <v>561</v>
      </c>
      <c r="L28" s="123">
        <f>ROWS(K28:K28)</f>
        <v>1</v>
      </c>
      <c r="M28" s="72"/>
    </row>
    <row r="29" spans="1:13" s="64" customFormat="1" x14ac:dyDescent="0.35">
      <c r="A29" s="69">
        <v>1</v>
      </c>
      <c r="B29" s="65">
        <f t="shared" si="0"/>
        <v>1</v>
      </c>
      <c r="C29" s="122"/>
      <c r="D29" s="122"/>
      <c r="E29" s="70">
        <v>12.01</v>
      </c>
      <c r="F29" s="65">
        <f t="shared" si="1"/>
        <v>12</v>
      </c>
      <c r="G29" s="69">
        <v>12.03</v>
      </c>
      <c r="H29" s="65">
        <f t="shared" si="2"/>
        <v>12</v>
      </c>
      <c r="I29" s="71" t="s">
        <v>146</v>
      </c>
      <c r="J29" s="71"/>
      <c r="K29" s="132"/>
      <c r="L29" s="123"/>
      <c r="M29" s="72"/>
    </row>
    <row r="30" spans="1:13" s="64" customFormat="1" x14ac:dyDescent="0.35">
      <c r="A30" s="69">
        <v>1</v>
      </c>
      <c r="B30" s="65">
        <f t="shared" si="0"/>
        <v>1</v>
      </c>
      <c r="C30" s="122"/>
      <c r="D30" s="122"/>
      <c r="E30" s="70">
        <v>12.01</v>
      </c>
      <c r="F30" s="65">
        <f t="shared" si="1"/>
        <v>12</v>
      </c>
      <c r="G30" s="69">
        <v>12.06</v>
      </c>
      <c r="H30" s="65">
        <f t="shared" si="2"/>
        <v>12</v>
      </c>
      <c r="I30" s="71" t="s">
        <v>146</v>
      </c>
      <c r="J30" s="71"/>
      <c r="K30" s="132"/>
      <c r="L30" s="123"/>
      <c r="M30" s="72"/>
    </row>
    <row r="31" spans="1:13" s="64" customFormat="1" x14ac:dyDescent="0.35">
      <c r="A31" s="69">
        <v>1</v>
      </c>
      <c r="B31" s="65">
        <f t="shared" si="0"/>
        <v>1</v>
      </c>
      <c r="C31" s="122"/>
      <c r="D31" s="122"/>
      <c r="E31" s="70">
        <v>12.01</v>
      </c>
      <c r="F31" s="65">
        <f t="shared" si="1"/>
        <v>12</v>
      </c>
      <c r="G31" s="69">
        <v>12.08</v>
      </c>
      <c r="H31" s="65">
        <f t="shared" si="2"/>
        <v>12</v>
      </c>
      <c r="I31" s="71" t="s">
        <v>146</v>
      </c>
      <c r="J31" s="71"/>
      <c r="K31" s="128"/>
      <c r="L31" s="122"/>
      <c r="M31" s="72"/>
    </row>
    <row r="32" spans="1:13" s="64" customFormat="1" x14ac:dyDescent="0.35">
      <c r="A32" s="69">
        <v>1</v>
      </c>
      <c r="B32" s="65">
        <f t="shared" si="0"/>
        <v>1</v>
      </c>
      <c r="C32" s="122"/>
      <c r="D32" s="122"/>
      <c r="E32" s="70">
        <v>12.01</v>
      </c>
      <c r="F32" s="65">
        <f t="shared" si="1"/>
        <v>12</v>
      </c>
      <c r="G32" s="69">
        <v>12.09</v>
      </c>
      <c r="H32" s="65">
        <f t="shared" si="2"/>
        <v>12</v>
      </c>
      <c r="I32" s="71" t="s">
        <v>146</v>
      </c>
      <c r="J32" s="71"/>
      <c r="K32" s="128"/>
      <c r="L32" s="122"/>
      <c r="M32" s="72"/>
    </row>
    <row r="33" spans="1:13" s="64" customFormat="1" x14ac:dyDescent="0.35">
      <c r="A33" s="69">
        <v>1</v>
      </c>
      <c r="B33" s="65">
        <f t="shared" si="0"/>
        <v>1</v>
      </c>
      <c r="C33" s="122"/>
      <c r="D33" s="122"/>
      <c r="E33" s="70">
        <v>12.01</v>
      </c>
      <c r="F33" s="65">
        <f t="shared" si="1"/>
        <v>12</v>
      </c>
      <c r="G33" s="69">
        <v>12.11</v>
      </c>
      <c r="H33" s="65">
        <f t="shared" si="2"/>
        <v>12</v>
      </c>
      <c r="I33" s="71" t="s">
        <v>146</v>
      </c>
      <c r="J33" s="71"/>
      <c r="K33" s="128"/>
      <c r="L33" s="122"/>
      <c r="M33" s="72"/>
    </row>
    <row r="34" spans="1:13" s="64" customFormat="1" x14ac:dyDescent="0.35">
      <c r="A34" s="69">
        <v>1</v>
      </c>
      <c r="B34" s="65">
        <f t="shared" si="0"/>
        <v>1</v>
      </c>
      <c r="C34" s="122"/>
      <c r="D34" s="122"/>
      <c r="E34" s="70">
        <v>12.01</v>
      </c>
      <c r="F34" s="65">
        <f t="shared" si="1"/>
        <v>12</v>
      </c>
      <c r="G34" s="69">
        <v>12.12</v>
      </c>
      <c r="H34" s="65">
        <f t="shared" si="2"/>
        <v>12</v>
      </c>
      <c r="I34" s="71" t="s">
        <v>146</v>
      </c>
      <c r="J34" s="71"/>
      <c r="K34" s="132"/>
      <c r="L34" s="123"/>
    </row>
    <row r="35" spans="1:13" s="64" customFormat="1" x14ac:dyDescent="0.35">
      <c r="A35" s="69">
        <v>1</v>
      </c>
      <c r="B35" s="65">
        <f t="shared" si="0"/>
        <v>1</v>
      </c>
      <c r="C35" s="122"/>
      <c r="D35" s="122"/>
      <c r="E35" s="70">
        <v>1.012</v>
      </c>
      <c r="F35" s="65">
        <f t="shared" si="1"/>
        <v>1</v>
      </c>
      <c r="G35" s="69">
        <v>15.04</v>
      </c>
      <c r="H35" s="65">
        <f t="shared" si="2"/>
        <v>15</v>
      </c>
      <c r="I35" s="71" t="s">
        <v>112</v>
      </c>
      <c r="J35" s="71">
        <v>1</v>
      </c>
      <c r="K35" s="125" t="s">
        <v>546</v>
      </c>
      <c r="L35" s="128">
        <f>ROWS(K35:K35)</f>
        <v>1</v>
      </c>
      <c r="M35" s="68"/>
    </row>
    <row r="36" spans="1:13" s="64" customFormat="1" x14ac:dyDescent="0.35">
      <c r="A36" s="69">
        <v>1</v>
      </c>
      <c r="B36" s="65">
        <f t="shared" si="0"/>
        <v>1</v>
      </c>
      <c r="C36" s="122"/>
      <c r="D36" s="122"/>
      <c r="E36" s="70">
        <v>6.01</v>
      </c>
      <c r="F36" s="65">
        <f t="shared" si="1"/>
        <v>6</v>
      </c>
      <c r="G36" s="69">
        <v>15.04</v>
      </c>
      <c r="H36" s="65">
        <f t="shared" si="2"/>
        <v>15</v>
      </c>
      <c r="I36" s="71" t="s">
        <v>112</v>
      </c>
      <c r="J36" s="71"/>
      <c r="K36" s="125" t="s">
        <v>550</v>
      </c>
      <c r="L36" s="128">
        <f>ROWS(K36:K36)</f>
        <v>1</v>
      </c>
      <c r="M36" s="57"/>
    </row>
    <row r="37" spans="1:13" s="64" customFormat="1" x14ac:dyDescent="0.35">
      <c r="A37" s="69">
        <v>1</v>
      </c>
      <c r="B37" s="65">
        <f t="shared" si="0"/>
        <v>1</v>
      </c>
      <c r="C37" s="122"/>
      <c r="D37" s="122"/>
      <c r="E37" s="70">
        <v>8.0299999999999994</v>
      </c>
      <c r="F37" s="65">
        <f t="shared" si="1"/>
        <v>8</v>
      </c>
      <c r="G37" s="69">
        <v>15.04</v>
      </c>
      <c r="H37" s="65">
        <f t="shared" si="2"/>
        <v>15</v>
      </c>
      <c r="I37" s="71" t="s">
        <v>112</v>
      </c>
      <c r="J37" s="71"/>
      <c r="K37" s="128" t="s">
        <v>554</v>
      </c>
      <c r="L37" s="123">
        <f>ROWS(K37:K37)</f>
        <v>1</v>
      </c>
    </row>
    <row r="38" spans="1:13" s="64" customFormat="1" x14ac:dyDescent="0.35">
      <c r="A38" s="69">
        <v>1</v>
      </c>
      <c r="B38" s="65">
        <f t="shared" si="0"/>
        <v>1</v>
      </c>
      <c r="C38" s="122"/>
      <c r="D38" s="122"/>
      <c r="E38" s="70">
        <v>10.012</v>
      </c>
      <c r="F38" s="65">
        <f t="shared" si="1"/>
        <v>10</v>
      </c>
      <c r="G38" s="69">
        <v>15.04</v>
      </c>
      <c r="H38" s="65">
        <f t="shared" si="2"/>
        <v>15</v>
      </c>
      <c r="I38" s="71" t="s">
        <v>112</v>
      </c>
      <c r="J38" s="71"/>
      <c r="K38" s="128"/>
      <c r="L38" s="122"/>
    </row>
    <row r="39" spans="1:13" s="64" customFormat="1" x14ac:dyDescent="0.35">
      <c r="A39" s="69">
        <v>1</v>
      </c>
      <c r="B39" s="65">
        <f t="shared" si="0"/>
        <v>1</v>
      </c>
      <c r="C39" s="122"/>
      <c r="D39" s="122"/>
      <c r="E39" s="70">
        <v>10.026</v>
      </c>
      <c r="F39" s="65">
        <f t="shared" si="1"/>
        <v>10</v>
      </c>
      <c r="G39" s="69">
        <v>15.04</v>
      </c>
      <c r="H39" s="65">
        <f t="shared" si="2"/>
        <v>15</v>
      </c>
      <c r="I39" s="71" t="s">
        <v>112</v>
      </c>
      <c r="J39" s="71"/>
      <c r="K39" s="128" t="s">
        <v>558</v>
      </c>
      <c r="L39" s="122">
        <f>ROWS(K38:K39)</f>
        <v>2</v>
      </c>
      <c r="M39" s="85"/>
    </row>
    <row r="40" spans="1:13" s="64" customFormat="1" x14ac:dyDescent="0.35">
      <c r="A40" s="69">
        <v>1</v>
      </c>
      <c r="B40" s="65">
        <f t="shared" si="0"/>
        <v>1</v>
      </c>
      <c r="C40" s="122"/>
      <c r="D40" s="122"/>
      <c r="E40" s="70">
        <v>11.06</v>
      </c>
      <c r="F40" s="65">
        <f t="shared" si="1"/>
        <v>11</v>
      </c>
      <c r="G40" s="69">
        <v>15.04</v>
      </c>
      <c r="H40" s="65">
        <f t="shared" si="2"/>
        <v>15</v>
      </c>
      <c r="I40" s="71" t="s">
        <v>112</v>
      </c>
      <c r="J40" s="71"/>
      <c r="K40" s="132" t="s">
        <v>560</v>
      </c>
      <c r="L40" s="123">
        <f>ROWS(K40:K40)</f>
        <v>1</v>
      </c>
      <c r="M40" s="72"/>
    </row>
    <row r="41" spans="1:13" s="64" customFormat="1" x14ac:dyDescent="0.35">
      <c r="A41" s="69">
        <v>1</v>
      </c>
      <c r="B41" s="65">
        <f t="shared" si="0"/>
        <v>1</v>
      </c>
      <c r="C41" s="122"/>
      <c r="D41" s="122"/>
      <c r="E41" s="70">
        <v>12.01</v>
      </c>
      <c r="F41" s="65">
        <f t="shared" si="1"/>
        <v>12</v>
      </c>
      <c r="G41" s="69">
        <v>15.04</v>
      </c>
      <c r="H41" s="65">
        <f t="shared" si="2"/>
        <v>15</v>
      </c>
      <c r="I41" s="71" t="s">
        <v>112</v>
      </c>
      <c r="J41" s="71"/>
      <c r="K41" s="132" t="s">
        <v>563</v>
      </c>
      <c r="L41" s="123">
        <f>ROWS(K41)</f>
        <v>1</v>
      </c>
      <c r="M41" s="69"/>
    </row>
    <row r="42" spans="1:13" s="64" customFormat="1" x14ac:dyDescent="0.35">
      <c r="A42" s="69">
        <v>1</v>
      </c>
      <c r="B42" s="65">
        <f t="shared" si="0"/>
        <v>1</v>
      </c>
      <c r="C42" s="122"/>
      <c r="D42" s="122"/>
      <c r="E42" s="70">
        <v>5.0199999999999996</v>
      </c>
      <c r="F42" s="65">
        <f t="shared" si="1"/>
        <v>5</v>
      </c>
      <c r="G42" s="69">
        <v>12.01</v>
      </c>
      <c r="H42" s="65">
        <f t="shared" si="2"/>
        <v>12</v>
      </c>
      <c r="I42" s="71" t="s">
        <v>145</v>
      </c>
      <c r="J42" s="71"/>
      <c r="K42" s="125"/>
      <c r="L42" s="128"/>
      <c r="M42" s="72"/>
    </row>
    <row r="43" spans="1:13" s="72" customFormat="1" x14ac:dyDescent="0.35">
      <c r="A43" s="69">
        <v>1</v>
      </c>
      <c r="B43" s="65">
        <f t="shared" si="0"/>
        <v>1</v>
      </c>
      <c r="C43" s="122"/>
      <c r="D43" s="122"/>
      <c r="E43" s="70">
        <v>5.0199999999999996</v>
      </c>
      <c r="F43" s="65">
        <f t="shared" si="1"/>
        <v>5</v>
      </c>
      <c r="G43" s="69">
        <v>12.03</v>
      </c>
      <c r="H43" s="65">
        <f t="shared" si="2"/>
        <v>12</v>
      </c>
      <c r="I43" s="71" t="s">
        <v>145</v>
      </c>
      <c r="J43" s="71"/>
      <c r="K43" s="125"/>
      <c r="L43" s="128"/>
    </row>
    <row r="44" spans="1:13" s="72" customFormat="1" x14ac:dyDescent="0.35">
      <c r="A44" s="69">
        <v>1</v>
      </c>
      <c r="B44" s="65">
        <f t="shared" si="0"/>
        <v>1</v>
      </c>
      <c r="C44" s="122"/>
      <c r="D44" s="122"/>
      <c r="E44" s="70">
        <v>5.0199999999999996</v>
      </c>
      <c r="F44" s="65">
        <f t="shared" si="1"/>
        <v>5</v>
      </c>
      <c r="G44" s="69">
        <v>12.05</v>
      </c>
      <c r="H44" s="65">
        <f t="shared" si="2"/>
        <v>12</v>
      </c>
      <c r="I44" s="71" t="s">
        <v>145</v>
      </c>
      <c r="J44" s="71"/>
      <c r="K44" s="125"/>
      <c r="L44" s="128"/>
    </row>
    <row r="45" spans="1:13" s="72" customFormat="1" x14ac:dyDescent="0.35">
      <c r="A45" s="69">
        <v>1</v>
      </c>
      <c r="B45" s="65">
        <f t="shared" si="0"/>
        <v>1</v>
      </c>
      <c r="C45" s="122"/>
      <c r="D45" s="122"/>
      <c r="E45" s="70">
        <v>5.0199999999999996</v>
      </c>
      <c r="F45" s="65">
        <f t="shared" si="1"/>
        <v>5</v>
      </c>
      <c r="G45" s="69">
        <v>12.07</v>
      </c>
      <c r="H45" s="65">
        <f t="shared" si="2"/>
        <v>12</v>
      </c>
      <c r="I45" s="71" t="s">
        <v>145</v>
      </c>
      <c r="J45" s="71"/>
      <c r="K45" s="125" t="s">
        <v>547</v>
      </c>
      <c r="L45" s="128">
        <f>ROWS(K40:K45)</f>
        <v>6</v>
      </c>
    </row>
    <row r="46" spans="1:13" s="72" customFormat="1" x14ac:dyDescent="0.35">
      <c r="A46" s="69">
        <v>1</v>
      </c>
      <c r="B46" s="65">
        <f t="shared" si="0"/>
        <v>1</v>
      </c>
      <c r="C46" s="122"/>
      <c r="D46" s="122"/>
      <c r="E46" s="70">
        <v>6.01</v>
      </c>
      <c r="F46" s="65">
        <f t="shared" si="1"/>
        <v>6</v>
      </c>
      <c r="G46" s="69">
        <v>12.01</v>
      </c>
      <c r="H46" s="65">
        <f t="shared" si="2"/>
        <v>12</v>
      </c>
      <c r="I46" s="71" t="s">
        <v>145</v>
      </c>
      <c r="J46" s="71"/>
      <c r="K46" s="125"/>
      <c r="L46" s="128"/>
      <c r="M46" s="57"/>
    </row>
    <row r="47" spans="1:13" s="72" customFormat="1" x14ac:dyDescent="0.35">
      <c r="A47" s="69">
        <v>1</v>
      </c>
      <c r="B47" s="65">
        <f t="shared" si="0"/>
        <v>1</v>
      </c>
      <c r="C47" s="122"/>
      <c r="D47" s="122"/>
      <c r="E47" s="70">
        <v>6.03</v>
      </c>
      <c r="F47" s="65">
        <f t="shared" si="1"/>
        <v>6</v>
      </c>
      <c r="G47" s="69">
        <v>12.03</v>
      </c>
      <c r="H47" s="65">
        <f t="shared" si="2"/>
        <v>12</v>
      </c>
      <c r="I47" s="71" t="s">
        <v>145</v>
      </c>
      <c r="J47" s="71"/>
      <c r="K47" s="125"/>
      <c r="L47" s="128"/>
      <c r="M47" s="57"/>
    </row>
    <row r="48" spans="1:13" s="72" customFormat="1" x14ac:dyDescent="0.35">
      <c r="A48" s="69">
        <v>1</v>
      </c>
      <c r="B48" s="65">
        <f t="shared" si="0"/>
        <v>1</v>
      </c>
      <c r="C48" s="122"/>
      <c r="D48" s="122"/>
      <c r="E48" s="70">
        <v>6.03</v>
      </c>
      <c r="F48" s="65">
        <f t="shared" si="1"/>
        <v>6</v>
      </c>
      <c r="G48" s="69">
        <v>12.07</v>
      </c>
      <c r="H48" s="65">
        <f t="shared" si="2"/>
        <v>12</v>
      </c>
      <c r="I48" s="71" t="s">
        <v>145</v>
      </c>
      <c r="J48" s="71"/>
      <c r="K48" s="125"/>
      <c r="L48" s="128"/>
      <c r="M48" s="86"/>
    </row>
    <row r="49" spans="1:13" s="72" customFormat="1" x14ac:dyDescent="0.35">
      <c r="A49" s="69">
        <v>1</v>
      </c>
      <c r="B49" s="65">
        <f t="shared" si="0"/>
        <v>1</v>
      </c>
      <c r="C49" s="122"/>
      <c r="D49" s="122"/>
      <c r="E49" s="70">
        <v>6.0540000000000003</v>
      </c>
      <c r="F49" s="65">
        <f t="shared" si="1"/>
        <v>6</v>
      </c>
      <c r="G49" s="69">
        <v>12.05</v>
      </c>
      <c r="H49" s="65">
        <f t="shared" si="2"/>
        <v>12</v>
      </c>
      <c r="I49" s="71" t="s">
        <v>145</v>
      </c>
      <c r="J49" s="71"/>
      <c r="K49" s="124" t="s">
        <v>549</v>
      </c>
      <c r="L49" s="123">
        <f>ROWS(K43:K49)</f>
        <v>7</v>
      </c>
      <c r="M49" s="86"/>
    </row>
    <row r="50" spans="1:13" s="72" customFormat="1" x14ac:dyDescent="0.35">
      <c r="A50" s="69">
        <v>1</v>
      </c>
      <c r="B50" s="65">
        <f t="shared" si="0"/>
        <v>1</v>
      </c>
      <c r="C50" s="122"/>
      <c r="D50" s="122"/>
      <c r="E50" s="70">
        <v>8.01</v>
      </c>
      <c r="F50" s="65">
        <f t="shared" si="1"/>
        <v>8</v>
      </c>
      <c r="G50" s="69">
        <v>12.01</v>
      </c>
      <c r="H50" s="65">
        <f t="shared" si="2"/>
        <v>12</v>
      </c>
      <c r="I50" s="71" t="s">
        <v>145</v>
      </c>
      <c r="J50" s="71"/>
      <c r="K50" s="124"/>
      <c r="L50" s="123"/>
    </row>
    <row r="51" spans="1:13" s="72" customFormat="1" x14ac:dyDescent="0.35">
      <c r="A51" s="69">
        <v>1</v>
      </c>
      <c r="B51" s="65">
        <f t="shared" si="0"/>
        <v>1</v>
      </c>
      <c r="C51" s="122"/>
      <c r="D51" s="122"/>
      <c r="E51" s="70">
        <v>8.01</v>
      </c>
      <c r="F51" s="65">
        <f t="shared" si="1"/>
        <v>8</v>
      </c>
      <c r="G51" s="69">
        <v>12.03</v>
      </c>
      <c r="H51" s="65">
        <f t="shared" si="2"/>
        <v>12</v>
      </c>
      <c r="I51" s="71" t="s">
        <v>145</v>
      </c>
      <c r="J51" s="71"/>
      <c r="K51" s="124"/>
      <c r="L51" s="123"/>
    </row>
    <row r="52" spans="1:13" s="64" customFormat="1" x14ac:dyDescent="0.35">
      <c r="A52" s="69">
        <v>1</v>
      </c>
      <c r="B52" s="65">
        <f t="shared" si="0"/>
        <v>1</v>
      </c>
      <c r="C52" s="122"/>
      <c r="D52" s="122"/>
      <c r="E52" s="70">
        <v>8.01</v>
      </c>
      <c r="F52" s="65">
        <f t="shared" si="1"/>
        <v>8</v>
      </c>
      <c r="G52" s="69">
        <v>12.05</v>
      </c>
      <c r="H52" s="65">
        <f t="shared" si="2"/>
        <v>12</v>
      </c>
      <c r="I52" s="71" t="s">
        <v>145</v>
      </c>
      <c r="J52" s="71"/>
      <c r="K52" s="124"/>
      <c r="L52" s="123"/>
      <c r="M52" s="72"/>
    </row>
    <row r="53" spans="1:13" s="64" customFormat="1" x14ac:dyDescent="0.35">
      <c r="A53" s="69">
        <v>1</v>
      </c>
      <c r="B53" s="65">
        <f t="shared" si="0"/>
        <v>1</v>
      </c>
      <c r="C53" s="122"/>
      <c r="D53" s="122"/>
      <c r="E53" s="70">
        <v>8.01</v>
      </c>
      <c r="F53" s="65">
        <f t="shared" si="1"/>
        <v>8</v>
      </c>
      <c r="G53" s="69">
        <v>12.07</v>
      </c>
      <c r="H53" s="65">
        <f t="shared" si="2"/>
        <v>12</v>
      </c>
      <c r="I53" s="71" t="s">
        <v>145</v>
      </c>
      <c r="J53" s="71"/>
      <c r="K53" s="124" t="s">
        <v>553</v>
      </c>
      <c r="L53" s="132">
        <f>ROWS(K43:K53)</f>
        <v>11</v>
      </c>
    </row>
    <row r="54" spans="1:13" s="64" customFormat="1" x14ac:dyDescent="0.35">
      <c r="A54" s="69">
        <v>1</v>
      </c>
      <c r="B54" s="65">
        <f t="shared" si="0"/>
        <v>1</v>
      </c>
      <c r="C54" s="122"/>
      <c r="D54" s="122"/>
      <c r="E54" s="70">
        <v>12.01</v>
      </c>
      <c r="F54" s="65">
        <f t="shared" si="1"/>
        <v>12</v>
      </c>
      <c r="G54" s="69">
        <v>12.01</v>
      </c>
      <c r="H54" s="65">
        <f t="shared" si="2"/>
        <v>12</v>
      </c>
      <c r="I54" s="71" t="s">
        <v>145</v>
      </c>
      <c r="J54" s="71"/>
      <c r="K54" s="132"/>
      <c r="L54" s="123"/>
      <c r="M54" s="72"/>
    </row>
    <row r="55" spans="1:13" s="64" customFormat="1" x14ac:dyDescent="0.35">
      <c r="A55" s="69">
        <v>1</v>
      </c>
      <c r="B55" s="65">
        <f t="shared" si="0"/>
        <v>1</v>
      </c>
      <c r="C55" s="122"/>
      <c r="D55" s="122"/>
      <c r="E55" s="70">
        <v>12.01</v>
      </c>
      <c r="F55" s="65">
        <f t="shared" si="1"/>
        <v>12</v>
      </c>
      <c r="G55" s="69">
        <v>12.03</v>
      </c>
      <c r="H55" s="65">
        <f t="shared" si="2"/>
        <v>12</v>
      </c>
      <c r="I55" s="71" t="s">
        <v>145</v>
      </c>
      <c r="J55" s="71"/>
      <c r="K55" s="132"/>
      <c r="L55" s="123"/>
      <c r="M55" s="72"/>
    </row>
    <row r="56" spans="1:13" s="64" customFormat="1" x14ac:dyDescent="0.35">
      <c r="A56" s="69">
        <v>1</v>
      </c>
      <c r="B56" s="65">
        <f t="shared" si="0"/>
        <v>1</v>
      </c>
      <c r="C56" s="122"/>
      <c r="D56" s="122"/>
      <c r="E56" s="70">
        <v>12.01</v>
      </c>
      <c r="F56" s="65">
        <f t="shared" si="1"/>
        <v>12</v>
      </c>
      <c r="G56" s="69">
        <v>12.05</v>
      </c>
      <c r="H56" s="65">
        <f t="shared" si="2"/>
        <v>12</v>
      </c>
      <c r="I56" s="71" t="s">
        <v>145</v>
      </c>
      <c r="J56" s="71"/>
      <c r="K56" s="132"/>
      <c r="L56" s="123"/>
      <c r="M56" s="72"/>
    </row>
    <row r="57" spans="1:13" s="64" customFormat="1" x14ac:dyDescent="0.35">
      <c r="A57" s="69">
        <v>1</v>
      </c>
      <c r="B57" s="65">
        <f t="shared" si="0"/>
        <v>1</v>
      </c>
      <c r="C57" s="122"/>
      <c r="D57" s="122"/>
      <c r="E57" s="70">
        <v>12.01</v>
      </c>
      <c r="F57" s="65">
        <f t="shared" si="1"/>
        <v>12</v>
      </c>
      <c r="G57" s="69">
        <v>12.07</v>
      </c>
      <c r="H57" s="65">
        <f t="shared" si="2"/>
        <v>12</v>
      </c>
      <c r="I57" s="71" t="s">
        <v>145</v>
      </c>
      <c r="J57" s="71"/>
      <c r="K57" s="132" t="s">
        <v>562</v>
      </c>
      <c r="L57" s="123">
        <f>ROWS(K48:K57)</f>
        <v>10</v>
      </c>
      <c r="M57" s="72"/>
    </row>
    <row r="58" spans="1:13" s="64" customFormat="1" x14ac:dyDescent="0.35">
      <c r="A58" s="69">
        <v>1</v>
      </c>
      <c r="B58" s="65">
        <f t="shared" si="0"/>
        <v>1</v>
      </c>
      <c r="C58" s="122"/>
      <c r="D58" s="122"/>
      <c r="E58" s="70">
        <v>6.01</v>
      </c>
      <c r="F58" s="65">
        <f t="shared" si="1"/>
        <v>6</v>
      </c>
      <c r="G58" s="69">
        <v>16.024000000000001</v>
      </c>
      <c r="H58" s="65">
        <f t="shared" si="2"/>
        <v>16</v>
      </c>
      <c r="I58" s="71" t="s">
        <v>116</v>
      </c>
      <c r="J58" s="71"/>
      <c r="K58" s="125"/>
      <c r="L58" s="128"/>
      <c r="M58" s="57"/>
    </row>
    <row r="59" spans="1:13" s="64" customFormat="1" x14ac:dyDescent="0.35">
      <c r="A59" s="69">
        <v>1</v>
      </c>
      <c r="B59" s="65">
        <f t="shared" si="0"/>
        <v>1</v>
      </c>
      <c r="C59" s="122"/>
      <c r="D59" s="122"/>
      <c r="E59" s="70">
        <v>6.01</v>
      </c>
      <c r="F59" s="65">
        <f t="shared" si="1"/>
        <v>6</v>
      </c>
      <c r="G59" s="69">
        <v>16.024999999999999</v>
      </c>
      <c r="H59" s="65">
        <f t="shared" si="2"/>
        <v>16</v>
      </c>
      <c r="I59" s="71" t="s">
        <v>116</v>
      </c>
      <c r="J59" s="71"/>
      <c r="K59" s="125"/>
      <c r="L59" s="128"/>
    </row>
    <row r="60" spans="1:13" s="64" customFormat="1" x14ac:dyDescent="0.35">
      <c r="A60" s="69">
        <v>1</v>
      </c>
      <c r="B60" s="65">
        <f t="shared" si="0"/>
        <v>1</v>
      </c>
      <c r="C60" s="122"/>
      <c r="D60" s="122"/>
      <c r="E60" s="70">
        <v>6.0529999999999999</v>
      </c>
      <c r="F60" s="65">
        <f t="shared" si="1"/>
        <v>6</v>
      </c>
      <c r="G60" s="69">
        <v>16.023</v>
      </c>
      <c r="H60" s="65">
        <f t="shared" si="2"/>
        <v>16</v>
      </c>
      <c r="I60" s="71" t="s">
        <v>116</v>
      </c>
      <c r="J60" s="71"/>
      <c r="K60" s="125"/>
      <c r="L60" s="128"/>
      <c r="M60" s="59"/>
    </row>
    <row r="61" spans="1:13" s="64" customFormat="1" x14ac:dyDescent="0.35">
      <c r="A61" s="69">
        <v>1</v>
      </c>
      <c r="B61" s="65">
        <f t="shared" si="0"/>
        <v>1</v>
      </c>
      <c r="C61" s="122"/>
      <c r="D61" s="122"/>
      <c r="E61" s="70">
        <v>6.0529999999999999</v>
      </c>
      <c r="F61" s="65">
        <f t="shared" si="1"/>
        <v>6</v>
      </c>
      <c r="G61" s="69">
        <v>16.024000000000001</v>
      </c>
      <c r="H61" s="65">
        <f t="shared" si="2"/>
        <v>16</v>
      </c>
      <c r="I61" s="71" t="s">
        <v>116</v>
      </c>
      <c r="J61" s="71"/>
      <c r="K61" s="125"/>
      <c r="L61" s="128"/>
      <c r="M61" s="57"/>
    </row>
    <row r="62" spans="1:13" s="64" customFormat="1" x14ac:dyDescent="0.35">
      <c r="A62" s="69">
        <v>1</v>
      </c>
      <c r="B62" s="65">
        <f t="shared" si="0"/>
        <v>1</v>
      </c>
      <c r="C62" s="122"/>
      <c r="D62" s="122"/>
      <c r="E62" s="70">
        <v>6.0529999999999999</v>
      </c>
      <c r="F62" s="65">
        <f t="shared" si="1"/>
        <v>6</v>
      </c>
      <c r="G62" s="69">
        <v>16.024999999999999</v>
      </c>
      <c r="H62" s="65">
        <f t="shared" si="2"/>
        <v>16</v>
      </c>
      <c r="I62" s="71" t="s">
        <v>116</v>
      </c>
      <c r="J62" s="71"/>
      <c r="K62" s="124"/>
      <c r="L62" s="123"/>
      <c r="M62" s="57"/>
    </row>
    <row r="63" spans="1:13" s="64" customFormat="1" x14ac:dyDescent="0.35">
      <c r="A63" s="69">
        <v>1</v>
      </c>
      <c r="B63" s="65">
        <f t="shared" si="0"/>
        <v>1</v>
      </c>
      <c r="C63" s="122"/>
      <c r="D63" s="122"/>
      <c r="E63" s="70">
        <v>6.0540000000000003</v>
      </c>
      <c r="F63" s="65">
        <f t="shared" si="1"/>
        <v>6</v>
      </c>
      <c r="G63" s="69">
        <v>16.023</v>
      </c>
      <c r="H63" s="65">
        <f t="shared" si="2"/>
        <v>16</v>
      </c>
      <c r="I63" s="71" t="s">
        <v>116</v>
      </c>
      <c r="J63" s="71"/>
      <c r="K63" s="124"/>
      <c r="L63" s="123"/>
      <c r="M63" s="59"/>
    </row>
    <row r="64" spans="1:13" s="72" customFormat="1" x14ac:dyDescent="0.35">
      <c r="A64" s="69">
        <v>1</v>
      </c>
      <c r="B64" s="65">
        <f t="shared" si="0"/>
        <v>1</v>
      </c>
      <c r="C64" s="122"/>
      <c r="D64" s="122"/>
      <c r="E64" s="70">
        <v>6.0540000000000003</v>
      </c>
      <c r="F64" s="65">
        <f t="shared" si="1"/>
        <v>6</v>
      </c>
      <c r="G64" s="69">
        <v>16.024000000000001</v>
      </c>
      <c r="H64" s="65">
        <f t="shared" si="2"/>
        <v>16</v>
      </c>
      <c r="I64" s="71" t="s">
        <v>116</v>
      </c>
      <c r="J64" s="71"/>
      <c r="K64" s="124"/>
      <c r="L64" s="123"/>
      <c r="M64" s="58"/>
    </row>
    <row r="65" spans="1:13" s="72" customFormat="1" x14ac:dyDescent="0.35">
      <c r="A65" s="69">
        <v>1</v>
      </c>
      <c r="B65" s="65">
        <f t="shared" si="0"/>
        <v>1</v>
      </c>
      <c r="C65" s="122"/>
      <c r="D65" s="122"/>
      <c r="E65" s="70">
        <v>6.0540000000000003</v>
      </c>
      <c r="F65" s="65">
        <f t="shared" si="1"/>
        <v>6</v>
      </c>
      <c r="G65" s="69">
        <v>16.024999999999999</v>
      </c>
      <c r="H65" s="65">
        <f t="shared" si="2"/>
        <v>16</v>
      </c>
      <c r="I65" s="71" t="s">
        <v>116</v>
      </c>
      <c r="J65" s="71"/>
      <c r="K65" s="124"/>
      <c r="L65" s="123"/>
      <c r="M65" s="58"/>
    </row>
    <row r="66" spans="1:13" s="72" customFormat="1" x14ac:dyDescent="0.35">
      <c r="A66" s="69">
        <v>1</v>
      </c>
      <c r="B66" s="65">
        <f t="shared" ref="B66:B129" si="3">_xlfn.FLOOR.MATH(A66)</f>
        <v>1</v>
      </c>
      <c r="C66" s="122"/>
      <c r="D66" s="122"/>
      <c r="E66" s="70">
        <v>6.0549999999999997</v>
      </c>
      <c r="F66" s="65">
        <f t="shared" ref="F66:F129" si="4">_xlfn.FLOOR.MATH(E66)</f>
        <v>6</v>
      </c>
      <c r="G66" s="69">
        <v>16.024999999999999</v>
      </c>
      <c r="H66" s="65">
        <f t="shared" ref="H66:H129" si="5">_xlfn.FLOOR.MATH(G66)</f>
        <v>16</v>
      </c>
      <c r="I66" s="71" t="s">
        <v>116</v>
      </c>
      <c r="J66" s="71"/>
      <c r="K66" s="124" t="s">
        <v>551</v>
      </c>
      <c r="L66" s="123">
        <f>ROWS(K58:K66)</f>
        <v>9</v>
      </c>
      <c r="M66" s="58"/>
    </row>
    <row r="67" spans="1:13" s="64" customFormat="1" x14ac:dyDescent="0.35">
      <c r="A67" s="69">
        <v>1</v>
      </c>
      <c r="B67" s="65">
        <f t="shared" si="3"/>
        <v>1</v>
      </c>
      <c r="C67" s="122"/>
      <c r="D67" s="122"/>
      <c r="E67" s="70">
        <v>8.0299999999999994</v>
      </c>
      <c r="F67" s="65">
        <f t="shared" si="4"/>
        <v>8</v>
      </c>
      <c r="G67" s="69">
        <v>16.021000000000001</v>
      </c>
      <c r="H67" s="65">
        <f t="shared" si="5"/>
        <v>16</v>
      </c>
      <c r="I67" s="71" t="s">
        <v>116</v>
      </c>
      <c r="J67" s="71"/>
      <c r="K67" s="128"/>
      <c r="L67" s="122"/>
      <c r="M67" s="72"/>
    </row>
    <row r="68" spans="1:13" s="64" customFormat="1" x14ac:dyDescent="0.35">
      <c r="A68" s="69">
        <v>1</v>
      </c>
      <c r="B68" s="65">
        <f t="shared" si="3"/>
        <v>1</v>
      </c>
      <c r="C68" s="122">
        <f>ROWS(A2:A68)</f>
        <v>67</v>
      </c>
      <c r="D68" s="122"/>
      <c r="E68" s="70">
        <v>8.0299999999999994</v>
      </c>
      <c r="F68" s="65">
        <f t="shared" si="4"/>
        <v>8</v>
      </c>
      <c r="G68" s="69">
        <v>16.021999999999998</v>
      </c>
      <c r="H68" s="65">
        <f t="shared" si="5"/>
        <v>16</v>
      </c>
      <c r="I68" s="71" t="s">
        <v>116</v>
      </c>
      <c r="J68" s="71"/>
      <c r="K68" s="128" t="s">
        <v>555</v>
      </c>
      <c r="L68" s="122">
        <f>ROWS(K67:K68)</f>
        <v>2</v>
      </c>
      <c r="M68" s="72"/>
    </row>
    <row r="69" spans="1:13" s="64" customFormat="1" x14ac:dyDescent="0.35">
      <c r="A69" s="60">
        <v>2.1</v>
      </c>
      <c r="B69" s="65">
        <f t="shared" si="3"/>
        <v>2</v>
      </c>
      <c r="C69" s="123"/>
      <c r="D69" s="123"/>
      <c r="E69" s="61">
        <v>6.0519999999999996</v>
      </c>
      <c r="F69" s="65">
        <f t="shared" si="4"/>
        <v>6</v>
      </c>
      <c r="G69" s="60">
        <v>14.02</v>
      </c>
      <c r="H69" s="65">
        <f t="shared" si="5"/>
        <v>14</v>
      </c>
      <c r="I69" s="62" t="s">
        <v>147</v>
      </c>
      <c r="J69" s="62"/>
      <c r="K69" s="132"/>
      <c r="L69" s="123"/>
      <c r="M69" s="58"/>
    </row>
    <row r="70" spans="1:13" s="64" customFormat="1" x14ac:dyDescent="0.35">
      <c r="A70" s="60">
        <v>2.1</v>
      </c>
      <c r="B70" s="65">
        <f t="shared" si="3"/>
        <v>2</v>
      </c>
      <c r="C70" s="123"/>
      <c r="D70" s="123"/>
      <c r="E70" s="61">
        <v>6.0519999999999996</v>
      </c>
      <c r="F70" s="65">
        <f t="shared" si="4"/>
        <v>6</v>
      </c>
      <c r="G70" s="60">
        <v>14.03</v>
      </c>
      <c r="H70" s="65">
        <f t="shared" si="5"/>
        <v>14</v>
      </c>
      <c r="I70" s="62" t="s">
        <v>147</v>
      </c>
      <c r="J70" s="62"/>
      <c r="K70" s="132"/>
      <c r="L70" s="123"/>
      <c r="M70" s="72"/>
    </row>
    <row r="71" spans="1:13" s="64" customFormat="1" x14ac:dyDescent="0.35">
      <c r="A71" s="60">
        <v>2.2000000000000002</v>
      </c>
      <c r="B71" s="65">
        <f t="shared" si="3"/>
        <v>2</v>
      </c>
      <c r="C71" s="123"/>
      <c r="D71" s="123"/>
      <c r="E71" s="61">
        <v>6.0519999999999996</v>
      </c>
      <c r="F71" s="65">
        <f t="shared" si="4"/>
        <v>6</v>
      </c>
      <c r="G71" s="60">
        <v>14.02</v>
      </c>
      <c r="H71" s="65">
        <f t="shared" si="5"/>
        <v>14</v>
      </c>
      <c r="I71" s="62" t="s">
        <v>147</v>
      </c>
      <c r="J71" s="62"/>
      <c r="K71" s="128"/>
      <c r="L71" s="122"/>
      <c r="M71" s="58"/>
    </row>
    <row r="72" spans="1:13" s="64" customFormat="1" x14ac:dyDescent="0.35">
      <c r="A72" s="60">
        <v>2.2000000000000002</v>
      </c>
      <c r="B72" s="65">
        <f t="shared" si="3"/>
        <v>2</v>
      </c>
      <c r="C72" s="123"/>
      <c r="D72" s="123"/>
      <c r="E72" s="61">
        <v>6.0519999999999996</v>
      </c>
      <c r="F72" s="65">
        <f t="shared" si="4"/>
        <v>6</v>
      </c>
      <c r="G72" s="60">
        <v>14.04</v>
      </c>
      <c r="H72" s="65">
        <f t="shared" si="5"/>
        <v>14</v>
      </c>
      <c r="I72" s="62" t="s">
        <v>147</v>
      </c>
      <c r="J72" s="62"/>
      <c r="K72" s="128"/>
      <c r="L72" s="122"/>
      <c r="M72" s="58"/>
    </row>
    <row r="73" spans="1:13" s="64" customFormat="1" x14ac:dyDescent="0.35">
      <c r="A73" s="60">
        <v>2.1</v>
      </c>
      <c r="B73" s="65">
        <f t="shared" si="3"/>
        <v>2</v>
      </c>
      <c r="C73" s="123"/>
      <c r="D73" s="123"/>
      <c r="E73" s="61">
        <v>6.08</v>
      </c>
      <c r="F73" s="65">
        <f t="shared" si="4"/>
        <v>6</v>
      </c>
      <c r="G73" s="60">
        <v>14.03</v>
      </c>
      <c r="H73" s="65">
        <f t="shared" si="5"/>
        <v>14</v>
      </c>
      <c r="I73" s="62" t="s">
        <v>147</v>
      </c>
      <c r="J73" s="62"/>
      <c r="K73" s="132"/>
      <c r="L73" s="123"/>
      <c r="M73" s="72"/>
    </row>
    <row r="74" spans="1:13" s="64" customFormat="1" x14ac:dyDescent="0.35">
      <c r="A74" s="60">
        <v>2.2000000000000002</v>
      </c>
      <c r="B74" s="65">
        <f t="shared" si="3"/>
        <v>2</v>
      </c>
      <c r="C74" s="123"/>
      <c r="D74" s="123"/>
      <c r="E74" s="61">
        <v>6.08</v>
      </c>
      <c r="F74" s="65">
        <f t="shared" si="4"/>
        <v>6</v>
      </c>
      <c r="G74" s="60">
        <v>14.04</v>
      </c>
      <c r="H74" s="65">
        <f t="shared" si="5"/>
        <v>14</v>
      </c>
      <c r="I74" s="62" t="s">
        <v>147</v>
      </c>
      <c r="J74" s="62"/>
      <c r="K74" s="128"/>
      <c r="L74" s="122"/>
      <c r="M74" s="59"/>
    </row>
    <row r="75" spans="1:13" s="58" customFormat="1" x14ac:dyDescent="0.35">
      <c r="A75" s="60">
        <v>2.1</v>
      </c>
      <c r="B75" s="65">
        <f t="shared" si="3"/>
        <v>2</v>
      </c>
      <c r="C75" s="123"/>
      <c r="D75" s="123"/>
      <c r="E75" s="61">
        <v>8.01</v>
      </c>
      <c r="F75" s="65">
        <f t="shared" si="4"/>
        <v>8</v>
      </c>
      <c r="G75" s="60">
        <v>14.02</v>
      </c>
      <c r="H75" s="65">
        <f t="shared" si="5"/>
        <v>14</v>
      </c>
      <c r="I75" s="62" t="s">
        <v>147</v>
      </c>
      <c r="J75" s="62"/>
      <c r="K75" s="128"/>
      <c r="L75" s="122"/>
      <c r="M75" s="72"/>
    </row>
    <row r="76" spans="1:13" s="58" customFormat="1" x14ac:dyDescent="0.35">
      <c r="A76" s="60">
        <v>2.2000000000000002</v>
      </c>
      <c r="B76" s="65">
        <f t="shared" si="3"/>
        <v>2</v>
      </c>
      <c r="C76" s="123"/>
      <c r="D76" s="123"/>
      <c r="E76" s="61">
        <v>8.01</v>
      </c>
      <c r="F76" s="65">
        <f t="shared" si="4"/>
        <v>8</v>
      </c>
      <c r="G76" s="60">
        <v>14.02</v>
      </c>
      <c r="H76" s="65">
        <f t="shared" si="5"/>
        <v>14</v>
      </c>
      <c r="I76" s="62" t="s">
        <v>147</v>
      </c>
      <c r="J76" s="62"/>
      <c r="K76" s="128"/>
      <c r="L76" s="122"/>
      <c r="M76" s="72"/>
    </row>
    <row r="77" spans="1:13" s="68" customFormat="1" x14ac:dyDescent="0.35">
      <c r="A77" s="60">
        <v>2.1</v>
      </c>
      <c r="B77" s="65">
        <f t="shared" si="3"/>
        <v>2</v>
      </c>
      <c r="C77" s="123"/>
      <c r="D77" s="123"/>
      <c r="E77" s="61">
        <v>8.02</v>
      </c>
      <c r="F77" s="65">
        <f t="shared" si="4"/>
        <v>8</v>
      </c>
      <c r="G77" s="60">
        <v>14.02</v>
      </c>
      <c r="H77" s="65">
        <f t="shared" si="5"/>
        <v>14</v>
      </c>
      <c r="I77" s="62" t="s">
        <v>147</v>
      </c>
      <c r="J77" s="62"/>
      <c r="K77" s="128"/>
      <c r="L77" s="122"/>
      <c r="M77" s="72"/>
    </row>
    <row r="78" spans="1:13" s="68" customFormat="1" x14ac:dyDescent="0.35">
      <c r="A78" s="60">
        <v>2.2000000000000002</v>
      </c>
      <c r="B78" s="65">
        <f t="shared" si="3"/>
        <v>2</v>
      </c>
      <c r="C78" s="123"/>
      <c r="D78" s="123"/>
      <c r="E78" s="61">
        <v>8.02</v>
      </c>
      <c r="F78" s="65">
        <f t="shared" si="4"/>
        <v>8</v>
      </c>
      <c r="G78" s="60">
        <v>14.02</v>
      </c>
      <c r="H78" s="65">
        <f t="shared" si="5"/>
        <v>14</v>
      </c>
      <c r="I78" s="62" t="s">
        <v>147</v>
      </c>
      <c r="J78" s="62"/>
      <c r="K78" s="128"/>
      <c r="L78" s="122"/>
      <c r="M78" s="72"/>
    </row>
    <row r="79" spans="1:13" s="68" customFormat="1" x14ac:dyDescent="0.35">
      <c r="A79" s="60">
        <v>2.1</v>
      </c>
      <c r="B79" s="65">
        <f t="shared" si="3"/>
        <v>2</v>
      </c>
      <c r="C79" s="123"/>
      <c r="D79" s="123"/>
      <c r="E79" s="61">
        <v>8.0299999999999994</v>
      </c>
      <c r="F79" s="65">
        <f t="shared" si="4"/>
        <v>8</v>
      </c>
      <c r="G79" s="60">
        <v>14.03</v>
      </c>
      <c r="H79" s="65">
        <f t="shared" si="5"/>
        <v>14</v>
      </c>
      <c r="I79" s="62" t="s">
        <v>147</v>
      </c>
      <c r="J79" s="62"/>
      <c r="K79" s="128"/>
      <c r="L79" s="122"/>
      <c r="M79" s="72"/>
    </row>
    <row r="80" spans="1:13" s="68" customFormat="1" x14ac:dyDescent="0.35">
      <c r="A80" s="82">
        <v>2.2000000000000002</v>
      </c>
      <c r="B80" s="65">
        <f t="shared" si="3"/>
        <v>2</v>
      </c>
      <c r="C80" s="123"/>
      <c r="D80" s="123"/>
      <c r="E80" s="61">
        <v>8.0299999999999994</v>
      </c>
      <c r="F80" s="65">
        <f t="shared" si="4"/>
        <v>8</v>
      </c>
      <c r="G80" s="60">
        <v>14.04</v>
      </c>
      <c r="H80" s="65">
        <f t="shared" si="5"/>
        <v>14</v>
      </c>
      <c r="I80" s="62" t="s">
        <v>147</v>
      </c>
      <c r="J80" s="62"/>
      <c r="K80" s="128"/>
      <c r="L80" s="122"/>
      <c r="M80" s="72"/>
    </row>
    <row r="81" spans="1:13" s="68" customFormat="1" x14ac:dyDescent="0.35">
      <c r="A81" s="60">
        <v>2.1</v>
      </c>
      <c r="B81" s="65">
        <f t="shared" si="3"/>
        <v>2</v>
      </c>
      <c r="C81" s="123"/>
      <c r="D81" s="123"/>
      <c r="E81" s="61">
        <v>12.01</v>
      </c>
      <c r="F81" s="65">
        <f t="shared" si="4"/>
        <v>12</v>
      </c>
      <c r="G81" s="60">
        <v>14.02</v>
      </c>
      <c r="H81" s="65">
        <f t="shared" si="5"/>
        <v>14</v>
      </c>
      <c r="I81" s="62" t="s">
        <v>147</v>
      </c>
      <c r="J81" s="62"/>
      <c r="K81" s="128"/>
      <c r="L81" s="122"/>
      <c r="M81" s="72"/>
    </row>
    <row r="82" spans="1:13" s="68" customFormat="1" x14ac:dyDescent="0.35">
      <c r="A82" s="60">
        <v>2.1</v>
      </c>
      <c r="B82" s="65">
        <f t="shared" si="3"/>
        <v>2</v>
      </c>
      <c r="C82" s="123"/>
      <c r="D82" s="123"/>
      <c r="E82" s="61">
        <v>12.01</v>
      </c>
      <c r="F82" s="65">
        <f t="shared" si="4"/>
        <v>12</v>
      </c>
      <c r="G82" s="60">
        <v>14.03</v>
      </c>
      <c r="H82" s="65">
        <f t="shared" si="5"/>
        <v>14</v>
      </c>
      <c r="I82" s="62" t="s">
        <v>147</v>
      </c>
      <c r="J82" s="62"/>
      <c r="K82" s="128"/>
      <c r="L82" s="122"/>
      <c r="M82" s="72"/>
    </row>
    <row r="83" spans="1:13" s="68" customFormat="1" x14ac:dyDescent="0.35">
      <c r="A83" s="60">
        <v>2.2000000000000002</v>
      </c>
      <c r="B83" s="65">
        <f t="shared" si="3"/>
        <v>2</v>
      </c>
      <c r="C83" s="123"/>
      <c r="D83" s="123"/>
      <c r="E83" s="61">
        <v>12.01</v>
      </c>
      <c r="F83" s="65">
        <f t="shared" si="4"/>
        <v>12</v>
      </c>
      <c r="G83" s="60">
        <v>14.02</v>
      </c>
      <c r="H83" s="65">
        <f t="shared" si="5"/>
        <v>14</v>
      </c>
      <c r="I83" s="62" t="s">
        <v>147</v>
      </c>
      <c r="J83" s="62"/>
      <c r="K83" s="128"/>
      <c r="L83" s="122"/>
      <c r="M83" s="72"/>
    </row>
    <row r="84" spans="1:13" s="68" customFormat="1" x14ac:dyDescent="0.35">
      <c r="A84" s="82">
        <v>2.2000000000000002</v>
      </c>
      <c r="B84" s="65">
        <f t="shared" si="3"/>
        <v>2</v>
      </c>
      <c r="C84" s="123"/>
      <c r="D84" s="123"/>
      <c r="E84" s="61">
        <v>12.01</v>
      </c>
      <c r="F84" s="65">
        <f t="shared" si="4"/>
        <v>12</v>
      </c>
      <c r="G84" s="60">
        <v>14.04</v>
      </c>
      <c r="H84" s="65">
        <f t="shared" si="5"/>
        <v>14</v>
      </c>
      <c r="I84" s="62" t="s">
        <v>147</v>
      </c>
      <c r="J84" s="62"/>
      <c r="K84" s="128"/>
      <c r="L84" s="122"/>
      <c r="M84" s="72"/>
    </row>
    <row r="85" spans="1:13" s="68" customFormat="1" x14ac:dyDescent="0.35">
      <c r="A85" s="82">
        <v>2.1</v>
      </c>
      <c r="B85" s="65">
        <f t="shared" si="3"/>
        <v>2</v>
      </c>
      <c r="C85" s="123"/>
      <c r="D85" s="123"/>
      <c r="E85" s="61">
        <v>6.07</v>
      </c>
      <c r="F85" s="65">
        <f t="shared" si="4"/>
        <v>6</v>
      </c>
      <c r="G85" s="60">
        <v>14.05</v>
      </c>
      <c r="H85" s="65">
        <f t="shared" si="5"/>
        <v>14</v>
      </c>
      <c r="I85" s="62" t="s">
        <v>148</v>
      </c>
      <c r="J85" s="62"/>
      <c r="K85" s="132" t="s">
        <v>564</v>
      </c>
      <c r="L85" s="123">
        <f>ROWS(K79:K85)</f>
        <v>7</v>
      </c>
      <c r="M85" s="72"/>
    </row>
    <row r="86" spans="1:13" s="68" customFormat="1" x14ac:dyDescent="0.35">
      <c r="A86" s="82">
        <v>2.1</v>
      </c>
      <c r="B86" s="65">
        <f t="shared" si="3"/>
        <v>2</v>
      </c>
      <c r="C86" s="123"/>
      <c r="D86" s="123"/>
      <c r="E86" s="61">
        <v>8.0299999999999994</v>
      </c>
      <c r="F86" s="65">
        <f t="shared" si="4"/>
        <v>8</v>
      </c>
      <c r="G86" s="60">
        <v>14.04</v>
      </c>
      <c r="H86" s="65">
        <f t="shared" si="5"/>
        <v>14</v>
      </c>
      <c r="I86" s="62" t="s">
        <v>148</v>
      </c>
      <c r="J86" s="62"/>
      <c r="K86" s="124"/>
      <c r="L86" s="132"/>
      <c r="M86" s="72"/>
    </row>
    <row r="87" spans="1:13" s="68" customFormat="1" x14ac:dyDescent="0.35">
      <c r="A87" s="82">
        <v>2.1</v>
      </c>
      <c r="B87" s="65">
        <f t="shared" si="3"/>
        <v>2</v>
      </c>
      <c r="C87" s="123"/>
      <c r="D87" s="123"/>
      <c r="E87" s="61">
        <v>8.0299999999999994</v>
      </c>
      <c r="F87" s="65">
        <f t="shared" si="4"/>
        <v>8</v>
      </c>
      <c r="G87" s="60">
        <v>14.06</v>
      </c>
      <c r="H87" s="65">
        <f t="shared" si="5"/>
        <v>14</v>
      </c>
      <c r="I87" s="62" t="s">
        <v>148</v>
      </c>
      <c r="J87" s="62"/>
      <c r="K87" s="128" t="s">
        <v>565</v>
      </c>
      <c r="L87" s="122">
        <f>ROWS(K80:K87)</f>
        <v>8</v>
      </c>
      <c r="M87" s="72"/>
    </row>
    <row r="88" spans="1:13" s="68" customFormat="1" x14ac:dyDescent="0.35">
      <c r="A88" s="82">
        <v>2.1</v>
      </c>
      <c r="B88" s="65">
        <f t="shared" si="3"/>
        <v>2</v>
      </c>
      <c r="C88" s="123"/>
      <c r="D88" s="123"/>
      <c r="E88" s="61">
        <v>9.0299999999999994</v>
      </c>
      <c r="F88" s="65">
        <f t="shared" si="4"/>
        <v>9</v>
      </c>
      <c r="G88" s="60">
        <v>14.06</v>
      </c>
      <c r="H88" s="65">
        <f t="shared" si="5"/>
        <v>14</v>
      </c>
      <c r="I88" s="62" t="s">
        <v>148</v>
      </c>
      <c r="J88" s="62"/>
      <c r="K88" s="128" t="s">
        <v>566</v>
      </c>
      <c r="L88" s="122">
        <f>ROWS(K88:K88)</f>
        <v>1</v>
      </c>
      <c r="M88" s="85"/>
    </row>
    <row r="89" spans="1:13" s="68" customFormat="1" x14ac:dyDescent="0.35">
      <c r="A89" s="82">
        <v>2.1</v>
      </c>
      <c r="B89" s="65">
        <f t="shared" si="3"/>
        <v>2</v>
      </c>
      <c r="C89" s="123"/>
      <c r="D89" s="123"/>
      <c r="E89" s="61">
        <v>12.01</v>
      </c>
      <c r="F89" s="65">
        <f t="shared" si="4"/>
        <v>12</v>
      </c>
      <c r="G89" s="60">
        <v>14.04</v>
      </c>
      <c r="H89" s="65">
        <f t="shared" si="5"/>
        <v>14</v>
      </c>
      <c r="I89" s="62" t="s">
        <v>148</v>
      </c>
      <c r="J89" s="62"/>
      <c r="K89" s="128"/>
      <c r="L89" s="122"/>
      <c r="M89" s="72"/>
    </row>
    <row r="90" spans="1:13" s="68" customFormat="1" x14ac:dyDescent="0.35">
      <c r="A90" s="82">
        <v>2.1</v>
      </c>
      <c r="B90" s="65">
        <f t="shared" si="3"/>
        <v>2</v>
      </c>
      <c r="C90" s="123"/>
      <c r="D90" s="123"/>
      <c r="E90" s="61">
        <v>12.01</v>
      </c>
      <c r="F90" s="65">
        <f t="shared" si="4"/>
        <v>12</v>
      </c>
      <c r="G90" s="60">
        <v>14.05</v>
      </c>
      <c r="H90" s="65">
        <f t="shared" si="5"/>
        <v>14</v>
      </c>
      <c r="I90" s="62" t="s">
        <v>148</v>
      </c>
      <c r="J90" s="62"/>
      <c r="K90" s="128"/>
      <c r="L90" s="122"/>
      <c r="M90" s="72"/>
    </row>
    <row r="91" spans="1:13" s="68" customFormat="1" x14ac:dyDescent="0.35">
      <c r="A91" s="82">
        <v>2.1</v>
      </c>
      <c r="B91" s="65">
        <f t="shared" si="3"/>
        <v>2</v>
      </c>
      <c r="C91" s="123">
        <f>ROWS(A69:A91)</f>
        <v>23</v>
      </c>
      <c r="D91" s="123"/>
      <c r="E91" s="61">
        <v>12.01</v>
      </c>
      <c r="F91" s="65">
        <f t="shared" si="4"/>
        <v>12</v>
      </c>
      <c r="G91" s="60">
        <v>14.06</v>
      </c>
      <c r="H91" s="65">
        <f t="shared" si="5"/>
        <v>14</v>
      </c>
      <c r="I91" s="62" t="s">
        <v>148</v>
      </c>
      <c r="J91" s="62"/>
      <c r="K91" s="128" t="s">
        <v>567</v>
      </c>
      <c r="L91" s="122">
        <f>ROWS(K85:K91)</f>
        <v>7</v>
      </c>
      <c r="M91" s="64"/>
    </row>
    <row r="92" spans="1:13" s="68" customFormat="1" x14ac:dyDescent="0.35">
      <c r="A92" s="65">
        <v>3</v>
      </c>
      <c r="B92" s="65">
        <f t="shared" si="3"/>
        <v>3</v>
      </c>
      <c r="C92" s="128"/>
      <c r="D92" s="128"/>
      <c r="E92" s="66">
        <v>2.0099999999999998</v>
      </c>
      <c r="F92" s="65">
        <f t="shared" si="4"/>
        <v>2</v>
      </c>
      <c r="G92" s="65">
        <v>1.01</v>
      </c>
      <c r="H92" s="65">
        <f t="shared" si="5"/>
        <v>1</v>
      </c>
      <c r="I92" s="67" t="s">
        <v>224</v>
      </c>
      <c r="J92" s="67"/>
      <c r="K92" s="128"/>
      <c r="L92" s="122"/>
      <c r="M92" s="72"/>
    </row>
    <row r="93" spans="1:13" s="64" customFormat="1" x14ac:dyDescent="0.35">
      <c r="A93" s="65">
        <v>3</v>
      </c>
      <c r="B93" s="65">
        <f t="shared" si="3"/>
        <v>3</v>
      </c>
      <c r="C93" s="128"/>
      <c r="D93" s="128"/>
      <c r="E93" s="66">
        <v>2.02</v>
      </c>
      <c r="F93" s="65">
        <f t="shared" si="4"/>
        <v>2</v>
      </c>
      <c r="G93" s="65">
        <v>2.0099999999999998</v>
      </c>
      <c r="H93" s="65">
        <f t="shared" si="5"/>
        <v>2</v>
      </c>
      <c r="I93" s="67" t="s">
        <v>224</v>
      </c>
      <c r="J93" s="67"/>
      <c r="K93" s="128"/>
      <c r="L93" s="122"/>
    </row>
    <row r="94" spans="1:13" s="64" customFormat="1" x14ac:dyDescent="0.3">
      <c r="A94" s="65">
        <v>3</v>
      </c>
      <c r="B94" s="65">
        <f t="shared" si="3"/>
        <v>3</v>
      </c>
      <c r="C94" s="128"/>
      <c r="D94" s="128"/>
      <c r="E94" s="66">
        <v>9.0500000000000007</v>
      </c>
      <c r="F94" s="65">
        <f t="shared" si="4"/>
        <v>9</v>
      </c>
      <c r="G94" s="65">
        <v>1.01</v>
      </c>
      <c r="H94" s="65">
        <f t="shared" si="5"/>
        <v>1</v>
      </c>
      <c r="I94" s="67" t="s">
        <v>224</v>
      </c>
      <c r="J94" s="67"/>
      <c r="K94" s="124"/>
      <c r="L94" s="124"/>
      <c r="M94" s="85"/>
    </row>
    <row r="95" spans="1:13" s="64" customFormat="1" x14ac:dyDescent="0.3">
      <c r="A95" s="65">
        <v>3</v>
      </c>
      <c r="B95" s="65">
        <f t="shared" si="3"/>
        <v>3</v>
      </c>
      <c r="C95" s="128"/>
      <c r="D95" s="128"/>
      <c r="E95" s="66">
        <v>9.0500000000000007</v>
      </c>
      <c r="F95" s="65">
        <f t="shared" si="4"/>
        <v>9</v>
      </c>
      <c r="G95" s="65">
        <v>2.0099999999999998</v>
      </c>
      <c r="H95" s="65">
        <f t="shared" si="5"/>
        <v>2</v>
      </c>
      <c r="I95" s="67" t="s">
        <v>224</v>
      </c>
      <c r="J95" s="67"/>
      <c r="K95" s="124"/>
      <c r="L95" s="124"/>
      <c r="M95" s="85"/>
    </row>
    <row r="96" spans="1:13" s="64" customFormat="1" x14ac:dyDescent="0.25">
      <c r="A96" s="65">
        <v>3</v>
      </c>
      <c r="B96" s="65">
        <f t="shared" si="3"/>
        <v>3</v>
      </c>
      <c r="C96" s="128"/>
      <c r="D96" s="128"/>
      <c r="E96" s="66">
        <v>10.021000000000001</v>
      </c>
      <c r="F96" s="65">
        <f t="shared" si="4"/>
        <v>10</v>
      </c>
      <c r="G96" s="65">
        <v>1.01</v>
      </c>
      <c r="H96" s="65">
        <f t="shared" si="5"/>
        <v>1</v>
      </c>
      <c r="I96" s="67" t="s">
        <v>224</v>
      </c>
      <c r="J96" s="67"/>
      <c r="K96" s="124"/>
      <c r="L96" s="124"/>
    </row>
    <row r="97" spans="1:13" s="64" customFormat="1" x14ac:dyDescent="0.35">
      <c r="A97" s="65">
        <v>3</v>
      </c>
      <c r="B97" s="65">
        <f t="shared" si="3"/>
        <v>3</v>
      </c>
      <c r="C97" s="128"/>
      <c r="D97" s="128"/>
      <c r="E97" s="66">
        <v>10.021000000000001</v>
      </c>
      <c r="F97" s="65">
        <f t="shared" si="4"/>
        <v>10</v>
      </c>
      <c r="G97" s="65">
        <v>2.0099999999999998</v>
      </c>
      <c r="H97" s="65">
        <f t="shared" si="5"/>
        <v>2</v>
      </c>
      <c r="I97" s="67" t="s">
        <v>224</v>
      </c>
      <c r="J97" s="67"/>
      <c r="K97" s="124"/>
      <c r="L97" s="123"/>
      <c r="M97" s="85"/>
    </row>
    <row r="98" spans="1:13" s="64" customFormat="1" x14ac:dyDescent="0.25">
      <c r="A98" s="65">
        <v>3</v>
      </c>
      <c r="B98" s="65">
        <f t="shared" si="3"/>
        <v>3</v>
      </c>
      <c r="C98" s="128"/>
      <c r="D98" s="128"/>
      <c r="E98" s="66">
        <v>12.01</v>
      </c>
      <c r="F98" s="65">
        <f t="shared" si="4"/>
        <v>12</v>
      </c>
      <c r="G98" s="65">
        <v>1.01</v>
      </c>
      <c r="H98" s="65">
        <f t="shared" si="5"/>
        <v>1</v>
      </c>
      <c r="I98" s="67" t="s">
        <v>224</v>
      </c>
      <c r="J98" s="67"/>
      <c r="K98" s="124"/>
      <c r="L98" s="132"/>
      <c r="M98" s="72"/>
    </row>
    <row r="99" spans="1:13" s="72" customFormat="1" x14ac:dyDescent="0.25">
      <c r="A99" s="65">
        <v>3</v>
      </c>
      <c r="B99" s="65">
        <f t="shared" si="3"/>
        <v>3</v>
      </c>
      <c r="C99" s="128"/>
      <c r="D99" s="128"/>
      <c r="E99" s="66">
        <v>12.01</v>
      </c>
      <c r="F99" s="65">
        <f t="shared" si="4"/>
        <v>12</v>
      </c>
      <c r="G99" s="65">
        <v>2.0099999999999998</v>
      </c>
      <c r="H99" s="65">
        <f t="shared" si="5"/>
        <v>2</v>
      </c>
      <c r="I99" s="67" t="s">
        <v>224</v>
      </c>
      <c r="J99" s="67"/>
      <c r="K99" s="124"/>
      <c r="L99" s="132"/>
    </row>
    <row r="100" spans="1:13" s="72" customFormat="1" x14ac:dyDescent="0.35">
      <c r="A100" s="65">
        <v>3</v>
      </c>
      <c r="B100" s="65">
        <f t="shared" si="3"/>
        <v>3</v>
      </c>
      <c r="C100" s="128"/>
      <c r="D100" s="128"/>
      <c r="E100" s="66">
        <v>15</v>
      </c>
      <c r="F100" s="65">
        <f t="shared" si="4"/>
        <v>15</v>
      </c>
      <c r="G100" s="65">
        <v>1.01</v>
      </c>
      <c r="H100" s="65">
        <f t="shared" si="5"/>
        <v>1</v>
      </c>
      <c r="I100" s="67" t="s">
        <v>224</v>
      </c>
      <c r="J100" s="67"/>
      <c r="K100" s="132" t="s">
        <v>600</v>
      </c>
      <c r="L100" s="123">
        <f>ROWS(K100)</f>
        <v>1</v>
      </c>
      <c r="M100" s="84"/>
    </row>
    <row r="101" spans="1:13" s="72" customFormat="1" x14ac:dyDescent="0.35">
      <c r="A101" s="65">
        <v>3</v>
      </c>
      <c r="B101" s="65">
        <f t="shared" si="3"/>
        <v>3</v>
      </c>
      <c r="C101" s="128"/>
      <c r="D101" s="128"/>
      <c r="E101" s="66">
        <v>15</v>
      </c>
      <c r="F101" s="65">
        <f t="shared" si="4"/>
        <v>15</v>
      </c>
      <c r="G101" s="65">
        <v>2.0099999999999998</v>
      </c>
      <c r="H101" s="65">
        <f t="shared" si="5"/>
        <v>2</v>
      </c>
      <c r="I101" s="67" t="s">
        <v>224</v>
      </c>
      <c r="J101" s="67"/>
      <c r="K101" s="132" t="s">
        <v>601</v>
      </c>
      <c r="L101" s="123">
        <f>ROWS(K101:K101)</f>
        <v>1</v>
      </c>
    </row>
    <row r="102" spans="1:13" s="72" customFormat="1" x14ac:dyDescent="0.35">
      <c r="A102" s="69">
        <v>3</v>
      </c>
      <c r="B102" s="65">
        <f t="shared" si="3"/>
        <v>3</v>
      </c>
      <c r="C102" s="122"/>
      <c r="D102" s="122"/>
      <c r="E102" s="70">
        <v>2.02</v>
      </c>
      <c r="F102" s="65">
        <f t="shared" si="4"/>
        <v>2</v>
      </c>
      <c r="G102" s="69">
        <v>2.04</v>
      </c>
      <c r="H102" s="65">
        <f t="shared" si="5"/>
        <v>2</v>
      </c>
      <c r="I102" s="71" t="s">
        <v>300</v>
      </c>
      <c r="J102" s="71"/>
      <c r="K102" s="128"/>
      <c r="L102" s="122"/>
      <c r="M102" s="64"/>
    </row>
    <row r="103" spans="1:13" s="72" customFormat="1" x14ac:dyDescent="0.35">
      <c r="A103" s="69">
        <v>3</v>
      </c>
      <c r="B103" s="65">
        <f t="shared" si="3"/>
        <v>3</v>
      </c>
      <c r="C103" s="122"/>
      <c r="D103" s="122"/>
      <c r="E103" s="70">
        <v>2.1</v>
      </c>
      <c r="F103" s="65">
        <f t="shared" si="4"/>
        <v>2</v>
      </c>
      <c r="G103" s="69">
        <v>2.04</v>
      </c>
      <c r="H103" s="65">
        <f t="shared" si="5"/>
        <v>2</v>
      </c>
      <c r="I103" s="71" t="s">
        <v>300</v>
      </c>
      <c r="J103" s="71"/>
      <c r="K103" s="128"/>
      <c r="L103" s="122"/>
      <c r="M103" s="58"/>
    </row>
    <row r="104" spans="1:13" s="72" customFormat="1" x14ac:dyDescent="0.35">
      <c r="A104" s="69">
        <v>3</v>
      </c>
      <c r="B104" s="65">
        <f t="shared" si="3"/>
        <v>3</v>
      </c>
      <c r="C104" s="122"/>
      <c r="D104" s="122"/>
      <c r="E104" s="70">
        <v>2.02</v>
      </c>
      <c r="F104" s="65">
        <f t="shared" si="4"/>
        <v>2</v>
      </c>
      <c r="G104" s="69">
        <v>10.050000000000001</v>
      </c>
      <c r="H104" s="65">
        <f t="shared" si="5"/>
        <v>10</v>
      </c>
      <c r="I104" s="71" t="s">
        <v>300</v>
      </c>
      <c r="J104" s="71"/>
      <c r="K104" s="128"/>
      <c r="L104" s="122"/>
    </row>
    <row r="105" spans="1:13" s="72" customFormat="1" x14ac:dyDescent="0.35">
      <c r="A105" s="69">
        <v>3</v>
      </c>
      <c r="B105" s="65">
        <f t="shared" si="3"/>
        <v>3</v>
      </c>
      <c r="C105" s="122"/>
      <c r="D105" s="122"/>
      <c r="E105" s="70">
        <v>2.1</v>
      </c>
      <c r="F105" s="65">
        <f t="shared" si="4"/>
        <v>2</v>
      </c>
      <c r="G105" s="69">
        <v>10.050000000000001</v>
      </c>
      <c r="H105" s="65">
        <f t="shared" si="5"/>
        <v>10</v>
      </c>
      <c r="I105" s="71" t="s">
        <v>300</v>
      </c>
      <c r="J105" s="71"/>
      <c r="K105" s="128"/>
      <c r="L105" s="122"/>
    </row>
    <row r="106" spans="1:13" s="64" customFormat="1" x14ac:dyDescent="0.35">
      <c r="A106" s="69">
        <v>3</v>
      </c>
      <c r="B106" s="65">
        <f t="shared" si="3"/>
        <v>3</v>
      </c>
      <c r="C106" s="122"/>
      <c r="D106" s="122"/>
      <c r="E106" s="70">
        <v>6.01</v>
      </c>
      <c r="F106" s="65">
        <f t="shared" si="4"/>
        <v>6</v>
      </c>
      <c r="G106" s="69">
        <v>2.04</v>
      </c>
      <c r="H106" s="65">
        <f t="shared" si="5"/>
        <v>2</v>
      </c>
      <c r="I106" s="71" t="s">
        <v>300</v>
      </c>
      <c r="J106" s="71"/>
      <c r="K106" s="128" t="s">
        <v>574</v>
      </c>
      <c r="L106" s="122">
        <f>ROWS(K106:K106)</f>
        <v>1</v>
      </c>
      <c r="M106" s="72"/>
    </row>
    <row r="107" spans="1:13" s="64" customFormat="1" x14ac:dyDescent="0.35">
      <c r="A107" s="69">
        <v>3</v>
      </c>
      <c r="B107" s="65">
        <f t="shared" si="3"/>
        <v>3</v>
      </c>
      <c r="C107" s="122"/>
      <c r="D107" s="122"/>
      <c r="E107" s="70">
        <v>8.01</v>
      </c>
      <c r="F107" s="65">
        <f t="shared" si="4"/>
        <v>8</v>
      </c>
      <c r="G107" s="69">
        <v>2.04</v>
      </c>
      <c r="H107" s="65">
        <f t="shared" si="5"/>
        <v>2</v>
      </c>
      <c r="I107" s="71" t="s">
        <v>300</v>
      </c>
      <c r="J107" s="71"/>
      <c r="K107" s="128"/>
      <c r="L107" s="122"/>
      <c r="M107" s="88"/>
    </row>
    <row r="108" spans="1:13" s="64" customFormat="1" x14ac:dyDescent="0.35">
      <c r="A108" s="69">
        <v>3</v>
      </c>
      <c r="B108" s="65">
        <f t="shared" si="3"/>
        <v>3</v>
      </c>
      <c r="C108" s="122"/>
      <c r="D108" s="122"/>
      <c r="E108" s="70">
        <v>8.02</v>
      </c>
      <c r="F108" s="65">
        <f t="shared" si="4"/>
        <v>8</v>
      </c>
      <c r="G108" s="69">
        <v>2.04</v>
      </c>
      <c r="H108" s="65">
        <f t="shared" si="5"/>
        <v>2</v>
      </c>
      <c r="I108" s="71" t="s">
        <v>300</v>
      </c>
      <c r="J108" s="71"/>
      <c r="K108" s="128"/>
      <c r="L108" s="122"/>
      <c r="M108" s="88"/>
    </row>
    <row r="109" spans="1:13" s="64" customFormat="1" x14ac:dyDescent="0.35">
      <c r="A109" s="69">
        <v>3</v>
      </c>
      <c r="B109" s="65">
        <f t="shared" si="3"/>
        <v>3</v>
      </c>
      <c r="C109" s="122"/>
      <c r="D109" s="122"/>
      <c r="E109" s="70">
        <v>9.01</v>
      </c>
      <c r="F109" s="65">
        <f t="shared" si="4"/>
        <v>9</v>
      </c>
      <c r="G109" s="69">
        <v>2.04</v>
      </c>
      <c r="H109" s="65">
        <f t="shared" si="5"/>
        <v>2</v>
      </c>
      <c r="I109" s="71" t="s">
        <v>300</v>
      </c>
      <c r="J109" s="71"/>
      <c r="K109" s="124"/>
      <c r="L109" s="124"/>
    </row>
    <row r="110" spans="1:13" s="64" customFormat="1" x14ac:dyDescent="0.35">
      <c r="A110" s="69">
        <v>3</v>
      </c>
      <c r="B110" s="65">
        <f t="shared" si="3"/>
        <v>3</v>
      </c>
      <c r="C110" s="122"/>
      <c r="D110" s="122"/>
      <c r="E110" s="70">
        <v>9.0399999999999991</v>
      </c>
      <c r="F110" s="65">
        <f t="shared" si="4"/>
        <v>9</v>
      </c>
      <c r="G110" s="69">
        <v>2.04</v>
      </c>
      <c r="H110" s="65">
        <f t="shared" si="5"/>
        <v>2</v>
      </c>
      <c r="I110" s="71" t="s">
        <v>300</v>
      </c>
      <c r="J110" s="71"/>
      <c r="K110" s="124" t="s">
        <v>585</v>
      </c>
      <c r="L110" s="124">
        <f>ROWS(K108:K110)</f>
        <v>3</v>
      </c>
    </row>
    <row r="111" spans="1:13" s="64" customFormat="1" x14ac:dyDescent="0.35">
      <c r="A111" s="60">
        <v>3</v>
      </c>
      <c r="B111" s="65">
        <f t="shared" si="3"/>
        <v>3</v>
      </c>
      <c r="C111" s="123"/>
      <c r="D111" s="123"/>
      <c r="E111" s="61">
        <v>5.01</v>
      </c>
      <c r="F111" s="65">
        <f t="shared" si="4"/>
        <v>5</v>
      </c>
      <c r="G111" s="60">
        <v>8.01</v>
      </c>
      <c r="H111" s="65">
        <f t="shared" si="5"/>
        <v>8</v>
      </c>
      <c r="I111" s="62" t="s">
        <v>149</v>
      </c>
      <c r="J111" s="62"/>
      <c r="K111" s="128" t="s">
        <v>573</v>
      </c>
      <c r="L111" s="122">
        <f>ROWS(K111:K111)</f>
        <v>1</v>
      </c>
      <c r="M111" s="72"/>
    </row>
    <row r="112" spans="1:13" s="64" customFormat="1" x14ac:dyDescent="0.35">
      <c r="A112" s="60">
        <v>3</v>
      </c>
      <c r="B112" s="65">
        <f t="shared" si="3"/>
        <v>3</v>
      </c>
      <c r="C112" s="123"/>
      <c r="D112" s="123"/>
      <c r="E112" s="61">
        <v>9.01</v>
      </c>
      <c r="F112" s="65">
        <f t="shared" si="4"/>
        <v>9</v>
      </c>
      <c r="G112" s="60">
        <v>8.01</v>
      </c>
      <c r="H112" s="65">
        <f t="shared" si="5"/>
        <v>8</v>
      </c>
      <c r="I112" s="62" t="s">
        <v>149</v>
      </c>
      <c r="J112" s="62"/>
      <c r="K112" s="124"/>
      <c r="L112" s="124"/>
    </row>
    <row r="113" spans="1:13" s="64" customFormat="1" x14ac:dyDescent="0.35">
      <c r="A113" s="60">
        <v>3</v>
      </c>
      <c r="B113" s="65">
        <f t="shared" si="3"/>
        <v>3</v>
      </c>
      <c r="C113" s="123"/>
      <c r="D113" s="123"/>
      <c r="E113" s="61">
        <v>9.01</v>
      </c>
      <c r="F113" s="65">
        <f t="shared" si="4"/>
        <v>9</v>
      </c>
      <c r="G113" s="60">
        <v>18.04</v>
      </c>
      <c r="H113" s="65">
        <f t="shared" si="5"/>
        <v>18</v>
      </c>
      <c r="I113" s="62" t="s">
        <v>149</v>
      </c>
      <c r="J113" s="62"/>
      <c r="K113" s="124" t="s">
        <v>588</v>
      </c>
      <c r="L113" s="124">
        <f>ROWS(K113:K113)</f>
        <v>1</v>
      </c>
      <c r="M113" s="58"/>
    </row>
    <row r="114" spans="1:13" s="64" customFormat="1" x14ac:dyDescent="0.35">
      <c r="A114" s="60">
        <v>3</v>
      </c>
      <c r="B114" s="65">
        <f t="shared" si="3"/>
        <v>3</v>
      </c>
      <c r="C114" s="123"/>
      <c r="D114" s="123"/>
      <c r="E114" s="61">
        <v>11.04</v>
      </c>
      <c r="F114" s="65">
        <f t="shared" si="4"/>
        <v>11</v>
      </c>
      <c r="G114" s="60">
        <v>8.01</v>
      </c>
      <c r="H114" s="65">
        <f t="shared" si="5"/>
        <v>8</v>
      </c>
      <c r="I114" s="62" t="s">
        <v>149</v>
      </c>
      <c r="J114" s="62"/>
      <c r="K114" s="124"/>
      <c r="L114" s="132"/>
      <c r="M114" s="72"/>
    </row>
    <row r="115" spans="1:13" s="64" customFormat="1" x14ac:dyDescent="0.35">
      <c r="A115" s="60">
        <v>3</v>
      </c>
      <c r="B115" s="65">
        <f t="shared" si="3"/>
        <v>3</v>
      </c>
      <c r="C115" s="123"/>
      <c r="D115" s="123"/>
      <c r="E115" s="61">
        <v>6.01</v>
      </c>
      <c r="F115" s="65">
        <f t="shared" si="4"/>
        <v>6</v>
      </c>
      <c r="G115" s="60">
        <v>6.01</v>
      </c>
      <c r="H115" s="65">
        <f t="shared" si="5"/>
        <v>6</v>
      </c>
      <c r="I115" s="62" t="s">
        <v>156</v>
      </c>
      <c r="J115" s="62"/>
      <c r="K115" s="128"/>
      <c r="L115" s="122"/>
      <c r="M115" s="72"/>
    </row>
    <row r="116" spans="1:13" s="64" customFormat="1" x14ac:dyDescent="0.35">
      <c r="A116" s="60">
        <v>3</v>
      </c>
      <c r="B116" s="65">
        <f t="shared" si="3"/>
        <v>3</v>
      </c>
      <c r="C116" s="123"/>
      <c r="D116" s="123"/>
      <c r="E116" s="61">
        <v>6.04</v>
      </c>
      <c r="F116" s="65">
        <f t="shared" si="4"/>
        <v>6</v>
      </c>
      <c r="G116" s="60">
        <v>6.03</v>
      </c>
      <c r="H116" s="65">
        <f t="shared" si="5"/>
        <v>6</v>
      </c>
      <c r="I116" s="62" t="s">
        <v>156</v>
      </c>
      <c r="J116" s="62"/>
      <c r="K116" s="128" t="s">
        <v>575</v>
      </c>
      <c r="L116" s="122">
        <f>ROWS(K115:K116)</f>
        <v>2</v>
      </c>
      <c r="M116" s="72"/>
    </row>
    <row r="117" spans="1:13" s="64" customFormat="1" x14ac:dyDescent="0.35">
      <c r="A117" s="60">
        <v>3</v>
      </c>
      <c r="B117" s="65">
        <f t="shared" si="3"/>
        <v>3</v>
      </c>
      <c r="C117" s="123"/>
      <c r="D117" s="123"/>
      <c r="E117" s="61">
        <v>6.01</v>
      </c>
      <c r="F117" s="65">
        <f t="shared" si="4"/>
        <v>6</v>
      </c>
      <c r="G117" s="60">
        <v>8.01</v>
      </c>
      <c r="H117" s="65">
        <f t="shared" si="5"/>
        <v>8</v>
      </c>
      <c r="I117" s="62" t="s">
        <v>156</v>
      </c>
      <c r="J117" s="62"/>
      <c r="K117" s="128"/>
      <c r="L117" s="122"/>
      <c r="M117" s="72"/>
    </row>
    <row r="118" spans="1:13" s="64" customFormat="1" x14ac:dyDescent="0.35">
      <c r="A118" s="60">
        <v>3</v>
      </c>
      <c r="B118" s="65">
        <f t="shared" si="3"/>
        <v>3</v>
      </c>
      <c r="C118" s="123"/>
      <c r="D118" s="123"/>
      <c r="E118" s="61">
        <v>6.04</v>
      </c>
      <c r="F118" s="65">
        <f t="shared" si="4"/>
        <v>6</v>
      </c>
      <c r="G118" s="60">
        <v>8.01</v>
      </c>
      <c r="H118" s="65">
        <f t="shared" si="5"/>
        <v>8</v>
      </c>
      <c r="I118" s="62" t="s">
        <v>156</v>
      </c>
      <c r="J118" s="62"/>
      <c r="K118" s="128"/>
      <c r="L118" s="122"/>
      <c r="M118" s="69"/>
    </row>
    <row r="119" spans="1:13" s="64" customFormat="1" x14ac:dyDescent="0.35">
      <c r="A119" s="60">
        <v>3</v>
      </c>
      <c r="B119" s="65">
        <f t="shared" si="3"/>
        <v>3</v>
      </c>
      <c r="C119" s="123"/>
      <c r="D119" s="123"/>
      <c r="E119" s="61">
        <v>8.01</v>
      </c>
      <c r="F119" s="65">
        <f t="shared" si="4"/>
        <v>8</v>
      </c>
      <c r="G119" s="60">
        <v>6.01</v>
      </c>
      <c r="H119" s="65">
        <f t="shared" si="5"/>
        <v>6</v>
      </c>
      <c r="I119" s="62" t="s">
        <v>156</v>
      </c>
      <c r="J119" s="62"/>
      <c r="K119" s="128"/>
      <c r="L119" s="122"/>
      <c r="M119" s="88"/>
    </row>
    <row r="120" spans="1:13" s="64" customFormat="1" x14ac:dyDescent="0.35">
      <c r="A120" s="60">
        <v>3</v>
      </c>
      <c r="B120" s="65">
        <f t="shared" si="3"/>
        <v>3</v>
      </c>
      <c r="C120" s="123"/>
      <c r="D120" s="123"/>
      <c r="E120" s="61">
        <v>8.0299999999999994</v>
      </c>
      <c r="F120" s="65">
        <f t="shared" si="4"/>
        <v>8</v>
      </c>
      <c r="G120" s="60">
        <v>6.03</v>
      </c>
      <c r="H120" s="65">
        <f t="shared" si="5"/>
        <v>6</v>
      </c>
      <c r="I120" s="62" t="s">
        <v>156</v>
      </c>
      <c r="J120" s="62"/>
      <c r="K120" s="128" t="s">
        <v>580</v>
      </c>
      <c r="L120" s="122">
        <f>ROWS(K119:K120)</f>
        <v>2</v>
      </c>
      <c r="M120" s="88"/>
    </row>
    <row r="121" spans="1:13" s="72" customFormat="1" x14ac:dyDescent="0.35">
      <c r="A121" s="60">
        <v>3</v>
      </c>
      <c r="B121" s="65">
        <f t="shared" si="3"/>
        <v>3</v>
      </c>
      <c r="C121" s="123"/>
      <c r="D121" s="123"/>
      <c r="E121" s="61">
        <v>8.01</v>
      </c>
      <c r="F121" s="65">
        <f t="shared" si="4"/>
        <v>8</v>
      </c>
      <c r="G121" s="60">
        <v>8.01</v>
      </c>
      <c r="H121" s="65">
        <f t="shared" si="5"/>
        <v>8</v>
      </c>
      <c r="I121" s="62" t="s">
        <v>156</v>
      </c>
      <c r="J121" s="62"/>
      <c r="K121" s="128"/>
      <c r="L121" s="122"/>
      <c r="M121" s="88"/>
    </row>
    <row r="122" spans="1:13" s="72" customFormat="1" x14ac:dyDescent="0.35">
      <c r="A122" s="60">
        <v>3</v>
      </c>
      <c r="B122" s="65">
        <f t="shared" si="3"/>
        <v>3</v>
      </c>
      <c r="C122" s="123"/>
      <c r="D122" s="123"/>
      <c r="E122" s="61">
        <v>8.0299999999999994</v>
      </c>
      <c r="F122" s="65">
        <f t="shared" si="4"/>
        <v>8</v>
      </c>
      <c r="G122" s="60">
        <v>8.01</v>
      </c>
      <c r="H122" s="65">
        <f t="shared" si="5"/>
        <v>8</v>
      </c>
      <c r="I122" s="62" t="s">
        <v>156</v>
      </c>
      <c r="J122" s="62"/>
      <c r="K122" s="128"/>
      <c r="L122" s="122"/>
      <c r="M122" s="88"/>
    </row>
    <row r="123" spans="1:13" s="72" customFormat="1" x14ac:dyDescent="0.35">
      <c r="A123" s="69">
        <v>3</v>
      </c>
      <c r="B123" s="65">
        <f t="shared" si="3"/>
        <v>3</v>
      </c>
      <c r="C123" s="122"/>
      <c r="D123" s="122"/>
      <c r="E123" s="70">
        <v>2.0299999999999998</v>
      </c>
      <c r="F123" s="65">
        <f t="shared" si="4"/>
        <v>2</v>
      </c>
      <c r="G123" s="69">
        <v>3.01</v>
      </c>
      <c r="H123" s="65">
        <f t="shared" si="5"/>
        <v>3</v>
      </c>
      <c r="I123" s="71" t="s">
        <v>229</v>
      </c>
      <c r="J123" s="71"/>
      <c r="K123" s="128" t="s">
        <v>570</v>
      </c>
      <c r="L123" s="122">
        <f>ROWS(K123:K123)</f>
        <v>1</v>
      </c>
    </row>
    <row r="124" spans="1:13" s="83" customFormat="1" x14ac:dyDescent="0.35">
      <c r="A124" s="69">
        <v>3</v>
      </c>
      <c r="B124" s="65">
        <f t="shared" si="3"/>
        <v>3</v>
      </c>
      <c r="C124" s="122"/>
      <c r="D124" s="122"/>
      <c r="E124" s="70">
        <v>9.0399999999999991</v>
      </c>
      <c r="F124" s="65">
        <f t="shared" si="4"/>
        <v>9</v>
      </c>
      <c r="G124" s="69">
        <v>3.01</v>
      </c>
      <c r="H124" s="65">
        <f t="shared" si="5"/>
        <v>3</v>
      </c>
      <c r="I124" s="71" t="s">
        <v>229</v>
      </c>
      <c r="J124" s="71"/>
      <c r="K124" s="124" t="s">
        <v>586</v>
      </c>
      <c r="L124" s="124">
        <f>ROWS(K124:K124)</f>
        <v>1</v>
      </c>
      <c r="M124" s="85"/>
    </row>
    <row r="125" spans="1:13" s="83" customFormat="1" x14ac:dyDescent="0.35">
      <c r="A125" s="69">
        <v>3</v>
      </c>
      <c r="B125" s="65">
        <f t="shared" si="3"/>
        <v>3</v>
      </c>
      <c r="C125" s="122"/>
      <c r="D125" s="122"/>
      <c r="E125" s="70">
        <v>10.010999999999999</v>
      </c>
      <c r="F125" s="65">
        <f t="shared" si="4"/>
        <v>10</v>
      </c>
      <c r="G125" s="69">
        <v>3.01</v>
      </c>
      <c r="H125" s="65">
        <f t="shared" si="5"/>
        <v>3</v>
      </c>
      <c r="I125" s="71" t="s">
        <v>229</v>
      </c>
      <c r="J125" s="71"/>
      <c r="K125" s="124"/>
      <c r="L125" s="124"/>
      <c r="M125" s="64"/>
    </row>
    <row r="126" spans="1:13" s="83" customFormat="1" x14ac:dyDescent="0.35">
      <c r="A126" s="69">
        <v>3</v>
      </c>
      <c r="B126" s="65">
        <f t="shared" si="3"/>
        <v>3</v>
      </c>
      <c r="C126" s="122"/>
      <c r="D126" s="122"/>
      <c r="E126" s="70">
        <v>10.021000000000001</v>
      </c>
      <c r="F126" s="65">
        <f t="shared" si="4"/>
        <v>10</v>
      </c>
      <c r="G126" s="69">
        <v>3.01</v>
      </c>
      <c r="H126" s="65">
        <f t="shared" si="5"/>
        <v>3</v>
      </c>
      <c r="I126" s="71" t="s">
        <v>229</v>
      </c>
      <c r="J126" s="71"/>
      <c r="K126" s="125" t="s">
        <v>591</v>
      </c>
      <c r="L126" s="128">
        <f>ROWS(K125:K126)</f>
        <v>2</v>
      </c>
      <c r="M126" s="72"/>
    </row>
    <row r="127" spans="1:13" s="72" customFormat="1" x14ac:dyDescent="0.35">
      <c r="A127" s="69">
        <v>3</v>
      </c>
      <c r="B127" s="65">
        <f t="shared" si="3"/>
        <v>3</v>
      </c>
      <c r="C127" s="122"/>
      <c r="D127" s="122"/>
      <c r="E127" s="70">
        <v>12.02</v>
      </c>
      <c r="F127" s="65">
        <f t="shared" si="4"/>
        <v>12</v>
      </c>
      <c r="G127" s="69">
        <v>3.01</v>
      </c>
      <c r="H127" s="65">
        <f t="shared" si="5"/>
        <v>3</v>
      </c>
      <c r="I127" s="71" t="s">
        <v>229</v>
      </c>
      <c r="J127" s="71"/>
      <c r="K127" s="128" t="s">
        <v>597</v>
      </c>
      <c r="L127" s="122">
        <f>ROWS(K127:K127)</f>
        <v>1</v>
      </c>
      <c r="M127" s="64"/>
    </row>
    <row r="128" spans="1:13" s="72" customFormat="1" x14ac:dyDescent="0.35">
      <c r="A128" s="69">
        <v>3</v>
      </c>
      <c r="B128" s="65">
        <f t="shared" si="3"/>
        <v>3</v>
      </c>
      <c r="C128" s="122"/>
      <c r="D128" s="122"/>
      <c r="E128" s="70">
        <v>15</v>
      </c>
      <c r="F128" s="65">
        <f t="shared" si="4"/>
        <v>15</v>
      </c>
      <c r="G128" s="69">
        <v>3.01</v>
      </c>
      <c r="H128" s="65">
        <f t="shared" si="5"/>
        <v>3</v>
      </c>
      <c r="I128" s="71" t="s">
        <v>229</v>
      </c>
      <c r="J128" s="71"/>
      <c r="K128" s="128" t="s">
        <v>602</v>
      </c>
      <c r="L128" s="122">
        <f>ROWS(K128:K128)</f>
        <v>1</v>
      </c>
      <c r="M128" s="84"/>
    </row>
    <row r="129" spans="1:13" s="72" customFormat="1" x14ac:dyDescent="0.35">
      <c r="A129" s="73">
        <v>3</v>
      </c>
      <c r="B129" s="65">
        <f t="shared" si="3"/>
        <v>3</v>
      </c>
      <c r="C129" s="124"/>
      <c r="D129" s="124"/>
      <c r="E129" s="96">
        <v>6.01</v>
      </c>
      <c r="F129" s="65">
        <f t="shared" si="4"/>
        <v>6</v>
      </c>
      <c r="G129" s="73">
        <v>8.01</v>
      </c>
      <c r="H129" s="65">
        <f t="shared" si="5"/>
        <v>8</v>
      </c>
      <c r="I129" s="97" t="s">
        <v>214</v>
      </c>
      <c r="J129" s="97"/>
      <c r="K129" s="128"/>
      <c r="L129" s="122"/>
      <c r="M129" s="69"/>
    </row>
    <row r="130" spans="1:13" s="72" customFormat="1" x14ac:dyDescent="0.35">
      <c r="A130" s="73">
        <v>3</v>
      </c>
      <c r="B130" s="65">
        <f t="shared" ref="B130:B193" si="6">_xlfn.FLOOR.MATH(A130)</f>
        <v>3</v>
      </c>
      <c r="C130" s="124"/>
      <c r="D130" s="124"/>
      <c r="E130" s="96">
        <v>6.03</v>
      </c>
      <c r="F130" s="65">
        <f t="shared" ref="F130:F193" si="7">_xlfn.FLOOR.MATH(E130)</f>
        <v>6</v>
      </c>
      <c r="G130" s="73">
        <v>8.01</v>
      </c>
      <c r="H130" s="65">
        <f t="shared" ref="H130:H193" si="8">_xlfn.FLOOR.MATH(G130)</f>
        <v>8</v>
      </c>
      <c r="I130" s="97" t="s">
        <v>214</v>
      </c>
      <c r="J130" s="97"/>
      <c r="K130" s="128"/>
      <c r="L130" s="122"/>
    </row>
    <row r="131" spans="1:13" s="72" customFormat="1" x14ac:dyDescent="0.35">
      <c r="A131" s="73">
        <v>3</v>
      </c>
      <c r="B131" s="65">
        <f t="shared" si="6"/>
        <v>3</v>
      </c>
      <c r="C131" s="124"/>
      <c r="D131" s="124"/>
      <c r="E131" s="96">
        <v>6.03</v>
      </c>
      <c r="F131" s="65">
        <f t="shared" si="7"/>
        <v>6</v>
      </c>
      <c r="G131" s="73">
        <v>12.09</v>
      </c>
      <c r="H131" s="65">
        <f t="shared" si="8"/>
        <v>12</v>
      </c>
      <c r="I131" s="97" t="s">
        <v>214</v>
      </c>
      <c r="J131" s="97"/>
      <c r="K131" s="128"/>
      <c r="L131" s="122"/>
      <c r="M131" s="57"/>
    </row>
    <row r="132" spans="1:13" s="64" customFormat="1" x14ac:dyDescent="0.35">
      <c r="A132" s="73">
        <v>3</v>
      </c>
      <c r="B132" s="65">
        <f t="shared" si="6"/>
        <v>3</v>
      </c>
      <c r="C132" s="124"/>
      <c r="D132" s="124"/>
      <c r="E132" s="96">
        <v>6.03</v>
      </c>
      <c r="F132" s="65">
        <f t="shared" si="7"/>
        <v>6</v>
      </c>
      <c r="G132" s="73">
        <v>12.1</v>
      </c>
      <c r="H132" s="65">
        <f t="shared" si="8"/>
        <v>12</v>
      </c>
      <c r="I132" s="97" t="s">
        <v>214</v>
      </c>
      <c r="J132" s="97"/>
      <c r="K132" s="128"/>
      <c r="L132" s="122"/>
      <c r="M132" s="57"/>
    </row>
    <row r="133" spans="1:13" s="64" customFormat="1" x14ac:dyDescent="0.35">
      <c r="A133" s="73">
        <v>3</v>
      </c>
      <c r="B133" s="65">
        <f t="shared" si="6"/>
        <v>3</v>
      </c>
      <c r="C133" s="124"/>
      <c r="D133" s="124"/>
      <c r="E133" s="96">
        <v>8.01</v>
      </c>
      <c r="F133" s="65">
        <f t="shared" si="7"/>
        <v>8</v>
      </c>
      <c r="G133" s="73">
        <v>8.01</v>
      </c>
      <c r="H133" s="65">
        <f t="shared" si="8"/>
        <v>8</v>
      </c>
      <c r="I133" s="97" t="s">
        <v>214</v>
      </c>
      <c r="J133" s="97"/>
      <c r="K133" s="128"/>
      <c r="L133" s="122"/>
      <c r="M133" s="88"/>
    </row>
    <row r="134" spans="1:13" s="64" customFormat="1" x14ac:dyDescent="0.35">
      <c r="A134" s="73">
        <v>3</v>
      </c>
      <c r="B134" s="65">
        <f t="shared" si="6"/>
        <v>3</v>
      </c>
      <c r="C134" s="124"/>
      <c r="D134" s="124"/>
      <c r="E134" s="96">
        <v>8.01</v>
      </c>
      <c r="F134" s="65">
        <f t="shared" si="7"/>
        <v>8</v>
      </c>
      <c r="G134" s="73">
        <v>12.09</v>
      </c>
      <c r="H134" s="65">
        <f t="shared" si="8"/>
        <v>12</v>
      </c>
      <c r="I134" s="97" t="s">
        <v>214</v>
      </c>
      <c r="J134" s="97"/>
      <c r="K134" s="128"/>
      <c r="L134" s="122"/>
      <c r="M134" s="88"/>
    </row>
    <row r="135" spans="1:13" s="64" customFormat="1" x14ac:dyDescent="0.35">
      <c r="A135" s="73">
        <v>3</v>
      </c>
      <c r="B135" s="65">
        <f t="shared" si="6"/>
        <v>3</v>
      </c>
      <c r="C135" s="124"/>
      <c r="D135" s="124"/>
      <c r="E135" s="96">
        <v>8.01</v>
      </c>
      <c r="F135" s="65">
        <f t="shared" si="7"/>
        <v>8</v>
      </c>
      <c r="G135" s="73">
        <v>12.1</v>
      </c>
      <c r="H135" s="65">
        <f t="shared" si="8"/>
        <v>12</v>
      </c>
      <c r="I135" s="97" t="s">
        <v>214</v>
      </c>
      <c r="J135" s="97"/>
      <c r="K135" s="128" t="s">
        <v>583</v>
      </c>
      <c r="L135" s="122">
        <f>ROWS(K134:K135)</f>
        <v>2</v>
      </c>
      <c r="M135" s="88"/>
    </row>
    <row r="136" spans="1:13" s="64" customFormat="1" x14ac:dyDescent="0.25">
      <c r="A136" s="73">
        <v>3</v>
      </c>
      <c r="B136" s="65">
        <f t="shared" si="6"/>
        <v>3</v>
      </c>
      <c r="C136" s="124"/>
      <c r="D136" s="124"/>
      <c r="E136" s="96">
        <v>11.02</v>
      </c>
      <c r="F136" s="65">
        <f t="shared" si="7"/>
        <v>11</v>
      </c>
      <c r="G136" s="73">
        <v>8.01</v>
      </c>
      <c r="H136" s="65">
        <f t="shared" si="8"/>
        <v>8</v>
      </c>
      <c r="I136" s="97" t="s">
        <v>214</v>
      </c>
      <c r="J136" s="97"/>
      <c r="K136" s="128"/>
      <c r="L136" s="128"/>
    </row>
    <row r="137" spans="1:13" s="64" customFormat="1" x14ac:dyDescent="0.25">
      <c r="A137" s="73">
        <v>3</v>
      </c>
      <c r="B137" s="65">
        <f t="shared" si="6"/>
        <v>3</v>
      </c>
      <c r="C137" s="124"/>
      <c r="D137" s="124"/>
      <c r="E137" s="96">
        <v>11.02</v>
      </c>
      <c r="F137" s="65">
        <f t="shared" si="7"/>
        <v>11</v>
      </c>
      <c r="G137" s="73">
        <v>12.09</v>
      </c>
      <c r="H137" s="65">
        <f t="shared" si="8"/>
        <v>12</v>
      </c>
      <c r="I137" s="97" t="s">
        <v>214</v>
      </c>
      <c r="J137" s="97"/>
      <c r="K137" s="124"/>
      <c r="L137" s="132"/>
    </row>
    <row r="138" spans="1:13" s="64" customFormat="1" x14ac:dyDescent="0.25">
      <c r="A138" s="73">
        <v>3</v>
      </c>
      <c r="B138" s="65">
        <f t="shared" si="6"/>
        <v>3</v>
      </c>
      <c r="C138" s="124"/>
      <c r="D138" s="124"/>
      <c r="E138" s="96">
        <v>11.02</v>
      </c>
      <c r="F138" s="65">
        <f t="shared" si="7"/>
        <v>11</v>
      </c>
      <c r="G138" s="73">
        <v>12.1</v>
      </c>
      <c r="H138" s="65">
        <f t="shared" si="8"/>
        <v>12</v>
      </c>
      <c r="I138" s="97" t="s">
        <v>214</v>
      </c>
      <c r="J138" s="97"/>
      <c r="K138" s="124" t="s">
        <v>594</v>
      </c>
      <c r="L138" s="132">
        <f>ROWS(K137:K138)</f>
        <v>2</v>
      </c>
      <c r="M138" s="72"/>
    </row>
    <row r="139" spans="1:13" s="64" customFormat="1" x14ac:dyDescent="0.25">
      <c r="A139" s="73">
        <v>3</v>
      </c>
      <c r="B139" s="65">
        <f t="shared" si="6"/>
        <v>3</v>
      </c>
      <c r="C139" s="124"/>
      <c r="D139" s="124"/>
      <c r="E139" s="96">
        <v>12.01</v>
      </c>
      <c r="F139" s="65">
        <f t="shared" si="7"/>
        <v>12</v>
      </c>
      <c r="G139" s="73">
        <v>8.01</v>
      </c>
      <c r="H139" s="65">
        <f t="shared" si="8"/>
        <v>8</v>
      </c>
      <c r="I139" s="97" t="s">
        <v>214</v>
      </c>
      <c r="J139" s="97"/>
      <c r="K139" s="124"/>
      <c r="L139" s="132"/>
    </row>
    <row r="140" spans="1:13" s="64" customFormat="1" x14ac:dyDescent="0.35">
      <c r="A140" s="73">
        <v>3</v>
      </c>
      <c r="B140" s="65">
        <f t="shared" si="6"/>
        <v>3</v>
      </c>
      <c r="C140" s="124"/>
      <c r="D140" s="124"/>
      <c r="E140" s="96">
        <v>12.01</v>
      </c>
      <c r="F140" s="65">
        <f t="shared" si="7"/>
        <v>12</v>
      </c>
      <c r="G140" s="73">
        <v>12.09</v>
      </c>
      <c r="H140" s="65">
        <f t="shared" si="8"/>
        <v>12</v>
      </c>
      <c r="I140" s="97" t="s">
        <v>214</v>
      </c>
      <c r="J140" s="97"/>
      <c r="K140" s="128"/>
      <c r="L140" s="122"/>
    </row>
    <row r="141" spans="1:13" s="64" customFormat="1" x14ac:dyDescent="0.35">
      <c r="A141" s="73">
        <v>3</v>
      </c>
      <c r="B141" s="65">
        <f t="shared" si="6"/>
        <v>3</v>
      </c>
      <c r="C141" s="124"/>
      <c r="D141" s="124"/>
      <c r="E141" s="96">
        <v>12.01</v>
      </c>
      <c r="F141" s="65">
        <f t="shared" si="7"/>
        <v>12</v>
      </c>
      <c r="G141" s="73">
        <v>12.1</v>
      </c>
      <c r="H141" s="65">
        <f t="shared" si="8"/>
        <v>12</v>
      </c>
      <c r="I141" s="97" t="s">
        <v>214</v>
      </c>
      <c r="J141" s="97"/>
      <c r="K141" s="128" t="s">
        <v>599</v>
      </c>
      <c r="L141" s="122">
        <f>ROWS(K140:K141)</f>
        <v>2</v>
      </c>
    </row>
    <row r="142" spans="1:13" s="64" customFormat="1" x14ac:dyDescent="0.35">
      <c r="A142" s="69">
        <v>3</v>
      </c>
      <c r="B142" s="65">
        <f t="shared" si="6"/>
        <v>3</v>
      </c>
      <c r="C142" s="122"/>
      <c r="D142" s="122"/>
      <c r="E142" s="70">
        <v>8.01</v>
      </c>
      <c r="F142" s="65">
        <f t="shared" si="7"/>
        <v>8</v>
      </c>
      <c r="G142" s="69">
        <v>8.01</v>
      </c>
      <c r="H142" s="65">
        <f t="shared" si="8"/>
        <v>8</v>
      </c>
      <c r="I142" s="71" t="s">
        <v>212</v>
      </c>
      <c r="J142" s="71"/>
      <c r="K142" s="128"/>
      <c r="L142" s="122"/>
      <c r="M142" s="88"/>
    </row>
    <row r="143" spans="1:13" s="64" customFormat="1" x14ac:dyDescent="0.35">
      <c r="A143" s="69">
        <v>3</v>
      </c>
      <c r="B143" s="65">
        <f t="shared" si="6"/>
        <v>3</v>
      </c>
      <c r="C143" s="122"/>
      <c r="D143" s="122"/>
      <c r="E143" s="70">
        <v>11.02</v>
      </c>
      <c r="F143" s="65">
        <f t="shared" si="7"/>
        <v>11</v>
      </c>
      <c r="G143" s="69">
        <v>8.01</v>
      </c>
      <c r="H143" s="65">
        <f t="shared" si="8"/>
        <v>8</v>
      </c>
      <c r="I143" s="71" t="s">
        <v>212</v>
      </c>
      <c r="J143" s="71"/>
      <c r="K143" s="124"/>
      <c r="L143" s="132"/>
    </row>
    <row r="144" spans="1:13" s="64" customFormat="1" x14ac:dyDescent="0.25">
      <c r="A144" s="65">
        <v>3</v>
      </c>
      <c r="B144" s="65">
        <f t="shared" si="6"/>
        <v>3</v>
      </c>
      <c r="C144" s="128"/>
      <c r="D144" s="128"/>
      <c r="E144" s="66">
        <v>12.01</v>
      </c>
      <c r="F144" s="65">
        <f t="shared" si="7"/>
        <v>12</v>
      </c>
      <c r="G144" s="65">
        <v>8.01</v>
      </c>
      <c r="H144" s="65">
        <f t="shared" si="8"/>
        <v>8</v>
      </c>
      <c r="I144" s="67" t="s">
        <v>212</v>
      </c>
      <c r="J144" s="67"/>
      <c r="K144" s="124"/>
      <c r="L144" s="132"/>
    </row>
    <row r="145" spans="1:13" s="64" customFormat="1" x14ac:dyDescent="0.35">
      <c r="A145" s="54">
        <v>3</v>
      </c>
      <c r="B145" s="65">
        <f t="shared" si="6"/>
        <v>3</v>
      </c>
      <c r="C145" s="132"/>
      <c r="D145" s="132"/>
      <c r="E145" s="55">
        <v>6.04</v>
      </c>
      <c r="F145" s="65">
        <f t="shared" si="7"/>
        <v>6</v>
      </c>
      <c r="G145" s="54">
        <v>8.09</v>
      </c>
      <c r="H145" s="65">
        <f t="shared" si="8"/>
        <v>8</v>
      </c>
      <c r="I145" s="56" t="s">
        <v>213</v>
      </c>
      <c r="J145" s="56"/>
      <c r="K145" s="128"/>
      <c r="L145" s="122"/>
      <c r="M145" s="57"/>
    </row>
    <row r="146" spans="1:13" s="64" customFormat="1" x14ac:dyDescent="0.35">
      <c r="A146" s="54">
        <v>3</v>
      </c>
      <c r="B146" s="65">
        <f t="shared" si="6"/>
        <v>3</v>
      </c>
      <c r="C146" s="132"/>
      <c r="D146" s="132"/>
      <c r="E146" s="55">
        <v>6.0510000000000002</v>
      </c>
      <c r="F146" s="65">
        <f t="shared" si="7"/>
        <v>6</v>
      </c>
      <c r="G146" s="54">
        <v>8.09</v>
      </c>
      <c r="H146" s="65">
        <f t="shared" si="8"/>
        <v>8</v>
      </c>
      <c r="I146" s="56" t="s">
        <v>213</v>
      </c>
      <c r="J146" s="56"/>
      <c r="K146" s="128"/>
      <c r="L146" s="122"/>
      <c r="M146" s="57"/>
    </row>
    <row r="147" spans="1:13" s="64" customFormat="1" x14ac:dyDescent="0.35">
      <c r="A147" s="54">
        <v>3</v>
      </c>
      <c r="B147" s="65">
        <f t="shared" si="6"/>
        <v>3</v>
      </c>
      <c r="C147" s="132"/>
      <c r="D147" s="132"/>
      <c r="E147" s="55">
        <v>6.08</v>
      </c>
      <c r="F147" s="65">
        <f t="shared" si="7"/>
        <v>6</v>
      </c>
      <c r="G147" s="54">
        <v>8.09</v>
      </c>
      <c r="H147" s="65">
        <f t="shared" si="8"/>
        <v>8</v>
      </c>
      <c r="I147" s="56" t="s">
        <v>213</v>
      </c>
      <c r="J147" s="56"/>
      <c r="K147" s="128" t="s">
        <v>576</v>
      </c>
      <c r="L147" s="122">
        <f>ROWS(K141:K147)</f>
        <v>7</v>
      </c>
      <c r="M147" s="57"/>
    </row>
    <row r="148" spans="1:13" s="64" customFormat="1" x14ac:dyDescent="0.35">
      <c r="A148" s="54">
        <v>3</v>
      </c>
      <c r="B148" s="65">
        <f t="shared" si="6"/>
        <v>3</v>
      </c>
      <c r="C148" s="132"/>
      <c r="D148" s="132"/>
      <c r="E148" s="55">
        <v>6.03</v>
      </c>
      <c r="F148" s="65">
        <f t="shared" si="7"/>
        <v>6</v>
      </c>
      <c r="G148" s="54">
        <v>12.04</v>
      </c>
      <c r="H148" s="65">
        <f t="shared" si="8"/>
        <v>12</v>
      </c>
      <c r="I148" s="56" t="s">
        <v>213</v>
      </c>
      <c r="J148" s="56"/>
      <c r="K148" s="128" t="s">
        <v>577</v>
      </c>
      <c r="L148" s="122">
        <f>ROWS(K146:K148)</f>
        <v>3</v>
      </c>
      <c r="M148" s="57"/>
    </row>
    <row r="149" spans="1:13" s="64" customFormat="1" x14ac:dyDescent="0.3">
      <c r="A149" s="54">
        <v>3</v>
      </c>
      <c r="B149" s="65">
        <f t="shared" si="6"/>
        <v>3</v>
      </c>
      <c r="C149" s="132"/>
      <c r="D149" s="132"/>
      <c r="E149" s="55">
        <v>9.02</v>
      </c>
      <c r="F149" s="65">
        <f t="shared" si="7"/>
        <v>9</v>
      </c>
      <c r="G149" s="54">
        <v>8.09</v>
      </c>
      <c r="H149" s="65">
        <f t="shared" si="8"/>
        <v>8</v>
      </c>
      <c r="I149" s="56" t="s">
        <v>213</v>
      </c>
      <c r="J149" s="56"/>
      <c r="K149" s="124" t="s">
        <v>587</v>
      </c>
      <c r="L149" s="124">
        <f>ROWS(K148:K149)</f>
        <v>2</v>
      </c>
      <c r="M149" s="85"/>
    </row>
    <row r="150" spans="1:13" s="64" customFormat="1" x14ac:dyDescent="0.25">
      <c r="A150" s="54">
        <v>3</v>
      </c>
      <c r="B150" s="65">
        <f t="shared" si="6"/>
        <v>3</v>
      </c>
      <c r="C150" s="132"/>
      <c r="D150" s="132"/>
      <c r="E150" s="55">
        <v>11.01</v>
      </c>
      <c r="F150" s="65">
        <f t="shared" si="7"/>
        <v>11</v>
      </c>
      <c r="G150" s="54">
        <v>8.09</v>
      </c>
      <c r="H150" s="65">
        <f t="shared" si="8"/>
        <v>8</v>
      </c>
      <c r="I150" s="56" t="s">
        <v>213</v>
      </c>
      <c r="J150" s="56"/>
      <c r="K150" s="128"/>
      <c r="L150" s="128"/>
    </row>
    <row r="151" spans="1:13" s="64" customFormat="1" x14ac:dyDescent="0.35">
      <c r="A151" s="54">
        <v>3</v>
      </c>
      <c r="B151" s="65">
        <f t="shared" si="6"/>
        <v>3</v>
      </c>
      <c r="C151" s="132"/>
      <c r="D151" s="132"/>
      <c r="E151" s="55">
        <v>12.01</v>
      </c>
      <c r="F151" s="65">
        <f t="shared" si="7"/>
        <v>12</v>
      </c>
      <c r="G151" s="54">
        <v>8.09</v>
      </c>
      <c r="H151" s="65">
        <f t="shared" si="8"/>
        <v>8</v>
      </c>
      <c r="I151" s="56" t="s">
        <v>213</v>
      </c>
      <c r="J151" s="56"/>
      <c r="K151" s="128"/>
      <c r="L151" s="122"/>
      <c r="M151" s="69"/>
    </row>
    <row r="152" spans="1:13" s="72" customFormat="1" x14ac:dyDescent="0.35">
      <c r="A152" s="60">
        <v>3</v>
      </c>
      <c r="B152" s="65">
        <f t="shared" si="6"/>
        <v>3</v>
      </c>
      <c r="C152" s="123"/>
      <c r="D152" s="123"/>
      <c r="E152" s="61">
        <v>8.01</v>
      </c>
      <c r="F152" s="65">
        <f t="shared" si="7"/>
        <v>8</v>
      </c>
      <c r="G152" s="60">
        <v>1.02</v>
      </c>
      <c r="H152" s="65">
        <f t="shared" si="8"/>
        <v>1</v>
      </c>
      <c r="I152" s="62" t="s">
        <v>228</v>
      </c>
      <c r="J152" s="62"/>
      <c r="K152" s="128"/>
      <c r="L152" s="122"/>
      <c r="M152" s="64"/>
    </row>
    <row r="153" spans="1:13" s="72" customFormat="1" x14ac:dyDescent="0.35">
      <c r="A153" s="60">
        <v>3</v>
      </c>
      <c r="B153" s="65">
        <f t="shared" si="6"/>
        <v>3</v>
      </c>
      <c r="C153" s="123"/>
      <c r="D153" s="123"/>
      <c r="E153" s="61">
        <v>8.02</v>
      </c>
      <c r="F153" s="65">
        <f t="shared" si="7"/>
        <v>8</v>
      </c>
      <c r="G153" s="60">
        <v>1.02</v>
      </c>
      <c r="H153" s="65">
        <f t="shared" si="8"/>
        <v>1</v>
      </c>
      <c r="I153" s="62" t="s">
        <v>228</v>
      </c>
      <c r="J153" s="62"/>
      <c r="K153" s="128"/>
      <c r="L153" s="122"/>
      <c r="M153" s="64"/>
    </row>
    <row r="154" spans="1:13" s="64" customFormat="1" x14ac:dyDescent="0.35">
      <c r="A154" s="60">
        <v>3</v>
      </c>
      <c r="B154" s="65">
        <f t="shared" si="6"/>
        <v>3</v>
      </c>
      <c r="C154" s="123"/>
      <c r="D154" s="123"/>
      <c r="E154" s="61">
        <v>8.0500000000000007</v>
      </c>
      <c r="F154" s="65">
        <f t="shared" si="7"/>
        <v>8</v>
      </c>
      <c r="G154" s="60">
        <v>1.02</v>
      </c>
      <c r="H154" s="65">
        <f t="shared" si="8"/>
        <v>1</v>
      </c>
      <c r="I154" s="62" t="s">
        <v>228</v>
      </c>
      <c r="J154" s="62"/>
      <c r="K154" s="128"/>
      <c r="L154" s="122"/>
      <c r="M154" s="84"/>
    </row>
    <row r="155" spans="1:13" s="64" customFormat="1" x14ac:dyDescent="0.35">
      <c r="A155" s="60">
        <v>3</v>
      </c>
      <c r="B155" s="65">
        <f t="shared" si="6"/>
        <v>3</v>
      </c>
      <c r="C155" s="123"/>
      <c r="D155" s="123"/>
      <c r="E155" s="61">
        <v>8.06</v>
      </c>
      <c r="F155" s="65">
        <f t="shared" si="7"/>
        <v>8</v>
      </c>
      <c r="G155" s="60">
        <v>1.02</v>
      </c>
      <c r="H155" s="65">
        <f t="shared" si="8"/>
        <v>1</v>
      </c>
      <c r="I155" s="62" t="s">
        <v>228</v>
      </c>
      <c r="J155" s="62"/>
      <c r="K155" s="128"/>
      <c r="L155" s="122"/>
    </row>
    <row r="156" spans="1:13" s="84" customFormat="1" x14ac:dyDescent="0.35">
      <c r="A156" s="60">
        <v>3</v>
      </c>
      <c r="B156" s="65">
        <f t="shared" si="6"/>
        <v>3</v>
      </c>
      <c r="C156" s="123"/>
      <c r="D156" s="123"/>
      <c r="E156" s="61">
        <v>8.0500000000000007</v>
      </c>
      <c r="F156" s="65">
        <f t="shared" si="7"/>
        <v>8</v>
      </c>
      <c r="G156" s="60">
        <v>11.03</v>
      </c>
      <c r="H156" s="65">
        <f t="shared" si="8"/>
        <v>11</v>
      </c>
      <c r="I156" s="62" t="s">
        <v>228</v>
      </c>
      <c r="J156" s="62"/>
      <c r="K156" s="128"/>
      <c r="L156" s="122"/>
      <c r="M156" s="72"/>
    </row>
    <row r="157" spans="1:13" s="84" customFormat="1" x14ac:dyDescent="0.35">
      <c r="A157" s="60">
        <v>3</v>
      </c>
      <c r="B157" s="65">
        <f t="shared" si="6"/>
        <v>3</v>
      </c>
      <c r="C157" s="123"/>
      <c r="D157" s="123"/>
      <c r="E157" s="61">
        <v>8.0500000000000007</v>
      </c>
      <c r="F157" s="65">
        <f t="shared" si="7"/>
        <v>8</v>
      </c>
      <c r="G157" s="60">
        <v>11.04</v>
      </c>
      <c r="H157" s="65">
        <f t="shared" si="8"/>
        <v>11</v>
      </c>
      <c r="I157" s="62" t="s">
        <v>228</v>
      </c>
      <c r="J157" s="62"/>
      <c r="K157" s="128"/>
      <c r="L157" s="122"/>
      <c r="M157" s="72"/>
    </row>
    <row r="158" spans="1:13" s="84" customFormat="1" x14ac:dyDescent="0.35">
      <c r="A158" s="60">
        <v>3</v>
      </c>
      <c r="B158" s="65">
        <f t="shared" si="6"/>
        <v>3</v>
      </c>
      <c r="C158" s="123"/>
      <c r="D158" s="123"/>
      <c r="E158" s="61">
        <v>8.06</v>
      </c>
      <c r="F158" s="65">
        <f t="shared" si="7"/>
        <v>8</v>
      </c>
      <c r="G158" s="60">
        <v>11.03</v>
      </c>
      <c r="H158" s="65">
        <f t="shared" si="8"/>
        <v>11</v>
      </c>
      <c r="I158" s="62" t="s">
        <v>228</v>
      </c>
      <c r="J158" s="62"/>
      <c r="K158" s="128"/>
      <c r="L158" s="122"/>
      <c r="M158" s="72"/>
    </row>
    <row r="159" spans="1:13" s="64" customFormat="1" x14ac:dyDescent="0.35">
      <c r="A159" s="60">
        <v>3</v>
      </c>
      <c r="B159" s="65">
        <f t="shared" si="6"/>
        <v>3</v>
      </c>
      <c r="C159" s="123"/>
      <c r="D159" s="123"/>
      <c r="E159" s="61">
        <v>8.06</v>
      </c>
      <c r="F159" s="65">
        <f t="shared" si="7"/>
        <v>8</v>
      </c>
      <c r="G159" s="60">
        <v>11.04</v>
      </c>
      <c r="H159" s="65">
        <f t="shared" si="8"/>
        <v>11</v>
      </c>
      <c r="I159" s="62" t="s">
        <v>228</v>
      </c>
      <c r="J159" s="62"/>
      <c r="K159" s="128" t="s">
        <v>582</v>
      </c>
      <c r="L159" s="122">
        <f>ROWS(K156:K159)</f>
        <v>4</v>
      </c>
      <c r="M159" s="72"/>
    </row>
    <row r="160" spans="1:13" s="84" customFormat="1" x14ac:dyDescent="0.35">
      <c r="A160" s="60">
        <v>3</v>
      </c>
      <c r="B160" s="65">
        <f t="shared" si="6"/>
        <v>3</v>
      </c>
      <c r="C160" s="123"/>
      <c r="D160" s="123"/>
      <c r="E160" s="61">
        <v>10.010999999999999</v>
      </c>
      <c r="F160" s="65">
        <f t="shared" si="7"/>
        <v>10</v>
      </c>
      <c r="G160" s="60">
        <v>1.02</v>
      </c>
      <c r="H160" s="65">
        <f t="shared" si="8"/>
        <v>1</v>
      </c>
      <c r="I160" s="62" t="s">
        <v>228</v>
      </c>
      <c r="J160" s="62"/>
      <c r="K160" s="124"/>
      <c r="L160" s="124"/>
      <c r="M160" s="72"/>
    </row>
    <row r="161" spans="1:13" s="84" customFormat="1" x14ac:dyDescent="0.35">
      <c r="A161" s="54">
        <v>3</v>
      </c>
      <c r="B161" s="65">
        <f t="shared" si="6"/>
        <v>3</v>
      </c>
      <c r="C161" s="132"/>
      <c r="D161" s="132"/>
      <c r="E161" s="55">
        <v>2.0099999999999998</v>
      </c>
      <c r="F161" s="65">
        <f t="shared" si="7"/>
        <v>2</v>
      </c>
      <c r="G161" s="54">
        <v>1.05</v>
      </c>
      <c r="H161" s="65">
        <f t="shared" si="8"/>
        <v>1</v>
      </c>
      <c r="I161" s="56" t="s">
        <v>217</v>
      </c>
      <c r="J161" s="56"/>
      <c r="K161" s="128"/>
      <c r="L161" s="122"/>
      <c r="M161" s="64"/>
    </row>
    <row r="162" spans="1:13" s="84" customFormat="1" x14ac:dyDescent="0.35">
      <c r="A162" s="54">
        <v>3</v>
      </c>
      <c r="B162" s="65">
        <f t="shared" si="6"/>
        <v>3</v>
      </c>
      <c r="C162" s="132"/>
      <c r="D162" s="132"/>
      <c r="E162" s="55">
        <v>2.06</v>
      </c>
      <c r="F162" s="65">
        <f t="shared" si="7"/>
        <v>2</v>
      </c>
      <c r="G162" s="54">
        <v>1.05</v>
      </c>
      <c r="H162" s="65">
        <f t="shared" si="8"/>
        <v>1</v>
      </c>
      <c r="I162" s="56" t="s">
        <v>217</v>
      </c>
      <c r="J162" s="56"/>
      <c r="K162" s="128"/>
      <c r="L162" s="122"/>
      <c r="M162" s="64"/>
    </row>
    <row r="163" spans="1:13" s="84" customFormat="1" x14ac:dyDescent="0.25">
      <c r="A163" s="54">
        <v>3</v>
      </c>
      <c r="B163" s="65">
        <f t="shared" si="6"/>
        <v>3</v>
      </c>
      <c r="C163" s="132"/>
      <c r="D163" s="132"/>
      <c r="E163" s="55">
        <v>9.09</v>
      </c>
      <c r="F163" s="65">
        <f t="shared" si="7"/>
        <v>9</v>
      </c>
      <c r="G163" s="54">
        <v>1.05</v>
      </c>
      <c r="H163" s="65">
        <f t="shared" si="8"/>
        <v>1</v>
      </c>
      <c r="I163" s="56" t="s">
        <v>217</v>
      </c>
      <c r="J163" s="56"/>
      <c r="K163" s="124" t="s">
        <v>584</v>
      </c>
      <c r="L163" s="124">
        <f>ROWS(K162:K163)</f>
        <v>2</v>
      </c>
      <c r="M163" s="64"/>
    </row>
    <row r="164" spans="1:13" s="84" customFormat="1" x14ac:dyDescent="0.25">
      <c r="A164" s="54">
        <v>3</v>
      </c>
      <c r="B164" s="65">
        <f t="shared" si="6"/>
        <v>3</v>
      </c>
      <c r="C164" s="132"/>
      <c r="D164" s="132"/>
      <c r="E164" s="55">
        <v>10.021000000000001</v>
      </c>
      <c r="F164" s="65">
        <f t="shared" si="7"/>
        <v>10</v>
      </c>
      <c r="G164" s="54">
        <v>1.05</v>
      </c>
      <c r="H164" s="65">
        <f t="shared" si="8"/>
        <v>1</v>
      </c>
      <c r="I164" s="56" t="s">
        <v>217</v>
      </c>
      <c r="J164" s="56"/>
      <c r="K164" s="124"/>
      <c r="L164" s="124"/>
      <c r="M164" s="72"/>
    </row>
    <row r="165" spans="1:13" s="84" customFormat="1" x14ac:dyDescent="0.35">
      <c r="A165" s="54">
        <v>3</v>
      </c>
      <c r="B165" s="65">
        <f t="shared" si="6"/>
        <v>3</v>
      </c>
      <c r="C165" s="132"/>
      <c r="D165" s="132"/>
      <c r="E165" s="55">
        <v>10.023</v>
      </c>
      <c r="F165" s="65">
        <f t="shared" si="7"/>
        <v>10</v>
      </c>
      <c r="G165" s="54">
        <v>1.05</v>
      </c>
      <c r="H165" s="65">
        <f t="shared" si="8"/>
        <v>1</v>
      </c>
      <c r="I165" s="56" t="s">
        <v>217</v>
      </c>
      <c r="J165" s="56"/>
      <c r="K165" s="128"/>
      <c r="L165" s="122"/>
      <c r="M165" s="85"/>
    </row>
    <row r="166" spans="1:13" s="64" customFormat="1" x14ac:dyDescent="0.35">
      <c r="A166" s="60">
        <v>3</v>
      </c>
      <c r="B166" s="65">
        <f t="shared" si="6"/>
        <v>3</v>
      </c>
      <c r="C166" s="123"/>
      <c r="D166" s="123"/>
      <c r="E166" s="61">
        <v>10.025</v>
      </c>
      <c r="F166" s="65">
        <f t="shared" si="7"/>
        <v>10</v>
      </c>
      <c r="G166" s="60">
        <v>1.05</v>
      </c>
      <c r="H166" s="65">
        <f t="shared" si="8"/>
        <v>1</v>
      </c>
      <c r="I166" s="62" t="s">
        <v>217</v>
      </c>
      <c r="J166" s="62"/>
      <c r="K166" s="128"/>
      <c r="L166" s="122"/>
    </row>
    <row r="167" spans="1:13" s="64" customFormat="1" x14ac:dyDescent="0.35">
      <c r="A167" s="60">
        <v>3</v>
      </c>
      <c r="B167" s="65">
        <f t="shared" si="6"/>
        <v>3</v>
      </c>
      <c r="C167" s="123"/>
      <c r="D167" s="123"/>
      <c r="E167" s="61">
        <v>12.01</v>
      </c>
      <c r="F167" s="65">
        <f t="shared" si="7"/>
        <v>12</v>
      </c>
      <c r="G167" s="60">
        <v>1.05</v>
      </c>
      <c r="H167" s="65">
        <f t="shared" si="8"/>
        <v>1</v>
      </c>
      <c r="I167" s="62" t="s">
        <v>217</v>
      </c>
      <c r="J167" s="62"/>
      <c r="K167" s="124"/>
      <c r="L167" s="132"/>
      <c r="M167" s="72"/>
    </row>
    <row r="168" spans="1:13" s="64" customFormat="1" x14ac:dyDescent="0.35">
      <c r="A168" s="60">
        <v>3</v>
      </c>
      <c r="B168" s="65">
        <f t="shared" si="6"/>
        <v>3</v>
      </c>
      <c r="C168" s="123"/>
      <c r="D168" s="123"/>
      <c r="E168" s="61">
        <v>2.0099999999999998</v>
      </c>
      <c r="F168" s="65">
        <f t="shared" si="7"/>
        <v>2</v>
      </c>
      <c r="G168" s="60">
        <v>8.01</v>
      </c>
      <c r="H168" s="65">
        <f t="shared" si="8"/>
        <v>8</v>
      </c>
      <c r="I168" s="62" t="s">
        <v>249</v>
      </c>
      <c r="J168" s="62"/>
      <c r="K168" s="128"/>
      <c r="L168" s="122"/>
      <c r="M168" s="72"/>
    </row>
    <row r="169" spans="1:13" s="64" customFormat="1" x14ac:dyDescent="0.35">
      <c r="A169" s="60">
        <v>3</v>
      </c>
      <c r="B169" s="65">
        <f t="shared" si="6"/>
        <v>3</v>
      </c>
      <c r="C169" s="123"/>
      <c r="D169" s="123"/>
      <c r="E169" s="61">
        <v>2.0299999999999998</v>
      </c>
      <c r="F169" s="65">
        <f t="shared" si="7"/>
        <v>2</v>
      </c>
      <c r="G169" s="60">
        <v>8.01</v>
      </c>
      <c r="H169" s="65">
        <f t="shared" si="8"/>
        <v>8</v>
      </c>
      <c r="I169" s="62" t="s">
        <v>249</v>
      </c>
      <c r="J169" s="62"/>
      <c r="K169" s="128"/>
      <c r="L169" s="122"/>
      <c r="M169" s="72"/>
    </row>
    <row r="170" spans="1:13" s="64" customFormat="1" x14ac:dyDescent="0.35">
      <c r="A170" s="60">
        <v>3</v>
      </c>
      <c r="B170" s="65">
        <f t="shared" si="6"/>
        <v>3</v>
      </c>
      <c r="C170" s="123"/>
      <c r="D170" s="123"/>
      <c r="E170" s="61">
        <v>2.04</v>
      </c>
      <c r="F170" s="65">
        <f t="shared" si="7"/>
        <v>2</v>
      </c>
      <c r="G170" s="60">
        <v>8.01</v>
      </c>
      <c r="H170" s="65">
        <f t="shared" si="8"/>
        <v>8</v>
      </c>
      <c r="I170" s="62" t="s">
        <v>249</v>
      </c>
      <c r="J170" s="62"/>
      <c r="K170" s="132"/>
      <c r="L170" s="123"/>
      <c r="M170" s="72"/>
    </row>
    <row r="171" spans="1:13" s="72" customFormat="1" x14ac:dyDescent="0.35">
      <c r="A171" s="60">
        <v>3</v>
      </c>
      <c r="B171" s="65">
        <f t="shared" si="6"/>
        <v>3</v>
      </c>
      <c r="C171" s="123"/>
      <c r="D171" s="123"/>
      <c r="E171" s="61">
        <v>2.0099999999999998</v>
      </c>
      <c r="F171" s="65">
        <f t="shared" si="7"/>
        <v>2</v>
      </c>
      <c r="G171" s="60">
        <v>10.06</v>
      </c>
      <c r="H171" s="65">
        <f t="shared" si="8"/>
        <v>10</v>
      </c>
      <c r="I171" s="62" t="s">
        <v>249</v>
      </c>
      <c r="J171" s="62"/>
      <c r="K171" s="128"/>
      <c r="L171" s="122"/>
    </row>
    <row r="172" spans="1:13" s="72" customFormat="1" x14ac:dyDescent="0.35">
      <c r="A172" s="60">
        <v>3</v>
      </c>
      <c r="B172" s="65">
        <f t="shared" si="6"/>
        <v>3</v>
      </c>
      <c r="C172" s="123"/>
      <c r="D172" s="123"/>
      <c r="E172" s="61">
        <v>2.0099999999999998</v>
      </c>
      <c r="F172" s="65">
        <f t="shared" si="7"/>
        <v>2</v>
      </c>
      <c r="G172" s="60">
        <v>10.07</v>
      </c>
      <c r="H172" s="65">
        <f t="shared" si="8"/>
        <v>10</v>
      </c>
      <c r="I172" s="62" t="s">
        <v>249</v>
      </c>
      <c r="J172" s="62"/>
      <c r="K172" s="128"/>
      <c r="L172" s="122"/>
    </row>
    <row r="173" spans="1:13" s="64" customFormat="1" x14ac:dyDescent="0.35">
      <c r="A173" s="60">
        <v>3</v>
      </c>
      <c r="B173" s="65">
        <f t="shared" si="6"/>
        <v>3</v>
      </c>
      <c r="C173" s="123"/>
      <c r="D173" s="123"/>
      <c r="E173" s="61">
        <v>2.0099999999999998</v>
      </c>
      <c r="F173" s="65">
        <f t="shared" si="7"/>
        <v>2</v>
      </c>
      <c r="G173" s="60">
        <v>10.08</v>
      </c>
      <c r="H173" s="65">
        <f t="shared" si="8"/>
        <v>10</v>
      </c>
      <c r="I173" s="62" t="s">
        <v>249</v>
      </c>
      <c r="J173" s="62"/>
      <c r="K173" s="128"/>
      <c r="L173" s="122"/>
      <c r="M173" s="72"/>
    </row>
    <row r="174" spans="1:13" s="64" customFormat="1" x14ac:dyDescent="0.35">
      <c r="A174" s="60">
        <v>3</v>
      </c>
      <c r="B174" s="65">
        <f t="shared" si="6"/>
        <v>3</v>
      </c>
      <c r="C174" s="123"/>
      <c r="D174" s="123"/>
      <c r="E174" s="61">
        <v>2.0299999999999998</v>
      </c>
      <c r="F174" s="65">
        <f t="shared" si="7"/>
        <v>2</v>
      </c>
      <c r="G174" s="60">
        <v>10.06</v>
      </c>
      <c r="H174" s="65">
        <f t="shared" si="8"/>
        <v>10</v>
      </c>
      <c r="I174" s="62" t="s">
        <v>249</v>
      </c>
      <c r="J174" s="62"/>
      <c r="K174" s="132"/>
      <c r="L174" s="123"/>
      <c r="M174" s="72"/>
    </row>
    <row r="175" spans="1:13" s="64" customFormat="1" x14ac:dyDescent="0.35">
      <c r="A175" s="60">
        <v>3</v>
      </c>
      <c r="B175" s="65">
        <f t="shared" si="6"/>
        <v>3</v>
      </c>
      <c r="C175" s="123"/>
      <c r="D175" s="123"/>
      <c r="E175" s="61">
        <v>2.0299999999999998</v>
      </c>
      <c r="F175" s="65">
        <f t="shared" si="7"/>
        <v>2</v>
      </c>
      <c r="G175" s="60">
        <v>10.07</v>
      </c>
      <c r="H175" s="65">
        <f t="shared" si="8"/>
        <v>10</v>
      </c>
      <c r="I175" s="62" t="s">
        <v>249</v>
      </c>
      <c r="J175" s="62"/>
      <c r="K175" s="132"/>
      <c r="L175" s="123"/>
      <c r="M175" s="72"/>
    </row>
    <row r="176" spans="1:13" s="64" customFormat="1" x14ac:dyDescent="0.35">
      <c r="A176" s="60">
        <v>3</v>
      </c>
      <c r="B176" s="65">
        <f t="shared" si="6"/>
        <v>3</v>
      </c>
      <c r="C176" s="123"/>
      <c r="D176" s="123"/>
      <c r="E176" s="61">
        <v>2.0299999999999998</v>
      </c>
      <c r="F176" s="65">
        <f t="shared" si="7"/>
        <v>2</v>
      </c>
      <c r="G176" s="60">
        <v>10.08</v>
      </c>
      <c r="H176" s="65">
        <f t="shared" si="8"/>
        <v>10</v>
      </c>
      <c r="I176" s="62" t="s">
        <v>249</v>
      </c>
      <c r="J176" s="62"/>
      <c r="K176" s="132"/>
      <c r="L176" s="123"/>
      <c r="M176" s="72"/>
    </row>
    <row r="177" spans="1:13" s="64" customFormat="1" x14ac:dyDescent="0.35">
      <c r="A177" s="60">
        <v>3</v>
      </c>
      <c r="B177" s="65">
        <f t="shared" si="6"/>
        <v>3</v>
      </c>
      <c r="C177" s="123"/>
      <c r="D177" s="123"/>
      <c r="E177" s="61">
        <v>2.04</v>
      </c>
      <c r="F177" s="65">
        <f t="shared" si="7"/>
        <v>2</v>
      </c>
      <c r="G177" s="60">
        <v>10.06</v>
      </c>
      <c r="H177" s="65">
        <f t="shared" si="8"/>
        <v>10</v>
      </c>
      <c r="I177" s="62" t="s">
        <v>249</v>
      </c>
      <c r="J177" s="62"/>
      <c r="K177" s="132"/>
      <c r="L177" s="123"/>
      <c r="M177" s="72"/>
    </row>
    <row r="178" spans="1:13" s="64" customFormat="1" x14ac:dyDescent="0.35">
      <c r="A178" s="60">
        <v>3</v>
      </c>
      <c r="B178" s="65">
        <f t="shared" si="6"/>
        <v>3</v>
      </c>
      <c r="C178" s="123"/>
      <c r="D178" s="123"/>
      <c r="E178" s="61">
        <v>2.04</v>
      </c>
      <c r="F178" s="65">
        <f t="shared" si="7"/>
        <v>2</v>
      </c>
      <c r="G178" s="60">
        <v>10.07</v>
      </c>
      <c r="H178" s="65">
        <f t="shared" si="8"/>
        <v>10</v>
      </c>
      <c r="I178" s="62" t="s">
        <v>249</v>
      </c>
      <c r="J178" s="62"/>
      <c r="K178" s="132"/>
      <c r="L178" s="123"/>
      <c r="M178" s="72"/>
    </row>
    <row r="179" spans="1:13" s="64" customFormat="1" x14ac:dyDescent="0.35">
      <c r="A179" s="60">
        <v>3</v>
      </c>
      <c r="B179" s="65">
        <f t="shared" si="6"/>
        <v>3</v>
      </c>
      <c r="C179" s="123"/>
      <c r="D179" s="123"/>
      <c r="E179" s="61">
        <v>2.04</v>
      </c>
      <c r="F179" s="65">
        <f t="shared" si="7"/>
        <v>2</v>
      </c>
      <c r="G179" s="60">
        <v>10.08</v>
      </c>
      <c r="H179" s="65">
        <f t="shared" si="8"/>
        <v>10</v>
      </c>
      <c r="I179" s="62" t="s">
        <v>249</v>
      </c>
      <c r="J179" s="62"/>
      <c r="K179" s="132" t="s">
        <v>572</v>
      </c>
      <c r="L179" s="123">
        <f>ROWS(K169:K179)</f>
        <v>11</v>
      </c>
      <c r="M179" s="72"/>
    </row>
    <row r="180" spans="1:13" s="64" customFormat="1" x14ac:dyDescent="0.35">
      <c r="A180" s="60">
        <v>3</v>
      </c>
      <c r="B180" s="65">
        <f t="shared" si="6"/>
        <v>3</v>
      </c>
      <c r="C180" s="123"/>
      <c r="D180" s="123"/>
      <c r="E180" s="61">
        <v>8.01</v>
      </c>
      <c r="F180" s="65">
        <f t="shared" si="7"/>
        <v>8</v>
      </c>
      <c r="G180" s="60">
        <v>8.01</v>
      </c>
      <c r="H180" s="65">
        <f t="shared" si="8"/>
        <v>8</v>
      </c>
      <c r="I180" s="62" t="s">
        <v>249</v>
      </c>
      <c r="J180" s="62"/>
      <c r="K180" s="128"/>
      <c r="L180" s="122"/>
      <c r="M180" s="72"/>
    </row>
    <row r="181" spans="1:13" s="64" customFormat="1" x14ac:dyDescent="0.35">
      <c r="A181" s="60">
        <v>3</v>
      </c>
      <c r="B181" s="65">
        <f t="shared" si="6"/>
        <v>3</v>
      </c>
      <c r="C181" s="123"/>
      <c r="D181" s="123"/>
      <c r="E181" s="61">
        <v>10.013</v>
      </c>
      <c r="F181" s="65">
        <f t="shared" si="7"/>
        <v>10</v>
      </c>
      <c r="G181" s="60">
        <v>8.01</v>
      </c>
      <c r="H181" s="65">
        <f t="shared" si="8"/>
        <v>8</v>
      </c>
      <c r="I181" s="62" t="s">
        <v>249</v>
      </c>
      <c r="J181" s="62"/>
      <c r="K181" s="124"/>
      <c r="L181" s="124"/>
    </row>
    <row r="182" spans="1:13" s="64" customFormat="1" x14ac:dyDescent="0.35">
      <c r="A182" s="60">
        <v>3</v>
      </c>
      <c r="B182" s="65">
        <f t="shared" si="6"/>
        <v>3</v>
      </c>
      <c r="C182" s="123"/>
      <c r="D182" s="123"/>
      <c r="E182" s="61">
        <v>12.01</v>
      </c>
      <c r="F182" s="65">
        <f t="shared" si="7"/>
        <v>12</v>
      </c>
      <c r="G182" s="60">
        <v>8.01</v>
      </c>
      <c r="H182" s="65">
        <f t="shared" si="8"/>
        <v>8</v>
      </c>
      <c r="I182" s="62" t="s">
        <v>249</v>
      </c>
      <c r="J182" s="62"/>
      <c r="K182" s="125"/>
      <c r="L182" s="125"/>
      <c r="M182" s="72"/>
    </row>
    <row r="183" spans="1:13" s="64" customFormat="1" x14ac:dyDescent="0.35">
      <c r="A183" s="60">
        <v>3</v>
      </c>
      <c r="B183" s="65">
        <f t="shared" si="6"/>
        <v>3</v>
      </c>
      <c r="C183" s="123"/>
      <c r="D183" s="123"/>
      <c r="E183" s="61">
        <v>15</v>
      </c>
      <c r="F183" s="65">
        <f t="shared" si="7"/>
        <v>15</v>
      </c>
      <c r="G183" s="60">
        <v>8.01</v>
      </c>
      <c r="H183" s="65">
        <f t="shared" si="8"/>
        <v>8</v>
      </c>
      <c r="I183" s="62" t="s">
        <v>249</v>
      </c>
      <c r="J183" s="62"/>
      <c r="K183" s="128"/>
      <c r="L183" s="122"/>
      <c r="M183" s="72"/>
    </row>
    <row r="184" spans="1:13" s="64" customFormat="1" x14ac:dyDescent="0.35">
      <c r="A184" s="60">
        <v>3</v>
      </c>
      <c r="B184" s="65">
        <f t="shared" si="6"/>
        <v>3</v>
      </c>
      <c r="C184" s="123"/>
      <c r="D184" s="123"/>
      <c r="E184" s="61">
        <v>15</v>
      </c>
      <c r="F184" s="65">
        <f t="shared" si="7"/>
        <v>15</v>
      </c>
      <c r="G184" s="60">
        <v>10.06</v>
      </c>
      <c r="H184" s="65">
        <f t="shared" si="8"/>
        <v>10</v>
      </c>
      <c r="I184" s="62" t="s">
        <v>249</v>
      </c>
      <c r="J184" s="62"/>
      <c r="K184" s="128"/>
      <c r="L184" s="122"/>
      <c r="M184" s="72"/>
    </row>
    <row r="185" spans="1:13" s="64" customFormat="1" x14ac:dyDescent="0.35">
      <c r="A185" s="60">
        <v>3</v>
      </c>
      <c r="B185" s="65">
        <f t="shared" si="6"/>
        <v>3</v>
      </c>
      <c r="C185" s="123"/>
      <c r="D185" s="123"/>
      <c r="E185" s="61">
        <v>15</v>
      </c>
      <c r="F185" s="65">
        <f t="shared" si="7"/>
        <v>15</v>
      </c>
      <c r="G185" s="60">
        <v>10.07</v>
      </c>
      <c r="H185" s="65">
        <f t="shared" si="8"/>
        <v>10</v>
      </c>
      <c r="I185" s="62" t="s">
        <v>249</v>
      </c>
      <c r="J185" s="62"/>
      <c r="K185" s="128"/>
      <c r="L185" s="122"/>
      <c r="M185" s="72"/>
    </row>
    <row r="186" spans="1:13" s="64" customFormat="1" x14ac:dyDescent="0.35">
      <c r="A186" s="60">
        <v>3</v>
      </c>
      <c r="B186" s="65">
        <f t="shared" si="6"/>
        <v>3</v>
      </c>
      <c r="C186" s="123"/>
      <c r="D186" s="123"/>
      <c r="E186" s="61">
        <v>15</v>
      </c>
      <c r="F186" s="65">
        <f t="shared" si="7"/>
        <v>15</v>
      </c>
      <c r="G186" s="60">
        <v>10.08</v>
      </c>
      <c r="H186" s="65">
        <f t="shared" si="8"/>
        <v>10</v>
      </c>
      <c r="I186" s="62" t="s">
        <v>249</v>
      </c>
      <c r="J186" s="62"/>
      <c r="K186" s="128" t="s">
        <v>604</v>
      </c>
      <c r="L186" s="122">
        <f>ROWS(K184:K186)</f>
        <v>3</v>
      </c>
      <c r="M186" s="72"/>
    </row>
    <row r="187" spans="1:13" s="64" customFormat="1" x14ac:dyDescent="0.35">
      <c r="A187" s="69">
        <v>3</v>
      </c>
      <c r="B187" s="65">
        <f t="shared" si="6"/>
        <v>3</v>
      </c>
      <c r="C187" s="122"/>
      <c r="D187" s="122"/>
      <c r="E187" s="70">
        <v>2.0099999999999998</v>
      </c>
      <c r="F187" s="65">
        <f t="shared" si="7"/>
        <v>2</v>
      </c>
      <c r="G187" s="69">
        <v>8.01</v>
      </c>
      <c r="H187" s="65">
        <f t="shared" si="8"/>
        <v>8</v>
      </c>
      <c r="I187" s="71" t="s">
        <v>248</v>
      </c>
      <c r="J187" s="71"/>
      <c r="K187" s="128"/>
      <c r="L187" s="122"/>
      <c r="M187" s="72"/>
    </row>
    <row r="188" spans="1:13" s="64" customFormat="1" x14ac:dyDescent="0.35">
      <c r="A188" s="69">
        <v>3</v>
      </c>
      <c r="B188" s="65">
        <f t="shared" si="6"/>
        <v>3</v>
      </c>
      <c r="C188" s="122"/>
      <c r="D188" s="122"/>
      <c r="E188" s="70">
        <v>2.04</v>
      </c>
      <c r="F188" s="65">
        <f t="shared" si="7"/>
        <v>2</v>
      </c>
      <c r="G188" s="69">
        <v>8.01</v>
      </c>
      <c r="H188" s="65">
        <f t="shared" si="8"/>
        <v>8</v>
      </c>
      <c r="I188" s="71" t="s">
        <v>248</v>
      </c>
      <c r="J188" s="71"/>
      <c r="K188" s="132" t="s">
        <v>571</v>
      </c>
      <c r="L188" s="123">
        <f>ROWS(K184:K188)</f>
        <v>5</v>
      </c>
      <c r="M188" s="72"/>
    </row>
    <row r="189" spans="1:13" s="64" customFormat="1" x14ac:dyDescent="0.35">
      <c r="A189" s="69">
        <v>3</v>
      </c>
      <c r="B189" s="65">
        <f t="shared" si="6"/>
        <v>3</v>
      </c>
      <c r="C189" s="122"/>
      <c r="D189" s="122"/>
      <c r="E189" s="70">
        <v>8.01</v>
      </c>
      <c r="F189" s="65">
        <f t="shared" si="7"/>
        <v>8</v>
      </c>
      <c r="G189" s="69">
        <v>8.01</v>
      </c>
      <c r="H189" s="65">
        <f t="shared" si="8"/>
        <v>8</v>
      </c>
      <c r="I189" s="71" t="s">
        <v>248</v>
      </c>
      <c r="J189" s="71"/>
      <c r="K189" s="128" t="s">
        <v>581</v>
      </c>
      <c r="L189" s="122">
        <f>ROWS(K184:K189)</f>
        <v>6</v>
      </c>
      <c r="M189" s="72"/>
    </row>
    <row r="190" spans="1:13" s="64" customFormat="1" x14ac:dyDescent="0.35">
      <c r="A190" s="69">
        <v>3</v>
      </c>
      <c r="B190" s="65">
        <f t="shared" si="6"/>
        <v>3</v>
      </c>
      <c r="C190" s="122"/>
      <c r="D190" s="122"/>
      <c r="E190" s="70">
        <v>10.010999999999999</v>
      </c>
      <c r="F190" s="65">
        <f t="shared" si="7"/>
        <v>10</v>
      </c>
      <c r="G190" s="69">
        <v>8.01</v>
      </c>
      <c r="H190" s="65">
        <f t="shared" si="8"/>
        <v>8</v>
      </c>
      <c r="I190" s="71" t="s">
        <v>248</v>
      </c>
      <c r="J190" s="71"/>
      <c r="K190" s="124" t="s">
        <v>592</v>
      </c>
      <c r="L190" s="124">
        <f>ROWS(K189:K190)</f>
        <v>2</v>
      </c>
    </row>
    <row r="191" spans="1:13" s="64" customFormat="1" x14ac:dyDescent="0.35">
      <c r="A191" s="69">
        <v>3</v>
      </c>
      <c r="B191" s="65">
        <f t="shared" si="6"/>
        <v>3</v>
      </c>
      <c r="C191" s="122"/>
      <c r="D191" s="122"/>
      <c r="E191" s="70">
        <v>11.09</v>
      </c>
      <c r="F191" s="65">
        <f t="shared" si="7"/>
        <v>11</v>
      </c>
      <c r="G191" s="69">
        <v>8.01</v>
      </c>
      <c r="H191" s="65">
        <f t="shared" si="8"/>
        <v>8</v>
      </c>
      <c r="I191" s="71" t="s">
        <v>248</v>
      </c>
      <c r="J191" s="71"/>
      <c r="K191" s="124" t="s">
        <v>593</v>
      </c>
      <c r="L191" s="132">
        <f>ROWS(K187:K191)</f>
        <v>5</v>
      </c>
    </row>
    <row r="192" spans="1:13" s="64" customFormat="1" x14ac:dyDescent="0.35">
      <c r="A192" s="69">
        <v>3</v>
      </c>
      <c r="B192" s="65">
        <f t="shared" si="6"/>
        <v>3</v>
      </c>
      <c r="C192" s="122"/>
      <c r="D192" s="122"/>
      <c r="E192" s="70">
        <v>12.01</v>
      </c>
      <c r="F192" s="65">
        <f t="shared" si="7"/>
        <v>12</v>
      </c>
      <c r="G192" s="69">
        <v>8.01</v>
      </c>
      <c r="H192" s="65">
        <f t="shared" si="8"/>
        <v>8</v>
      </c>
      <c r="I192" s="71" t="s">
        <v>248</v>
      </c>
      <c r="J192" s="71"/>
      <c r="K192" s="128" t="s">
        <v>598</v>
      </c>
      <c r="L192" s="122">
        <f>ROWS(K188:K192)</f>
        <v>5</v>
      </c>
      <c r="M192" s="72"/>
    </row>
    <row r="193" spans="1:13" s="64" customFormat="1" x14ac:dyDescent="0.35">
      <c r="A193" s="69">
        <v>3</v>
      </c>
      <c r="B193" s="65">
        <f t="shared" si="6"/>
        <v>3</v>
      </c>
      <c r="C193" s="122"/>
      <c r="D193" s="122"/>
      <c r="E193" s="70">
        <v>15</v>
      </c>
      <c r="F193" s="65">
        <f t="shared" si="7"/>
        <v>15</v>
      </c>
      <c r="G193" s="69">
        <v>8.01</v>
      </c>
      <c r="H193" s="65">
        <f t="shared" si="8"/>
        <v>8</v>
      </c>
      <c r="I193" s="71" t="s">
        <v>248</v>
      </c>
      <c r="J193" s="71"/>
      <c r="K193" s="128" t="s">
        <v>603</v>
      </c>
      <c r="L193" s="122">
        <f>ROWS(K192:K193)</f>
        <v>2</v>
      </c>
      <c r="M193" s="72"/>
    </row>
    <row r="194" spans="1:13" s="64" customFormat="1" x14ac:dyDescent="0.35">
      <c r="A194" s="69">
        <v>3</v>
      </c>
      <c r="B194" s="65">
        <f t="shared" ref="B194:B257" si="9">_xlfn.FLOOR.MATH(A194)</f>
        <v>3</v>
      </c>
      <c r="C194" s="122"/>
      <c r="D194" s="122"/>
      <c r="E194" s="70">
        <v>2.0099999999999998</v>
      </c>
      <c r="F194" s="65">
        <f t="shared" ref="F194:F257" si="10">_xlfn.FLOOR.MATH(E194)</f>
        <v>2</v>
      </c>
      <c r="G194" s="69">
        <v>1.03</v>
      </c>
      <c r="H194" s="65">
        <f t="shared" ref="H194:H257" si="11">_xlfn.FLOOR.MATH(G194)</f>
        <v>1</v>
      </c>
      <c r="I194" s="71" t="s">
        <v>226</v>
      </c>
      <c r="J194" s="71"/>
      <c r="K194" s="128" t="s">
        <v>568</v>
      </c>
      <c r="L194" s="122">
        <f>ROWS(K191:K194)</f>
        <v>4</v>
      </c>
      <c r="M194" s="72"/>
    </row>
    <row r="195" spans="1:13" s="64" customFormat="1" x14ac:dyDescent="0.35">
      <c r="A195" s="69">
        <v>3</v>
      </c>
      <c r="B195" s="65">
        <f t="shared" si="9"/>
        <v>3</v>
      </c>
      <c r="C195" s="122"/>
      <c r="D195" s="122"/>
      <c r="E195" s="70">
        <v>8.01</v>
      </c>
      <c r="F195" s="65">
        <f t="shared" si="10"/>
        <v>8</v>
      </c>
      <c r="G195" s="69">
        <v>1.03</v>
      </c>
      <c r="H195" s="65">
        <f t="shared" si="11"/>
        <v>1</v>
      </c>
      <c r="I195" s="71" t="s">
        <v>226</v>
      </c>
      <c r="J195" s="71"/>
      <c r="K195" s="128" t="s">
        <v>578</v>
      </c>
      <c r="L195" s="122">
        <f>ROWS(K191:K195)</f>
        <v>5</v>
      </c>
    </row>
    <row r="196" spans="1:13" s="64" customFormat="1" x14ac:dyDescent="0.35">
      <c r="A196" s="69">
        <v>3</v>
      </c>
      <c r="B196" s="65">
        <f t="shared" si="9"/>
        <v>3</v>
      </c>
      <c r="C196" s="122"/>
      <c r="D196" s="122"/>
      <c r="E196" s="70">
        <v>10.010999999999999</v>
      </c>
      <c r="F196" s="65">
        <f t="shared" si="10"/>
        <v>10</v>
      </c>
      <c r="G196" s="69">
        <v>1.03</v>
      </c>
      <c r="H196" s="65">
        <f t="shared" si="11"/>
        <v>1</v>
      </c>
      <c r="I196" s="71" t="s">
        <v>226</v>
      </c>
      <c r="J196" s="71"/>
      <c r="K196" s="124" t="s">
        <v>589</v>
      </c>
      <c r="L196" s="124">
        <f>ROWS(K191:K196)</f>
        <v>6</v>
      </c>
    </row>
    <row r="197" spans="1:13" s="64" customFormat="1" x14ac:dyDescent="0.35">
      <c r="A197" s="69">
        <v>3</v>
      </c>
      <c r="B197" s="65">
        <f t="shared" si="9"/>
        <v>3</v>
      </c>
      <c r="C197" s="122"/>
      <c r="D197" s="122"/>
      <c r="E197" s="70">
        <v>12.01</v>
      </c>
      <c r="F197" s="65">
        <f t="shared" si="10"/>
        <v>12</v>
      </c>
      <c r="G197" s="69">
        <v>1.03</v>
      </c>
      <c r="H197" s="65">
        <f t="shared" si="11"/>
        <v>1</v>
      </c>
      <c r="I197" s="71" t="s">
        <v>226</v>
      </c>
      <c r="J197" s="71"/>
      <c r="K197" s="124" t="s">
        <v>595</v>
      </c>
      <c r="L197" s="132">
        <f>ROWS(K195:K197)</f>
        <v>3</v>
      </c>
    </row>
    <row r="198" spans="1:13" s="64" customFormat="1" x14ac:dyDescent="0.35">
      <c r="A198" s="60">
        <v>3</v>
      </c>
      <c r="B198" s="65">
        <f t="shared" si="9"/>
        <v>3</v>
      </c>
      <c r="C198" s="123"/>
      <c r="D198" s="123"/>
      <c r="E198" s="61">
        <v>2.0299999999999998</v>
      </c>
      <c r="F198" s="65">
        <f t="shared" si="10"/>
        <v>2</v>
      </c>
      <c r="G198" s="60">
        <v>2.0099999999999998</v>
      </c>
      <c r="H198" s="65">
        <f t="shared" si="11"/>
        <v>2</v>
      </c>
      <c r="I198" s="62" t="s">
        <v>221</v>
      </c>
      <c r="J198" s="62"/>
      <c r="K198" s="128" t="s">
        <v>569</v>
      </c>
      <c r="L198" s="122">
        <f>ROWS(K195:K198)</f>
        <v>4</v>
      </c>
    </row>
    <row r="199" spans="1:13" s="64" customFormat="1" x14ac:dyDescent="0.35">
      <c r="A199" s="60">
        <v>3</v>
      </c>
      <c r="B199" s="65">
        <f t="shared" si="9"/>
        <v>3</v>
      </c>
      <c r="C199" s="123"/>
      <c r="D199" s="123"/>
      <c r="E199" s="61">
        <v>8.01</v>
      </c>
      <c r="F199" s="65">
        <f t="shared" si="10"/>
        <v>8</v>
      </c>
      <c r="G199" s="60">
        <v>2.0099999999999998</v>
      </c>
      <c r="H199" s="65">
        <f t="shared" si="11"/>
        <v>2</v>
      </c>
      <c r="I199" s="62" t="s">
        <v>221</v>
      </c>
      <c r="J199" s="62"/>
      <c r="K199" s="128" t="s">
        <v>579</v>
      </c>
      <c r="L199" s="122">
        <f>ROWS(K197:K199)</f>
        <v>3</v>
      </c>
    </row>
    <row r="200" spans="1:13" s="72" customFormat="1" x14ac:dyDescent="0.35">
      <c r="A200" s="60">
        <v>3</v>
      </c>
      <c r="B200" s="65">
        <f t="shared" si="9"/>
        <v>3</v>
      </c>
      <c r="C200" s="123"/>
      <c r="D200" s="123"/>
      <c r="E200" s="61">
        <v>10.021000000000001</v>
      </c>
      <c r="F200" s="65">
        <f t="shared" si="10"/>
        <v>10</v>
      </c>
      <c r="G200" s="60">
        <v>2.0099999999999998</v>
      </c>
      <c r="H200" s="65">
        <f t="shared" si="11"/>
        <v>2</v>
      </c>
      <c r="I200" s="62" t="s">
        <v>221</v>
      </c>
      <c r="J200" s="62"/>
      <c r="K200" s="128" t="s">
        <v>590</v>
      </c>
      <c r="L200" s="122">
        <f>ROWS(K199:K200)</f>
        <v>2</v>
      </c>
      <c r="M200" s="64"/>
    </row>
    <row r="201" spans="1:13" s="72" customFormat="1" x14ac:dyDescent="0.35">
      <c r="A201" s="60">
        <v>3</v>
      </c>
      <c r="B201" s="65">
        <f t="shared" si="9"/>
        <v>3</v>
      </c>
      <c r="C201" s="123">
        <f>ROWS(A92:A201)</f>
        <v>110</v>
      </c>
      <c r="D201" s="123"/>
      <c r="E201" s="61">
        <v>12.01</v>
      </c>
      <c r="F201" s="65">
        <f t="shared" si="10"/>
        <v>12</v>
      </c>
      <c r="G201" s="60">
        <v>2.0099999999999998</v>
      </c>
      <c r="H201" s="65">
        <f t="shared" si="11"/>
        <v>2</v>
      </c>
      <c r="I201" s="62" t="s">
        <v>221</v>
      </c>
      <c r="J201" s="62"/>
      <c r="K201" s="124" t="s">
        <v>596</v>
      </c>
      <c r="L201" s="132">
        <f>ROWS(K200:K201)</f>
        <v>2</v>
      </c>
      <c r="M201" s="64"/>
    </row>
    <row r="202" spans="1:13" s="72" customFormat="1" x14ac:dyDescent="0.35">
      <c r="A202" s="69">
        <v>4</v>
      </c>
      <c r="B202" s="65">
        <f t="shared" si="9"/>
        <v>4</v>
      </c>
      <c r="C202" s="122"/>
      <c r="D202" s="122"/>
      <c r="E202" s="70">
        <v>1.0109999999999999</v>
      </c>
      <c r="F202" s="65">
        <f t="shared" si="10"/>
        <v>1</v>
      </c>
      <c r="G202" s="69">
        <v>7.01</v>
      </c>
      <c r="H202" s="65">
        <f t="shared" si="11"/>
        <v>7</v>
      </c>
      <c r="I202" s="71" t="s">
        <v>229</v>
      </c>
      <c r="J202" s="71">
        <v>1</v>
      </c>
      <c r="K202" s="132" t="s">
        <v>606</v>
      </c>
      <c r="L202" s="123">
        <f>ROWS(K202:K202)</f>
        <v>1</v>
      </c>
      <c r="M202" s="68"/>
    </row>
    <row r="203" spans="1:13" s="72" customFormat="1" x14ac:dyDescent="0.35">
      <c r="A203" s="69">
        <v>4</v>
      </c>
      <c r="B203" s="65">
        <f t="shared" si="9"/>
        <v>4</v>
      </c>
      <c r="C203" s="122"/>
      <c r="D203" s="122"/>
      <c r="E203" s="70">
        <v>2.0299999999999998</v>
      </c>
      <c r="F203" s="65">
        <f t="shared" si="10"/>
        <v>2</v>
      </c>
      <c r="G203" s="69">
        <v>3.01</v>
      </c>
      <c r="H203" s="65">
        <f t="shared" si="11"/>
        <v>3</v>
      </c>
      <c r="I203" s="71" t="s">
        <v>229</v>
      </c>
      <c r="J203" s="71"/>
      <c r="K203" s="132"/>
      <c r="L203" s="123"/>
    </row>
    <row r="204" spans="1:13" s="72" customFormat="1" x14ac:dyDescent="0.35">
      <c r="A204" s="69">
        <v>4</v>
      </c>
      <c r="B204" s="65">
        <f t="shared" si="9"/>
        <v>4</v>
      </c>
      <c r="C204" s="122"/>
      <c r="D204" s="122"/>
      <c r="E204" s="70">
        <v>2.0299999999999998</v>
      </c>
      <c r="F204" s="65">
        <f t="shared" si="10"/>
        <v>2</v>
      </c>
      <c r="G204" s="69">
        <v>7.01</v>
      </c>
      <c r="H204" s="65">
        <f t="shared" si="11"/>
        <v>7</v>
      </c>
      <c r="I204" s="71" t="s">
        <v>229</v>
      </c>
      <c r="J204" s="71"/>
      <c r="K204" s="132" t="s">
        <v>609</v>
      </c>
      <c r="L204" s="123">
        <f>ROWS(K204:K204)</f>
        <v>1</v>
      </c>
    </row>
    <row r="205" spans="1:13" s="64" customFormat="1" x14ac:dyDescent="0.35">
      <c r="A205" s="69">
        <v>4</v>
      </c>
      <c r="B205" s="65">
        <f t="shared" si="9"/>
        <v>4</v>
      </c>
      <c r="C205" s="122"/>
      <c r="D205" s="122"/>
      <c r="E205" s="70">
        <v>9.0399999999999991</v>
      </c>
      <c r="F205" s="65">
        <f t="shared" si="10"/>
        <v>9</v>
      </c>
      <c r="G205" s="69">
        <v>3.01</v>
      </c>
      <c r="H205" s="65">
        <f t="shared" si="11"/>
        <v>3</v>
      </c>
      <c r="I205" s="71" t="s">
        <v>229</v>
      </c>
      <c r="J205" s="71"/>
      <c r="K205" s="132" t="s">
        <v>619</v>
      </c>
      <c r="L205" s="123">
        <f>ROWS(K205:K205)</f>
        <v>1</v>
      </c>
      <c r="M205" s="58"/>
    </row>
    <row r="206" spans="1:13" s="64" customFormat="1" x14ac:dyDescent="0.35">
      <c r="A206" s="69">
        <v>4</v>
      </c>
      <c r="B206" s="65">
        <f t="shared" si="9"/>
        <v>4</v>
      </c>
      <c r="C206" s="122"/>
      <c r="D206" s="122"/>
      <c r="E206" s="70">
        <v>9.0399999999999991</v>
      </c>
      <c r="F206" s="65">
        <f t="shared" si="10"/>
        <v>9</v>
      </c>
      <c r="G206" s="69">
        <v>7.01</v>
      </c>
      <c r="H206" s="65">
        <f t="shared" si="11"/>
        <v>7</v>
      </c>
      <c r="I206" s="71" t="s">
        <v>229</v>
      </c>
      <c r="J206" s="71"/>
      <c r="K206" s="132" t="s">
        <v>621</v>
      </c>
      <c r="L206" s="123">
        <f>ROWS(K206:K206)</f>
        <v>1</v>
      </c>
      <c r="M206" s="58"/>
    </row>
    <row r="207" spans="1:13" s="64" customFormat="1" x14ac:dyDescent="0.35">
      <c r="A207" s="69">
        <v>4</v>
      </c>
      <c r="B207" s="65">
        <f t="shared" si="9"/>
        <v>4</v>
      </c>
      <c r="C207" s="122"/>
      <c r="D207" s="122"/>
      <c r="E207" s="70">
        <v>10.010999999999999</v>
      </c>
      <c r="F207" s="65">
        <f t="shared" si="10"/>
        <v>10</v>
      </c>
      <c r="G207" s="69">
        <v>3.01</v>
      </c>
      <c r="H207" s="65">
        <f t="shared" si="11"/>
        <v>3</v>
      </c>
      <c r="I207" s="71" t="s">
        <v>229</v>
      </c>
      <c r="J207" s="71"/>
      <c r="K207" s="125"/>
      <c r="L207" s="122"/>
    </row>
    <row r="208" spans="1:13" s="64" customFormat="1" x14ac:dyDescent="0.35">
      <c r="A208" s="69">
        <v>4</v>
      </c>
      <c r="B208" s="65">
        <f t="shared" si="9"/>
        <v>4</v>
      </c>
      <c r="C208" s="122"/>
      <c r="D208" s="122"/>
      <c r="E208" s="70">
        <v>10.021000000000001</v>
      </c>
      <c r="F208" s="65">
        <f t="shared" si="10"/>
        <v>10</v>
      </c>
      <c r="G208" s="69">
        <v>3.01</v>
      </c>
      <c r="H208" s="65">
        <f t="shared" si="11"/>
        <v>3</v>
      </c>
      <c r="I208" s="71" t="s">
        <v>229</v>
      </c>
      <c r="J208" s="71"/>
      <c r="K208" s="125" t="s">
        <v>624</v>
      </c>
      <c r="L208" s="122">
        <f>ROWS(K205:K208)</f>
        <v>4</v>
      </c>
      <c r="M208" s="85"/>
    </row>
    <row r="209" spans="1:13" s="64" customFormat="1" x14ac:dyDescent="0.35">
      <c r="A209" s="69">
        <v>4</v>
      </c>
      <c r="B209" s="65">
        <f t="shared" si="9"/>
        <v>4</v>
      </c>
      <c r="C209" s="122"/>
      <c r="D209" s="122"/>
      <c r="E209" s="70">
        <v>10.010999999999999</v>
      </c>
      <c r="F209" s="65">
        <f t="shared" si="10"/>
        <v>10</v>
      </c>
      <c r="G209" s="69">
        <v>7.01</v>
      </c>
      <c r="H209" s="65">
        <f t="shared" si="11"/>
        <v>7</v>
      </c>
      <c r="I209" s="71" t="s">
        <v>229</v>
      </c>
      <c r="J209" s="71"/>
      <c r="K209" s="125"/>
      <c r="L209" s="122"/>
    </row>
    <row r="210" spans="1:13" s="64" customFormat="1" x14ac:dyDescent="0.35">
      <c r="A210" s="69">
        <v>4</v>
      </c>
      <c r="B210" s="65">
        <f t="shared" si="9"/>
        <v>4</v>
      </c>
      <c r="C210" s="122"/>
      <c r="D210" s="122"/>
      <c r="E210" s="70">
        <v>10.021000000000001</v>
      </c>
      <c r="F210" s="65">
        <f t="shared" si="10"/>
        <v>10</v>
      </c>
      <c r="G210" s="69">
        <v>7.01</v>
      </c>
      <c r="H210" s="65">
        <f t="shared" si="11"/>
        <v>7</v>
      </c>
      <c r="I210" s="71" t="s">
        <v>229</v>
      </c>
      <c r="J210" s="71"/>
      <c r="K210" s="125" t="s">
        <v>625</v>
      </c>
      <c r="L210" s="122">
        <f>ROWS(K209:K210)</f>
        <v>2</v>
      </c>
      <c r="M210" s="85"/>
    </row>
    <row r="211" spans="1:13" s="64" customFormat="1" x14ac:dyDescent="0.35">
      <c r="A211" s="69">
        <v>4</v>
      </c>
      <c r="B211" s="65">
        <f t="shared" si="9"/>
        <v>4</v>
      </c>
      <c r="C211" s="122"/>
      <c r="D211" s="122"/>
      <c r="E211" s="70">
        <v>12.02</v>
      </c>
      <c r="F211" s="65">
        <f t="shared" si="10"/>
        <v>12</v>
      </c>
      <c r="G211" s="69">
        <v>3.01</v>
      </c>
      <c r="H211" s="65">
        <f t="shared" si="11"/>
        <v>3</v>
      </c>
      <c r="I211" s="71" t="s">
        <v>229</v>
      </c>
      <c r="J211" s="71"/>
      <c r="K211" s="132" t="s">
        <v>629</v>
      </c>
      <c r="L211" s="123">
        <f>ROWS(K211:K211)</f>
        <v>1</v>
      </c>
    </row>
    <row r="212" spans="1:13" s="64" customFormat="1" x14ac:dyDescent="0.35">
      <c r="A212" s="69">
        <v>4</v>
      </c>
      <c r="B212" s="65">
        <f t="shared" si="9"/>
        <v>4</v>
      </c>
      <c r="C212" s="122"/>
      <c r="D212" s="122"/>
      <c r="E212" s="70">
        <v>12.02</v>
      </c>
      <c r="F212" s="65">
        <f t="shared" si="10"/>
        <v>12</v>
      </c>
      <c r="G212" s="69">
        <v>7.01</v>
      </c>
      <c r="H212" s="65">
        <f t="shared" si="11"/>
        <v>7</v>
      </c>
      <c r="I212" s="71" t="s">
        <v>229</v>
      </c>
      <c r="J212" s="71"/>
      <c r="K212" s="132" t="s">
        <v>631</v>
      </c>
      <c r="L212" s="123">
        <f>ROWS(K212:K212)</f>
        <v>1</v>
      </c>
    </row>
    <row r="213" spans="1:13" s="64" customFormat="1" x14ac:dyDescent="0.35">
      <c r="A213" s="69">
        <v>4</v>
      </c>
      <c r="B213" s="65">
        <f t="shared" si="9"/>
        <v>4</v>
      </c>
      <c r="C213" s="122"/>
      <c r="D213" s="122"/>
      <c r="E213" s="70">
        <v>15</v>
      </c>
      <c r="F213" s="65">
        <f t="shared" si="10"/>
        <v>15</v>
      </c>
      <c r="G213" s="69">
        <v>3.01</v>
      </c>
      <c r="H213" s="65">
        <f t="shared" si="11"/>
        <v>3</v>
      </c>
      <c r="I213" s="71" t="s">
        <v>229</v>
      </c>
      <c r="J213" s="71"/>
      <c r="K213" s="132"/>
      <c r="L213" s="123"/>
      <c r="M213" s="84"/>
    </row>
    <row r="214" spans="1:13" s="64" customFormat="1" x14ac:dyDescent="0.35">
      <c r="A214" s="69">
        <v>4</v>
      </c>
      <c r="B214" s="65">
        <f t="shared" si="9"/>
        <v>4</v>
      </c>
      <c r="C214" s="122"/>
      <c r="D214" s="122"/>
      <c r="E214" s="70">
        <v>15</v>
      </c>
      <c r="F214" s="65">
        <f t="shared" si="10"/>
        <v>15</v>
      </c>
      <c r="G214" s="69">
        <v>7.01</v>
      </c>
      <c r="H214" s="65">
        <f t="shared" si="11"/>
        <v>7</v>
      </c>
      <c r="I214" s="71" t="s">
        <v>229</v>
      </c>
      <c r="J214" s="71"/>
      <c r="K214" s="128" t="s">
        <v>636</v>
      </c>
      <c r="L214" s="123">
        <f>ROWS(K214:K214)</f>
        <v>1</v>
      </c>
    </row>
    <row r="215" spans="1:13" s="64" customFormat="1" x14ac:dyDescent="0.35">
      <c r="A215" s="69">
        <v>4</v>
      </c>
      <c r="B215" s="65">
        <f t="shared" si="9"/>
        <v>4</v>
      </c>
      <c r="C215" s="122"/>
      <c r="D215" s="122"/>
      <c r="E215" s="70">
        <v>17.041</v>
      </c>
      <c r="F215" s="65">
        <f t="shared" si="10"/>
        <v>17</v>
      </c>
      <c r="G215" s="69">
        <v>7.01</v>
      </c>
      <c r="H215" s="65">
        <f t="shared" si="11"/>
        <v>7</v>
      </c>
      <c r="I215" s="71" t="s">
        <v>229</v>
      </c>
      <c r="J215" s="71"/>
      <c r="K215" s="128" t="s">
        <v>640</v>
      </c>
      <c r="L215" s="123">
        <f>ROWS(K215:K215)</f>
        <v>1</v>
      </c>
      <c r="M215" s="72"/>
    </row>
    <row r="216" spans="1:13" s="64" customFormat="1" x14ac:dyDescent="0.35">
      <c r="A216" s="73">
        <v>4</v>
      </c>
      <c r="B216" s="65">
        <f t="shared" si="9"/>
        <v>4</v>
      </c>
      <c r="C216" s="124"/>
      <c r="D216" s="124"/>
      <c r="E216" s="96">
        <v>8.01</v>
      </c>
      <c r="F216" s="65">
        <f t="shared" si="10"/>
        <v>8</v>
      </c>
      <c r="G216" s="73">
        <v>8.01</v>
      </c>
      <c r="H216" s="65">
        <f t="shared" si="11"/>
        <v>8</v>
      </c>
      <c r="I216" s="97" t="s">
        <v>214</v>
      </c>
      <c r="J216" s="97"/>
      <c r="K216" s="132"/>
      <c r="L216" s="123"/>
      <c r="M216" s="88"/>
    </row>
    <row r="217" spans="1:13" s="64" customFormat="1" x14ac:dyDescent="0.35">
      <c r="A217" s="73">
        <v>4</v>
      </c>
      <c r="B217" s="65">
        <f t="shared" si="9"/>
        <v>4</v>
      </c>
      <c r="C217" s="124"/>
      <c r="D217" s="124"/>
      <c r="E217" s="96">
        <v>17.010000000000002</v>
      </c>
      <c r="F217" s="65">
        <f t="shared" si="10"/>
        <v>17</v>
      </c>
      <c r="G217" s="73">
        <v>8.01</v>
      </c>
      <c r="H217" s="65">
        <f t="shared" si="11"/>
        <v>8</v>
      </c>
      <c r="I217" s="97" t="s">
        <v>214</v>
      </c>
      <c r="J217" s="97"/>
      <c r="K217" s="128"/>
      <c r="L217" s="122"/>
      <c r="M217" s="72"/>
    </row>
    <row r="218" spans="1:13" s="64" customFormat="1" x14ac:dyDescent="0.35">
      <c r="A218" s="69">
        <v>4</v>
      </c>
      <c r="B218" s="65">
        <f t="shared" si="9"/>
        <v>4</v>
      </c>
      <c r="C218" s="122"/>
      <c r="D218" s="122"/>
      <c r="E218" s="70">
        <v>8.01</v>
      </c>
      <c r="F218" s="65">
        <f t="shared" si="10"/>
        <v>8</v>
      </c>
      <c r="G218" s="65">
        <v>8.01</v>
      </c>
      <c r="H218" s="65">
        <f t="shared" si="11"/>
        <v>8</v>
      </c>
      <c r="I218" s="71" t="s">
        <v>212</v>
      </c>
      <c r="J218" s="71"/>
      <c r="K218" s="132" t="s">
        <v>615</v>
      </c>
      <c r="L218" s="123">
        <f>ROWS(K217:K218)</f>
        <v>2</v>
      </c>
      <c r="M218" s="88"/>
    </row>
    <row r="219" spans="1:13" s="64" customFormat="1" x14ac:dyDescent="0.35">
      <c r="A219" s="69">
        <v>4</v>
      </c>
      <c r="B219" s="65">
        <f t="shared" si="9"/>
        <v>4</v>
      </c>
      <c r="C219" s="122"/>
      <c r="D219" s="122"/>
      <c r="E219" s="70">
        <v>17.010000000000002</v>
      </c>
      <c r="F219" s="65">
        <f t="shared" si="10"/>
        <v>17</v>
      </c>
      <c r="G219" s="65">
        <v>8.01</v>
      </c>
      <c r="H219" s="65">
        <f t="shared" si="11"/>
        <v>8</v>
      </c>
      <c r="I219" s="71" t="s">
        <v>212</v>
      </c>
      <c r="J219" s="71"/>
      <c r="K219" s="128"/>
      <c r="L219" s="122"/>
      <c r="M219" s="72"/>
    </row>
    <row r="220" spans="1:13" s="64" customFormat="1" x14ac:dyDescent="0.35">
      <c r="A220" s="54">
        <v>4</v>
      </c>
      <c r="B220" s="65">
        <f t="shared" si="9"/>
        <v>4</v>
      </c>
      <c r="C220" s="132"/>
      <c r="D220" s="132"/>
      <c r="E220" s="55">
        <v>9.02</v>
      </c>
      <c r="F220" s="65">
        <f t="shared" si="10"/>
        <v>9</v>
      </c>
      <c r="G220" s="54">
        <v>8.09</v>
      </c>
      <c r="H220" s="65">
        <f t="shared" si="11"/>
        <v>8</v>
      </c>
      <c r="I220" s="56" t="s">
        <v>213</v>
      </c>
      <c r="J220" s="56"/>
      <c r="K220" s="132" t="s">
        <v>622</v>
      </c>
      <c r="L220" s="123">
        <f>ROWS(K220:K220)</f>
        <v>1</v>
      </c>
      <c r="M220" s="85"/>
    </row>
    <row r="221" spans="1:13" s="64" customFormat="1" x14ac:dyDescent="0.35">
      <c r="A221" s="54">
        <v>4</v>
      </c>
      <c r="B221" s="65">
        <f t="shared" si="9"/>
        <v>4</v>
      </c>
      <c r="C221" s="132"/>
      <c r="D221" s="132"/>
      <c r="E221" s="55">
        <v>17.010000000000002</v>
      </c>
      <c r="F221" s="65">
        <f t="shared" si="10"/>
        <v>17</v>
      </c>
      <c r="G221" s="54">
        <v>8.09</v>
      </c>
      <c r="H221" s="65">
        <f t="shared" si="11"/>
        <v>8</v>
      </c>
      <c r="I221" s="56" t="s">
        <v>213</v>
      </c>
      <c r="J221" s="56"/>
      <c r="K221" s="128"/>
      <c r="L221" s="122"/>
      <c r="M221" s="72"/>
    </row>
    <row r="222" spans="1:13" s="64" customFormat="1" x14ac:dyDescent="0.35">
      <c r="A222" s="60">
        <v>4</v>
      </c>
      <c r="B222" s="65">
        <f t="shared" si="9"/>
        <v>4</v>
      </c>
      <c r="C222" s="123"/>
      <c r="D222" s="123"/>
      <c r="E222" s="61">
        <v>1.0109999999999999</v>
      </c>
      <c r="F222" s="65">
        <f t="shared" si="10"/>
        <v>1</v>
      </c>
      <c r="G222" s="60">
        <v>3.03</v>
      </c>
      <c r="H222" s="65">
        <f t="shared" si="11"/>
        <v>3</v>
      </c>
      <c r="I222" s="62" t="s">
        <v>215</v>
      </c>
      <c r="J222" s="62">
        <v>1</v>
      </c>
      <c r="K222" s="128"/>
      <c r="L222" s="122"/>
      <c r="M222" s="68"/>
    </row>
    <row r="223" spans="1:13" s="64" customFormat="1" x14ac:dyDescent="0.35">
      <c r="A223" s="60">
        <v>4</v>
      </c>
      <c r="B223" s="65">
        <f t="shared" si="9"/>
        <v>4</v>
      </c>
      <c r="C223" s="123"/>
      <c r="D223" s="123"/>
      <c r="E223" s="61">
        <v>1.0109999999999999</v>
      </c>
      <c r="F223" s="65">
        <f t="shared" si="10"/>
        <v>1</v>
      </c>
      <c r="G223" s="60">
        <v>3.04</v>
      </c>
      <c r="H223" s="65">
        <f t="shared" si="11"/>
        <v>3</v>
      </c>
      <c r="I223" s="62" t="s">
        <v>215</v>
      </c>
      <c r="J223" s="62"/>
      <c r="K223" s="128" t="s">
        <v>605</v>
      </c>
      <c r="L223" s="122">
        <f>ROWS(K222:K223)</f>
        <v>2</v>
      </c>
      <c r="M223" s="68"/>
    </row>
    <row r="224" spans="1:13" s="64" customFormat="1" x14ac:dyDescent="0.35">
      <c r="A224" s="60">
        <v>4</v>
      </c>
      <c r="B224" s="65">
        <f t="shared" si="9"/>
        <v>4</v>
      </c>
      <c r="C224" s="123"/>
      <c r="D224" s="123"/>
      <c r="E224" s="61">
        <v>1.0109999999999999</v>
      </c>
      <c r="F224" s="65">
        <f t="shared" si="10"/>
        <v>1</v>
      </c>
      <c r="G224" s="60">
        <v>10.09</v>
      </c>
      <c r="H224" s="65">
        <f t="shared" si="11"/>
        <v>10</v>
      </c>
      <c r="I224" s="62" t="s">
        <v>215</v>
      </c>
      <c r="J224" s="62"/>
      <c r="K224" s="132" t="s">
        <v>607</v>
      </c>
      <c r="L224" s="123">
        <f>ROWS(K224:K224)</f>
        <v>1</v>
      </c>
      <c r="M224" s="68"/>
    </row>
    <row r="225" spans="1:13" s="64" customFormat="1" x14ac:dyDescent="0.35">
      <c r="A225" s="60">
        <v>4</v>
      </c>
      <c r="B225" s="65">
        <f t="shared" si="9"/>
        <v>4</v>
      </c>
      <c r="C225" s="123"/>
      <c r="D225" s="123"/>
      <c r="E225" s="61">
        <v>2.06</v>
      </c>
      <c r="F225" s="65">
        <f t="shared" si="10"/>
        <v>2</v>
      </c>
      <c r="G225" s="60">
        <v>3.03</v>
      </c>
      <c r="H225" s="65">
        <f t="shared" si="11"/>
        <v>3</v>
      </c>
      <c r="I225" s="62" t="s">
        <v>215</v>
      </c>
      <c r="J225" s="62"/>
      <c r="K225" s="132"/>
      <c r="L225" s="123"/>
    </row>
    <row r="226" spans="1:13" s="64" customFormat="1" x14ac:dyDescent="0.35">
      <c r="A226" s="60">
        <v>4</v>
      </c>
      <c r="B226" s="65">
        <f t="shared" si="9"/>
        <v>4</v>
      </c>
      <c r="C226" s="123"/>
      <c r="D226" s="123"/>
      <c r="E226" s="61">
        <v>2.06</v>
      </c>
      <c r="F226" s="65">
        <f t="shared" si="10"/>
        <v>2</v>
      </c>
      <c r="G226" s="60">
        <v>3.04</v>
      </c>
      <c r="H226" s="65">
        <f t="shared" si="11"/>
        <v>3</v>
      </c>
      <c r="I226" s="62" t="s">
        <v>215</v>
      </c>
      <c r="J226" s="62"/>
      <c r="K226" s="132"/>
      <c r="L226" s="123"/>
    </row>
    <row r="227" spans="1:13" s="64" customFormat="1" x14ac:dyDescent="0.35">
      <c r="A227" s="60">
        <v>4</v>
      </c>
      <c r="B227" s="65">
        <f t="shared" si="9"/>
        <v>4</v>
      </c>
      <c r="C227" s="123"/>
      <c r="D227" s="123"/>
      <c r="E227" s="61">
        <v>2.14</v>
      </c>
      <c r="F227" s="65">
        <f t="shared" si="10"/>
        <v>2</v>
      </c>
      <c r="G227" s="60">
        <v>3.03</v>
      </c>
      <c r="H227" s="65">
        <f t="shared" si="11"/>
        <v>3</v>
      </c>
      <c r="I227" s="62" t="s">
        <v>215</v>
      </c>
      <c r="J227" s="62"/>
      <c r="K227" s="132"/>
      <c r="L227" s="123"/>
    </row>
    <row r="228" spans="1:13" s="64" customFormat="1" x14ac:dyDescent="0.35">
      <c r="A228" s="60">
        <v>4</v>
      </c>
      <c r="B228" s="65">
        <f t="shared" si="9"/>
        <v>4</v>
      </c>
      <c r="C228" s="123"/>
      <c r="D228" s="123"/>
      <c r="E228" s="61">
        <v>2.14</v>
      </c>
      <c r="F228" s="65">
        <f t="shared" si="10"/>
        <v>2</v>
      </c>
      <c r="G228" s="60">
        <v>3.04</v>
      </c>
      <c r="H228" s="65">
        <f t="shared" si="11"/>
        <v>3</v>
      </c>
      <c r="I228" s="62" t="s">
        <v>215</v>
      </c>
      <c r="J228" s="62"/>
      <c r="K228" s="132" t="s">
        <v>608</v>
      </c>
      <c r="L228" s="123">
        <f>ROWS(K224:K228)</f>
        <v>5</v>
      </c>
    </row>
    <row r="229" spans="1:13" s="64" customFormat="1" x14ac:dyDescent="0.35">
      <c r="A229" s="60">
        <v>4</v>
      </c>
      <c r="B229" s="65">
        <f t="shared" si="9"/>
        <v>4</v>
      </c>
      <c r="C229" s="123"/>
      <c r="D229" s="123"/>
      <c r="E229" s="61">
        <v>2.06</v>
      </c>
      <c r="F229" s="65">
        <f t="shared" si="10"/>
        <v>2</v>
      </c>
      <c r="G229" s="60">
        <v>10.09</v>
      </c>
      <c r="H229" s="65">
        <f t="shared" si="11"/>
        <v>10</v>
      </c>
      <c r="I229" s="62" t="s">
        <v>215</v>
      </c>
      <c r="J229" s="62"/>
      <c r="K229" s="132"/>
      <c r="L229" s="123"/>
      <c r="M229" s="85"/>
    </row>
    <row r="230" spans="1:13" s="64" customFormat="1" x14ac:dyDescent="0.35">
      <c r="A230" s="60">
        <v>4</v>
      </c>
      <c r="B230" s="65">
        <f t="shared" si="9"/>
        <v>4</v>
      </c>
      <c r="C230" s="123"/>
      <c r="D230" s="123"/>
      <c r="E230" s="61">
        <v>2.14</v>
      </c>
      <c r="F230" s="65">
        <f t="shared" si="10"/>
        <v>2</v>
      </c>
      <c r="G230" s="60">
        <v>10.09</v>
      </c>
      <c r="H230" s="65">
        <f t="shared" si="11"/>
        <v>10</v>
      </c>
      <c r="I230" s="62" t="s">
        <v>215</v>
      </c>
      <c r="J230" s="62"/>
      <c r="K230" s="132" t="s">
        <v>610</v>
      </c>
      <c r="L230" s="123">
        <f>ROWS(K229:K230)</f>
        <v>2</v>
      </c>
      <c r="M230" s="72"/>
    </row>
    <row r="231" spans="1:13" s="64" customFormat="1" x14ac:dyDescent="0.35">
      <c r="A231" s="60">
        <v>4</v>
      </c>
      <c r="B231" s="65">
        <f t="shared" si="9"/>
        <v>4</v>
      </c>
      <c r="C231" s="123"/>
      <c r="D231" s="123"/>
      <c r="E231" s="61">
        <v>15</v>
      </c>
      <c r="F231" s="65">
        <f t="shared" si="10"/>
        <v>15</v>
      </c>
      <c r="G231" s="60">
        <v>3.03</v>
      </c>
      <c r="H231" s="65">
        <f t="shared" si="11"/>
        <v>3</v>
      </c>
      <c r="I231" s="62" t="s">
        <v>215</v>
      </c>
      <c r="J231" s="62"/>
      <c r="K231" s="132"/>
      <c r="L231" s="123"/>
    </row>
    <row r="232" spans="1:13" s="60" customFormat="1" x14ac:dyDescent="0.35">
      <c r="A232" s="60">
        <v>4</v>
      </c>
      <c r="B232" s="65">
        <f t="shared" si="9"/>
        <v>4</v>
      </c>
      <c r="C232" s="123"/>
      <c r="D232" s="123"/>
      <c r="E232" s="61">
        <v>15</v>
      </c>
      <c r="F232" s="65">
        <f t="shared" si="10"/>
        <v>15</v>
      </c>
      <c r="G232" s="60">
        <v>3.04</v>
      </c>
      <c r="H232" s="65">
        <f t="shared" si="11"/>
        <v>3</v>
      </c>
      <c r="I232" s="62" t="s">
        <v>215</v>
      </c>
      <c r="J232" s="62"/>
      <c r="K232" s="128" t="s">
        <v>635</v>
      </c>
      <c r="L232" s="122">
        <f>ROWS(K229:K232)</f>
        <v>4</v>
      </c>
      <c r="M232" s="72"/>
    </row>
    <row r="233" spans="1:13" s="60" customFormat="1" x14ac:dyDescent="0.35">
      <c r="A233" s="60">
        <v>4</v>
      </c>
      <c r="B233" s="65">
        <f t="shared" si="9"/>
        <v>4</v>
      </c>
      <c r="C233" s="123"/>
      <c r="D233" s="123"/>
      <c r="E233" s="61">
        <v>15</v>
      </c>
      <c r="F233" s="65">
        <f t="shared" si="10"/>
        <v>15</v>
      </c>
      <c r="G233" s="60">
        <v>10.09</v>
      </c>
      <c r="H233" s="65">
        <f t="shared" si="11"/>
        <v>10</v>
      </c>
      <c r="I233" s="62" t="s">
        <v>215</v>
      </c>
      <c r="J233" s="62"/>
      <c r="K233" s="128" t="s">
        <v>637</v>
      </c>
      <c r="L233" s="123">
        <f>ROWS(K233:K233)</f>
        <v>1</v>
      </c>
      <c r="M233" s="72"/>
    </row>
    <row r="234" spans="1:13" s="60" customFormat="1" x14ac:dyDescent="0.35">
      <c r="A234" s="60">
        <v>4</v>
      </c>
      <c r="B234" s="65">
        <f t="shared" si="9"/>
        <v>4</v>
      </c>
      <c r="C234" s="123"/>
      <c r="D234" s="123"/>
      <c r="E234" s="61">
        <v>8.01</v>
      </c>
      <c r="F234" s="65">
        <f t="shared" si="10"/>
        <v>8</v>
      </c>
      <c r="G234" s="60">
        <v>1.04</v>
      </c>
      <c r="H234" s="65">
        <f t="shared" si="11"/>
        <v>1</v>
      </c>
      <c r="I234" s="62" t="s">
        <v>233</v>
      </c>
      <c r="J234" s="62"/>
      <c r="K234" s="132"/>
      <c r="L234" s="123"/>
      <c r="M234" s="72"/>
    </row>
    <row r="235" spans="1:13" s="60" customFormat="1" x14ac:dyDescent="0.35">
      <c r="A235" s="60">
        <v>4</v>
      </c>
      <c r="B235" s="65">
        <f t="shared" si="9"/>
        <v>4</v>
      </c>
      <c r="C235" s="123"/>
      <c r="D235" s="123"/>
      <c r="E235" s="61">
        <v>8.02</v>
      </c>
      <c r="F235" s="65">
        <f t="shared" si="10"/>
        <v>8</v>
      </c>
      <c r="G235" s="60">
        <v>1.04</v>
      </c>
      <c r="H235" s="65">
        <f t="shared" si="11"/>
        <v>1</v>
      </c>
      <c r="I235" s="62" t="s">
        <v>233</v>
      </c>
      <c r="J235" s="62"/>
      <c r="K235" s="132"/>
      <c r="L235" s="123"/>
      <c r="M235" s="72"/>
    </row>
    <row r="236" spans="1:13" s="60" customFormat="1" x14ac:dyDescent="0.35">
      <c r="A236" s="60">
        <v>4</v>
      </c>
      <c r="B236" s="65">
        <f t="shared" si="9"/>
        <v>4</v>
      </c>
      <c r="C236" s="123"/>
      <c r="D236" s="123"/>
      <c r="E236" s="61">
        <v>8.0399999999999991</v>
      </c>
      <c r="F236" s="65">
        <f t="shared" si="10"/>
        <v>8</v>
      </c>
      <c r="G236" s="60">
        <v>1.04</v>
      </c>
      <c r="H236" s="65">
        <f t="shared" si="11"/>
        <v>1</v>
      </c>
      <c r="I236" s="62" t="s">
        <v>233</v>
      </c>
      <c r="J236" s="62"/>
      <c r="K236" s="132"/>
      <c r="L236" s="123"/>
      <c r="M236" s="72"/>
    </row>
    <row r="237" spans="1:13" s="64" customFormat="1" x14ac:dyDescent="0.35">
      <c r="A237" s="60">
        <v>4</v>
      </c>
      <c r="B237" s="65">
        <f t="shared" si="9"/>
        <v>4</v>
      </c>
      <c r="C237" s="123"/>
      <c r="D237" s="123"/>
      <c r="E237" s="61">
        <v>9.0399999999999991</v>
      </c>
      <c r="F237" s="65">
        <f t="shared" si="10"/>
        <v>9</v>
      </c>
      <c r="G237" s="60">
        <v>5.01</v>
      </c>
      <c r="H237" s="65">
        <f t="shared" si="11"/>
        <v>5</v>
      </c>
      <c r="I237" s="62" t="s">
        <v>233</v>
      </c>
      <c r="J237" s="62"/>
      <c r="K237" s="132" t="s">
        <v>620</v>
      </c>
      <c r="L237" s="123">
        <f>ROWS(K237:K237)</f>
        <v>1</v>
      </c>
      <c r="M237" s="58"/>
    </row>
    <row r="238" spans="1:13" s="64" customFormat="1" x14ac:dyDescent="0.35">
      <c r="A238" s="60">
        <v>4</v>
      </c>
      <c r="B238" s="65">
        <f t="shared" si="9"/>
        <v>4</v>
      </c>
      <c r="C238" s="123"/>
      <c r="D238" s="123"/>
      <c r="E238" s="61">
        <v>17.010000000000002</v>
      </c>
      <c r="F238" s="65">
        <f t="shared" si="10"/>
        <v>17</v>
      </c>
      <c r="G238" s="60">
        <v>5.0199999999999996</v>
      </c>
      <c r="H238" s="65">
        <f t="shared" si="11"/>
        <v>5</v>
      </c>
      <c r="I238" s="62" t="s">
        <v>233</v>
      </c>
      <c r="J238" s="62"/>
      <c r="K238" s="128" t="s">
        <v>638</v>
      </c>
      <c r="L238" s="123">
        <f>ROWS(K238:K238)</f>
        <v>1</v>
      </c>
      <c r="M238" s="72"/>
    </row>
    <row r="239" spans="1:13" s="64" customFormat="1" x14ac:dyDescent="0.35">
      <c r="A239" s="60">
        <v>4</v>
      </c>
      <c r="B239" s="65">
        <f t="shared" si="9"/>
        <v>4</v>
      </c>
      <c r="C239" s="123"/>
      <c r="D239" s="123"/>
      <c r="E239" s="61">
        <v>8.01</v>
      </c>
      <c r="F239" s="65">
        <f t="shared" si="10"/>
        <v>8</v>
      </c>
      <c r="G239" s="60">
        <v>1.02</v>
      </c>
      <c r="H239" s="65">
        <f t="shared" si="11"/>
        <v>1</v>
      </c>
      <c r="I239" s="62" t="s">
        <v>228</v>
      </c>
      <c r="J239" s="62"/>
      <c r="K239" s="132"/>
      <c r="L239" s="123"/>
    </row>
    <row r="240" spans="1:13" s="64" customFormat="1" x14ac:dyDescent="0.35">
      <c r="A240" s="60">
        <v>4</v>
      </c>
      <c r="B240" s="65">
        <f t="shared" si="9"/>
        <v>4</v>
      </c>
      <c r="C240" s="123"/>
      <c r="D240" s="123"/>
      <c r="E240" s="61">
        <v>8.02</v>
      </c>
      <c r="F240" s="65">
        <f t="shared" si="10"/>
        <v>8</v>
      </c>
      <c r="G240" s="60">
        <v>1.02</v>
      </c>
      <c r="H240" s="65">
        <f t="shared" si="11"/>
        <v>1</v>
      </c>
      <c r="I240" s="62" t="s">
        <v>228</v>
      </c>
      <c r="J240" s="62"/>
      <c r="K240" s="132"/>
      <c r="L240" s="123"/>
      <c r="M240" s="84"/>
    </row>
    <row r="241" spans="1:13" s="72" customFormat="1" x14ac:dyDescent="0.35">
      <c r="A241" s="60">
        <v>4</v>
      </c>
      <c r="B241" s="65">
        <f t="shared" si="9"/>
        <v>4</v>
      </c>
      <c r="C241" s="123"/>
      <c r="D241" s="123"/>
      <c r="E241" s="61">
        <v>8.0500000000000007</v>
      </c>
      <c r="F241" s="65">
        <f t="shared" si="10"/>
        <v>8</v>
      </c>
      <c r="G241" s="60">
        <v>1.02</v>
      </c>
      <c r="H241" s="65">
        <f t="shared" si="11"/>
        <v>1</v>
      </c>
      <c r="I241" s="62" t="s">
        <v>228</v>
      </c>
      <c r="J241" s="62"/>
      <c r="K241" s="132"/>
      <c r="L241" s="123"/>
      <c r="M241" s="64"/>
    </row>
    <row r="242" spans="1:13" s="72" customFormat="1" x14ac:dyDescent="0.35">
      <c r="A242" s="60">
        <v>4</v>
      </c>
      <c r="B242" s="65">
        <f t="shared" si="9"/>
        <v>4</v>
      </c>
      <c r="C242" s="123"/>
      <c r="D242" s="123"/>
      <c r="E242" s="61">
        <v>8.06</v>
      </c>
      <c r="F242" s="65">
        <f t="shared" si="10"/>
        <v>8</v>
      </c>
      <c r="G242" s="60">
        <v>1.02</v>
      </c>
      <c r="H242" s="65">
        <f t="shared" si="11"/>
        <v>1</v>
      </c>
      <c r="I242" s="62" t="s">
        <v>228</v>
      </c>
      <c r="J242" s="62"/>
      <c r="K242" s="132" t="s">
        <v>612</v>
      </c>
      <c r="L242" s="123">
        <f>ROWS(K236:K242)</f>
        <v>7</v>
      </c>
      <c r="M242" s="64"/>
    </row>
    <row r="243" spans="1:13" s="72" customFormat="1" x14ac:dyDescent="0.35">
      <c r="A243" s="60">
        <v>4</v>
      </c>
      <c r="B243" s="65">
        <f t="shared" si="9"/>
        <v>4</v>
      </c>
      <c r="C243" s="123"/>
      <c r="D243" s="123"/>
      <c r="E243" s="61">
        <v>8.0299999999999994</v>
      </c>
      <c r="F243" s="65">
        <f t="shared" si="10"/>
        <v>8</v>
      </c>
      <c r="G243" s="60">
        <v>18.02</v>
      </c>
      <c r="H243" s="65">
        <f t="shared" si="11"/>
        <v>18</v>
      </c>
      <c r="I243" s="62" t="s">
        <v>148</v>
      </c>
      <c r="J243" s="62"/>
      <c r="K243" s="132"/>
      <c r="L243" s="123"/>
    </row>
    <row r="244" spans="1:13" s="72" customFormat="1" x14ac:dyDescent="0.35">
      <c r="A244" s="60">
        <v>4</v>
      </c>
      <c r="B244" s="65">
        <f t="shared" si="9"/>
        <v>4</v>
      </c>
      <c r="C244" s="123"/>
      <c r="D244" s="123"/>
      <c r="E244" s="61">
        <v>8.0299999999999994</v>
      </c>
      <c r="F244" s="65">
        <f t="shared" si="10"/>
        <v>8</v>
      </c>
      <c r="G244" s="60">
        <v>18.03</v>
      </c>
      <c r="H244" s="65">
        <f t="shared" si="11"/>
        <v>18</v>
      </c>
      <c r="I244" s="62" t="s">
        <v>148</v>
      </c>
      <c r="J244" s="62"/>
      <c r="K244" s="132" t="s">
        <v>618</v>
      </c>
      <c r="L244" s="123">
        <f>ROWS(K243:K244)</f>
        <v>2</v>
      </c>
    </row>
    <row r="245" spans="1:13" s="72" customFormat="1" x14ac:dyDescent="0.35">
      <c r="A245" s="60">
        <v>4</v>
      </c>
      <c r="B245" s="65">
        <f t="shared" si="9"/>
        <v>4</v>
      </c>
      <c r="C245" s="123"/>
      <c r="D245" s="123"/>
      <c r="E245" s="61">
        <v>9.0299999999999994</v>
      </c>
      <c r="F245" s="65">
        <f t="shared" si="10"/>
        <v>9</v>
      </c>
      <c r="G245" s="60">
        <v>18.02</v>
      </c>
      <c r="H245" s="65">
        <f t="shared" si="11"/>
        <v>18</v>
      </c>
      <c r="I245" s="62" t="s">
        <v>148</v>
      </c>
      <c r="J245" s="62"/>
      <c r="K245" s="132"/>
      <c r="L245" s="123"/>
      <c r="M245" s="85"/>
    </row>
    <row r="246" spans="1:13" s="72" customFormat="1" x14ac:dyDescent="0.35">
      <c r="A246" s="60">
        <v>4</v>
      </c>
      <c r="B246" s="65">
        <f t="shared" si="9"/>
        <v>4</v>
      </c>
      <c r="C246" s="123"/>
      <c r="D246" s="123"/>
      <c r="E246" s="61">
        <v>9.0299999999999994</v>
      </c>
      <c r="F246" s="65">
        <f t="shared" si="10"/>
        <v>9</v>
      </c>
      <c r="G246" s="60">
        <v>18.03</v>
      </c>
      <c r="H246" s="65">
        <f t="shared" si="11"/>
        <v>18</v>
      </c>
      <c r="I246" s="62" t="s">
        <v>148</v>
      </c>
      <c r="J246" s="62"/>
      <c r="K246" s="132" t="s">
        <v>623</v>
      </c>
      <c r="L246" s="123">
        <f>ROWS(K245:K246)</f>
        <v>2</v>
      </c>
      <c r="M246" s="85"/>
    </row>
    <row r="247" spans="1:13" s="72" customFormat="1" x14ac:dyDescent="0.35">
      <c r="A247" s="60">
        <v>4</v>
      </c>
      <c r="B247" s="65">
        <f t="shared" si="9"/>
        <v>4</v>
      </c>
      <c r="C247" s="123"/>
      <c r="D247" s="123"/>
      <c r="E247" s="61">
        <v>12.01</v>
      </c>
      <c r="F247" s="65">
        <f t="shared" si="10"/>
        <v>12</v>
      </c>
      <c r="G247" s="60">
        <v>18.02</v>
      </c>
      <c r="H247" s="65">
        <f t="shared" si="11"/>
        <v>18</v>
      </c>
      <c r="I247" s="62" t="s">
        <v>148</v>
      </c>
      <c r="J247" s="62"/>
      <c r="K247" s="132"/>
      <c r="L247" s="123"/>
      <c r="M247" s="64"/>
    </row>
    <row r="248" spans="1:13" s="72" customFormat="1" x14ac:dyDescent="0.35">
      <c r="A248" s="60">
        <v>4</v>
      </c>
      <c r="B248" s="65">
        <f t="shared" si="9"/>
        <v>4</v>
      </c>
      <c r="C248" s="123"/>
      <c r="D248" s="123"/>
      <c r="E248" s="61">
        <v>12.01</v>
      </c>
      <c r="F248" s="65">
        <f t="shared" si="10"/>
        <v>12</v>
      </c>
      <c r="G248" s="60">
        <v>18.03</v>
      </c>
      <c r="H248" s="65">
        <f t="shared" si="11"/>
        <v>18</v>
      </c>
      <c r="I248" s="62" t="s">
        <v>148</v>
      </c>
      <c r="J248" s="62"/>
      <c r="K248" s="132" t="s">
        <v>634</v>
      </c>
      <c r="L248" s="123">
        <f>ROWS(K247:K248)</f>
        <v>2</v>
      </c>
      <c r="M248" s="64"/>
    </row>
    <row r="249" spans="1:13" s="72" customFormat="1" x14ac:dyDescent="0.35">
      <c r="A249" s="69">
        <v>4</v>
      </c>
      <c r="B249" s="65">
        <f t="shared" si="9"/>
        <v>4</v>
      </c>
      <c r="C249" s="122"/>
      <c r="D249" s="122"/>
      <c r="E249" s="70">
        <v>7.03</v>
      </c>
      <c r="F249" s="65">
        <f t="shared" si="10"/>
        <v>7</v>
      </c>
      <c r="G249" s="69">
        <v>8.0299999999999994</v>
      </c>
      <c r="H249" s="65">
        <f t="shared" si="11"/>
        <v>8</v>
      </c>
      <c r="I249" s="71" t="s">
        <v>218</v>
      </c>
      <c r="J249" s="71"/>
      <c r="K249" s="132"/>
      <c r="L249" s="123"/>
      <c r="M249" s="88"/>
    </row>
    <row r="250" spans="1:13" s="72" customFormat="1" x14ac:dyDescent="0.35">
      <c r="A250" s="69">
        <v>4</v>
      </c>
      <c r="B250" s="65">
        <f t="shared" si="9"/>
        <v>4</v>
      </c>
      <c r="C250" s="122"/>
      <c r="D250" s="122"/>
      <c r="E250" s="70">
        <v>7.03</v>
      </c>
      <c r="F250" s="65">
        <f t="shared" si="10"/>
        <v>7</v>
      </c>
      <c r="G250" s="69">
        <v>8.0399999999999991</v>
      </c>
      <c r="H250" s="65">
        <f t="shared" si="11"/>
        <v>8</v>
      </c>
      <c r="I250" s="71" t="s">
        <v>218</v>
      </c>
      <c r="J250" s="71"/>
      <c r="K250" s="132"/>
      <c r="L250" s="123"/>
      <c r="M250" s="88"/>
    </row>
    <row r="251" spans="1:13" s="72" customFormat="1" x14ac:dyDescent="0.35">
      <c r="A251" s="69">
        <v>4</v>
      </c>
      <c r="B251" s="65">
        <f t="shared" si="9"/>
        <v>4</v>
      </c>
      <c r="C251" s="122"/>
      <c r="D251" s="122"/>
      <c r="E251" s="70">
        <v>7.04</v>
      </c>
      <c r="F251" s="65">
        <f t="shared" si="10"/>
        <v>7</v>
      </c>
      <c r="G251" s="69">
        <v>8.0299999999999994</v>
      </c>
      <c r="H251" s="65">
        <f t="shared" si="11"/>
        <v>8</v>
      </c>
      <c r="I251" s="71" t="s">
        <v>218</v>
      </c>
      <c r="J251" s="71"/>
      <c r="K251" s="132"/>
      <c r="L251" s="123"/>
      <c r="M251" s="88"/>
    </row>
    <row r="252" spans="1:13" s="72" customFormat="1" x14ac:dyDescent="0.35">
      <c r="A252" s="69">
        <v>4</v>
      </c>
      <c r="B252" s="65">
        <f t="shared" si="9"/>
        <v>4</v>
      </c>
      <c r="C252" s="122"/>
      <c r="D252" s="122"/>
      <c r="E252" s="70">
        <v>7.04</v>
      </c>
      <c r="F252" s="65">
        <f t="shared" si="10"/>
        <v>7</v>
      </c>
      <c r="G252" s="69">
        <v>8.0399999999999991</v>
      </c>
      <c r="H252" s="65">
        <f t="shared" si="11"/>
        <v>8</v>
      </c>
      <c r="I252" s="71" t="s">
        <v>218</v>
      </c>
      <c r="J252" s="71"/>
      <c r="K252" s="132" t="s">
        <v>611</v>
      </c>
      <c r="L252" s="123">
        <f>ROWS(K249:K252)</f>
        <v>4</v>
      </c>
      <c r="M252" s="88"/>
    </row>
    <row r="253" spans="1:13" s="72" customFormat="1" x14ac:dyDescent="0.35">
      <c r="A253" s="69">
        <v>4</v>
      </c>
      <c r="B253" s="65">
        <f t="shared" si="9"/>
        <v>4</v>
      </c>
      <c r="C253" s="122"/>
      <c r="D253" s="122"/>
      <c r="E253" s="70">
        <v>10.010999999999999</v>
      </c>
      <c r="F253" s="65">
        <f t="shared" si="10"/>
        <v>10</v>
      </c>
      <c r="G253" s="69">
        <v>8.0299999999999994</v>
      </c>
      <c r="H253" s="65">
        <f t="shared" si="11"/>
        <v>8</v>
      </c>
      <c r="I253" s="71" t="s">
        <v>218</v>
      </c>
      <c r="J253" s="71"/>
      <c r="K253" s="125"/>
      <c r="L253" s="122"/>
      <c r="M253" s="64"/>
    </row>
    <row r="254" spans="1:13" s="72" customFormat="1" x14ac:dyDescent="0.35">
      <c r="A254" s="69">
        <v>4</v>
      </c>
      <c r="B254" s="65">
        <f t="shared" si="9"/>
        <v>4</v>
      </c>
      <c r="C254" s="122"/>
      <c r="D254" s="122"/>
      <c r="E254" s="70">
        <v>10.010999999999999</v>
      </c>
      <c r="F254" s="65">
        <f t="shared" si="10"/>
        <v>10</v>
      </c>
      <c r="G254" s="69">
        <v>8.0399999999999991</v>
      </c>
      <c r="H254" s="65">
        <f t="shared" si="11"/>
        <v>8</v>
      </c>
      <c r="I254" s="71" t="s">
        <v>218</v>
      </c>
      <c r="J254" s="71"/>
      <c r="K254" s="125"/>
      <c r="L254" s="122"/>
    </row>
    <row r="255" spans="1:13" s="72" customFormat="1" x14ac:dyDescent="0.35">
      <c r="A255" s="69">
        <v>4</v>
      </c>
      <c r="B255" s="65">
        <f t="shared" si="9"/>
        <v>4</v>
      </c>
      <c r="C255" s="122"/>
      <c r="D255" s="122"/>
      <c r="E255" s="70">
        <v>10.012</v>
      </c>
      <c r="F255" s="65">
        <f t="shared" si="10"/>
        <v>10</v>
      </c>
      <c r="G255" s="69">
        <v>8.0299999999999994</v>
      </c>
      <c r="H255" s="65">
        <f t="shared" si="11"/>
        <v>8</v>
      </c>
      <c r="I255" s="71" t="s">
        <v>218</v>
      </c>
      <c r="J255" s="71"/>
      <c r="K255" s="125"/>
      <c r="L255" s="122"/>
    </row>
    <row r="256" spans="1:13" s="72" customFormat="1" x14ac:dyDescent="0.35">
      <c r="A256" s="69">
        <v>4</v>
      </c>
      <c r="B256" s="65">
        <f t="shared" si="9"/>
        <v>4</v>
      </c>
      <c r="C256" s="122"/>
      <c r="D256" s="122"/>
      <c r="E256" s="70">
        <v>10.012</v>
      </c>
      <c r="F256" s="65">
        <f t="shared" si="10"/>
        <v>10</v>
      </c>
      <c r="G256" s="69">
        <v>8.0399999999999991</v>
      </c>
      <c r="H256" s="65">
        <f t="shared" si="11"/>
        <v>8</v>
      </c>
      <c r="I256" s="71" t="s">
        <v>218</v>
      </c>
      <c r="J256" s="71"/>
      <c r="K256" s="125" t="s">
        <v>626</v>
      </c>
      <c r="L256" s="122">
        <f>ROWS(K253:K256)</f>
        <v>4</v>
      </c>
    </row>
    <row r="257" spans="1:13" s="64" customFormat="1" x14ac:dyDescent="0.35">
      <c r="A257" s="69">
        <v>4</v>
      </c>
      <c r="B257" s="65">
        <f t="shared" si="9"/>
        <v>4</v>
      </c>
      <c r="C257" s="122"/>
      <c r="D257" s="122"/>
      <c r="E257" s="70">
        <v>11.07</v>
      </c>
      <c r="F257" s="65">
        <f t="shared" si="10"/>
        <v>11</v>
      </c>
      <c r="G257" s="69">
        <v>8.0299999999999994</v>
      </c>
      <c r="H257" s="65">
        <f t="shared" si="11"/>
        <v>8</v>
      </c>
      <c r="I257" s="71" t="s">
        <v>218</v>
      </c>
      <c r="J257" s="71"/>
      <c r="K257" s="125"/>
      <c r="L257" s="122"/>
    </row>
    <row r="258" spans="1:13" s="64" customFormat="1" x14ac:dyDescent="0.35">
      <c r="A258" s="69">
        <v>4</v>
      </c>
      <c r="B258" s="65">
        <f t="shared" ref="B258:B321" si="12">_xlfn.FLOOR.MATH(A258)</f>
        <v>4</v>
      </c>
      <c r="C258" s="122"/>
      <c r="D258" s="122"/>
      <c r="E258" s="70">
        <v>11.07</v>
      </c>
      <c r="F258" s="65">
        <f t="shared" ref="F258:F321" si="13">_xlfn.FLOOR.MATH(E258)</f>
        <v>11</v>
      </c>
      <c r="G258" s="69">
        <v>8.0399999999999991</v>
      </c>
      <c r="H258" s="65">
        <f t="shared" ref="H258:H321" si="14">_xlfn.FLOOR.MATH(G258)</f>
        <v>8</v>
      </c>
      <c r="I258" s="71" t="s">
        <v>218</v>
      </c>
      <c r="J258" s="71"/>
      <c r="K258" s="125"/>
      <c r="L258" s="122"/>
    </row>
    <row r="259" spans="1:13" s="64" customFormat="1" x14ac:dyDescent="0.35">
      <c r="A259" s="69">
        <v>4</v>
      </c>
      <c r="B259" s="65">
        <f t="shared" si="12"/>
        <v>4</v>
      </c>
      <c r="C259" s="122"/>
      <c r="D259" s="122"/>
      <c r="E259" s="70">
        <v>11.08</v>
      </c>
      <c r="F259" s="65">
        <f t="shared" si="13"/>
        <v>11</v>
      </c>
      <c r="G259" s="69">
        <v>8.0299999999999994</v>
      </c>
      <c r="H259" s="65">
        <f t="shared" si="14"/>
        <v>8</v>
      </c>
      <c r="I259" s="71" t="s">
        <v>218</v>
      </c>
      <c r="J259" s="71"/>
      <c r="K259" s="125"/>
      <c r="L259" s="122"/>
    </row>
    <row r="260" spans="1:13" s="64" customFormat="1" x14ac:dyDescent="0.35">
      <c r="A260" s="69">
        <v>4</v>
      </c>
      <c r="B260" s="65">
        <f t="shared" si="12"/>
        <v>4</v>
      </c>
      <c r="C260" s="122"/>
      <c r="D260" s="122"/>
      <c r="E260" s="70">
        <v>11.08</v>
      </c>
      <c r="F260" s="65">
        <f t="shared" si="13"/>
        <v>11</v>
      </c>
      <c r="G260" s="69">
        <v>8.0399999999999991</v>
      </c>
      <c r="H260" s="65">
        <f t="shared" si="14"/>
        <v>8</v>
      </c>
      <c r="I260" s="71" t="s">
        <v>218</v>
      </c>
      <c r="J260" s="71"/>
      <c r="K260" s="125" t="s">
        <v>627</v>
      </c>
      <c r="L260" s="122">
        <f>ROWS(K255:K260)</f>
        <v>6</v>
      </c>
    </row>
    <row r="261" spans="1:13" s="64" customFormat="1" x14ac:dyDescent="0.35">
      <c r="A261" s="69">
        <v>4</v>
      </c>
      <c r="B261" s="65">
        <f t="shared" si="12"/>
        <v>4</v>
      </c>
      <c r="C261" s="122"/>
      <c r="D261" s="122"/>
      <c r="E261" s="70">
        <v>17.010000000000002</v>
      </c>
      <c r="F261" s="65">
        <f t="shared" si="13"/>
        <v>17</v>
      </c>
      <c r="G261" s="69">
        <v>8.0299999999999994</v>
      </c>
      <c r="H261" s="65">
        <f t="shared" si="14"/>
        <v>8</v>
      </c>
      <c r="I261" s="71" t="s">
        <v>218</v>
      </c>
      <c r="J261" s="71"/>
      <c r="K261" s="128"/>
      <c r="L261" s="122"/>
      <c r="M261" s="72"/>
    </row>
    <row r="262" spans="1:13" s="64" customFormat="1" x14ac:dyDescent="0.35">
      <c r="A262" s="69">
        <v>4</v>
      </c>
      <c r="B262" s="65">
        <f t="shared" si="12"/>
        <v>4</v>
      </c>
      <c r="C262" s="122"/>
      <c r="D262" s="122"/>
      <c r="E262" s="70">
        <v>17.010000000000002</v>
      </c>
      <c r="F262" s="65">
        <f t="shared" si="13"/>
        <v>17</v>
      </c>
      <c r="G262" s="69">
        <v>8.0399999999999991</v>
      </c>
      <c r="H262" s="65">
        <f t="shared" si="14"/>
        <v>8</v>
      </c>
      <c r="I262" s="71" t="s">
        <v>218</v>
      </c>
      <c r="J262" s="71"/>
      <c r="K262" s="128" t="s">
        <v>641</v>
      </c>
      <c r="L262" s="122">
        <f>ROWS(K258:K262)</f>
        <v>5</v>
      </c>
      <c r="M262" s="72"/>
    </row>
    <row r="263" spans="1:13" s="64" customFormat="1" x14ac:dyDescent="0.35">
      <c r="A263" s="69">
        <v>4</v>
      </c>
      <c r="B263" s="65">
        <f t="shared" si="12"/>
        <v>4</v>
      </c>
      <c r="C263" s="122"/>
      <c r="D263" s="122"/>
      <c r="E263" s="70">
        <v>9.06</v>
      </c>
      <c r="F263" s="65">
        <f t="shared" si="13"/>
        <v>9</v>
      </c>
      <c r="G263" s="69">
        <v>200</v>
      </c>
      <c r="H263" s="65">
        <f t="shared" si="14"/>
        <v>200</v>
      </c>
      <c r="I263" s="71" t="s">
        <v>230</v>
      </c>
      <c r="J263" s="71"/>
      <c r="K263" s="132"/>
      <c r="L263" s="123"/>
    </row>
    <row r="264" spans="1:13" s="64" customFormat="1" x14ac:dyDescent="0.35">
      <c r="A264" s="69">
        <v>4</v>
      </c>
      <c r="B264" s="65">
        <f t="shared" si="12"/>
        <v>4</v>
      </c>
      <c r="C264" s="122"/>
      <c r="D264" s="122"/>
      <c r="E264" s="70">
        <v>9.07</v>
      </c>
      <c r="F264" s="65">
        <f t="shared" si="13"/>
        <v>9</v>
      </c>
      <c r="G264" s="69">
        <v>200</v>
      </c>
      <c r="H264" s="65">
        <f t="shared" si="14"/>
        <v>200</v>
      </c>
      <c r="I264" s="71" t="s">
        <v>230</v>
      </c>
      <c r="J264" s="71"/>
      <c r="K264" s="125"/>
      <c r="L264" s="122"/>
    </row>
    <row r="265" spans="1:13" s="64" customFormat="1" x14ac:dyDescent="0.35">
      <c r="A265" s="69">
        <v>4</v>
      </c>
      <c r="B265" s="65">
        <f t="shared" si="12"/>
        <v>4</v>
      </c>
      <c r="C265" s="122"/>
      <c r="D265" s="122"/>
      <c r="E265" s="70">
        <v>10.010999999999999</v>
      </c>
      <c r="F265" s="65">
        <f t="shared" si="13"/>
        <v>10</v>
      </c>
      <c r="G265" s="69">
        <v>200</v>
      </c>
      <c r="H265" s="65">
        <f t="shared" si="14"/>
        <v>200</v>
      </c>
      <c r="I265" s="71" t="s">
        <v>230</v>
      </c>
      <c r="J265" s="71"/>
      <c r="K265" s="125"/>
      <c r="L265" s="122"/>
    </row>
    <row r="266" spans="1:13" s="64" customFormat="1" x14ac:dyDescent="0.35">
      <c r="A266" s="69">
        <v>4</v>
      </c>
      <c r="B266" s="65">
        <f t="shared" si="12"/>
        <v>4</v>
      </c>
      <c r="C266" s="122"/>
      <c r="D266" s="122"/>
      <c r="E266" s="70">
        <v>10.023</v>
      </c>
      <c r="F266" s="65">
        <f t="shared" si="13"/>
        <v>10</v>
      </c>
      <c r="G266" s="69">
        <v>200</v>
      </c>
      <c r="H266" s="65">
        <f t="shared" si="14"/>
        <v>200</v>
      </c>
      <c r="I266" s="71" t="s">
        <v>230</v>
      </c>
      <c r="J266" s="71"/>
      <c r="K266" s="125"/>
      <c r="L266" s="122"/>
    </row>
    <row r="267" spans="1:13" s="72" customFormat="1" x14ac:dyDescent="0.35">
      <c r="A267" s="69">
        <v>4</v>
      </c>
      <c r="B267" s="65">
        <f t="shared" si="12"/>
        <v>4</v>
      </c>
      <c r="C267" s="122"/>
      <c r="D267" s="122"/>
      <c r="E267" s="70">
        <v>12.01</v>
      </c>
      <c r="F267" s="65">
        <f t="shared" si="13"/>
        <v>12</v>
      </c>
      <c r="G267" s="69">
        <v>200</v>
      </c>
      <c r="H267" s="65">
        <f t="shared" si="14"/>
        <v>200</v>
      </c>
      <c r="I267" s="71" t="s">
        <v>230</v>
      </c>
      <c r="J267" s="71"/>
      <c r="K267" s="132"/>
      <c r="L267" s="123"/>
      <c r="M267" s="64"/>
    </row>
    <row r="268" spans="1:13" s="72" customFormat="1" x14ac:dyDescent="0.35">
      <c r="A268" s="60">
        <v>4</v>
      </c>
      <c r="B268" s="65">
        <f t="shared" si="12"/>
        <v>4</v>
      </c>
      <c r="C268" s="123"/>
      <c r="D268" s="123"/>
      <c r="E268" s="61">
        <v>8.01</v>
      </c>
      <c r="F268" s="65">
        <f t="shared" si="13"/>
        <v>8</v>
      </c>
      <c r="G268" s="60">
        <v>2.0099999999999998</v>
      </c>
      <c r="H268" s="65">
        <f t="shared" si="14"/>
        <v>2</v>
      </c>
      <c r="I268" s="62" t="s">
        <v>234</v>
      </c>
      <c r="J268" s="62"/>
      <c r="K268" s="132" t="s">
        <v>613</v>
      </c>
      <c r="L268" s="123">
        <f t="shared" ref="L268:L283" si="15">ROWS(K268:K268)</f>
        <v>1</v>
      </c>
      <c r="M268" s="64"/>
    </row>
    <row r="269" spans="1:13" s="72" customFormat="1" x14ac:dyDescent="0.35">
      <c r="A269" s="60">
        <v>4</v>
      </c>
      <c r="B269" s="65">
        <f t="shared" si="12"/>
        <v>4</v>
      </c>
      <c r="C269" s="123"/>
      <c r="D269" s="123"/>
      <c r="E269" s="61">
        <v>8.01</v>
      </c>
      <c r="F269" s="65">
        <f t="shared" si="13"/>
        <v>8</v>
      </c>
      <c r="G269" s="60">
        <v>6.01</v>
      </c>
      <c r="H269" s="65">
        <f t="shared" si="14"/>
        <v>6</v>
      </c>
      <c r="I269" s="62" t="s">
        <v>234</v>
      </c>
      <c r="J269" s="62"/>
      <c r="K269" s="132" t="s">
        <v>614</v>
      </c>
      <c r="L269" s="123">
        <f t="shared" si="15"/>
        <v>1</v>
      </c>
      <c r="M269" s="64"/>
    </row>
    <row r="270" spans="1:13" s="72" customFormat="1" x14ac:dyDescent="0.35">
      <c r="A270" s="60">
        <v>4</v>
      </c>
      <c r="B270" s="65">
        <f t="shared" si="12"/>
        <v>4</v>
      </c>
      <c r="C270" s="123"/>
      <c r="D270" s="123"/>
      <c r="E270" s="61">
        <v>8.07</v>
      </c>
      <c r="F270" s="65">
        <f t="shared" si="13"/>
        <v>8</v>
      </c>
      <c r="G270" s="60">
        <v>11.02</v>
      </c>
      <c r="H270" s="65">
        <f t="shared" si="14"/>
        <v>11</v>
      </c>
      <c r="I270" s="62" t="s">
        <v>234</v>
      </c>
      <c r="J270" s="62"/>
      <c r="K270" s="132" t="s">
        <v>616</v>
      </c>
      <c r="L270" s="123">
        <f t="shared" si="15"/>
        <v>1</v>
      </c>
      <c r="M270" s="64"/>
    </row>
    <row r="271" spans="1:13" s="72" customFormat="1" x14ac:dyDescent="0.35">
      <c r="A271" s="60">
        <v>4</v>
      </c>
      <c r="B271" s="65">
        <f t="shared" si="12"/>
        <v>4</v>
      </c>
      <c r="C271" s="123"/>
      <c r="D271" s="123"/>
      <c r="E271" s="61">
        <v>8.01</v>
      </c>
      <c r="F271" s="65">
        <f t="shared" si="13"/>
        <v>8</v>
      </c>
      <c r="G271" s="60">
        <v>12.06</v>
      </c>
      <c r="H271" s="65">
        <f t="shared" si="14"/>
        <v>12</v>
      </c>
      <c r="I271" s="62" t="s">
        <v>234</v>
      </c>
      <c r="J271" s="62"/>
      <c r="K271" s="132" t="s">
        <v>617</v>
      </c>
      <c r="L271" s="123">
        <f t="shared" si="15"/>
        <v>1</v>
      </c>
      <c r="M271" s="64"/>
    </row>
    <row r="272" spans="1:13" s="72" customFormat="1" x14ac:dyDescent="0.35">
      <c r="A272" s="60">
        <v>4</v>
      </c>
      <c r="B272" s="65">
        <f t="shared" si="12"/>
        <v>4</v>
      </c>
      <c r="C272" s="123"/>
      <c r="D272" s="123"/>
      <c r="E272" s="61">
        <v>12.01</v>
      </c>
      <c r="F272" s="65">
        <f t="shared" si="13"/>
        <v>12</v>
      </c>
      <c r="G272" s="60">
        <v>2.0099999999999998</v>
      </c>
      <c r="H272" s="65">
        <f t="shared" si="14"/>
        <v>2</v>
      </c>
      <c r="I272" s="62" t="s">
        <v>234</v>
      </c>
      <c r="J272" s="62"/>
      <c r="K272" s="128" t="s">
        <v>628</v>
      </c>
      <c r="L272" s="123">
        <f t="shared" si="15"/>
        <v>1</v>
      </c>
      <c r="M272" s="64"/>
    </row>
    <row r="273" spans="1:13" s="72" customFormat="1" x14ac:dyDescent="0.35">
      <c r="A273" s="60">
        <v>4</v>
      </c>
      <c r="B273" s="65">
        <f t="shared" si="12"/>
        <v>4</v>
      </c>
      <c r="C273" s="123"/>
      <c r="D273" s="123"/>
      <c r="E273" s="61">
        <v>12.01</v>
      </c>
      <c r="F273" s="65">
        <f t="shared" si="13"/>
        <v>12</v>
      </c>
      <c r="G273" s="60">
        <v>6.01</v>
      </c>
      <c r="H273" s="65">
        <f t="shared" si="14"/>
        <v>6</v>
      </c>
      <c r="I273" s="62" t="s">
        <v>234</v>
      </c>
      <c r="J273" s="62"/>
      <c r="K273" s="132" t="s">
        <v>630</v>
      </c>
      <c r="L273" s="123">
        <f t="shared" si="15"/>
        <v>1</v>
      </c>
      <c r="M273" s="64"/>
    </row>
    <row r="274" spans="1:13" s="72" customFormat="1" x14ac:dyDescent="0.35">
      <c r="A274" s="60">
        <v>4</v>
      </c>
      <c r="B274" s="65">
        <f t="shared" si="12"/>
        <v>4</v>
      </c>
      <c r="C274" s="123"/>
      <c r="D274" s="123"/>
      <c r="E274" s="61">
        <v>12.01</v>
      </c>
      <c r="F274" s="65">
        <f t="shared" si="13"/>
        <v>12</v>
      </c>
      <c r="G274" s="60">
        <v>11.02</v>
      </c>
      <c r="H274" s="65">
        <f t="shared" si="14"/>
        <v>11</v>
      </c>
      <c r="I274" s="62" t="s">
        <v>234</v>
      </c>
      <c r="J274" s="62"/>
      <c r="K274" s="132" t="s">
        <v>632</v>
      </c>
      <c r="L274" s="123">
        <f t="shared" si="15"/>
        <v>1</v>
      </c>
      <c r="M274" s="64"/>
    </row>
    <row r="275" spans="1:13" s="72" customFormat="1" x14ac:dyDescent="0.35">
      <c r="A275" s="60">
        <v>4</v>
      </c>
      <c r="B275" s="65">
        <f t="shared" si="12"/>
        <v>4</v>
      </c>
      <c r="C275" s="123"/>
      <c r="D275" s="123"/>
      <c r="E275" s="61">
        <v>12.01</v>
      </c>
      <c r="F275" s="65">
        <f t="shared" si="13"/>
        <v>12</v>
      </c>
      <c r="G275" s="60">
        <v>12.06</v>
      </c>
      <c r="H275" s="65">
        <f t="shared" si="14"/>
        <v>12</v>
      </c>
      <c r="I275" s="62" t="s">
        <v>234</v>
      </c>
      <c r="J275" s="62"/>
      <c r="K275" s="132" t="s">
        <v>633</v>
      </c>
      <c r="L275" s="123">
        <f t="shared" si="15"/>
        <v>1</v>
      </c>
      <c r="M275" s="64"/>
    </row>
    <row r="276" spans="1:13" s="72" customFormat="1" x14ac:dyDescent="0.35">
      <c r="A276" s="60">
        <v>4</v>
      </c>
      <c r="B276" s="65">
        <f t="shared" si="12"/>
        <v>4</v>
      </c>
      <c r="C276" s="123">
        <f>ROWS(A202:A276)</f>
        <v>75</v>
      </c>
      <c r="D276" s="123"/>
      <c r="E276" s="61">
        <v>17.010000000000002</v>
      </c>
      <c r="F276" s="65">
        <f t="shared" si="13"/>
        <v>17</v>
      </c>
      <c r="G276" s="60">
        <v>6.01</v>
      </c>
      <c r="H276" s="65">
        <f t="shared" si="14"/>
        <v>6</v>
      </c>
      <c r="I276" s="62" t="s">
        <v>234</v>
      </c>
      <c r="J276" s="62"/>
      <c r="K276" s="128" t="s">
        <v>639</v>
      </c>
      <c r="L276" s="123">
        <f t="shared" si="15"/>
        <v>1</v>
      </c>
    </row>
    <row r="277" spans="1:13" s="72" customFormat="1" x14ac:dyDescent="0.35">
      <c r="A277" s="60">
        <v>5</v>
      </c>
      <c r="B277" s="65">
        <f t="shared" si="12"/>
        <v>5</v>
      </c>
      <c r="C277" s="123"/>
      <c r="D277" s="123"/>
      <c r="E277" s="61">
        <v>6.0609999999999999</v>
      </c>
      <c r="F277" s="65">
        <f t="shared" si="13"/>
        <v>6</v>
      </c>
      <c r="G277" s="60">
        <v>5.09</v>
      </c>
      <c r="H277" s="65">
        <f t="shared" si="14"/>
        <v>5</v>
      </c>
      <c r="I277" s="62" t="s">
        <v>159</v>
      </c>
      <c r="J277" s="62"/>
      <c r="K277" s="128" t="s">
        <v>644</v>
      </c>
      <c r="L277" s="123">
        <f t="shared" si="15"/>
        <v>1</v>
      </c>
    </row>
    <row r="278" spans="1:13" s="72" customFormat="1" x14ac:dyDescent="0.35">
      <c r="A278" s="60">
        <v>5</v>
      </c>
      <c r="B278" s="65">
        <f t="shared" si="12"/>
        <v>5</v>
      </c>
      <c r="C278" s="123"/>
      <c r="D278" s="123"/>
      <c r="E278" s="61">
        <v>6.0609999999999999</v>
      </c>
      <c r="F278" s="65">
        <f t="shared" si="13"/>
        <v>6</v>
      </c>
      <c r="G278" s="60">
        <v>13.02</v>
      </c>
      <c r="H278" s="65">
        <f t="shared" si="14"/>
        <v>13</v>
      </c>
      <c r="I278" s="62" t="s">
        <v>159</v>
      </c>
      <c r="J278" s="62"/>
      <c r="K278" s="128" t="s">
        <v>645</v>
      </c>
      <c r="L278" s="123">
        <f t="shared" si="15"/>
        <v>1</v>
      </c>
    </row>
    <row r="279" spans="1:13" s="72" customFormat="1" x14ac:dyDescent="0.35">
      <c r="A279" s="60">
        <v>5</v>
      </c>
      <c r="B279" s="65">
        <f t="shared" si="12"/>
        <v>5</v>
      </c>
      <c r="C279" s="123"/>
      <c r="D279" s="123"/>
      <c r="E279" s="61">
        <v>12.01</v>
      </c>
      <c r="F279" s="65">
        <f t="shared" si="13"/>
        <v>12</v>
      </c>
      <c r="G279" s="60">
        <v>5.09</v>
      </c>
      <c r="H279" s="65">
        <f t="shared" si="14"/>
        <v>5</v>
      </c>
      <c r="I279" s="62" t="s">
        <v>159</v>
      </c>
      <c r="J279" s="62"/>
      <c r="K279" s="132" t="s">
        <v>651</v>
      </c>
      <c r="L279" s="123">
        <f t="shared" si="15"/>
        <v>1</v>
      </c>
    </row>
    <row r="280" spans="1:13" s="72" customFormat="1" x14ac:dyDescent="0.35">
      <c r="A280" s="60">
        <v>5</v>
      </c>
      <c r="B280" s="65">
        <f t="shared" si="12"/>
        <v>5</v>
      </c>
      <c r="C280" s="123"/>
      <c r="D280" s="123"/>
      <c r="E280" s="61">
        <v>12.01</v>
      </c>
      <c r="F280" s="65">
        <f t="shared" si="13"/>
        <v>12</v>
      </c>
      <c r="G280" s="60">
        <v>13.02</v>
      </c>
      <c r="H280" s="65">
        <f t="shared" si="14"/>
        <v>13</v>
      </c>
      <c r="I280" s="62" t="s">
        <v>159</v>
      </c>
      <c r="J280" s="62"/>
      <c r="K280" s="132" t="s">
        <v>653</v>
      </c>
      <c r="L280" s="123">
        <f t="shared" si="15"/>
        <v>1</v>
      </c>
    </row>
    <row r="281" spans="1:13" s="72" customFormat="1" x14ac:dyDescent="0.35">
      <c r="A281" s="69">
        <v>5</v>
      </c>
      <c r="B281" s="65">
        <f t="shared" si="12"/>
        <v>5</v>
      </c>
      <c r="C281" s="122"/>
      <c r="D281" s="122"/>
      <c r="E281" s="70">
        <v>1.0109999999999999</v>
      </c>
      <c r="F281" s="65">
        <f t="shared" si="13"/>
        <v>1</v>
      </c>
      <c r="G281" s="69">
        <v>7.01</v>
      </c>
      <c r="H281" s="65">
        <f t="shared" si="14"/>
        <v>7</v>
      </c>
      <c r="I281" s="71" t="s">
        <v>229</v>
      </c>
      <c r="J281" s="71"/>
      <c r="K281" s="128" t="s">
        <v>642</v>
      </c>
      <c r="L281" s="123">
        <f t="shared" si="15"/>
        <v>1</v>
      </c>
      <c r="M281" s="68"/>
    </row>
    <row r="282" spans="1:13" s="72" customFormat="1" x14ac:dyDescent="0.35">
      <c r="A282" s="69">
        <v>5</v>
      </c>
      <c r="B282" s="65">
        <f t="shared" si="12"/>
        <v>5</v>
      </c>
      <c r="C282" s="122"/>
      <c r="D282" s="122"/>
      <c r="E282" s="70">
        <v>2.0299999999999998</v>
      </c>
      <c r="F282" s="65">
        <f t="shared" si="13"/>
        <v>2</v>
      </c>
      <c r="G282" s="69">
        <v>7.01</v>
      </c>
      <c r="H282" s="65">
        <f t="shared" si="14"/>
        <v>7</v>
      </c>
      <c r="I282" s="71" t="s">
        <v>229</v>
      </c>
      <c r="J282" s="71"/>
      <c r="K282" s="128" t="s">
        <v>643</v>
      </c>
      <c r="L282" s="123">
        <f t="shared" si="15"/>
        <v>1</v>
      </c>
    </row>
    <row r="283" spans="1:13" s="72" customFormat="1" x14ac:dyDescent="0.35">
      <c r="A283" s="69">
        <v>5</v>
      </c>
      <c r="B283" s="65">
        <f t="shared" si="12"/>
        <v>5</v>
      </c>
      <c r="C283" s="122"/>
      <c r="D283" s="122"/>
      <c r="E283" s="70">
        <v>9.0399999999999991</v>
      </c>
      <c r="F283" s="65">
        <f t="shared" si="13"/>
        <v>9</v>
      </c>
      <c r="G283" s="69">
        <v>7.01</v>
      </c>
      <c r="H283" s="65">
        <f t="shared" si="14"/>
        <v>7</v>
      </c>
      <c r="I283" s="71" t="s">
        <v>229</v>
      </c>
      <c r="J283" s="71"/>
      <c r="K283" s="128" t="s">
        <v>647</v>
      </c>
      <c r="L283" s="123">
        <f t="shared" si="15"/>
        <v>1</v>
      </c>
      <c r="M283" s="85"/>
    </row>
    <row r="284" spans="1:13" s="72" customFormat="1" x14ac:dyDescent="0.35">
      <c r="A284" s="69">
        <v>5</v>
      </c>
      <c r="B284" s="65">
        <f t="shared" si="12"/>
        <v>5</v>
      </c>
      <c r="C284" s="122"/>
      <c r="D284" s="122"/>
      <c r="E284" s="70">
        <v>10.010999999999999</v>
      </c>
      <c r="F284" s="65">
        <f t="shared" si="13"/>
        <v>10</v>
      </c>
      <c r="G284" s="69">
        <v>7.01</v>
      </c>
      <c r="H284" s="65">
        <f t="shared" si="14"/>
        <v>7</v>
      </c>
      <c r="I284" s="71" t="s">
        <v>229</v>
      </c>
      <c r="J284" s="71"/>
      <c r="K284" s="132"/>
      <c r="L284" s="123"/>
      <c r="M284" s="64"/>
    </row>
    <row r="285" spans="1:13" s="72" customFormat="1" x14ac:dyDescent="0.35">
      <c r="A285" s="69">
        <v>5</v>
      </c>
      <c r="B285" s="65">
        <f t="shared" si="12"/>
        <v>5</v>
      </c>
      <c r="C285" s="122"/>
      <c r="D285" s="122"/>
      <c r="E285" s="70">
        <v>10.021000000000001</v>
      </c>
      <c r="F285" s="65">
        <f t="shared" si="13"/>
        <v>10</v>
      </c>
      <c r="G285" s="69">
        <v>7.01</v>
      </c>
      <c r="H285" s="65">
        <f t="shared" si="14"/>
        <v>7</v>
      </c>
      <c r="I285" s="71" t="s">
        <v>229</v>
      </c>
      <c r="J285" s="71"/>
      <c r="K285" s="132" t="s">
        <v>648</v>
      </c>
      <c r="L285" s="123">
        <f>ROWS(K284:K285)</f>
        <v>2</v>
      </c>
    </row>
    <row r="286" spans="1:13" s="72" customFormat="1" x14ac:dyDescent="0.35">
      <c r="A286" s="69">
        <v>5</v>
      </c>
      <c r="B286" s="65">
        <f t="shared" si="12"/>
        <v>5</v>
      </c>
      <c r="C286" s="122"/>
      <c r="D286" s="122"/>
      <c r="E286" s="70">
        <v>12.02</v>
      </c>
      <c r="F286" s="65">
        <f t="shared" si="13"/>
        <v>12</v>
      </c>
      <c r="G286" s="69">
        <v>7.01</v>
      </c>
      <c r="H286" s="65">
        <f t="shared" si="14"/>
        <v>7</v>
      </c>
      <c r="I286" s="71" t="s">
        <v>229</v>
      </c>
      <c r="J286" s="71"/>
      <c r="K286" s="132" t="s">
        <v>652</v>
      </c>
      <c r="L286" s="123">
        <f>ROWS(K286:K286)</f>
        <v>1</v>
      </c>
      <c r="M286" s="64"/>
    </row>
    <row r="287" spans="1:13" s="58" customFormat="1" x14ac:dyDescent="0.35">
      <c r="A287" s="69">
        <v>5</v>
      </c>
      <c r="B287" s="65">
        <f t="shared" si="12"/>
        <v>5</v>
      </c>
      <c r="C287" s="122"/>
      <c r="D287" s="122"/>
      <c r="E287" s="70">
        <v>15</v>
      </c>
      <c r="F287" s="65">
        <f t="shared" si="13"/>
        <v>15</v>
      </c>
      <c r="G287" s="69">
        <v>7.01</v>
      </c>
      <c r="H287" s="65">
        <f t="shared" si="14"/>
        <v>7</v>
      </c>
      <c r="I287" s="71" t="s">
        <v>229</v>
      </c>
      <c r="J287" s="71"/>
      <c r="K287" s="132" t="s">
        <v>654</v>
      </c>
      <c r="L287" s="123">
        <f>ROWS(K287:K287)</f>
        <v>1</v>
      </c>
      <c r="M287" s="64"/>
    </row>
    <row r="288" spans="1:13" s="64" customFormat="1" x14ac:dyDescent="0.35">
      <c r="A288" s="69">
        <v>5</v>
      </c>
      <c r="B288" s="65">
        <f t="shared" si="12"/>
        <v>5</v>
      </c>
      <c r="C288" s="122"/>
      <c r="D288" s="122"/>
      <c r="E288" s="70">
        <v>17.041</v>
      </c>
      <c r="F288" s="65">
        <f t="shared" si="13"/>
        <v>17</v>
      </c>
      <c r="G288" s="69">
        <v>7.01</v>
      </c>
      <c r="H288" s="65">
        <f t="shared" si="14"/>
        <v>7</v>
      </c>
      <c r="I288" s="71" t="s">
        <v>229</v>
      </c>
      <c r="J288" s="71"/>
      <c r="K288" s="132" t="s">
        <v>655</v>
      </c>
      <c r="L288" s="123">
        <f>ROWS(K288:K288)</f>
        <v>1</v>
      </c>
      <c r="M288" s="72"/>
    </row>
    <row r="289" spans="1:13" s="64" customFormat="1" x14ac:dyDescent="0.35">
      <c r="A289" s="69">
        <v>5</v>
      </c>
      <c r="B289" s="65">
        <f t="shared" si="12"/>
        <v>5</v>
      </c>
      <c r="C289" s="122"/>
      <c r="D289" s="122"/>
      <c r="E289" s="70">
        <v>7.03</v>
      </c>
      <c r="F289" s="65">
        <f t="shared" si="13"/>
        <v>7</v>
      </c>
      <c r="G289" s="69">
        <v>8.0299999999999994</v>
      </c>
      <c r="H289" s="65">
        <f t="shared" si="14"/>
        <v>8</v>
      </c>
      <c r="I289" s="71" t="s">
        <v>218</v>
      </c>
      <c r="J289" s="71"/>
      <c r="K289" s="128"/>
      <c r="L289" s="122"/>
      <c r="M289" s="88"/>
    </row>
    <row r="290" spans="1:13" s="58" customFormat="1" x14ac:dyDescent="0.35">
      <c r="A290" s="69">
        <v>5</v>
      </c>
      <c r="B290" s="65">
        <f t="shared" si="12"/>
        <v>5</v>
      </c>
      <c r="C290" s="122"/>
      <c r="D290" s="122"/>
      <c r="E290" s="70">
        <v>7.03</v>
      </c>
      <c r="F290" s="65">
        <f t="shared" si="13"/>
        <v>7</v>
      </c>
      <c r="G290" s="69">
        <v>8.0399999999999991</v>
      </c>
      <c r="H290" s="65">
        <f t="shared" si="14"/>
        <v>8</v>
      </c>
      <c r="I290" s="71" t="s">
        <v>218</v>
      </c>
      <c r="J290" s="71"/>
      <c r="K290" s="128"/>
      <c r="L290" s="122"/>
      <c r="M290" s="88"/>
    </row>
    <row r="291" spans="1:13" s="58" customFormat="1" x14ac:dyDescent="0.35">
      <c r="A291" s="69">
        <v>5</v>
      </c>
      <c r="B291" s="65">
        <f t="shared" si="12"/>
        <v>5</v>
      </c>
      <c r="C291" s="122"/>
      <c r="D291" s="122"/>
      <c r="E291" s="70">
        <v>7.04</v>
      </c>
      <c r="F291" s="65">
        <f t="shared" si="13"/>
        <v>7</v>
      </c>
      <c r="G291" s="69">
        <v>8.0299999999999994</v>
      </c>
      <c r="H291" s="65">
        <f t="shared" si="14"/>
        <v>8</v>
      </c>
      <c r="I291" s="71" t="s">
        <v>218</v>
      </c>
      <c r="J291" s="71"/>
      <c r="K291" s="128"/>
      <c r="L291" s="122"/>
      <c r="M291" s="88"/>
    </row>
    <row r="292" spans="1:13" s="58" customFormat="1" x14ac:dyDescent="0.35">
      <c r="A292" s="69">
        <v>5</v>
      </c>
      <c r="B292" s="65">
        <f t="shared" si="12"/>
        <v>5</v>
      </c>
      <c r="C292" s="122"/>
      <c r="D292" s="122"/>
      <c r="E292" s="70">
        <v>7.04</v>
      </c>
      <c r="F292" s="65">
        <f t="shared" si="13"/>
        <v>7</v>
      </c>
      <c r="G292" s="69">
        <v>8.0399999999999991</v>
      </c>
      <c r="H292" s="65">
        <f t="shared" si="14"/>
        <v>8</v>
      </c>
      <c r="I292" s="71" t="s">
        <v>218</v>
      </c>
      <c r="J292" s="71"/>
      <c r="K292" s="128" t="s">
        <v>646</v>
      </c>
      <c r="L292" s="122">
        <f>ROWS(K289:K292)</f>
        <v>4</v>
      </c>
      <c r="M292" s="88"/>
    </row>
    <row r="293" spans="1:13" s="58" customFormat="1" x14ac:dyDescent="0.35">
      <c r="A293" s="69">
        <v>5</v>
      </c>
      <c r="B293" s="65">
        <f t="shared" si="12"/>
        <v>5</v>
      </c>
      <c r="C293" s="122"/>
      <c r="D293" s="122"/>
      <c r="E293" s="70">
        <v>10.010999999999999</v>
      </c>
      <c r="F293" s="65">
        <f t="shared" si="13"/>
        <v>10</v>
      </c>
      <c r="G293" s="69">
        <v>8.0299999999999994</v>
      </c>
      <c r="H293" s="65">
        <f t="shared" si="14"/>
        <v>8</v>
      </c>
      <c r="I293" s="71" t="s">
        <v>218</v>
      </c>
      <c r="J293" s="71"/>
      <c r="K293" s="132"/>
      <c r="L293" s="123"/>
      <c r="M293" s="72"/>
    </row>
    <row r="294" spans="1:13" s="58" customFormat="1" x14ac:dyDescent="0.35">
      <c r="A294" s="69">
        <v>5</v>
      </c>
      <c r="B294" s="65">
        <f t="shared" si="12"/>
        <v>5</v>
      </c>
      <c r="C294" s="122"/>
      <c r="D294" s="122"/>
      <c r="E294" s="70">
        <v>10.010999999999999</v>
      </c>
      <c r="F294" s="65">
        <f t="shared" si="13"/>
        <v>10</v>
      </c>
      <c r="G294" s="69">
        <v>8.0399999999999991</v>
      </c>
      <c r="H294" s="65">
        <f t="shared" si="14"/>
        <v>8</v>
      </c>
      <c r="I294" s="71" t="s">
        <v>218</v>
      </c>
      <c r="J294" s="71"/>
      <c r="K294" s="132"/>
      <c r="L294" s="123"/>
      <c r="M294" s="64"/>
    </row>
    <row r="295" spans="1:13" s="58" customFormat="1" x14ac:dyDescent="0.35">
      <c r="A295" s="69">
        <v>5</v>
      </c>
      <c r="B295" s="65">
        <f t="shared" si="12"/>
        <v>5</v>
      </c>
      <c r="C295" s="122"/>
      <c r="D295" s="122"/>
      <c r="E295" s="70">
        <v>10.012</v>
      </c>
      <c r="F295" s="65">
        <f t="shared" si="13"/>
        <v>10</v>
      </c>
      <c r="G295" s="69">
        <v>8.0299999999999994</v>
      </c>
      <c r="H295" s="65">
        <f t="shared" si="14"/>
        <v>8</v>
      </c>
      <c r="I295" s="71" t="s">
        <v>218</v>
      </c>
      <c r="J295" s="71"/>
      <c r="K295" s="132"/>
      <c r="L295" s="123"/>
      <c r="M295" s="64"/>
    </row>
    <row r="296" spans="1:13" s="58" customFormat="1" x14ac:dyDescent="0.35">
      <c r="A296" s="69">
        <v>5</v>
      </c>
      <c r="B296" s="65">
        <f t="shared" si="12"/>
        <v>5</v>
      </c>
      <c r="C296" s="122"/>
      <c r="D296" s="122"/>
      <c r="E296" s="70">
        <v>10.012</v>
      </c>
      <c r="F296" s="65">
        <f t="shared" si="13"/>
        <v>10</v>
      </c>
      <c r="G296" s="69">
        <v>8.0399999999999991</v>
      </c>
      <c r="H296" s="65">
        <f t="shared" si="14"/>
        <v>8</v>
      </c>
      <c r="I296" s="71" t="s">
        <v>218</v>
      </c>
      <c r="J296" s="71"/>
      <c r="K296" s="132" t="s">
        <v>649</v>
      </c>
      <c r="L296" s="123">
        <f>ROWS(K293:K296)</f>
        <v>4</v>
      </c>
      <c r="M296" s="64"/>
    </row>
    <row r="297" spans="1:13" s="58" customFormat="1" x14ac:dyDescent="0.35">
      <c r="A297" s="69">
        <v>5</v>
      </c>
      <c r="B297" s="65">
        <f t="shared" si="12"/>
        <v>5</v>
      </c>
      <c r="C297" s="122"/>
      <c r="D297" s="122"/>
      <c r="E297" s="70">
        <v>11.07</v>
      </c>
      <c r="F297" s="65">
        <f t="shared" si="13"/>
        <v>11</v>
      </c>
      <c r="G297" s="69">
        <v>8.0299999999999994</v>
      </c>
      <c r="H297" s="65">
        <f t="shared" si="14"/>
        <v>8</v>
      </c>
      <c r="I297" s="71" t="s">
        <v>218</v>
      </c>
      <c r="J297" s="71"/>
      <c r="K297" s="132"/>
      <c r="L297" s="123"/>
      <c r="M297" s="64"/>
    </row>
    <row r="298" spans="1:13" s="58" customFormat="1" x14ac:dyDescent="0.35">
      <c r="A298" s="69">
        <v>5</v>
      </c>
      <c r="B298" s="65">
        <f t="shared" si="12"/>
        <v>5</v>
      </c>
      <c r="C298" s="122"/>
      <c r="D298" s="122"/>
      <c r="E298" s="70">
        <v>11.07</v>
      </c>
      <c r="F298" s="65">
        <f t="shared" si="13"/>
        <v>11</v>
      </c>
      <c r="G298" s="69">
        <v>8.0399999999999991</v>
      </c>
      <c r="H298" s="65">
        <f t="shared" si="14"/>
        <v>8</v>
      </c>
      <c r="I298" s="71" t="s">
        <v>218</v>
      </c>
      <c r="J298" s="71"/>
      <c r="K298" s="132"/>
      <c r="L298" s="123"/>
      <c r="M298" s="64"/>
    </row>
    <row r="299" spans="1:13" s="58" customFormat="1" x14ac:dyDescent="0.35">
      <c r="A299" s="69">
        <v>5</v>
      </c>
      <c r="B299" s="65">
        <f t="shared" si="12"/>
        <v>5</v>
      </c>
      <c r="C299" s="122"/>
      <c r="D299" s="122"/>
      <c r="E299" s="70">
        <v>11.08</v>
      </c>
      <c r="F299" s="65">
        <f t="shared" si="13"/>
        <v>11</v>
      </c>
      <c r="G299" s="69">
        <v>8.0299999999999994</v>
      </c>
      <c r="H299" s="65">
        <f t="shared" si="14"/>
        <v>8</v>
      </c>
      <c r="I299" s="71" t="s">
        <v>218</v>
      </c>
      <c r="J299" s="71"/>
      <c r="K299" s="132"/>
      <c r="L299" s="123"/>
      <c r="M299" s="72"/>
    </row>
    <row r="300" spans="1:13" s="58" customFormat="1" x14ac:dyDescent="0.35">
      <c r="A300" s="69">
        <v>5</v>
      </c>
      <c r="B300" s="65">
        <f t="shared" si="12"/>
        <v>5</v>
      </c>
      <c r="C300" s="122"/>
      <c r="D300" s="122"/>
      <c r="E300" s="70">
        <v>11.08</v>
      </c>
      <c r="F300" s="65">
        <f t="shared" si="13"/>
        <v>11</v>
      </c>
      <c r="G300" s="69">
        <v>8.0399999999999991</v>
      </c>
      <c r="H300" s="65">
        <f t="shared" si="14"/>
        <v>8</v>
      </c>
      <c r="I300" s="71" t="s">
        <v>218</v>
      </c>
      <c r="J300" s="71"/>
      <c r="K300" s="132" t="s">
        <v>650</v>
      </c>
      <c r="L300" s="123">
        <f>ROWS(K297:K300)</f>
        <v>4</v>
      </c>
      <c r="M300" s="72"/>
    </row>
    <row r="301" spans="1:13" s="58" customFormat="1" x14ac:dyDescent="0.35">
      <c r="A301" s="69">
        <v>5</v>
      </c>
      <c r="B301" s="65">
        <f t="shared" si="12"/>
        <v>5</v>
      </c>
      <c r="C301" s="122"/>
      <c r="D301" s="122"/>
      <c r="E301" s="70">
        <v>17.010000000000002</v>
      </c>
      <c r="F301" s="65">
        <f t="shared" si="13"/>
        <v>17</v>
      </c>
      <c r="G301" s="69">
        <v>8.0299999999999994</v>
      </c>
      <c r="H301" s="65">
        <f t="shared" si="14"/>
        <v>8</v>
      </c>
      <c r="I301" s="71" t="s">
        <v>218</v>
      </c>
      <c r="J301" s="71"/>
      <c r="K301" s="132"/>
      <c r="L301" s="123"/>
      <c r="M301" s="72"/>
    </row>
    <row r="302" spans="1:13" s="58" customFormat="1" x14ac:dyDescent="0.35">
      <c r="A302" s="69">
        <v>5</v>
      </c>
      <c r="B302" s="65">
        <f t="shared" si="12"/>
        <v>5</v>
      </c>
      <c r="C302" s="122">
        <f>ROWS(A277:A302)</f>
        <v>26</v>
      </c>
      <c r="D302" s="122"/>
      <c r="E302" s="70">
        <v>17.010000000000002</v>
      </c>
      <c r="F302" s="65">
        <f t="shared" si="13"/>
        <v>17</v>
      </c>
      <c r="G302" s="69">
        <v>8.0399999999999991</v>
      </c>
      <c r="H302" s="65">
        <f t="shared" si="14"/>
        <v>8</v>
      </c>
      <c r="I302" s="71" t="s">
        <v>218</v>
      </c>
      <c r="J302" s="71"/>
      <c r="K302" s="132" t="s">
        <v>656</v>
      </c>
      <c r="L302" s="123">
        <f>ROWS(K301:K302)</f>
        <v>2</v>
      </c>
      <c r="M302" s="72"/>
    </row>
    <row r="303" spans="1:13" s="58" customFormat="1" x14ac:dyDescent="0.35">
      <c r="A303" s="69">
        <v>6</v>
      </c>
      <c r="B303" s="65">
        <f t="shared" si="12"/>
        <v>6</v>
      </c>
      <c r="C303" s="122"/>
      <c r="D303" s="122"/>
      <c r="E303" s="70">
        <v>13.01</v>
      </c>
      <c r="F303" s="65">
        <f t="shared" si="13"/>
        <v>13</v>
      </c>
      <c r="G303" s="69">
        <v>2.04</v>
      </c>
      <c r="H303" s="65">
        <f t="shared" si="14"/>
        <v>2</v>
      </c>
      <c r="I303" s="71" t="s">
        <v>300</v>
      </c>
      <c r="J303" s="71"/>
      <c r="K303" s="128"/>
      <c r="L303" s="122"/>
      <c r="M303" s="72"/>
    </row>
    <row r="304" spans="1:13" s="59" customFormat="1" x14ac:dyDescent="0.35">
      <c r="A304" s="69">
        <v>6</v>
      </c>
      <c r="B304" s="65">
        <f t="shared" si="12"/>
        <v>6</v>
      </c>
      <c r="C304" s="122"/>
      <c r="D304" s="122"/>
      <c r="E304" s="70">
        <v>13.02</v>
      </c>
      <c r="F304" s="65">
        <f t="shared" si="13"/>
        <v>13</v>
      </c>
      <c r="G304" s="69">
        <v>2.04</v>
      </c>
      <c r="H304" s="65">
        <f t="shared" si="14"/>
        <v>2</v>
      </c>
      <c r="I304" s="71" t="s">
        <v>300</v>
      </c>
      <c r="J304" s="71"/>
      <c r="K304" s="128"/>
      <c r="L304" s="122"/>
      <c r="M304" s="72"/>
    </row>
    <row r="305" spans="1:13" s="59" customFormat="1" x14ac:dyDescent="0.35">
      <c r="A305" s="69">
        <v>6</v>
      </c>
      <c r="B305" s="65">
        <f t="shared" si="12"/>
        <v>6</v>
      </c>
      <c r="C305" s="122"/>
      <c r="D305" s="122"/>
      <c r="E305" s="70">
        <v>13.01</v>
      </c>
      <c r="F305" s="65">
        <f t="shared" si="13"/>
        <v>13</v>
      </c>
      <c r="G305" s="69">
        <v>10.039999999999999</v>
      </c>
      <c r="H305" s="65">
        <f t="shared" si="14"/>
        <v>10</v>
      </c>
      <c r="I305" s="71" t="s">
        <v>300</v>
      </c>
      <c r="J305" s="71"/>
      <c r="K305" s="128"/>
      <c r="L305" s="122"/>
      <c r="M305" s="72"/>
    </row>
    <row r="306" spans="1:13" s="59" customFormat="1" x14ac:dyDescent="0.35">
      <c r="A306" s="69">
        <v>6</v>
      </c>
      <c r="B306" s="65">
        <f t="shared" si="12"/>
        <v>6</v>
      </c>
      <c r="C306" s="122"/>
      <c r="D306" s="122"/>
      <c r="E306" s="70">
        <v>13.02</v>
      </c>
      <c r="F306" s="65">
        <f t="shared" si="13"/>
        <v>13</v>
      </c>
      <c r="G306" s="69">
        <v>10.039999999999999</v>
      </c>
      <c r="H306" s="65">
        <f t="shared" si="14"/>
        <v>10</v>
      </c>
      <c r="I306" s="71" t="s">
        <v>300</v>
      </c>
      <c r="J306" s="71"/>
      <c r="K306" s="128" t="s">
        <v>659</v>
      </c>
      <c r="L306" s="122">
        <f>ROWS(K305:K306)</f>
        <v>2</v>
      </c>
      <c r="M306" s="72"/>
    </row>
    <row r="307" spans="1:13" s="59" customFormat="1" x14ac:dyDescent="0.35">
      <c r="A307" s="60">
        <v>6</v>
      </c>
      <c r="B307" s="65">
        <f t="shared" si="12"/>
        <v>6</v>
      </c>
      <c r="C307" s="123"/>
      <c r="D307" s="123"/>
      <c r="E307" s="61">
        <v>13.01</v>
      </c>
      <c r="F307" s="65">
        <f t="shared" si="13"/>
        <v>13</v>
      </c>
      <c r="G307" s="60">
        <v>2.0299999999999998</v>
      </c>
      <c r="H307" s="65">
        <f t="shared" si="14"/>
        <v>2</v>
      </c>
      <c r="I307" s="62" t="s">
        <v>250</v>
      </c>
      <c r="J307" s="62"/>
      <c r="K307" s="128" t="s">
        <v>657</v>
      </c>
      <c r="L307" s="122">
        <f>ROWS(K305:K307)</f>
        <v>3</v>
      </c>
      <c r="M307" s="72"/>
    </row>
    <row r="308" spans="1:13" s="59" customFormat="1" x14ac:dyDescent="0.35">
      <c r="A308" s="60">
        <v>6</v>
      </c>
      <c r="B308" s="65">
        <f t="shared" si="12"/>
        <v>6</v>
      </c>
      <c r="C308" s="123"/>
      <c r="D308" s="123"/>
      <c r="E308" s="61">
        <v>13.01</v>
      </c>
      <c r="F308" s="65">
        <f t="shared" si="13"/>
        <v>13</v>
      </c>
      <c r="G308" s="60">
        <v>5.0599999999999996</v>
      </c>
      <c r="H308" s="65">
        <f t="shared" si="14"/>
        <v>5</v>
      </c>
      <c r="I308" s="62" t="s">
        <v>250</v>
      </c>
      <c r="J308" s="62"/>
      <c r="K308" s="128"/>
      <c r="L308" s="122"/>
      <c r="M308" s="72"/>
    </row>
    <row r="309" spans="1:13" s="59" customFormat="1" x14ac:dyDescent="0.35">
      <c r="A309" s="69">
        <v>6</v>
      </c>
      <c r="B309" s="65">
        <f t="shared" si="12"/>
        <v>6</v>
      </c>
      <c r="C309" s="122">
        <f>ROWS(A303:A309)</f>
        <v>7</v>
      </c>
      <c r="D309" s="122"/>
      <c r="E309" s="70">
        <v>13.01</v>
      </c>
      <c r="F309" s="65">
        <f t="shared" si="13"/>
        <v>13</v>
      </c>
      <c r="G309" s="69">
        <v>5.07</v>
      </c>
      <c r="H309" s="65">
        <f t="shared" si="14"/>
        <v>5</v>
      </c>
      <c r="I309" s="71" t="s">
        <v>222</v>
      </c>
      <c r="J309" s="71"/>
      <c r="K309" s="128" t="s">
        <v>658</v>
      </c>
      <c r="L309" s="122">
        <f>ROWS(K308:K309)</f>
        <v>2</v>
      </c>
      <c r="M309" s="64"/>
    </row>
    <row r="310" spans="1:13" s="59" customFormat="1" x14ac:dyDescent="0.35">
      <c r="A310" s="65">
        <v>7.1</v>
      </c>
      <c r="B310" s="65">
        <f t="shared" si="12"/>
        <v>7</v>
      </c>
      <c r="C310" s="128"/>
      <c r="D310" s="128"/>
      <c r="E310" s="66">
        <v>9.0500000000000007</v>
      </c>
      <c r="F310" s="65">
        <f t="shared" si="13"/>
        <v>9</v>
      </c>
      <c r="G310" s="65">
        <v>1.01</v>
      </c>
      <c r="H310" s="65">
        <f t="shared" si="14"/>
        <v>1</v>
      </c>
      <c r="I310" s="67" t="s">
        <v>224</v>
      </c>
      <c r="J310" s="67"/>
      <c r="K310" s="128" t="s">
        <v>673</v>
      </c>
      <c r="L310" s="123">
        <f>ROWS(K310:K310)</f>
        <v>1</v>
      </c>
      <c r="M310" s="85"/>
    </row>
    <row r="311" spans="1:13" s="59" customFormat="1" x14ac:dyDescent="0.35">
      <c r="A311" s="65">
        <v>7.1</v>
      </c>
      <c r="B311" s="65">
        <f t="shared" si="12"/>
        <v>7</v>
      </c>
      <c r="C311" s="128"/>
      <c r="D311" s="128"/>
      <c r="E311" s="66">
        <v>9.0500000000000007</v>
      </c>
      <c r="F311" s="65">
        <f t="shared" si="13"/>
        <v>9</v>
      </c>
      <c r="G311" s="65">
        <v>2.0099999999999998</v>
      </c>
      <c r="H311" s="65">
        <f t="shared" si="14"/>
        <v>2</v>
      </c>
      <c r="I311" s="67" t="s">
        <v>224</v>
      </c>
      <c r="J311" s="67"/>
      <c r="K311" s="128" t="s">
        <v>674</v>
      </c>
      <c r="L311" s="123">
        <f>ROWS(K311:K311)</f>
        <v>1</v>
      </c>
      <c r="M311" s="85"/>
    </row>
    <row r="312" spans="1:13" s="59" customFormat="1" x14ac:dyDescent="0.35">
      <c r="A312" s="65">
        <v>7.1</v>
      </c>
      <c r="B312" s="65">
        <f t="shared" si="12"/>
        <v>7</v>
      </c>
      <c r="C312" s="128"/>
      <c r="D312" s="128"/>
      <c r="E312" s="66">
        <v>10.021000000000001</v>
      </c>
      <c r="F312" s="65">
        <f t="shared" si="13"/>
        <v>10</v>
      </c>
      <c r="G312" s="65">
        <v>1.01</v>
      </c>
      <c r="H312" s="65">
        <f t="shared" si="14"/>
        <v>1</v>
      </c>
      <c r="I312" s="67" t="s">
        <v>224</v>
      </c>
      <c r="J312" s="67"/>
      <c r="K312" s="128" t="s">
        <v>683</v>
      </c>
      <c r="L312" s="123">
        <f>ROWS(K312:K312)</f>
        <v>1</v>
      </c>
      <c r="M312" s="85"/>
    </row>
    <row r="313" spans="1:13" s="59" customFormat="1" x14ac:dyDescent="0.35">
      <c r="A313" s="65">
        <v>7.1</v>
      </c>
      <c r="B313" s="65">
        <f t="shared" si="12"/>
        <v>7</v>
      </c>
      <c r="C313" s="128"/>
      <c r="D313" s="128"/>
      <c r="E313" s="66">
        <v>10.021000000000001</v>
      </c>
      <c r="F313" s="65">
        <f t="shared" si="13"/>
        <v>10</v>
      </c>
      <c r="G313" s="65">
        <v>2.0099999999999998</v>
      </c>
      <c r="H313" s="65">
        <f t="shared" si="14"/>
        <v>2</v>
      </c>
      <c r="I313" s="67" t="s">
        <v>224</v>
      </c>
      <c r="J313" s="67"/>
      <c r="K313" s="128" t="s">
        <v>684</v>
      </c>
      <c r="L313" s="123">
        <f>ROWS(K313:K313)</f>
        <v>1</v>
      </c>
      <c r="M313" s="85"/>
    </row>
    <row r="314" spans="1:13" s="59" customFormat="1" x14ac:dyDescent="0.35">
      <c r="A314" s="60">
        <v>7.1</v>
      </c>
      <c r="B314" s="65">
        <f t="shared" si="12"/>
        <v>7</v>
      </c>
      <c r="C314" s="123"/>
      <c r="D314" s="123"/>
      <c r="E314" s="61">
        <v>9.0500000000000007</v>
      </c>
      <c r="F314" s="65">
        <f t="shared" si="13"/>
        <v>9</v>
      </c>
      <c r="G314" s="60">
        <v>5.09</v>
      </c>
      <c r="H314" s="65">
        <f t="shared" si="14"/>
        <v>5</v>
      </c>
      <c r="I314" s="62" t="s">
        <v>159</v>
      </c>
      <c r="J314" s="62"/>
      <c r="K314" s="128"/>
      <c r="L314" s="122"/>
      <c r="M314" s="85"/>
    </row>
    <row r="315" spans="1:13" s="59" customFormat="1" x14ac:dyDescent="0.35">
      <c r="A315" s="60">
        <v>7.1</v>
      </c>
      <c r="B315" s="65">
        <f t="shared" si="12"/>
        <v>7</v>
      </c>
      <c r="C315" s="123"/>
      <c r="D315" s="123"/>
      <c r="E315" s="61">
        <v>9.0500000000000007</v>
      </c>
      <c r="F315" s="65">
        <f t="shared" si="13"/>
        <v>9</v>
      </c>
      <c r="G315" s="60">
        <v>13.01</v>
      </c>
      <c r="H315" s="65">
        <f t="shared" si="14"/>
        <v>13</v>
      </c>
      <c r="I315" s="62" t="s">
        <v>159</v>
      </c>
      <c r="J315" s="62"/>
      <c r="K315" s="128"/>
      <c r="L315" s="122"/>
      <c r="M315" s="64"/>
    </row>
    <row r="316" spans="1:13" s="59" customFormat="1" x14ac:dyDescent="0.35">
      <c r="A316" s="60">
        <v>7.1</v>
      </c>
      <c r="B316" s="65">
        <f t="shared" si="12"/>
        <v>7</v>
      </c>
      <c r="C316" s="123"/>
      <c r="D316" s="123"/>
      <c r="E316" s="61">
        <v>9.0500000000000007</v>
      </c>
      <c r="F316" s="65">
        <f t="shared" si="13"/>
        <v>9</v>
      </c>
      <c r="G316" s="60">
        <v>13.02</v>
      </c>
      <c r="H316" s="65">
        <f t="shared" si="14"/>
        <v>13</v>
      </c>
      <c r="I316" s="62" t="s">
        <v>159</v>
      </c>
      <c r="J316" s="62"/>
      <c r="K316" s="128" t="s">
        <v>680</v>
      </c>
      <c r="L316" s="122">
        <f>ROWS(K315:K316)</f>
        <v>2</v>
      </c>
      <c r="M316" s="64"/>
    </row>
    <row r="317" spans="1:13" s="59" customFormat="1" x14ac:dyDescent="0.35">
      <c r="A317" s="60">
        <v>7.1</v>
      </c>
      <c r="B317" s="65">
        <f t="shared" si="12"/>
        <v>7</v>
      </c>
      <c r="C317" s="123"/>
      <c r="D317" s="123"/>
      <c r="E317" s="61">
        <v>10.021000000000001</v>
      </c>
      <c r="F317" s="65">
        <f t="shared" si="13"/>
        <v>10</v>
      </c>
      <c r="G317" s="60">
        <v>5.09</v>
      </c>
      <c r="H317" s="65">
        <f t="shared" si="14"/>
        <v>5</v>
      </c>
      <c r="I317" s="62" t="s">
        <v>159</v>
      </c>
      <c r="J317" s="62"/>
      <c r="K317" s="128"/>
      <c r="L317" s="122"/>
      <c r="M317" s="58"/>
    </row>
    <row r="318" spans="1:13" s="59" customFormat="1" x14ac:dyDescent="0.35">
      <c r="A318" s="60">
        <v>7.1</v>
      </c>
      <c r="B318" s="65">
        <f t="shared" si="12"/>
        <v>7</v>
      </c>
      <c r="C318" s="123"/>
      <c r="D318" s="123"/>
      <c r="E318" s="61">
        <v>10.021000000000001</v>
      </c>
      <c r="F318" s="65">
        <f t="shared" si="13"/>
        <v>10</v>
      </c>
      <c r="G318" s="60">
        <v>13.01</v>
      </c>
      <c r="H318" s="65">
        <f t="shared" si="14"/>
        <v>13</v>
      </c>
      <c r="I318" s="62" t="s">
        <v>159</v>
      </c>
      <c r="J318" s="62"/>
      <c r="K318" s="128"/>
      <c r="L318" s="122"/>
      <c r="M318" s="64"/>
    </row>
    <row r="319" spans="1:13" s="59" customFormat="1" x14ac:dyDescent="0.35">
      <c r="A319" s="60">
        <v>7.1</v>
      </c>
      <c r="B319" s="65">
        <f t="shared" si="12"/>
        <v>7</v>
      </c>
      <c r="C319" s="123"/>
      <c r="D319" s="123"/>
      <c r="E319" s="61">
        <v>10.021000000000001</v>
      </c>
      <c r="F319" s="65">
        <f t="shared" si="13"/>
        <v>10</v>
      </c>
      <c r="G319" s="60">
        <v>13.02</v>
      </c>
      <c r="H319" s="65">
        <f t="shared" si="14"/>
        <v>13</v>
      </c>
      <c r="I319" s="62" t="s">
        <v>159</v>
      </c>
      <c r="J319" s="62"/>
      <c r="K319" s="132" t="s">
        <v>693</v>
      </c>
      <c r="L319" s="123">
        <f>ROWS(K318:K319)</f>
        <v>2</v>
      </c>
      <c r="M319" s="85"/>
    </row>
    <row r="320" spans="1:13" s="59" customFormat="1" x14ac:dyDescent="0.35">
      <c r="A320" s="60">
        <v>7.1</v>
      </c>
      <c r="B320" s="65">
        <f t="shared" si="12"/>
        <v>7</v>
      </c>
      <c r="C320" s="123"/>
      <c r="D320" s="123"/>
      <c r="E320" s="61">
        <v>6.02</v>
      </c>
      <c r="F320" s="65">
        <f t="shared" si="13"/>
        <v>6</v>
      </c>
      <c r="G320" s="60">
        <v>8.07</v>
      </c>
      <c r="H320" s="65">
        <f t="shared" si="14"/>
        <v>8</v>
      </c>
      <c r="I320" s="62" t="s">
        <v>210</v>
      </c>
      <c r="J320" s="62"/>
      <c r="K320" s="128"/>
      <c r="L320" s="122"/>
      <c r="M320" s="72"/>
    </row>
    <row r="321" spans="1:13" s="72" customFormat="1" x14ac:dyDescent="0.35">
      <c r="A321" s="60">
        <v>7.1</v>
      </c>
      <c r="B321" s="65">
        <f t="shared" si="12"/>
        <v>7</v>
      </c>
      <c r="C321" s="123"/>
      <c r="D321" s="123"/>
      <c r="E321" s="61">
        <v>6.056</v>
      </c>
      <c r="F321" s="65">
        <f t="shared" si="13"/>
        <v>6</v>
      </c>
      <c r="G321" s="60">
        <v>8.07</v>
      </c>
      <c r="H321" s="65">
        <f t="shared" si="14"/>
        <v>8</v>
      </c>
      <c r="I321" s="62" t="s">
        <v>210</v>
      </c>
      <c r="J321" s="62"/>
      <c r="K321" s="128"/>
      <c r="L321" s="122"/>
    </row>
    <row r="322" spans="1:13" s="72" customFormat="1" x14ac:dyDescent="0.35">
      <c r="A322" s="60">
        <v>7.1</v>
      </c>
      <c r="B322" s="65">
        <f t="shared" ref="B322:B385" si="16">_xlfn.FLOOR.MATH(A322)</f>
        <v>7</v>
      </c>
      <c r="C322" s="123"/>
      <c r="D322" s="123"/>
      <c r="E322" s="61">
        <v>6.0570000000000004</v>
      </c>
      <c r="F322" s="65">
        <f t="shared" ref="F322:F385" si="17">_xlfn.FLOOR.MATH(E322)</f>
        <v>6</v>
      </c>
      <c r="G322" s="60">
        <v>8.07</v>
      </c>
      <c r="H322" s="65">
        <f t="shared" ref="H322:H385" si="18">_xlfn.FLOOR.MATH(G322)</f>
        <v>8</v>
      </c>
      <c r="I322" s="62" t="s">
        <v>210</v>
      </c>
      <c r="J322" s="62"/>
      <c r="K322" s="128"/>
      <c r="L322" s="122"/>
    </row>
    <row r="323" spans="1:13" s="72" customFormat="1" x14ac:dyDescent="0.35">
      <c r="A323" s="60">
        <v>7.1</v>
      </c>
      <c r="B323" s="65">
        <f t="shared" si="16"/>
        <v>7</v>
      </c>
      <c r="C323" s="123"/>
      <c r="D323" s="123"/>
      <c r="E323" s="61">
        <v>7.02</v>
      </c>
      <c r="F323" s="65">
        <f t="shared" si="17"/>
        <v>7</v>
      </c>
      <c r="G323" s="60">
        <v>8.07</v>
      </c>
      <c r="H323" s="65">
        <f t="shared" si="18"/>
        <v>8</v>
      </c>
      <c r="I323" s="62" t="s">
        <v>210</v>
      </c>
      <c r="J323" s="62"/>
      <c r="K323" s="128" t="s">
        <v>663</v>
      </c>
      <c r="L323" s="123">
        <f>ROWS(K323:K323)</f>
        <v>1</v>
      </c>
    </row>
    <row r="324" spans="1:13" s="72" customFormat="1" x14ac:dyDescent="0.35">
      <c r="A324" s="60">
        <v>7.1</v>
      </c>
      <c r="B324" s="65">
        <f t="shared" si="16"/>
        <v>7</v>
      </c>
      <c r="C324" s="123"/>
      <c r="D324" s="123"/>
      <c r="E324" s="61">
        <v>9.11</v>
      </c>
      <c r="F324" s="65">
        <f t="shared" si="17"/>
        <v>9</v>
      </c>
      <c r="G324" s="60">
        <v>8.07</v>
      </c>
      <c r="H324" s="65">
        <f t="shared" si="18"/>
        <v>8</v>
      </c>
      <c r="I324" s="62" t="s">
        <v>210</v>
      </c>
      <c r="J324" s="62"/>
      <c r="K324" s="128"/>
      <c r="L324" s="122"/>
      <c r="M324" s="85"/>
    </row>
    <row r="325" spans="1:13" s="72" customFormat="1" x14ac:dyDescent="0.35">
      <c r="A325" s="60">
        <v>7.1</v>
      </c>
      <c r="B325" s="65">
        <f t="shared" si="16"/>
        <v>7</v>
      </c>
      <c r="C325" s="123"/>
      <c r="D325" s="123"/>
      <c r="E325" s="61">
        <v>9.1199999999999992</v>
      </c>
      <c r="F325" s="65">
        <f t="shared" si="17"/>
        <v>9</v>
      </c>
      <c r="G325" s="60">
        <v>8.07</v>
      </c>
      <c r="H325" s="65">
        <f t="shared" si="18"/>
        <v>8</v>
      </c>
      <c r="I325" s="62" t="s">
        <v>210</v>
      </c>
      <c r="J325" s="62"/>
      <c r="K325" s="128"/>
      <c r="L325" s="122"/>
      <c r="M325" s="85"/>
    </row>
    <row r="326" spans="1:13" s="64" customFormat="1" x14ac:dyDescent="0.35">
      <c r="A326" s="60">
        <v>7.1</v>
      </c>
      <c r="B326" s="65">
        <f t="shared" si="16"/>
        <v>7</v>
      </c>
      <c r="C326" s="123"/>
      <c r="D326" s="123"/>
      <c r="E326" s="61">
        <v>10.010999999999999</v>
      </c>
      <c r="F326" s="65">
        <f t="shared" si="17"/>
        <v>10</v>
      </c>
      <c r="G326" s="60">
        <v>8.07</v>
      </c>
      <c r="H326" s="65">
        <f t="shared" si="18"/>
        <v>8</v>
      </c>
      <c r="I326" s="62" t="s">
        <v>210</v>
      </c>
      <c r="J326" s="62"/>
      <c r="K326" s="128"/>
      <c r="L326" s="122"/>
      <c r="M326" s="85"/>
    </row>
    <row r="327" spans="1:13" s="64" customFormat="1" x14ac:dyDescent="0.35">
      <c r="A327" s="60">
        <v>7.1</v>
      </c>
      <c r="B327" s="65">
        <f t="shared" si="16"/>
        <v>7</v>
      </c>
      <c r="C327" s="123"/>
      <c r="D327" s="123"/>
      <c r="E327" s="61">
        <v>10.012</v>
      </c>
      <c r="F327" s="65">
        <f t="shared" si="17"/>
        <v>10</v>
      </c>
      <c r="G327" s="60">
        <v>8.07</v>
      </c>
      <c r="H327" s="65">
        <f t="shared" si="18"/>
        <v>8</v>
      </c>
      <c r="I327" s="62" t="s">
        <v>210</v>
      </c>
      <c r="J327" s="62"/>
      <c r="K327" s="128"/>
      <c r="L327" s="122"/>
      <c r="M327" s="72"/>
    </row>
    <row r="328" spans="1:13" s="64" customFormat="1" x14ac:dyDescent="0.35">
      <c r="A328" s="60">
        <v>7.1</v>
      </c>
      <c r="B328" s="65">
        <f t="shared" si="16"/>
        <v>7</v>
      </c>
      <c r="C328" s="123"/>
      <c r="D328" s="123"/>
      <c r="E328" s="61">
        <v>11.05</v>
      </c>
      <c r="F328" s="65">
        <f t="shared" si="17"/>
        <v>11</v>
      </c>
      <c r="G328" s="60">
        <v>8.07</v>
      </c>
      <c r="H328" s="65">
        <f t="shared" si="18"/>
        <v>8</v>
      </c>
      <c r="I328" s="62" t="s">
        <v>210</v>
      </c>
      <c r="J328" s="62"/>
      <c r="K328" s="132"/>
      <c r="L328" s="123"/>
    </row>
    <row r="329" spans="1:13" s="64" customFormat="1" x14ac:dyDescent="0.35">
      <c r="A329" s="60">
        <v>7.1</v>
      </c>
      <c r="B329" s="65">
        <f t="shared" si="16"/>
        <v>7</v>
      </c>
      <c r="C329" s="123"/>
      <c r="D329" s="123"/>
      <c r="E329" s="61">
        <v>9.01</v>
      </c>
      <c r="F329" s="65">
        <f t="shared" si="17"/>
        <v>9</v>
      </c>
      <c r="G329" s="60">
        <v>18.04</v>
      </c>
      <c r="H329" s="65">
        <f t="shared" si="18"/>
        <v>18</v>
      </c>
      <c r="I329" s="62" t="s">
        <v>149</v>
      </c>
      <c r="J329" s="62"/>
      <c r="K329" s="124"/>
      <c r="L329" s="132"/>
      <c r="M329" s="58"/>
    </row>
    <row r="330" spans="1:13" s="64" customFormat="1" x14ac:dyDescent="0.35">
      <c r="A330" s="60">
        <v>7.1</v>
      </c>
      <c r="B330" s="65">
        <f t="shared" si="16"/>
        <v>7</v>
      </c>
      <c r="C330" s="123"/>
      <c r="D330" s="123"/>
      <c r="E330" s="61">
        <v>11.04</v>
      </c>
      <c r="F330" s="65">
        <f t="shared" si="17"/>
        <v>11</v>
      </c>
      <c r="G330" s="60">
        <v>18.04</v>
      </c>
      <c r="H330" s="65">
        <f t="shared" si="18"/>
        <v>18</v>
      </c>
      <c r="I330" s="62" t="s">
        <v>149</v>
      </c>
      <c r="J330" s="62"/>
      <c r="K330" s="132" t="s">
        <v>699</v>
      </c>
      <c r="L330" s="123">
        <f>ROWS(K330:K330)</f>
        <v>1</v>
      </c>
    </row>
    <row r="331" spans="1:13" s="64" customFormat="1" x14ac:dyDescent="0.35">
      <c r="A331" s="69">
        <v>7.1</v>
      </c>
      <c r="B331" s="65">
        <f t="shared" si="16"/>
        <v>7</v>
      </c>
      <c r="C331" s="122"/>
      <c r="D331" s="122"/>
      <c r="E331" s="70">
        <v>9.0399999999999991</v>
      </c>
      <c r="F331" s="65">
        <f t="shared" si="17"/>
        <v>9</v>
      </c>
      <c r="G331" s="69">
        <v>7.01</v>
      </c>
      <c r="H331" s="65">
        <f t="shared" si="18"/>
        <v>7</v>
      </c>
      <c r="I331" s="71" t="s">
        <v>229</v>
      </c>
      <c r="J331" s="71"/>
      <c r="K331" s="128"/>
      <c r="L331" s="122"/>
      <c r="M331" s="85"/>
    </row>
    <row r="332" spans="1:13" s="64" customFormat="1" x14ac:dyDescent="0.35">
      <c r="A332" s="69">
        <v>7.1</v>
      </c>
      <c r="B332" s="65">
        <f t="shared" si="16"/>
        <v>7</v>
      </c>
      <c r="C332" s="122"/>
      <c r="D332" s="122"/>
      <c r="E332" s="70">
        <v>10.010999999999999</v>
      </c>
      <c r="F332" s="65">
        <f t="shared" si="17"/>
        <v>10</v>
      </c>
      <c r="G332" s="69">
        <v>7.01</v>
      </c>
      <c r="H332" s="65">
        <f t="shared" si="18"/>
        <v>7</v>
      </c>
      <c r="I332" s="71" t="s">
        <v>229</v>
      </c>
      <c r="J332" s="71"/>
      <c r="K332" s="128"/>
      <c r="L332" s="122"/>
      <c r="M332" s="72"/>
    </row>
    <row r="333" spans="1:13" s="64" customFormat="1" x14ac:dyDescent="0.35">
      <c r="A333" s="69">
        <v>7.1</v>
      </c>
      <c r="B333" s="65">
        <f t="shared" si="16"/>
        <v>7</v>
      </c>
      <c r="C333" s="122"/>
      <c r="D333" s="122"/>
      <c r="E333" s="70">
        <v>10.021000000000001</v>
      </c>
      <c r="F333" s="65">
        <f t="shared" si="17"/>
        <v>10</v>
      </c>
      <c r="G333" s="69">
        <v>7.01</v>
      </c>
      <c r="H333" s="65">
        <f t="shared" si="18"/>
        <v>7</v>
      </c>
      <c r="I333" s="71" t="s">
        <v>229</v>
      </c>
      <c r="J333" s="71"/>
      <c r="K333" s="128"/>
      <c r="L333" s="122"/>
    </row>
    <row r="334" spans="1:13" s="64" customFormat="1" x14ac:dyDescent="0.35">
      <c r="A334" s="65">
        <v>7.1</v>
      </c>
      <c r="B334" s="65">
        <f t="shared" si="16"/>
        <v>7</v>
      </c>
      <c r="C334" s="128"/>
      <c r="D334" s="128"/>
      <c r="E334" s="66">
        <v>8.01</v>
      </c>
      <c r="F334" s="65">
        <f t="shared" si="17"/>
        <v>8</v>
      </c>
      <c r="G334" s="65">
        <v>8.01</v>
      </c>
      <c r="H334" s="65">
        <f t="shared" si="18"/>
        <v>8</v>
      </c>
      <c r="I334" s="67" t="s">
        <v>212</v>
      </c>
      <c r="J334" s="67"/>
      <c r="K334" s="124" t="s">
        <v>669</v>
      </c>
      <c r="L334" s="123">
        <f>ROWS(K334:K334)</f>
        <v>1</v>
      </c>
      <c r="M334" s="88"/>
    </row>
    <row r="335" spans="1:13" s="64" customFormat="1" x14ac:dyDescent="0.35">
      <c r="A335" s="65">
        <v>7.1</v>
      </c>
      <c r="B335" s="65">
        <f t="shared" si="16"/>
        <v>7</v>
      </c>
      <c r="C335" s="128"/>
      <c r="D335" s="128"/>
      <c r="E335" s="66">
        <v>11.02</v>
      </c>
      <c r="F335" s="65">
        <f t="shared" si="17"/>
        <v>11</v>
      </c>
      <c r="G335" s="65">
        <v>8.01</v>
      </c>
      <c r="H335" s="65">
        <f t="shared" si="18"/>
        <v>8</v>
      </c>
      <c r="I335" s="67" t="s">
        <v>212</v>
      </c>
      <c r="J335" s="67"/>
      <c r="K335" s="132"/>
      <c r="L335" s="123"/>
      <c r="M335" s="72"/>
    </row>
    <row r="336" spans="1:13" s="64" customFormat="1" x14ac:dyDescent="0.35">
      <c r="A336" s="54">
        <v>7.1</v>
      </c>
      <c r="B336" s="65">
        <f t="shared" si="16"/>
        <v>7</v>
      </c>
      <c r="C336" s="132"/>
      <c r="D336" s="132"/>
      <c r="E336" s="55">
        <v>6.08</v>
      </c>
      <c r="F336" s="65">
        <f t="shared" si="17"/>
        <v>6</v>
      </c>
      <c r="G336" s="54">
        <v>8.09</v>
      </c>
      <c r="H336" s="65">
        <f t="shared" si="18"/>
        <v>8</v>
      </c>
      <c r="I336" s="56" t="s">
        <v>213</v>
      </c>
      <c r="J336" s="56"/>
      <c r="K336" s="128" t="s">
        <v>661</v>
      </c>
      <c r="L336" s="122">
        <f>ROWS(K333:K336)</f>
        <v>4</v>
      </c>
      <c r="M336" s="57"/>
    </row>
    <row r="337" spans="1:13" s="64" customFormat="1" x14ac:dyDescent="0.3">
      <c r="A337" s="54">
        <v>7.1</v>
      </c>
      <c r="B337" s="65">
        <f t="shared" si="16"/>
        <v>7</v>
      </c>
      <c r="C337" s="132"/>
      <c r="D337" s="132"/>
      <c r="E337" s="55">
        <v>9.02</v>
      </c>
      <c r="F337" s="65">
        <f t="shared" si="17"/>
        <v>9</v>
      </c>
      <c r="G337" s="54">
        <v>8.09</v>
      </c>
      <c r="H337" s="65">
        <f t="shared" si="18"/>
        <v>8</v>
      </c>
      <c r="I337" s="56" t="s">
        <v>213</v>
      </c>
      <c r="J337" s="56"/>
      <c r="K337" s="124"/>
      <c r="L337" s="132"/>
      <c r="M337" s="85"/>
    </row>
    <row r="338" spans="1:13" s="64" customFormat="1" x14ac:dyDescent="0.35">
      <c r="A338" s="54">
        <v>7.1</v>
      </c>
      <c r="B338" s="65">
        <f t="shared" si="16"/>
        <v>7</v>
      </c>
      <c r="C338" s="132"/>
      <c r="D338" s="132"/>
      <c r="E338" s="55">
        <v>11.01</v>
      </c>
      <c r="F338" s="65">
        <f t="shared" si="17"/>
        <v>11</v>
      </c>
      <c r="G338" s="54">
        <v>8.09</v>
      </c>
      <c r="H338" s="65">
        <f t="shared" si="18"/>
        <v>8</v>
      </c>
      <c r="I338" s="56" t="s">
        <v>213</v>
      </c>
      <c r="J338" s="56"/>
      <c r="K338" s="132"/>
      <c r="L338" s="123"/>
      <c r="M338" s="72"/>
    </row>
    <row r="339" spans="1:13" s="64" customFormat="1" x14ac:dyDescent="0.35">
      <c r="A339" s="60">
        <v>7.1</v>
      </c>
      <c r="B339" s="65">
        <f t="shared" si="16"/>
        <v>7</v>
      </c>
      <c r="C339" s="123"/>
      <c r="D339" s="123"/>
      <c r="E339" s="61">
        <v>8.01</v>
      </c>
      <c r="F339" s="65">
        <f t="shared" si="17"/>
        <v>8</v>
      </c>
      <c r="G339" s="60">
        <v>3.03</v>
      </c>
      <c r="H339" s="65">
        <f t="shared" si="18"/>
        <v>3</v>
      </c>
      <c r="I339" s="62" t="s">
        <v>215</v>
      </c>
      <c r="J339" s="62"/>
      <c r="K339" s="128"/>
      <c r="L339" s="122"/>
      <c r="M339" s="72"/>
    </row>
    <row r="340" spans="1:13" s="64" customFormat="1" x14ac:dyDescent="0.35">
      <c r="A340" s="60">
        <v>7.1</v>
      </c>
      <c r="B340" s="65">
        <f t="shared" si="16"/>
        <v>7</v>
      </c>
      <c r="C340" s="123"/>
      <c r="D340" s="123"/>
      <c r="E340" s="61">
        <v>8.01</v>
      </c>
      <c r="F340" s="65">
        <f t="shared" si="17"/>
        <v>8</v>
      </c>
      <c r="G340" s="60">
        <v>3.04</v>
      </c>
      <c r="H340" s="65">
        <f t="shared" si="18"/>
        <v>3</v>
      </c>
      <c r="I340" s="62" t="s">
        <v>215</v>
      </c>
      <c r="J340" s="62"/>
      <c r="K340" s="128"/>
      <c r="L340" s="122"/>
      <c r="M340" s="72"/>
    </row>
    <row r="341" spans="1:13" s="64" customFormat="1" x14ac:dyDescent="0.35">
      <c r="A341" s="60">
        <v>7.1</v>
      </c>
      <c r="B341" s="65">
        <f t="shared" si="16"/>
        <v>7</v>
      </c>
      <c r="C341" s="123"/>
      <c r="D341" s="123"/>
      <c r="E341" s="61">
        <v>8.0399999999999991</v>
      </c>
      <c r="F341" s="65">
        <f t="shared" si="17"/>
        <v>8</v>
      </c>
      <c r="G341" s="60">
        <v>3.03</v>
      </c>
      <c r="H341" s="65">
        <f t="shared" si="18"/>
        <v>3</v>
      </c>
      <c r="I341" s="62" t="s">
        <v>215</v>
      </c>
      <c r="J341" s="62"/>
      <c r="K341" s="124"/>
      <c r="L341" s="123"/>
      <c r="M341" s="72"/>
    </row>
    <row r="342" spans="1:13" s="72" customFormat="1" x14ac:dyDescent="0.35">
      <c r="A342" s="60">
        <v>7.1</v>
      </c>
      <c r="B342" s="65">
        <f t="shared" si="16"/>
        <v>7</v>
      </c>
      <c r="C342" s="123"/>
      <c r="D342" s="123"/>
      <c r="E342" s="61">
        <v>8.0399999999999991</v>
      </c>
      <c r="F342" s="65">
        <f t="shared" si="17"/>
        <v>8</v>
      </c>
      <c r="G342" s="60">
        <v>3.04</v>
      </c>
      <c r="H342" s="65">
        <f t="shared" si="18"/>
        <v>3</v>
      </c>
      <c r="I342" s="62" t="s">
        <v>215</v>
      </c>
      <c r="J342" s="62"/>
      <c r="K342" s="124" t="s">
        <v>665</v>
      </c>
      <c r="L342" s="132">
        <f>ROWS(K338:K342)</f>
        <v>5</v>
      </c>
    </row>
    <row r="343" spans="1:13" s="72" customFormat="1" x14ac:dyDescent="0.35">
      <c r="A343" s="60">
        <v>7.1</v>
      </c>
      <c r="B343" s="65">
        <f t="shared" si="16"/>
        <v>7</v>
      </c>
      <c r="C343" s="123"/>
      <c r="D343" s="123"/>
      <c r="E343" s="61">
        <v>8.01</v>
      </c>
      <c r="F343" s="65">
        <f t="shared" si="17"/>
        <v>8</v>
      </c>
      <c r="G343" s="60">
        <v>10.09</v>
      </c>
      <c r="H343" s="65">
        <f t="shared" si="18"/>
        <v>10</v>
      </c>
      <c r="I343" s="62" t="s">
        <v>215</v>
      </c>
      <c r="J343" s="62"/>
      <c r="K343" s="124"/>
      <c r="L343" s="132"/>
    </row>
    <row r="344" spans="1:13" s="72" customFormat="1" x14ac:dyDescent="0.35">
      <c r="A344" s="60">
        <v>7.1</v>
      </c>
      <c r="B344" s="65">
        <f t="shared" si="16"/>
        <v>7</v>
      </c>
      <c r="C344" s="123"/>
      <c r="D344" s="123"/>
      <c r="E344" s="61">
        <v>8.0399999999999991</v>
      </c>
      <c r="F344" s="65">
        <f t="shared" si="17"/>
        <v>8</v>
      </c>
      <c r="G344" s="60">
        <v>10.09</v>
      </c>
      <c r="H344" s="65">
        <f t="shared" si="18"/>
        <v>10</v>
      </c>
      <c r="I344" s="62" t="s">
        <v>215</v>
      </c>
      <c r="J344" s="62"/>
      <c r="K344" s="124" t="s">
        <v>670</v>
      </c>
      <c r="L344" s="132">
        <f>ROWS(K343:K344)</f>
        <v>2</v>
      </c>
    </row>
    <row r="345" spans="1:13" s="72" customFormat="1" x14ac:dyDescent="0.35">
      <c r="A345" s="60">
        <v>7.1</v>
      </c>
      <c r="B345" s="65">
        <f t="shared" si="16"/>
        <v>7</v>
      </c>
      <c r="C345" s="123"/>
      <c r="D345" s="123"/>
      <c r="E345" s="61">
        <v>10.010999999999999</v>
      </c>
      <c r="F345" s="65">
        <f t="shared" si="17"/>
        <v>10</v>
      </c>
      <c r="G345" s="60">
        <v>3.03</v>
      </c>
      <c r="H345" s="65">
        <f t="shared" si="18"/>
        <v>3</v>
      </c>
      <c r="I345" s="62" t="s">
        <v>215</v>
      </c>
      <c r="J345" s="62"/>
      <c r="K345" s="128"/>
      <c r="L345" s="122"/>
      <c r="M345" s="64"/>
    </row>
    <row r="346" spans="1:13" s="72" customFormat="1" x14ac:dyDescent="0.35">
      <c r="A346" s="60">
        <v>7.1</v>
      </c>
      <c r="B346" s="65">
        <f t="shared" si="16"/>
        <v>7</v>
      </c>
      <c r="C346" s="123"/>
      <c r="D346" s="123"/>
      <c r="E346" s="61">
        <v>10.010999999999999</v>
      </c>
      <c r="F346" s="65">
        <f t="shared" si="17"/>
        <v>10</v>
      </c>
      <c r="G346" s="60">
        <v>3.04</v>
      </c>
      <c r="H346" s="65">
        <f t="shared" si="18"/>
        <v>3</v>
      </c>
      <c r="I346" s="62" t="s">
        <v>215</v>
      </c>
      <c r="J346" s="62"/>
      <c r="K346" s="128"/>
      <c r="L346" s="122"/>
      <c r="M346" s="64"/>
    </row>
    <row r="347" spans="1:13" s="72" customFormat="1" x14ac:dyDescent="0.35">
      <c r="A347" s="60">
        <v>7.1</v>
      </c>
      <c r="B347" s="65">
        <f t="shared" si="16"/>
        <v>7</v>
      </c>
      <c r="C347" s="123"/>
      <c r="D347" s="123"/>
      <c r="E347" s="61">
        <v>10.021000000000001</v>
      </c>
      <c r="F347" s="65">
        <f t="shared" si="17"/>
        <v>10</v>
      </c>
      <c r="G347" s="60">
        <v>3.03</v>
      </c>
      <c r="H347" s="65">
        <f t="shared" si="18"/>
        <v>3</v>
      </c>
      <c r="I347" s="62" t="s">
        <v>215</v>
      </c>
      <c r="J347" s="62"/>
      <c r="K347" s="128"/>
      <c r="L347" s="122"/>
      <c r="M347" s="64"/>
    </row>
    <row r="348" spans="1:13" s="72" customFormat="1" x14ac:dyDescent="0.35">
      <c r="A348" s="60">
        <v>7.1</v>
      </c>
      <c r="B348" s="65">
        <f t="shared" si="16"/>
        <v>7</v>
      </c>
      <c r="C348" s="123"/>
      <c r="D348" s="123"/>
      <c r="E348" s="61">
        <v>10.021000000000001</v>
      </c>
      <c r="F348" s="65">
        <f t="shared" si="17"/>
        <v>10</v>
      </c>
      <c r="G348" s="60">
        <v>3.04</v>
      </c>
      <c r="H348" s="65">
        <f t="shared" si="18"/>
        <v>3</v>
      </c>
      <c r="I348" s="62" t="s">
        <v>215</v>
      </c>
      <c r="J348" s="62"/>
      <c r="K348" s="128"/>
      <c r="L348" s="122"/>
      <c r="M348" s="64"/>
    </row>
    <row r="349" spans="1:13" s="72" customFormat="1" x14ac:dyDescent="0.35">
      <c r="A349" s="60">
        <v>7.1</v>
      </c>
      <c r="B349" s="65">
        <f t="shared" si="16"/>
        <v>7</v>
      </c>
      <c r="C349" s="123"/>
      <c r="D349" s="123"/>
      <c r="E349" s="61">
        <v>10.010999999999999</v>
      </c>
      <c r="F349" s="65">
        <f t="shared" si="17"/>
        <v>10</v>
      </c>
      <c r="G349" s="60">
        <v>10.09</v>
      </c>
      <c r="H349" s="65">
        <f t="shared" si="18"/>
        <v>10</v>
      </c>
      <c r="I349" s="62" t="s">
        <v>215</v>
      </c>
      <c r="J349" s="62"/>
      <c r="K349" s="128"/>
      <c r="L349" s="122"/>
      <c r="M349" s="64"/>
    </row>
    <row r="350" spans="1:13" s="72" customFormat="1" x14ac:dyDescent="0.35">
      <c r="A350" s="60">
        <v>7.1</v>
      </c>
      <c r="B350" s="65">
        <f t="shared" si="16"/>
        <v>7</v>
      </c>
      <c r="C350" s="123"/>
      <c r="D350" s="123"/>
      <c r="E350" s="61">
        <v>10.021000000000001</v>
      </c>
      <c r="F350" s="65">
        <f t="shared" si="17"/>
        <v>10</v>
      </c>
      <c r="G350" s="60">
        <v>10.09</v>
      </c>
      <c r="H350" s="65">
        <f t="shared" si="18"/>
        <v>10</v>
      </c>
      <c r="I350" s="62" t="s">
        <v>215</v>
      </c>
      <c r="J350" s="62"/>
      <c r="K350" s="128" t="s">
        <v>692</v>
      </c>
      <c r="L350" s="122">
        <f>ROWS(K349:K350)</f>
        <v>2</v>
      </c>
      <c r="M350" s="85"/>
    </row>
    <row r="351" spans="1:13" s="72" customFormat="1" x14ac:dyDescent="0.35">
      <c r="A351" s="69">
        <v>7.1</v>
      </c>
      <c r="B351" s="65">
        <f t="shared" si="16"/>
        <v>7</v>
      </c>
      <c r="C351" s="122"/>
      <c r="D351" s="122"/>
      <c r="E351" s="70">
        <v>8.01</v>
      </c>
      <c r="F351" s="65">
        <f t="shared" si="17"/>
        <v>8</v>
      </c>
      <c r="G351" s="69">
        <v>5.04</v>
      </c>
      <c r="H351" s="65">
        <f t="shared" si="18"/>
        <v>5</v>
      </c>
      <c r="I351" s="71" t="s">
        <v>235</v>
      </c>
      <c r="J351" s="71"/>
      <c r="K351" s="128"/>
      <c r="L351" s="122"/>
    </row>
    <row r="352" spans="1:13" s="72" customFormat="1" x14ac:dyDescent="0.35">
      <c r="A352" s="69">
        <v>7.1</v>
      </c>
      <c r="B352" s="65">
        <f t="shared" si="16"/>
        <v>7</v>
      </c>
      <c r="C352" s="122"/>
      <c r="D352" s="122"/>
      <c r="E352" s="70">
        <v>8.02</v>
      </c>
      <c r="F352" s="65">
        <f t="shared" si="17"/>
        <v>8</v>
      </c>
      <c r="G352" s="69">
        <v>5.04</v>
      </c>
      <c r="H352" s="65">
        <f t="shared" si="18"/>
        <v>5</v>
      </c>
      <c r="I352" s="71" t="s">
        <v>235</v>
      </c>
      <c r="J352" s="71"/>
      <c r="K352" s="124"/>
      <c r="L352" s="132"/>
    </row>
    <row r="353" spans="1:13" s="72" customFormat="1" x14ac:dyDescent="0.35">
      <c r="A353" s="69">
        <v>7.1</v>
      </c>
      <c r="B353" s="65">
        <f t="shared" si="16"/>
        <v>7</v>
      </c>
      <c r="C353" s="122"/>
      <c r="D353" s="122"/>
      <c r="E353" s="70">
        <v>8.0399999999999991</v>
      </c>
      <c r="F353" s="65">
        <f t="shared" si="17"/>
        <v>8</v>
      </c>
      <c r="G353" s="69">
        <v>5.04</v>
      </c>
      <c r="H353" s="65">
        <f t="shared" si="18"/>
        <v>5</v>
      </c>
      <c r="I353" s="71" t="s">
        <v>235</v>
      </c>
      <c r="J353" s="71"/>
      <c r="K353" s="124"/>
      <c r="L353" s="132"/>
    </row>
    <row r="354" spans="1:13" s="72" customFormat="1" x14ac:dyDescent="0.35">
      <c r="A354" s="69">
        <v>7.1</v>
      </c>
      <c r="B354" s="65">
        <f t="shared" si="16"/>
        <v>7</v>
      </c>
      <c r="C354" s="122"/>
      <c r="D354" s="122"/>
      <c r="E354" s="70">
        <v>9.02</v>
      </c>
      <c r="F354" s="65">
        <f t="shared" si="17"/>
        <v>9</v>
      </c>
      <c r="G354" s="69">
        <v>5.04</v>
      </c>
      <c r="H354" s="65">
        <f t="shared" si="18"/>
        <v>5</v>
      </c>
      <c r="I354" s="71" t="s">
        <v>235</v>
      </c>
      <c r="J354" s="71"/>
      <c r="K354" s="124"/>
      <c r="L354" s="132"/>
      <c r="M354" s="85"/>
    </row>
    <row r="355" spans="1:13" s="72" customFormat="1" x14ac:dyDescent="0.35">
      <c r="A355" s="69">
        <v>7.1</v>
      </c>
      <c r="B355" s="65">
        <f t="shared" si="16"/>
        <v>7</v>
      </c>
      <c r="C355" s="122"/>
      <c r="D355" s="122"/>
      <c r="E355" s="70">
        <v>9.0399999999999991</v>
      </c>
      <c r="F355" s="65">
        <f t="shared" si="17"/>
        <v>9</v>
      </c>
      <c r="G355" s="69">
        <v>5.04</v>
      </c>
      <c r="H355" s="65">
        <f t="shared" si="18"/>
        <v>5</v>
      </c>
      <c r="I355" s="71" t="s">
        <v>235</v>
      </c>
      <c r="J355" s="71"/>
      <c r="K355" s="128"/>
      <c r="L355" s="122"/>
      <c r="M355" s="58"/>
    </row>
    <row r="356" spans="1:13" s="72" customFormat="1" x14ac:dyDescent="0.35">
      <c r="A356" s="69">
        <v>7.1</v>
      </c>
      <c r="B356" s="65">
        <f t="shared" si="16"/>
        <v>7</v>
      </c>
      <c r="C356" s="122"/>
      <c r="D356" s="122"/>
      <c r="E356" s="70">
        <v>9.06</v>
      </c>
      <c r="F356" s="65">
        <f t="shared" si="17"/>
        <v>9</v>
      </c>
      <c r="G356" s="69">
        <v>5.04</v>
      </c>
      <c r="H356" s="65">
        <f t="shared" si="18"/>
        <v>5</v>
      </c>
      <c r="I356" s="71" t="s">
        <v>235</v>
      </c>
      <c r="J356" s="71"/>
      <c r="K356" s="128"/>
      <c r="L356" s="122"/>
      <c r="M356" s="58"/>
    </row>
    <row r="357" spans="1:13" s="72" customFormat="1" x14ac:dyDescent="0.35">
      <c r="A357" s="69">
        <v>7.1</v>
      </c>
      <c r="B357" s="65">
        <f t="shared" si="16"/>
        <v>7</v>
      </c>
      <c r="C357" s="122"/>
      <c r="D357" s="122"/>
      <c r="E357" s="70">
        <v>9.07</v>
      </c>
      <c r="F357" s="65">
        <f t="shared" si="17"/>
        <v>9</v>
      </c>
      <c r="G357" s="69">
        <v>5.04</v>
      </c>
      <c r="H357" s="65">
        <f t="shared" si="18"/>
        <v>5</v>
      </c>
      <c r="I357" s="71" t="s">
        <v>235</v>
      </c>
      <c r="J357" s="71"/>
      <c r="K357" s="128"/>
      <c r="L357" s="122"/>
      <c r="M357" s="58"/>
    </row>
    <row r="358" spans="1:13" s="72" customFormat="1" x14ac:dyDescent="0.35">
      <c r="A358" s="69">
        <v>7.1</v>
      </c>
      <c r="B358" s="65">
        <f t="shared" si="16"/>
        <v>7</v>
      </c>
      <c r="C358" s="122"/>
      <c r="D358" s="122"/>
      <c r="E358" s="70">
        <v>10.010999999999999</v>
      </c>
      <c r="F358" s="65">
        <f t="shared" si="17"/>
        <v>10</v>
      </c>
      <c r="G358" s="69">
        <v>5.04</v>
      </c>
      <c r="H358" s="65">
        <f t="shared" si="18"/>
        <v>5</v>
      </c>
      <c r="I358" s="71" t="s">
        <v>235</v>
      </c>
      <c r="J358" s="71"/>
      <c r="K358" s="128"/>
      <c r="L358" s="122"/>
      <c r="M358" s="85"/>
    </row>
    <row r="359" spans="1:13" s="72" customFormat="1" x14ac:dyDescent="0.35">
      <c r="A359" s="69">
        <v>7.1</v>
      </c>
      <c r="B359" s="65">
        <f t="shared" si="16"/>
        <v>7</v>
      </c>
      <c r="C359" s="122"/>
      <c r="D359" s="122"/>
      <c r="E359" s="70">
        <v>10.023</v>
      </c>
      <c r="F359" s="65">
        <f t="shared" si="17"/>
        <v>10</v>
      </c>
      <c r="G359" s="69">
        <v>5.04</v>
      </c>
      <c r="H359" s="65">
        <f t="shared" si="18"/>
        <v>5</v>
      </c>
      <c r="I359" s="71" t="s">
        <v>235</v>
      </c>
      <c r="J359" s="71"/>
      <c r="K359" s="132"/>
      <c r="L359" s="123"/>
      <c r="M359" s="85"/>
    </row>
    <row r="360" spans="1:13" s="72" customFormat="1" x14ac:dyDescent="0.35">
      <c r="A360" s="69">
        <v>7.1</v>
      </c>
      <c r="B360" s="65">
        <f t="shared" si="16"/>
        <v>7</v>
      </c>
      <c r="C360" s="122"/>
      <c r="D360" s="122"/>
      <c r="E360" s="70">
        <v>10.025</v>
      </c>
      <c r="F360" s="65">
        <f t="shared" si="17"/>
        <v>10</v>
      </c>
      <c r="G360" s="69">
        <v>5.04</v>
      </c>
      <c r="H360" s="65">
        <f t="shared" si="18"/>
        <v>5</v>
      </c>
      <c r="I360" s="71" t="s">
        <v>235</v>
      </c>
      <c r="J360" s="71"/>
      <c r="K360" s="132"/>
      <c r="L360" s="123"/>
    </row>
    <row r="361" spans="1:13" s="72" customFormat="1" x14ac:dyDescent="0.35">
      <c r="A361" s="60">
        <v>7.1</v>
      </c>
      <c r="B361" s="65">
        <f t="shared" si="16"/>
        <v>7</v>
      </c>
      <c r="C361" s="123"/>
      <c r="D361" s="123"/>
      <c r="E361" s="61">
        <v>10.021000000000001</v>
      </c>
      <c r="F361" s="65">
        <f t="shared" si="17"/>
        <v>10</v>
      </c>
      <c r="G361" s="60">
        <v>5.01</v>
      </c>
      <c r="H361" s="65">
        <f t="shared" si="18"/>
        <v>5</v>
      </c>
      <c r="I361" s="62" t="s">
        <v>233</v>
      </c>
      <c r="J361" s="62"/>
      <c r="K361" s="128"/>
      <c r="L361" s="122"/>
    </row>
    <row r="362" spans="1:13" s="72" customFormat="1" x14ac:dyDescent="0.35">
      <c r="A362" s="60">
        <v>7.1</v>
      </c>
      <c r="B362" s="65">
        <f t="shared" si="16"/>
        <v>7</v>
      </c>
      <c r="C362" s="123"/>
      <c r="D362" s="123"/>
      <c r="E362" s="61">
        <v>9.0399999999999991</v>
      </c>
      <c r="F362" s="65">
        <f t="shared" si="17"/>
        <v>9</v>
      </c>
      <c r="G362" s="60">
        <v>5.05</v>
      </c>
      <c r="H362" s="65">
        <f t="shared" si="18"/>
        <v>5</v>
      </c>
      <c r="I362" s="62" t="s">
        <v>228</v>
      </c>
      <c r="J362" s="62"/>
      <c r="K362" s="128"/>
      <c r="L362" s="122"/>
      <c r="M362" s="58"/>
    </row>
    <row r="363" spans="1:13" s="72" customFormat="1" x14ac:dyDescent="0.35">
      <c r="A363" s="60">
        <v>7.1</v>
      </c>
      <c r="B363" s="65">
        <f t="shared" si="16"/>
        <v>7</v>
      </c>
      <c r="C363" s="123"/>
      <c r="D363" s="123"/>
      <c r="E363" s="61">
        <v>10.010999999999999</v>
      </c>
      <c r="F363" s="65">
        <f t="shared" si="17"/>
        <v>10</v>
      </c>
      <c r="G363" s="60">
        <v>5.05</v>
      </c>
      <c r="H363" s="65">
        <f t="shared" si="18"/>
        <v>5</v>
      </c>
      <c r="I363" s="62" t="s">
        <v>228</v>
      </c>
      <c r="J363" s="62"/>
      <c r="K363" s="128"/>
      <c r="L363" s="122"/>
      <c r="M363" s="85"/>
    </row>
    <row r="364" spans="1:13" s="72" customFormat="1" x14ac:dyDescent="0.35">
      <c r="A364" s="54">
        <v>7.1</v>
      </c>
      <c r="B364" s="65">
        <f t="shared" si="16"/>
        <v>7</v>
      </c>
      <c r="C364" s="132"/>
      <c r="D364" s="132"/>
      <c r="E364" s="55">
        <v>9.09</v>
      </c>
      <c r="F364" s="65">
        <f t="shared" si="17"/>
        <v>9</v>
      </c>
      <c r="G364" s="54">
        <v>5.08</v>
      </c>
      <c r="H364" s="65">
        <f t="shared" si="18"/>
        <v>5</v>
      </c>
      <c r="I364" s="56" t="s">
        <v>217</v>
      </c>
      <c r="J364" s="56"/>
      <c r="K364" s="128"/>
      <c r="L364" s="122"/>
      <c r="M364" s="85"/>
    </row>
    <row r="365" spans="1:13" s="72" customFormat="1" x14ac:dyDescent="0.35">
      <c r="A365" s="54">
        <v>7.1</v>
      </c>
      <c r="B365" s="65">
        <f t="shared" si="16"/>
        <v>7</v>
      </c>
      <c r="C365" s="132"/>
      <c r="D365" s="132"/>
      <c r="E365" s="55">
        <v>10.021000000000001</v>
      </c>
      <c r="F365" s="65">
        <f t="shared" si="17"/>
        <v>10</v>
      </c>
      <c r="G365" s="54">
        <v>5.08</v>
      </c>
      <c r="H365" s="65">
        <f t="shared" si="18"/>
        <v>5</v>
      </c>
      <c r="I365" s="56" t="s">
        <v>217</v>
      </c>
      <c r="J365" s="56"/>
      <c r="K365" s="128"/>
      <c r="L365" s="122"/>
      <c r="M365" s="85"/>
    </row>
    <row r="366" spans="1:13" s="72" customFormat="1" x14ac:dyDescent="0.35">
      <c r="A366" s="54">
        <v>7.1</v>
      </c>
      <c r="B366" s="65">
        <f t="shared" si="16"/>
        <v>7</v>
      </c>
      <c r="C366" s="132"/>
      <c r="D366" s="132"/>
      <c r="E366" s="55">
        <v>10.023</v>
      </c>
      <c r="F366" s="65">
        <f t="shared" si="17"/>
        <v>10</v>
      </c>
      <c r="G366" s="54">
        <v>5.08</v>
      </c>
      <c r="H366" s="65">
        <f t="shared" si="18"/>
        <v>5</v>
      </c>
      <c r="I366" s="56" t="s">
        <v>217</v>
      </c>
      <c r="J366" s="56"/>
      <c r="K366" s="132"/>
      <c r="L366" s="123"/>
    </row>
    <row r="367" spans="1:13" s="72" customFormat="1" x14ac:dyDescent="0.35">
      <c r="A367" s="54">
        <v>7.1</v>
      </c>
      <c r="B367" s="65">
        <f t="shared" si="16"/>
        <v>7</v>
      </c>
      <c r="C367" s="132"/>
      <c r="D367" s="132"/>
      <c r="E367" s="55">
        <v>10.025</v>
      </c>
      <c r="F367" s="65">
        <f t="shared" si="17"/>
        <v>10</v>
      </c>
      <c r="G367" s="54">
        <v>5.08</v>
      </c>
      <c r="H367" s="65">
        <f t="shared" si="18"/>
        <v>5</v>
      </c>
      <c r="I367" s="56" t="s">
        <v>217</v>
      </c>
      <c r="J367" s="56"/>
      <c r="K367" s="132"/>
      <c r="L367" s="123"/>
    </row>
    <row r="368" spans="1:13" s="72" customFormat="1" x14ac:dyDescent="0.35">
      <c r="A368" s="69">
        <v>7.3</v>
      </c>
      <c r="B368" s="65">
        <f t="shared" si="16"/>
        <v>7</v>
      </c>
      <c r="C368" s="122"/>
      <c r="D368" s="122"/>
      <c r="E368" s="70">
        <v>7.01</v>
      </c>
      <c r="F368" s="65">
        <f t="shared" si="17"/>
        <v>7</v>
      </c>
      <c r="G368" s="69">
        <v>9.0299999999999994</v>
      </c>
      <c r="H368" s="65">
        <f t="shared" si="18"/>
        <v>9</v>
      </c>
      <c r="I368" s="71" t="s">
        <v>117</v>
      </c>
      <c r="J368" s="71"/>
      <c r="K368" s="132"/>
      <c r="L368" s="123"/>
    </row>
    <row r="369" spans="1:13" s="72" customFormat="1" x14ac:dyDescent="0.35">
      <c r="A369" s="69">
        <v>7.3</v>
      </c>
      <c r="B369" s="65">
        <f t="shared" si="16"/>
        <v>7</v>
      </c>
      <c r="C369" s="122"/>
      <c r="D369" s="122"/>
      <c r="E369" s="70">
        <v>7.01</v>
      </c>
      <c r="F369" s="65">
        <f t="shared" si="17"/>
        <v>7</v>
      </c>
      <c r="G369" s="69">
        <v>9.0399999999999991</v>
      </c>
      <c r="H369" s="65">
        <f t="shared" si="18"/>
        <v>9</v>
      </c>
      <c r="I369" s="71" t="s">
        <v>117</v>
      </c>
      <c r="J369" s="71"/>
      <c r="K369" s="132"/>
      <c r="L369" s="123"/>
      <c r="M369" s="88"/>
    </row>
    <row r="370" spans="1:13" s="72" customFormat="1" x14ac:dyDescent="0.35">
      <c r="A370" s="69">
        <v>7.3</v>
      </c>
      <c r="B370" s="65">
        <f t="shared" si="16"/>
        <v>7</v>
      </c>
      <c r="C370" s="122"/>
      <c r="D370" s="122"/>
      <c r="E370" s="70">
        <v>7.01</v>
      </c>
      <c r="F370" s="65">
        <f t="shared" si="17"/>
        <v>7</v>
      </c>
      <c r="G370" s="69">
        <v>9.0500000000000007</v>
      </c>
      <c r="H370" s="65">
        <f t="shared" si="18"/>
        <v>9</v>
      </c>
      <c r="I370" s="71" t="s">
        <v>117</v>
      </c>
      <c r="J370" s="71"/>
      <c r="K370" s="132" t="s">
        <v>664</v>
      </c>
      <c r="L370" s="123">
        <f>ROWS(K368:K370)</f>
        <v>3</v>
      </c>
      <c r="M370" s="88"/>
    </row>
    <row r="371" spans="1:13" s="72" customFormat="1" x14ac:dyDescent="0.35">
      <c r="A371" s="69">
        <v>7.3</v>
      </c>
      <c r="B371" s="65">
        <f t="shared" si="16"/>
        <v>7</v>
      </c>
      <c r="C371" s="122"/>
      <c r="D371" s="122"/>
      <c r="E371" s="70">
        <v>7.01</v>
      </c>
      <c r="F371" s="65">
        <f t="shared" si="17"/>
        <v>7</v>
      </c>
      <c r="G371" s="69">
        <v>200</v>
      </c>
      <c r="H371" s="65">
        <f t="shared" si="18"/>
        <v>200</v>
      </c>
      <c r="I371" s="71" t="s">
        <v>117</v>
      </c>
      <c r="J371" s="71"/>
      <c r="K371" s="132"/>
      <c r="L371" s="123"/>
      <c r="M371" s="88"/>
    </row>
    <row r="372" spans="1:13" s="72" customFormat="1" x14ac:dyDescent="0.35">
      <c r="A372" s="69">
        <v>7.3</v>
      </c>
      <c r="B372" s="65">
        <f t="shared" si="16"/>
        <v>7</v>
      </c>
      <c r="C372" s="122"/>
      <c r="D372" s="122"/>
      <c r="E372" s="70">
        <v>9.1199999999999992</v>
      </c>
      <c r="F372" s="65">
        <f t="shared" si="17"/>
        <v>9</v>
      </c>
      <c r="G372" s="69">
        <v>9.0299999999999994</v>
      </c>
      <c r="H372" s="65">
        <f t="shared" si="18"/>
        <v>9</v>
      </c>
      <c r="I372" s="71" t="s">
        <v>117</v>
      </c>
      <c r="J372" s="71"/>
      <c r="K372" s="132"/>
      <c r="L372" s="123"/>
      <c r="M372" s="85"/>
    </row>
    <row r="373" spans="1:13" s="68" customFormat="1" x14ac:dyDescent="0.35">
      <c r="A373" s="69">
        <v>7.3</v>
      </c>
      <c r="B373" s="65">
        <f t="shared" si="16"/>
        <v>7</v>
      </c>
      <c r="C373" s="122"/>
      <c r="D373" s="122"/>
      <c r="E373" s="70">
        <v>9.1199999999999992</v>
      </c>
      <c r="F373" s="65">
        <f t="shared" si="17"/>
        <v>9</v>
      </c>
      <c r="G373" s="69">
        <v>9.0399999999999991</v>
      </c>
      <c r="H373" s="65">
        <f t="shared" si="18"/>
        <v>9</v>
      </c>
      <c r="I373" s="71" t="s">
        <v>117</v>
      </c>
      <c r="J373" s="71"/>
      <c r="K373" s="132"/>
      <c r="L373" s="123"/>
      <c r="M373" s="85"/>
    </row>
    <row r="374" spans="1:13" s="68" customFormat="1" x14ac:dyDescent="0.35">
      <c r="A374" s="69">
        <v>7.3</v>
      </c>
      <c r="B374" s="65">
        <f t="shared" si="16"/>
        <v>7</v>
      </c>
      <c r="C374" s="122"/>
      <c r="D374" s="122"/>
      <c r="E374" s="70">
        <v>9.1199999999999992</v>
      </c>
      <c r="F374" s="65">
        <f t="shared" si="17"/>
        <v>9</v>
      </c>
      <c r="G374" s="69">
        <v>9.0500000000000007</v>
      </c>
      <c r="H374" s="65">
        <f t="shared" si="18"/>
        <v>9</v>
      </c>
      <c r="I374" s="71" t="s">
        <v>117</v>
      </c>
      <c r="J374" s="71"/>
      <c r="K374" s="132" t="s">
        <v>679</v>
      </c>
      <c r="L374" s="123">
        <f>ROWS(K372:K374)</f>
        <v>3</v>
      </c>
      <c r="M374" s="85"/>
    </row>
    <row r="375" spans="1:13" s="72" customFormat="1" x14ac:dyDescent="0.35">
      <c r="A375" s="69">
        <v>7.3</v>
      </c>
      <c r="B375" s="65">
        <f t="shared" si="16"/>
        <v>7</v>
      </c>
      <c r="C375" s="122"/>
      <c r="D375" s="122"/>
      <c r="E375" s="70">
        <v>10.012</v>
      </c>
      <c r="F375" s="65">
        <f t="shared" si="17"/>
        <v>10</v>
      </c>
      <c r="G375" s="69">
        <v>9.0299999999999994</v>
      </c>
      <c r="H375" s="65">
        <f t="shared" si="18"/>
        <v>9</v>
      </c>
      <c r="I375" s="71" t="s">
        <v>117</v>
      </c>
      <c r="J375" s="71"/>
      <c r="K375" s="128"/>
      <c r="L375" s="122"/>
    </row>
    <row r="376" spans="1:13" s="72" customFormat="1" x14ac:dyDescent="0.35">
      <c r="A376" s="69">
        <v>7.3</v>
      </c>
      <c r="B376" s="65">
        <f t="shared" si="16"/>
        <v>7</v>
      </c>
      <c r="C376" s="122"/>
      <c r="D376" s="122"/>
      <c r="E376" s="70">
        <v>10.012</v>
      </c>
      <c r="F376" s="65">
        <f t="shared" si="17"/>
        <v>10</v>
      </c>
      <c r="G376" s="69">
        <v>9.0399999999999991</v>
      </c>
      <c r="H376" s="65">
        <f t="shared" si="18"/>
        <v>9</v>
      </c>
      <c r="I376" s="71" t="s">
        <v>117</v>
      </c>
      <c r="J376" s="71"/>
      <c r="K376" s="128"/>
      <c r="L376" s="122"/>
      <c r="M376" s="85"/>
    </row>
    <row r="377" spans="1:13" s="72" customFormat="1" x14ac:dyDescent="0.35">
      <c r="A377" s="69">
        <v>7.3</v>
      </c>
      <c r="B377" s="65">
        <f t="shared" si="16"/>
        <v>7</v>
      </c>
      <c r="C377" s="122"/>
      <c r="D377" s="122"/>
      <c r="E377" s="70">
        <v>10.012</v>
      </c>
      <c r="F377" s="65">
        <f t="shared" si="17"/>
        <v>10</v>
      </c>
      <c r="G377" s="69">
        <v>9.0500000000000007</v>
      </c>
      <c r="H377" s="65">
        <f t="shared" si="18"/>
        <v>9</v>
      </c>
      <c r="I377" s="71" t="s">
        <v>117</v>
      </c>
      <c r="J377" s="71"/>
      <c r="K377" s="128"/>
      <c r="L377" s="122"/>
      <c r="M377" s="85"/>
    </row>
    <row r="378" spans="1:13" s="72" customFormat="1" x14ac:dyDescent="0.35">
      <c r="A378" s="69">
        <v>7.3</v>
      </c>
      <c r="B378" s="65">
        <f t="shared" si="16"/>
        <v>7</v>
      </c>
      <c r="C378" s="122"/>
      <c r="D378" s="122"/>
      <c r="E378" s="70">
        <v>10.021000000000001</v>
      </c>
      <c r="F378" s="65">
        <f t="shared" si="17"/>
        <v>10</v>
      </c>
      <c r="G378" s="69">
        <v>9.0299999999999994</v>
      </c>
      <c r="H378" s="65">
        <f t="shared" si="18"/>
        <v>9</v>
      </c>
      <c r="I378" s="71" t="s">
        <v>117</v>
      </c>
      <c r="J378" s="71"/>
      <c r="K378" s="128"/>
      <c r="L378" s="122"/>
    </row>
    <row r="379" spans="1:13" s="72" customFormat="1" x14ac:dyDescent="0.35">
      <c r="A379" s="69">
        <v>7.3</v>
      </c>
      <c r="B379" s="65">
        <f t="shared" si="16"/>
        <v>7</v>
      </c>
      <c r="C379" s="122"/>
      <c r="D379" s="122"/>
      <c r="E379" s="70">
        <v>10.021000000000001</v>
      </c>
      <c r="F379" s="65">
        <f t="shared" si="17"/>
        <v>10</v>
      </c>
      <c r="G379" s="69">
        <v>9.0399999999999991</v>
      </c>
      <c r="H379" s="65">
        <f t="shared" si="18"/>
        <v>9</v>
      </c>
      <c r="I379" s="71" t="s">
        <v>117</v>
      </c>
      <c r="J379" s="71"/>
      <c r="K379" s="128"/>
      <c r="L379" s="122"/>
    </row>
    <row r="380" spans="1:13" s="72" customFormat="1" x14ac:dyDescent="0.35">
      <c r="A380" s="69">
        <v>7.3</v>
      </c>
      <c r="B380" s="65">
        <f t="shared" si="16"/>
        <v>7</v>
      </c>
      <c r="C380" s="122"/>
      <c r="D380" s="122"/>
      <c r="E380" s="70">
        <v>10.021000000000001</v>
      </c>
      <c r="F380" s="65">
        <f t="shared" si="17"/>
        <v>10</v>
      </c>
      <c r="G380" s="69">
        <v>9.0500000000000007</v>
      </c>
      <c r="H380" s="65">
        <f t="shared" si="18"/>
        <v>9</v>
      </c>
      <c r="I380" s="71" t="s">
        <v>117</v>
      </c>
      <c r="J380" s="71"/>
      <c r="K380" s="128" t="s">
        <v>691</v>
      </c>
      <c r="L380" s="122">
        <f>ROWS(K375:K380)</f>
        <v>6</v>
      </c>
    </row>
    <row r="381" spans="1:13" s="68" customFormat="1" x14ac:dyDescent="0.35">
      <c r="A381" s="69">
        <v>7.3</v>
      </c>
      <c r="B381" s="65">
        <f t="shared" si="16"/>
        <v>7</v>
      </c>
      <c r="C381" s="122"/>
      <c r="D381" s="122"/>
      <c r="E381" s="70">
        <v>11.05</v>
      </c>
      <c r="F381" s="65">
        <f t="shared" si="17"/>
        <v>11</v>
      </c>
      <c r="G381" s="69">
        <v>9.0299999999999994</v>
      </c>
      <c r="H381" s="65">
        <f t="shared" si="18"/>
        <v>9</v>
      </c>
      <c r="I381" s="71" t="s">
        <v>117</v>
      </c>
      <c r="J381" s="71"/>
      <c r="K381" s="128"/>
      <c r="L381" s="122"/>
      <c r="M381" s="64"/>
    </row>
    <row r="382" spans="1:13" s="68" customFormat="1" x14ac:dyDescent="0.35">
      <c r="A382" s="69">
        <v>7.3</v>
      </c>
      <c r="B382" s="65">
        <f t="shared" si="16"/>
        <v>7</v>
      </c>
      <c r="C382" s="122"/>
      <c r="D382" s="122"/>
      <c r="E382" s="70">
        <v>11.05</v>
      </c>
      <c r="F382" s="65">
        <f t="shared" si="17"/>
        <v>11</v>
      </c>
      <c r="G382" s="69">
        <v>9.0399999999999991</v>
      </c>
      <c r="H382" s="65">
        <f t="shared" si="18"/>
        <v>9</v>
      </c>
      <c r="I382" s="71" t="s">
        <v>117</v>
      </c>
      <c r="J382" s="71"/>
      <c r="K382" s="128"/>
      <c r="L382" s="122"/>
      <c r="M382" s="64"/>
    </row>
    <row r="383" spans="1:13" s="68" customFormat="1" x14ac:dyDescent="0.35">
      <c r="A383" s="69">
        <v>7.3</v>
      </c>
      <c r="B383" s="65">
        <f t="shared" si="16"/>
        <v>7</v>
      </c>
      <c r="C383" s="122"/>
      <c r="D383" s="122"/>
      <c r="E383" s="70">
        <v>11.05</v>
      </c>
      <c r="F383" s="65">
        <f t="shared" si="17"/>
        <v>11</v>
      </c>
      <c r="G383" s="69">
        <v>9.0500000000000007</v>
      </c>
      <c r="H383" s="65">
        <f t="shared" si="18"/>
        <v>9</v>
      </c>
      <c r="I383" s="71" t="s">
        <v>117</v>
      </c>
      <c r="J383" s="71"/>
      <c r="K383" s="128" t="s">
        <v>697</v>
      </c>
      <c r="L383" s="122">
        <f>ROWS(K381:K383)</f>
        <v>3</v>
      </c>
      <c r="M383" s="64"/>
    </row>
    <row r="384" spans="1:13" s="72" customFormat="1" x14ac:dyDescent="0.35">
      <c r="A384" s="69">
        <v>7.3</v>
      </c>
      <c r="B384" s="65">
        <f t="shared" si="16"/>
        <v>7</v>
      </c>
      <c r="C384" s="122"/>
      <c r="D384" s="122"/>
      <c r="E384" s="70">
        <v>13.03</v>
      </c>
      <c r="F384" s="65">
        <f t="shared" si="17"/>
        <v>13</v>
      </c>
      <c r="G384" s="69">
        <v>9.0299999999999994</v>
      </c>
      <c r="H384" s="65">
        <f t="shared" si="18"/>
        <v>9</v>
      </c>
      <c r="I384" s="71" t="s">
        <v>117</v>
      </c>
      <c r="J384" s="71"/>
      <c r="K384" s="128"/>
      <c r="L384" s="122"/>
    </row>
    <row r="385" spans="1:13" s="72" customFormat="1" x14ac:dyDescent="0.35">
      <c r="A385" s="69">
        <v>7.3</v>
      </c>
      <c r="B385" s="65">
        <f t="shared" si="16"/>
        <v>7</v>
      </c>
      <c r="C385" s="122"/>
      <c r="D385" s="122"/>
      <c r="E385" s="70">
        <v>13.03</v>
      </c>
      <c r="F385" s="65">
        <f t="shared" si="17"/>
        <v>13</v>
      </c>
      <c r="G385" s="69">
        <v>9.0500000000000007</v>
      </c>
      <c r="H385" s="65">
        <f t="shared" si="18"/>
        <v>9</v>
      </c>
      <c r="I385" s="71" t="s">
        <v>117</v>
      </c>
      <c r="J385" s="71"/>
      <c r="K385" s="128" t="s">
        <v>700</v>
      </c>
      <c r="L385" s="122">
        <f>ROWS(K384:K385)</f>
        <v>2</v>
      </c>
    </row>
    <row r="386" spans="1:13" s="72" customFormat="1" x14ac:dyDescent="0.35">
      <c r="A386" s="69">
        <v>7.1</v>
      </c>
      <c r="B386" s="65">
        <f t="shared" ref="B386:B449" si="19">_xlfn.FLOOR.MATH(A386)</f>
        <v>7</v>
      </c>
      <c r="C386" s="122"/>
      <c r="D386" s="122"/>
      <c r="E386" s="70">
        <v>9.11</v>
      </c>
      <c r="F386" s="65">
        <f t="shared" ref="F386:F449" si="20">_xlfn.FLOOR.MATH(E386)</f>
        <v>9</v>
      </c>
      <c r="G386" s="69">
        <v>8.02</v>
      </c>
      <c r="H386" s="65">
        <f t="shared" ref="H386:H449" si="21">_xlfn.FLOOR.MATH(G386)</f>
        <v>8</v>
      </c>
      <c r="I386" s="71" t="s">
        <v>211</v>
      </c>
      <c r="J386" s="71"/>
      <c r="K386" s="128"/>
      <c r="L386" s="122"/>
      <c r="M386" s="85"/>
    </row>
    <row r="387" spans="1:13" s="72" customFormat="1" x14ac:dyDescent="0.35">
      <c r="A387" s="69">
        <v>7.1</v>
      </c>
      <c r="B387" s="65">
        <f t="shared" si="19"/>
        <v>7</v>
      </c>
      <c r="C387" s="122"/>
      <c r="D387" s="122"/>
      <c r="E387" s="70">
        <v>9.11</v>
      </c>
      <c r="F387" s="65">
        <f t="shared" si="20"/>
        <v>9</v>
      </c>
      <c r="G387" s="69">
        <v>8.08</v>
      </c>
      <c r="H387" s="65">
        <f t="shared" si="21"/>
        <v>8</v>
      </c>
      <c r="I387" s="71" t="s">
        <v>211</v>
      </c>
      <c r="J387" s="71"/>
      <c r="K387" s="128"/>
      <c r="L387" s="122"/>
      <c r="M387" s="85"/>
    </row>
    <row r="388" spans="1:13" s="72" customFormat="1" x14ac:dyDescent="0.35">
      <c r="A388" s="69">
        <v>7.1</v>
      </c>
      <c r="B388" s="65">
        <f t="shared" si="19"/>
        <v>7</v>
      </c>
      <c r="C388" s="122"/>
      <c r="D388" s="122"/>
      <c r="E388" s="70">
        <v>9.11</v>
      </c>
      <c r="F388" s="65">
        <f t="shared" si="20"/>
        <v>9</v>
      </c>
      <c r="G388" s="69">
        <v>17.04</v>
      </c>
      <c r="H388" s="65">
        <f t="shared" si="21"/>
        <v>17</v>
      </c>
      <c r="I388" s="71" t="s">
        <v>211</v>
      </c>
      <c r="J388" s="71"/>
      <c r="K388" s="128" t="s">
        <v>681</v>
      </c>
      <c r="L388" s="123">
        <f>ROWS(K388:K388)</f>
        <v>1</v>
      </c>
      <c r="M388" s="85"/>
    </row>
    <row r="389" spans="1:13" s="72" customFormat="1" x14ac:dyDescent="0.35">
      <c r="A389" s="69">
        <v>7.1</v>
      </c>
      <c r="B389" s="65">
        <f t="shared" si="19"/>
        <v>7</v>
      </c>
      <c r="C389" s="122"/>
      <c r="D389" s="122"/>
      <c r="E389" s="70">
        <v>10.012</v>
      </c>
      <c r="F389" s="65">
        <f t="shared" si="20"/>
        <v>10</v>
      </c>
      <c r="G389" s="69">
        <v>8.02</v>
      </c>
      <c r="H389" s="65">
        <f t="shared" si="21"/>
        <v>8</v>
      </c>
      <c r="I389" s="71" t="s">
        <v>211</v>
      </c>
      <c r="J389" s="71"/>
      <c r="K389" s="128"/>
      <c r="L389" s="122"/>
    </row>
    <row r="390" spans="1:13" s="72" customFormat="1" x14ac:dyDescent="0.35">
      <c r="A390" s="69">
        <v>7.1</v>
      </c>
      <c r="B390" s="65">
        <f t="shared" si="19"/>
        <v>7</v>
      </c>
      <c r="C390" s="122"/>
      <c r="D390" s="122"/>
      <c r="E390" s="70">
        <v>10.012</v>
      </c>
      <c r="F390" s="65">
        <f t="shared" si="20"/>
        <v>10</v>
      </c>
      <c r="G390" s="69">
        <v>8.08</v>
      </c>
      <c r="H390" s="65">
        <f t="shared" si="21"/>
        <v>8</v>
      </c>
      <c r="I390" s="71" t="s">
        <v>211</v>
      </c>
      <c r="J390" s="71"/>
      <c r="K390" s="128"/>
      <c r="L390" s="122"/>
    </row>
    <row r="391" spans="1:13" s="72" customFormat="1" x14ac:dyDescent="0.35">
      <c r="A391" s="69">
        <v>7.1</v>
      </c>
      <c r="B391" s="65">
        <f t="shared" si="19"/>
        <v>7</v>
      </c>
      <c r="C391" s="122"/>
      <c r="D391" s="122"/>
      <c r="E391" s="70">
        <v>10.012</v>
      </c>
      <c r="F391" s="65">
        <f t="shared" si="20"/>
        <v>10</v>
      </c>
      <c r="G391" s="69">
        <v>17.04</v>
      </c>
      <c r="H391" s="65">
        <f t="shared" si="21"/>
        <v>17</v>
      </c>
      <c r="I391" s="71" t="s">
        <v>211</v>
      </c>
      <c r="J391" s="71"/>
      <c r="K391" s="128" t="s">
        <v>694</v>
      </c>
      <c r="L391" s="123">
        <f>ROWS(K391:K391)</f>
        <v>1</v>
      </c>
      <c r="M391" s="64"/>
    </row>
    <row r="392" spans="1:13" s="72" customFormat="1" x14ac:dyDescent="0.35">
      <c r="A392" s="69">
        <v>7.1</v>
      </c>
      <c r="B392" s="65">
        <f t="shared" si="19"/>
        <v>7</v>
      </c>
      <c r="C392" s="122"/>
      <c r="D392" s="122"/>
      <c r="E392" s="70">
        <v>11.01</v>
      </c>
      <c r="F392" s="65">
        <f t="shared" si="20"/>
        <v>11</v>
      </c>
      <c r="G392" s="69">
        <v>8.02</v>
      </c>
      <c r="H392" s="65">
        <f t="shared" si="21"/>
        <v>8</v>
      </c>
      <c r="I392" s="71" t="s">
        <v>211</v>
      </c>
      <c r="J392" s="71"/>
      <c r="K392" s="132"/>
      <c r="L392" s="123"/>
      <c r="M392" s="64"/>
    </row>
    <row r="393" spans="1:13" s="72" customFormat="1" x14ac:dyDescent="0.35">
      <c r="A393" s="69">
        <v>7.1</v>
      </c>
      <c r="B393" s="65">
        <f t="shared" si="19"/>
        <v>7</v>
      </c>
      <c r="C393" s="122"/>
      <c r="D393" s="122"/>
      <c r="E393" s="70">
        <v>11.01</v>
      </c>
      <c r="F393" s="65">
        <f t="shared" si="20"/>
        <v>11</v>
      </c>
      <c r="G393" s="69">
        <v>8.08</v>
      </c>
      <c r="H393" s="65">
        <f t="shared" si="21"/>
        <v>8</v>
      </c>
      <c r="I393" s="71" t="s">
        <v>211</v>
      </c>
      <c r="J393" s="71"/>
      <c r="K393" s="132" t="s">
        <v>696</v>
      </c>
      <c r="L393" s="123">
        <f>ROWS(K389:K393)</f>
        <v>5</v>
      </c>
      <c r="M393" s="64"/>
    </row>
    <row r="394" spans="1:13" s="72" customFormat="1" x14ac:dyDescent="0.35">
      <c r="A394" s="69">
        <v>7.1</v>
      </c>
      <c r="B394" s="65">
        <f t="shared" si="19"/>
        <v>7</v>
      </c>
      <c r="C394" s="122"/>
      <c r="D394" s="122"/>
      <c r="E394" s="70">
        <v>11.01</v>
      </c>
      <c r="F394" s="65">
        <f t="shared" si="20"/>
        <v>11</v>
      </c>
      <c r="G394" s="69">
        <v>17.04</v>
      </c>
      <c r="H394" s="65">
        <f t="shared" si="21"/>
        <v>17</v>
      </c>
      <c r="I394" s="71" t="s">
        <v>211</v>
      </c>
      <c r="J394" s="71"/>
      <c r="K394" s="132" t="s">
        <v>698</v>
      </c>
      <c r="L394" s="123">
        <f>ROWS(K394:K394)</f>
        <v>1</v>
      </c>
      <c r="M394" s="64"/>
    </row>
    <row r="395" spans="1:13" s="72" customFormat="1" x14ac:dyDescent="0.35">
      <c r="A395" s="60">
        <v>7.2</v>
      </c>
      <c r="B395" s="65">
        <f t="shared" si="19"/>
        <v>7</v>
      </c>
      <c r="C395" s="123"/>
      <c r="D395" s="123"/>
      <c r="E395" s="61">
        <v>6.01</v>
      </c>
      <c r="F395" s="65">
        <f t="shared" si="20"/>
        <v>6</v>
      </c>
      <c r="G395" s="60">
        <v>5.0599999999999996</v>
      </c>
      <c r="H395" s="65">
        <f t="shared" si="21"/>
        <v>5</v>
      </c>
      <c r="I395" s="62" t="s">
        <v>250</v>
      </c>
      <c r="J395" s="62"/>
      <c r="K395" s="128"/>
      <c r="L395" s="122"/>
    </row>
    <row r="396" spans="1:13" s="64" customFormat="1" x14ac:dyDescent="0.35">
      <c r="A396" s="60">
        <v>7.2</v>
      </c>
      <c r="B396" s="65">
        <f t="shared" si="19"/>
        <v>7</v>
      </c>
      <c r="C396" s="123"/>
      <c r="D396" s="123"/>
      <c r="E396" s="61">
        <v>9.08</v>
      </c>
      <c r="F396" s="65">
        <f t="shared" si="20"/>
        <v>9</v>
      </c>
      <c r="G396" s="60">
        <v>5.0599999999999996</v>
      </c>
      <c r="H396" s="65">
        <f t="shared" si="21"/>
        <v>5</v>
      </c>
      <c r="I396" s="62" t="s">
        <v>250</v>
      </c>
      <c r="J396" s="62"/>
      <c r="K396" s="128"/>
      <c r="L396" s="122"/>
      <c r="M396" s="85"/>
    </row>
    <row r="397" spans="1:13" s="64" customFormat="1" x14ac:dyDescent="0.35">
      <c r="A397" s="60">
        <v>7.2</v>
      </c>
      <c r="B397" s="65">
        <f t="shared" si="19"/>
        <v>7</v>
      </c>
      <c r="C397" s="123"/>
      <c r="D397" s="123"/>
      <c r="E397" s="61">
        <v>10.010999999999999</v>
      </c>
      <c r="F397" s="65">
        <f t="shared" si="20"/>
        <v>10</v>
      </c>
      <c r="G397" s="60">
        <v>5.0599999999999996</v>
      </c>
      <c r="H397" s="65">
        <f t="shared" si="21"/>
        <v>5</v>
      </c>
      <c r="I397" s="62" t="s">
        <v>250</v>
      </c>
      <c r="J397" s="62"/>
      <c r="K397" s="128"/>
      <c r="L397" s="122"/>
      <c r="M397" s="72"/>
    </row>
    <row r="398" spans="1:13" s="58" customFormat="1" x14ac:dyDescent="0.35">
      <c r="A398" s="69">
        <v>7.2</v>
      </c>
      <c r="B398" s="65">
        <f t="shared" si="19"/>
        <v>7</v>
      </c>
      <c r="C398" s="122"/>
      <c r="D398" s="122"/>
      <c r="E398" s="70">
        <v>6.01</v>
      </c>
      <c r="F398" s="65">
        <f t="shared" si="20"/>
        <v>6</v>
      </c>
      <c r="G398" s="69">
        <v>5.0599999999999996</v>
      </c>
      <c r="H398" s="65">
        <f t="shared" si="21"/>
        <v>5</v>
      </c>
      <c r="I398" s="71" t="s">
        <v>222</v>
      </c>
      <c r="J398" s="71"/>
      <c r="K398" s="128"/>
      <c r="L398" s="122"/>
      <c r="M398" s="88"/>
    </row>
    <row r="399" spans="1:13" s="58" customFormat="1" x14ac:dyDescent="0.35">
      <c r="A399" s="69">
        <v>7.2</v>
      </c>
      <c r="B399" s="65">
        <f t="shared" si="19"/>
        <v>7</v>
      </c>
      <c r="C399" s="122"/>
      <c r="D399" s="122"/>
      <c r="E399" s="70">
        <v>6.01</v>
      </c>
      <c r="F399" s="65">
        <f t="shared" si="20"/>
        <v>6</v>
      </c>
      <c r="G399" s="69">
        <v>5.07</v>
      </c>
      <c r="H399" s="65">
        <f t="shared" si="21"/>
        <v>5</v>
      </c>
      <c r="I399" s="71" t="s">
        <v>222</v>
      </c>
      <c r="J399" s="71"/>
      <c r="K399" s="128" t="s">
        <v>660</v>
      </c>
      <c r="L399" s="122">
        <f>ROWS(K397:K399)</f>
        <v>3</v>
      </c>
      <c r="M399" s="88"/>
    </row>
    <row r="400" spans="1:13" s="58" customFormat="1" x14ac:dyDescent="0.35">
      <c r="A400" s="69">
        <v>7.2</v>
      </c>
      <c r="B400" s="65">
        <f t="shared" si="19"/>
        <v>7</v>
      </c>
      <c r="C400" s="122"/>
      <c r="D400" s="122"/>
      <c r="E400" s="70">
        <v>9.08</v>
      </c>
      <c r="F400" s="65">
        <f t="shared" si="20"/>
        <v>9</v>
      </c>
      <c r="G400" s="69">
        <v>5.0599999999999996</v>
      </c>
      <c r="H400" s="65">
        <f t="shared" si="21"/>
        <v>5</v>
      </c>
      <c r="I400" s="71" t="s">
        <v>222</v>
      </c>
      <c r="J400" s="71"/>
      <c r="K400" s="128"/>
      <c r="L400" s="122"/>
      <c r="M400" s="85"/>
    </row>
    <row r="401" spans="1:13" s="58" customFormat="1" x14ac:dyDescent="0.35">
      <c r="A401" s="69">
        <v>7.2</v>
      </c>
      <c r="B401" s="65">
        <f t="shared" si="19"/>
        <v>7</v>
      </c>
      <c r="C401" s="122"/>
      <c r="D401" s="122"/>
      <c r="E401" s="70">
        <v>9.08</v>
      </c>
      <c r="F401" s="65">
        <f t="shared" si="20"/>
        <v>9</v>
      </c>
      <c r="G401" s="69">
        <v>5.07</v>
      </c>
      <c r="H401" s="65">
        <f t="shared" si="21"/>
        <v>5</v>
      </c>
      <c r="I401" s="71" t="s">
        <v>222</v>
      </c>
      <c r="J401" s="71"/>
      <c r="K401" s="128"/>
      <c r="L401" s="122"/>
      <c r="M401" s="85"/>
    </row>
    <row r="402" spans="1:13" s="58" customFormat="1" x14ac:dyDescent="0.35">
      <c r="A402" s="69">
        <v>7.2</v>
      </c>
      <c r="B402" s="65">
        <f t="shared" si="19"/>
        <v>7</v>
      </c>
      <c r="C402" s="122"/>
      <c r="D402" s="122"/>
      <c r="E402" s="70">
        <v>9.09</v>
      </c>
      <c r="F402" s="65">
        <f t="shared" si="20"/>
        <v>9</v>
      </c>
      <c r="G402" s="69">
        <v>5.0599999999999996</v>
      </c>
      <c r="H402" s="65">
        <f t="shared" si="21"/>
        <v>5</v>
      </c>
      <c r="I402" s="71" t="s">
        <v>222</v>
      </c>
      <c r="J402" s="71"/>
      <c r="K402" s="128"/>
      <c r="L402" s="122"/>
      <c r="M402" s="85"/>
    </row>
    <row r="403" spans="1:13" s="58" customFormat="1" x14ac:dyDescent="0.35">
      <c r="A403" s="69">
        <v>7.2</v>
      </c>
      <c r="B403" s="65">
        <f t="shared" si="19"/>
        <v>7</v>
      </c>
      <c r="C403" s="122"/>
      <c r="D403" s="122"/>
      <c r="E403" s="70">
        <v>9.09</v>
      </c>
      <c r="F403" s="65">
        <f t="shared" si="20"/>
        <v>9</v>
      </c>
      <c r="G403" s="69">
        <v>5.07</v>
      </c>
      <c r="H403" s="65">
        <f t="shared" si="21"/>
        <v>5</v>
      </c>
      <c r="I403" s="71" t="s">
        <v>222</v>
      </c>
      <c r="J403" s="71"/>
      <c r="K403" s="128" t="s">
        <v>676</v>
      </c>
      <c r="L403" s="122">
        <f>ROWS(K392:K403)</f>
        <v>12</v>
      </c>
      <c r="M403" s="85"/>
    </row>
    <row r="404" spans="1:13" s="58" customFormat="1" x14ac:dyDescent="0.35">
      <c r="A404" s="69">
        <v>7.2</v>
      </c>
      <c r="B404" s="65">
        <f t="shared" si="19"/>
        <v>7</v>
      </c>
      <c r="C404" s="122"/>
      <c r="D404" s="122"/>
      <c r="E404" s="70">
        <v>10.010999999999999</v>
      </c>
      <c r="F404" s="65">
        <f t="shared" si="20"/>
        <v>10</v>
      </c>
      <c r="G404" s="69">
        <v>5.0599999999999996</v>
      </c>
      <c r="H404" s="65">
        <f t="shared" si="21"/>
        <v>5</v>
      </c>
      <c r="I404" s="71" t="s">
        <v>222</v>
      </c>
      <c r="J404" s="71"/>
      <c r="K404" s="128"/>
      <c r="L404" s="122"/>
      <c r="M404" s="72"/>
    </row>
    <row r="405" spans="1:13" s="58" customFormat="1" x14ac:dyDescent="0.35">
      <c r="A405" s="69">
        <v>7.2</v>
      </c>
      <c r="B405" s="65">
        <f t="shared" si="19"/>
        <v>7</v>
      </c>
      <c r="C405" s="122"/>
      <c r="D405" s="122"/>
      <c r="E405" s="70">
        <v>10.010999999999999</v>
      </c>
      <c r="F405" s="65">
        <f t="shared" si="20"/>
        <v>10</v>
      </c>
      <c r="G405" s="69">
        <v>5.07</v>
      </c>
      <c r="H405" s="65">
        <f t="shared" si="21"/>
        <v>5</v>
      </c>
      <c r="I405" s="71" t="s">
        <v>222</v>
      </c>
      <c r="J405" s="71"/>
      <c r="K405" s="128"/>
      <c r="L405" s="122"/>
      <c r="M405" s="72"/>
    </row>
    <row r="406" spans="1:13" s="58" customFormat="1" x14ac:dyDescent="0.35">
      <c r="A406" s="69">
        <v>7.2</v>
      </c>
      <c r="B406" s="65">
        <f t="shared" si="19"/>
        <v>7</v>
      </c>
      <c r="C406" s="122"/>
      <c r="D406" s="122"/>
      <c r="E406" s="70">
        <v>10.012</v>
      </c>
      <c r="F406" s="65">
        <f t="shared" si="20"/>
        <v>10</v>
      </c>
      <c r="G406" s="69">
        <v>5.0599999999999996</v>
      </c>
      <c r="H406" s="65">
        <f t="shared" si="21"/>
        <v>5</v>
      </c>
      <c r="I406" s="71" t="s">
        <v>222</v>
      </c>
      <c r="J406" s="71"/>
      <c r="K406" s="132"/>
      <c r="L406" s="123"/>
      <c r="M406" s="85"/>
    </row>
    <row r="407" spans="1:13" s="64" customFormat="1" x14ac:dyDescent="0.35">
      <c r="A407" s="69">
        <v>7.2</v>
      </c>
      <c r="B407" s="65">
        <f t="shared" si="19"/>
        <v>7</v>
      </c>
      <c r="C407" s="122"/>
      <c r="D407" s="122"/>
      <c r="E407" s="70">
        <v>10.012</v>
      </c>
      <c r="F407" s="65">
        <f t="shared" si="20"/>
        <v>10</v>
      </c>
      <c r="G407" s="69">
        <v>5.07</v>
      </c>
      <c r="H407" s="65">
        <f t="shared" si="21"/>
        <v>5</v>
      </c>
      <c r="I407" s="71" t="s">
        <v>222</v>
      </c>
      <c r="J407" s="71"/>
      <c r="K407" s="132"/>
      <c r="L407" s="123"/>
      <c r="M407" s="85"/>
    </row>
    <row r="408" spans="1:13" s="64" customFormat="1" x14ac:dyDescent="0.35">
      <c r="A408" s="69">
        <v>7.2</v>
      </c>
      <c r="B408" s="65">
        <f t="shared" si="19"/>
        <v>7</v>
      </c>
      <c r="C408" s="122"/>
      <c r="D408" s="122"/>
      <c r="E408" s="70">
        <v>10.021000000000001</v>
      </c>
      <c r="F408" s="65">
        <f t="shared" si="20"/>
        <v>10</v>
      </c>
      <c r="G408" s="69">
        <v>5.0599999999999996</v>
      </c>
      <c r="H408" s="65">
        <f t="shared" si="21"/>
        <v>5</v>
      </c>
      <c r="I408" s="71" t="s">
        <v>222</v>
      </c>
      <c r="J408" s="71"/>
      <c r="K408" s="132"/>
      <c r="L408" s="123"/>
    </row>
    <row r="409" spans="1:13" s="64" customFormat="1" x14ac:dyDescent="0.35">
      <c r="A409" s="69">
        <v>7.2</v>
      </c>
      <c r="B409" s="65">
        <f t="shared" si="19"/>
        <v>7</v>
      </c>
      <c r="C409" s="122"/>
      <c r="D409" s="122"/>
      <c r="E409" s="70">
        <v>10.021000000000001</v>
      </c>
      <c r="F409" s="65">
        <f t="shared" si="20"/>
        <v>10</v>
      </c>
      <c r="G409" s="69">
        <v>5.07</v>
      </c>
      <c r="H409" s="65">
        <f t="shared" si="21"/>
        <v>5</v>
      </c>
      <c r="I409" s="71" t="s">
        <v>222</v>
      </c>
      <c r="J409" s="71"/>
      <c r="K409" s="132"/>
      <c r="L409" s="123"/>
    </row>
    <row r="410" spans="1:13" s="64" customFormat="1" x14ac:dyDescent="0.35">
      <c r="A410" s="69">
        <v>7.2</v>
      </c>
      <c r="B410" s="65">
        <f t="shared" si="19"/>
        <v>7</v>
      </c>
      <c r="C410" s="122"/>
      <c r="D410" s="122"/>
      <c r="E410" s="70">
        <v>10.022</v>
      </c>
      <c r="F410" s="65">
        <f t="shared" si="20"/>
        <v>10</v>
      </c>
      <c r="G410" s="69">
        <v>5.0599999999999996</v>
      </c>
      <c r="H410" s="65">
        <f t="shared" si="21"/>
        <v>5</v>
      </c>
      <c r="I410" s="71" t="s">
        <v>222</v>
      </c>
      <c r="J410" s="71"/>
      <c r="K410" s="132"/>
      <c r="L410" s="123"/>
    </row>
    <row r="411" spans="1:13" s="64" customFormat="1" x14ac:dyDescent="0.35">
      <c r="A411" s="60">
        <v>7.1</v>
      </c>
      <c r="B411" s="65">
        <f t="shared" si="19"/>
        <v>7</v>
      </c>
      <c r="C411" s="123"/>
      <c r="D411" s="123"/>
      <c r="E411" s="61">
        <v>6.08</v>
      </c>
      <c r="F411" s="65">
        <f t="shared" si="20"/>
        <v>6</v>
      </c>
      <c r="G411" s="60">
        <v>18.03</v>
      </c>
      <c r="H411" s="65">
        <f t="shared" si="21"/>
        <v>18</v>
      </c>
      <c r="I411" s="62" t="s">
        <v>148</v>
      </c>
      <c r="J411" s="62"/>
      <c r="K411" s="128" t="s">
        <v>662</v>
      </c>
      <c r="L411" s="123">
        <f>ROWS(K411:K411)</f>
        <v>1</v>
      </c>
      <c r="M411" s="72"/>
    </row>
    <row r="412" spans="1:13" s="72" customFormat="1" x14ac:dyDescent="0.35">
      <c r="A412" s="60">
        <v>7.1</v>
      </c>
      <c r="B412" s="65">
        <f t="shared" si="19"/>
        <v>7</v>
      </c>
      <c r="C412" s="123"/>
      <c r="D412" s="123"/>
      <c r="E412" s="61">
        <v>8.0299999999999994</v>
      </c>
      <c r="F412" s="65">
        <f t="shared" si="20"/>
        <v>8</v>
      </c>
      <c r="G412" s="60">
        <v>18.03</v>
      </c>
      <c r="H412" s="65">
        <f t="shared" si="21"/>
        <v>18</v>
      </c>
      <c r="I412" s="62" t="s">
        <v>148</v>
      </c>
      <c r="J412" s="62"/>
      <c r="K412" s="124"/>
      <c r="L412" s="132"/>
      <c r="M412" s="64"/>
    </row>
    <row r="413" spans="1:13" s="72" customFormat="1" x14ac:dyDescent="0.35">
      <c r="A413" s="60">
        <v>7.1</v>
      </c>
      <c r="B413" s="65">
        <f t="shared" si="19"/>
        <v>7</v>
      </c>
      <c r="C413" s="123"/>
      <c r="D413" s="123"/>
      <c r="E413" s="61">
        <v>8.0299999999999994</v>
      </c>
      <c r="F413" s="65">
        <f t="shared" si="20"/>
        <v>8</v>
      </c>
      <c r="G413" s="60">
        <v>18.03</v>
      </c>
      <c r="H413" s="65">
        <f t="shared" si="21"/>
        <v>18</v>
      </c>
      <c r="I413" s="62" t="s">
        <v>148</v>
      </c>
      <c r="J413" s="62"/>
      <c r="K413" s="124" t="s">
        <v>672</v>
      </c>
      <c r="L413" s="123">
        <f>ROWS(K412:K413)</f>
        <v>2</v>
      </c>
      <c r="M413" s="64"/>
    </row>
    <row r="414" spans="1:13" s="72" customFormat="1" x14ac:dyDescent="0.35">
      <c r="A414" s="60">
        <v>7.1</v>
      </c>
      <c r="B414" s="65">
        <f t="shared" si="19"/>
        <v>7</v>
      </c>
      <c r="C414" s="123"/>
      <c r="D414" s="123"/>
      <c r="E414" s="61">
        <v>9.0299999999999994</v>
      </c>
      <c r="F414" s="65">
        <f t="shared" si="20"/>
        <v>9</v>
      </c>
      <c r="G414" s="60">
        <v>18.03</v>
      </c>
      <c r="H414" s="65">
        <f t="shared" si="21"/>
        <v>18</v>
      </c>
      <c r="I414" s="62" t="s">
        <v>148</v>
      </c>
      <c r="J414" s="62"/>
      <c r="K414" s="132"/>
      <c r="L414" s="123"/>
      <c r="M414" s="85"/>
    </row>
    <row r="415" spans="1:13" s="72" customFormat="1" x14ac:dyDescent="0.35">
      <c r="A415" s="60">
        <v>7.1</v>
      </c>
      <c r="B415" s="65">
        <f t="shared" si="19"/>
        <v>7</v>
      </c>
      <c r="C415" s="123"/>
      <c r="D415" s="123"/>
      <c r="E415" s="61">
        <v>9.0299999999999994</v>
      </c>
      <c r="F415" s="65">
        <f t="shared" si="20"/>
        <v>9</v>
      </c>
      <c r="G415" s="60">
        <v>18.03</v>
      </c>
      <c r="H415" s="65">
        <f t="shared" si="21"/>
        <v>18</v>
      </c>
      <c r="I415" s="62" t="s">
        <v>148</v>
      </c>
      <c r="J415" s="62"/>
      <c r="K415" s="128" t="s">
        <v>682</v>
      </c>
      <c r="L415" s="122">
        <f>ROWS(K413:K415)</f>
        <v>3</v>
      </c>
      <c r="M415" s="85"/>
    </row>
    <row r="416" spans="1:13" s="72" customFormat="1" x14ac:dyDescent="0.35">
      <c r="A416" s="60">
        <v>7.1</v>
      </c>
      <c r="B416" s="65">
        <f t="shared" si="19"/>
        <v>7</v>
      </c>
      <c r="C416" s="123"/>
      <c r="D416" s="123"/>
      <c r="E416" s="61">
        <v>10.010999999999999</v>
      </c>
      <c r="F416" s="65">
        <f t="shared" si="20"/>
        <v>10</v>
      </c>
      <c r="G416" s="60">
        <v>18.03</v>
      </c>
      <c r="H416" s="65">
        <f t="shared" si="21"/>
        <v>18</v>
      </c>
      <c r="I416" s="62" t="s">
        <v>148</v>
      </c>
      <c r="J416" s="62"/>
      <c r="K416" s="128"/>
      <c r="L416" s="122"/>
    </row>
    <row r="417" spans="1:13" s="72" customFormat="1" x14ac:dyDescent="0.35">
      <c r="A417" s="60">
        <v>7.1</v>
      </c>
      <c r="B417" s="65">
        <f t="shared" si="19"/>
        <v>7</v>
      </c>
      <c r="C417" s="123"/>
      <c r="D417" s="123"/>
      <c r="E417" s="61">
        <v>10.010999999999999</v>
      </c>
      <c r="F417" s="65">
        <f t="shared" si="20"/>
        <v>10</v>
      </c>
      <c r="G417" s="60">
        <v>18.03</v>
      </c>
      <c r="H417" s="65">
        <f t="shared" si="21"/>
        <v>18</v>
      </c>
      <c r="I417" s="62" t="s">
        <v>148</v>
      </c>
      <c r="J417" s="62"/>
      <c r="K417" s="128"/>
      <c r="L417" s="122"/>
    </row>
    <row r="418" spans="1:13" s="72" customFormat="1" x14ac:dyDescent="0.35">
      <c r="A418" s="60">
        <v>7.1</v>
      </c>
      <c r="B418" s="65">
        <f t="shared" si="19"/>
        <v>7</v>
      </c>
      <c r="C418" s="123"/>
      <c r="D418" s="123"/>
      <c r="E418" s="61">
        <v>10.012</v>
      </c>
      <c r="F418" s="65">
        <f t="shared" si="20"/>
        <v>10</v>
      </c>
      <c r="G418" s="60">
        <v>18.03</v>
      </c>
      <c r="H418" s="65">
        <f t="shared" si="21"/>
        <v>18</v>
      </c>
      <c r="I418" s="62" t="s">
        <v>148</v>
      </c>
      <c r="J418" s="62"/>
      <c r="K418" s="128"/>
      <c r="L418" s="122"/>
    </row>
    <row r="419" spans="1:13" s="72" customFormat="1" x14ac:dyDescent="0.35">
      <c r="A419" s="60">
        <v>7.1</v>
      </c>
      <c r="B419" s="65">
        <f t="shared" si="19"/>
        <v>7</v>
      </c>
      <c r="C419" s="123"/>
      <c r="D419" s="123"/>
      <c r="E419" s="61">
        <v>10.012</v>
      </c>
      <c r="F419" s="65">
        <f t="shared" si="20"/>
        <v>10</v>
      </c>
      <c r="G419" s="60">
        <v>18.03</v>
      </c>
      <c r="H419" s="65">
        <f t="shared" si="21"/>
        <v>18</v>
      </c>
      <c r="I419" s="62" t="s">
        <v>148</v>
      </c>
      <c r="J419" s="62"/>
      <c r="K419" s="128" t="s">
        <v>695</v>
      </c>
      <c r="L419" s="122">
        <f>ROWS(K416:K419)</f>
        <v>4</v>
      </c>
      <c r="M419" s="64"/>
    </row>
    <row r="420" spans="1:13" s="72" customFormat="1" x14ac:dyDescent="0.35">
      <c r="A420" s="69">
        <v>7.2</v>
      </c>
      <c r="B420" s="65">
        <f t="shared" si="19"/>
        <v>7</v>
      </c>
      <c r="C420" s="122"/>
      <c r="D420" s="122"/>
      <c r="E420" s="70">
        <v>9.14</v>
      </c>
      <c r="F420" s="65">
        <f t="shared" si="20"/>
        <v>9</v>
      </c>
      <c r="G420" s="69">
        <v>8.0299999999999994</v>
      </c>
      <c r="H420" s="65">
        <f t="shared" si="21"/>
        <v>8</v>
      </c>
      <c r="I420" s="71" t="s">
        <v>218</v>
      </c>
      <c r="J420" s="71"/>
      <c r="K420" s="128"/>
      <c r="L420" s="122"/>
      <c r="M420" s="85"/>
    </row>
    <row r="421" spans="1:13" s="72" customFormat="1" x14ac:dyDescent="0.35">
      <c r="A421" s="69">
        <v>7.2</v>
      </c>
      <c r="B421" s="65">
        <f t="shared" si="19"/>
        <v>7</v>
      </c>
      <c r="C421" s="122"/>
      <c r="D421" s="122"/>
      <c r="E421" s="70">
        <v>9.14</v>
      </c>
      <c r="F421" s="65">
        <f t="shared" si="20"/>
        <v>9</v>
      </c>
      <c r="G421" s="69">
        <v>8.0399999999999991</v>
      </c>
      <c r="H421" s="65">
        <f t="shared" si="21"/>
        <v>8</v>
      </c>
      <c r="I421" s="71" t="s">
        <v>218</v>
      </c>
      <c r="J421" s="71"/>
      <c r="K421" s="128"/>
      <c r="L421" s="122"/>
      <c r="M421" s="58"/>
    </row>
    <row r="422" spans="1:13" s="72" customFormat="1" x14ac:dyDescent="0.35">
      <c r="A422" s="69">
        <v>7.2</v>
      </c>
      <c r="B422" s="65">
        <f t="shared" si="19"/>
        <v>7</v>
      </c>
      <c r="C422" s="122"/>
      <c r="D422" s="122"/>
      <c r="E422" s="70">
        <v>9.15</v>
      </c>
      <c r="F422" s="65">
        <f t="shared" si="20"/>
        <v>9</v>
      </c>
      <c r="G422" s="69">
        <v>8.0299999999999994</v>
      </c>
      <c r="H422" s="65">
        <f t="shared" si="21"/>
        <v>8</v>
      </c>
      <c r="I422" s="71" t="s">
        <v>218</v>
      </c>
      <c r="J422" s="71"/>
      <c r="K422" s="128"/>
      <c r="L422" s="122"/>
      <c r="M422" s="85"/>
    </row>
    <row r="423" spans="1:13" s="72" customFormat="1" x14ac:dyDescent="0.35">
      <c r="A423" s="69">
        <v>7.2</v>
      </c>
      <c r="B423" s="65">
        <f t="shared" si="19"/>
        <v>7</v>
      </c>
      <c r="C423" s="122"/>
      <c r="D423" s="122"/>
      <c r="E423" s="70">
        <v>9.15</v>
      </c>
      <c r="F423" s="65">
        <f t="shared" si="20"/>
        <v>9</v>
      </c>
      <c r="G423" s="69">
        <v>8.0399999999999991</v>
      </c>
      <c r="H423" s="65">
        <f t="shared" si="21"/>
        <v>8</v>
      </c>
      <c r="I423" s="71" t="s">
        <v>218</v>
      </c>
      <c r="J423" s="71"/>
      <c r="K423" s="128" t="s">
        <v>678</v>
      </c>
      <c r="L423" s="122">
        <f>ROWS(K415:K423)</f>
        <v>9</v>
      </c>
      <c r="M423" s="85"/>
    </row>
    <row r="424" spans="1:13" s="72" customFormat="1" x14ac:dyDescent="0.35">
      <c r="A424" s="69">
        <v>7.2</v>
      </c>
      <c r="B424" s="65">
        <f t="shared" si="19"/>
        <v>7</v>
      </c>
      <c r="C424" s="122"/>
      <c r="D424" s="122"/>
      <c r="E424" s="70">
        <v>10.010999999999999</v>
      </c>
      <c r="F424" s="65">
        <f t="shared" si="20"/>
        <v>10</v>
      </c>
      <c r="G424" s="69">
        <v>8.0299999999999994</v>
      </c>
      <c r="H424" s="65">
        <f t="shared" si="21"/>
        <v>8</v>
      </c>
      <c r="I424" s="71" t="s">
        <v>218</v>
      </c>
      <c r="J424" s="71"/>
      <c r="K424" s="128"/>
      <c r="L424" s="122"/>
      <c r="M424" s="64"/>
    </row>
    <row r="425" spans="1:13" s="72" customFormat="1" x14ac:dyDescent="0.35">
      <c r="A425" s="69">
        <v>7.2</v>
      </c>
      <c r="B425" s="65">
        <f t="shared" si="19"/>
        <v>7</v>
      </c>
      <c r="C425" s="122"/>
      <c r="D425" s="122"/>
      <c r="E425" s="70">
        <v>10.010999999999999</v>
      </c>
      <c r="F425" s="65">
        <f t="shared" si="20"/>
        <v>10</v>
      </c>
      <c r="G425" s="69">
        <v>8.0399999999999991</v>
      </c>
      <c r="H425" s="65">
        <f t="shared" si="21"/>
        <v>8</v>
      </c>
      <c r="I425" s="71" t="s">
        <v>218</v>
      </c>
      <c r="J425" s="71"/>
      <c r="K425" s="128"/>
      <c r="L425" s="122"/>
    </row>
    <row r="426" spans="1:13" s="72" customFormat="1" x14ac:dyDescent="0.35">
      <c r="A426" s="69">
        <v>7.2</v>
      </c>
      <c r="B426" s="65">
        <f t="shared" si="19"/>
        <v>7</v>
      </c>
      <c r="C426" s="122"/>
      <c r="D426" s="122"/>
      <c r="E426" s="70">
        <v>10.012</v>
      </c>
      <c r="F426" s="65">
        <f t="shared" si="20"/>
        <v>10</v>
      </c>
      <c r="G426" s="69">
        <v>8.0299999999999994</v>
      </c>
      <c r="H426" s="65">
        <f t="shared" si="21"/>
        <v>8</v>
      </c>
      <c r="I426" s="71" t="s">
        <v>218</v>
      </c>
      <c r="J426" s="71"/>
      <c r="K426" s="132"/>
      <c r="L426" s="123"/>
    </row>
    <row r="427" spans="1:13" s="72" customFormat="1" x14ac:dyDescent="0.35">
      <c r="A427" s="69">
        <v>7.2</v>
      </c>
      <c r="B427" s="65">
        <f t="shared" si="19"/>
        <v>7</v>
      </c>
      <c r="C427" s="122"/>
      <c r="D427" s="122"/>
      <c r="E427" s="70">
        <v>10.012</v>
      </c>
      <c r="F427" s="65">
        <f t="shared" si="20"/>
        <v>10</v>
      </c>
      <c r="G427" s="69">
        <v>8.0399999999999991</v>
      </c>
      <c r="H427" s="65">
        <f t="shared" si="21"/>
        <v>8</v>
      </c>
      <c r="I427" s="71" t="s">
        <v>218</v>
      </c>
      <c r="J427" s="71"/>
      <c r="K427" s="132" t="s">
        <v>690</v>
      </c>
      <c r="L427" s="123">
        <f>ROWS(K420:K427)</f>
        <v>8</v>
      </c>
    </row>
    <row r="428" spans="1:13" s="72" customFormat="1" x14ac:dyDescent="0.35">
      <c r="A428" s="60">
        <v>7.1</v>
      </c>
      <c r="B428" s="65">
        <f t="shared" si="19"/>
        <v>7</v>
      </c>
      <c r="C428" s="123"/>
      <c r="D428" s="123"/>
      <c r="E428" s="61">
        <v>8.0399999999999991</v>
      </c>
      <c r="F428" s="65">
        <f t="shared" si="20"/>
        <v>8</v>
      </c>
      <c r="G428" s="60">
        <v>4.01</v>
      </c>
      <c r="H428" s="65">
        <f t="shared" si="21"/>
        <v>4</v>
      </c>
      <c r="I428" s="62" t="s">
        <v>227</v>
      </c>
      <c r="J428" s="62"/>
      <c r="K428" s="124" t="s">
        <v>666</v>
      </c>
      <c r="L428" s="123">
        <f>ROWS(K428:K428)</f>
        <v>1</v>
      </c>
      <c r="M428" s="64"/>
    </row>
    <row r="429" spans="1:13" s="64" customFormat="1" x14ac:dyDescent="0.35">
      <c r="A429" s="60">
        <v>7.1</v>
      </c>
      <c r="B429" s="65">
        <f t="shared" si="19"/>
        <v>7</v>
      </c>
      <c r="C429" s="123"/>
      <c r="D429" s="123"/>
      <c r="E429" s="61">
        <v>8.01</v>
      </c>
      <c r="F429" s="65">
        <f t="shared" si="20"/>
        <v>8</v>
      </c>
      <c r="G429" s="60">
        <v>5.03</v>
      </c>
      <c r="H429" s="65">
        <f t="shared" si="21"/>
        <v>5</v>
      </c>
      <c r="I429" s="62" t="s">
        <v>227</v>
      </c>
      <c r="J429" s="62"/>
      <c r="K429" s="128"/>
      <c r="L429" s="122"/>
    </row>
    <row r="430" spans="1:13" s="64" customFormat="1" x14ac:dyDescent="0.35">
      <c r="A430" s="60">
        <v>7.1</v>
      </c>
      <c r="B430" s="65">
        <f t="shared" si="19"/>
        <v>7</v>
      </c>
      <c r="C430" s="123"/>
      <c r="D430" s="123"/>
      <c r="E430" s="61">
        <v>10.023</v>
      </c>
      <c r="F430" s="65">
        <f t="shared" si="20"/>
        <v>10</v>
      </c>
      <c r="G430" s="60">
        <v>4.01</v>
      </c>
      <c r="H430" s="65">
        <f t="shared" si="21"/>
        <v>4</v>
      </c>
      <c r="I430" s="62" t="s">
        <v>227</v>
      </c>
      <c r="J430" s="62"/>
      <c r="K430" s="132"/>
      <c r="L430" s="123"/>
      <c r="M430" s="72"/>
    </row>
    <row r="431" spans="1:13" s="64" customFormat="1" x14ac:dyDescent="0.35">
      <c r="A431" s="60">
        <v>7.1</v>
      </c>
      <c r="B431" s="65">
        <f t="shared" si="19"/>
        <v>7</v>
      </c>
      <c r="C431" s="123"/>
      <c r="D431" s="123"/>
      <c r="E431" s="61">
        <v>10.023999999999999</v>
      </c>
      <c r="F431" s="65">
        <f t="shared" si="20"/>
        <v>10</v>
      </c>
      <c r="G431" s="60">
        <v>4.01</v>
      </c>
      <c r="H431" s="65">
        <f t="shared" si="21"/>
        <v>4</v>
      </c>
      <c r="I431" s="62" t="s">
        <v>227</v>
      </c>
      <c r="J431" s="62"/>
      <c r="K431" s="132" t="s">
        <v>686</v>
      </c>
      <c r="L431" s="123">
        <f>ROWS(K430:K431)</f>
        <v>2</v>
      </c>
    </row>
    <row r="432" spans="1:13" s="64" customFormat="1" x14ac:dyDescent="0.35">
      <c r="A432" s="60">
        <v>7.1</v>
      </c>
      <c r="B432" s="65">
        <f t="shared" si="19"/>
        <v>7</v>
      </c>
      <c r="C432" s="123"/>
      <c r="D432" s="123"/>
      <c r="E432" s="61">
        <v>10.010999999999999</v>
      </c>
      <c r="F432" s="65">
        <f t="shared" si="20"/>
        <v>10</v>
      </c>
      <c r="G432" s="60">
        <v>5.03</v>
      </c>
      <c r="H432" s="65">
        <f t="shared" si="21"/>
        <v>5</v>
      </c>
      <c r="I432" s="62" t="s">
        <v>227</v>
      </c>
      <c r="J432" s="62"/>
      <c r="K432" s="128"/>
      <c r="L432" s="122"/>
      <c r="M432" s="86"/>
    </row>
    <row r="433" spans="1:13" s="64" customFormat="1" x14ac:dyDescent="0.35">
      <c r="A433" s="69">
        <v>7.1</v>
      </c>
      <c r="B433" s="65">
        <f t="shared" si="19"/>
        <v>7</v>
      </c>
      <c r="C433" s="122"/>
      <c r="D433" s="122"/>
      <c r="E433" s="70">
        <v>9.06</v>
      </c>
      <c r="F433" s="65">
        <f t="shared" si="20"/>
        <v>9</v>
      </c>
      <c r="G433" s="69">
        <v>3.02</v>
      </c>
      <c r="H433" s="65">
        <f t="shared" si="21"/>
        <v>3</v>
      </c>
      <c r="I433" s="71" t="s">
        <v>230</v>
      </c>
      <c r="J433" s="71"/>
      <c r="K433" s="244"/>
      <c r="L433" s="122"/>
      <c r="M433" s="85"/>
    </row>
    <row r="434" spans="1:13" s="64" customFormat="1" x14ac:dyDescent="0.35">
      <c r="A434" s="69">
        <v>7.1</v>
      </c>
      <c r="B434" s="65">
        <f t="shared" si="19"/>
        <v>7</v>
      </c>
      <c r="C434" s="122"/>
      <c r="D434" s="122"/>
      <c r="E434" s="70">
        <v>9.07</v>
      </c>
      <c r="F434" s="65">
        <f t="shared" si="20"/>
        <v>9</v>
      </c>
      <c r="G434" s="69">
        <v>3.02</v>
      </c>
      <c r="H434" s="65">
        <f t="shared" si="21"/>
        <v>3</v>
      </c>
      <c r="I434" s="71" t="s">
        <v>230</v>
      </c>
      <c r="J434" s="71"/>
      <c r="K434" s="128" t="s">
        <v>675</v>
      </c>
      <c r="L434" s="122">
        <f>ROWS(K433:K434)</f>
        <v>2</v>
      </c>
      <c r="M434" s="85"/>
    </row>
    <row r="435" spans="1:13" s="64" customFormat="1" x14ac:dyDescent="0.35">
      <c r="A435" s="69">
        <v>7.1</v>
      </c>
      <c r="B435" s="65">
        <f t="shared" si="19"/>
        <v>7</v>
      </c>
      <c r="C435" s="122"/>
      <c r="D435" s="122"/>
      <c r="E435" s="70">
        <v>9.06</v>
      </c>
      <c r="F435" s="65">
        <f t="shared" si="20"/>
        <v>9</v>
      </c>
      <c r="G435" s="69">
        <v>7.02</v>
      </c>
      <c r="H435" s="65">
        <f t="shared" si="21"/>
        <v>7</v>
      </c>
      <c r="I435" s="71" t="s">
        <v>230</v>
      </c>
      <c r="J435" s="71"/>
      <c r="K435" s="128"/>
      <c r="L435" s="122"/>
      <c r="M435" s="85"/>
    </row>
    <row r="436" spans="1:13" s="64" customFormat="1" x14ac:dyDescent="0.35">
      <c r="A436" s="69">
        <v>7.1</v>
      </c>
      <c r="B436" s="65">
        <f t="shared" si="19"/>
        <v>7</v>
      </c>
      <c r="C436" s="122"/>
      <c r="D436" s="122"/>
      <c r="E436" s="70">
        <v>9.07</v>
      </c>
      <c r="F436" s="65">
        <f t="shared" si="20"/>
        <v>9</v>
      </c>
      <c r="G436" s="69">
        <v>7.02</v>
      </c>
      <c r="H436" s="65">
        <f t="shared" si="21"/>
        <v>7</v>
      </c>
      <c r="I436" s="71" t="s">
        <v>230</v>
      </c>
      <c r="J436" s="71"/>
      <c r="K436" s="128" t="s">
        <v>677</v>
      </c>
      <c r="L436" s="122">
        <f>ROWS(K434:K436)</f>
        <v>3</v>
      </c>
      <c r="M436" s="85"/>
    </row>
    <row r="437" spans="1:13" s="64" customFormat="1" x14ac:dyDescent="0.35">
      <c r="A437" s="69">
        <v>7.1</v>
      </c>
      <c r="B437" s="65">
        <f t="shared" si="19"/>
        <v>7</v>
      </c>
      <c r="C437" s="122"/>
      <c r="D437" s="122"/>
      <c r="E437" s="70">
        <v>10.010999999999999</v>
      </c>
      <c r="F437" s="65">
        <f t="shared" si="20"/>
        <v>10</v>
      </c>
      <c r="G437" s="69">
        <v>3.02</v>
      </c>
      <c r="H437" s="65">
        <f t="shared" si="21"/>
        <v>3</v>
      </c>
      <c r="I437" s="71" t="s">
        <v>230</v>
      </c>
      <c r="J437" s="71"/>
      <c r="K437" s="128"/>
      <c r="L437" s="122"/>
    </row>
    <row r="438" spans="1:13" s="64" customFormat="1" x14ac:dyDescent="0.35">
      <c r="A438" s="69">
        <v>7.1</v>
      </c>
      <c r="B438" s="65">
        <f t="shared" si="19"/>
        <v>7</v>
      </c>
      <c r="C438" s="122"/>
      <c r="D438" s="122"/>
      <c r="E438" s="70">
        <v>10.023</v>
      </c>
      <c r="F438" s="65">
        <f t="shared" si="20"/>
        <v>10</v>
      </c>
      <c r="G438" s="69">
        <v>3.02</v>
      </c>
      <c r="H438" s="65">
        <f t="shared" si="21"/>
        <v>3</v>
      </c>
      <c r="I438" s="71" t="s">
        <v>230</v>
      </c>
      <c r="J438" s="71"/>
      <c r="K438" s="132" t="s">
        <v>685</v>
      </c>
      <c r="L438" s="123">
        <f>ROWS(K433:K438)</f>
        <v>6</v>
      </c>
    </row>
    <row r="439" spans="1:13" s="64" customFormat="1" x14ac:dyDescent="0.35">
      <c r="A439" s="69">
        <v>7.1</v>
      </c>
      <c r="B439" s="65">
        <f t="shared" si="19"/>
        <v>7</v>
      </c>
      <c r="C439" s="122"/>
      <c r="D439" s="122"/>
      <c r="E439" s="70">
        <v>10.010999999999999</v>
      </c>
      <c r="F439" s="65">
        <f t="shared" si="20"/>
        <v>10</v>
      </c>
      <c r="G439" s="69">
        <v>7.02</v>
      </c>
      <c r="H439" s="65">
        <f t="shared" si="21"/>
        <v>7</v>
      </c>
      <c r="I439" s="71" t="s">
        <v>230</v>
      </c>
      <c r="J439" s="71"/>
      <c r="K439" s="128"/>
      <c r="L439" s="122"/>
    </row>
    <row r="440" spans="1:13" s="64" customFormat="1" x14ac:dyDescent="0.35">
      <c r="A440" s="69">
        <v>7.1</v>
      </c>
      <c r="B440" s="65">
        <f t="shared" si="19"/>
        <v>7</v>
      </c>
      <c r="C440" s="122"/>
      <c r="D440" s="122"/>
      <c r="E440" s="70">
        <v>10.023</v>
      </c>
      <c r="F440" s="65">
        <f t="shared" si="20"/>
        <v>10</v>
      </c>
      <c r="G440" s="69">
        <v>7.02</v>
      </c>
      <c r="H440" s="65">
        <f t="shared" si="21"/>
        <v>7</v>
      </c>
      <c r="I440" s="71" t="s">
        <v>230</v>
      </c>
      <c r="J440" s="71"/>
      <c r="K440" s="132" t="s">
        <v>689</v>
      </c>
      <c r="L440" s="123">
        <f>ROWS(K437:K440)</f>
        <v>4</v>
      </c>
      <c r="M440" s="72"/>
    </row>
    <row r="441" spans="1:13" s="64" customFormat="1" x14ac:dyDescent="0.35">
      <c r="A441" s="60">
        <v>7.1</v>
      </c>
      <c r="B441" s="65">
        <f t="shared" si="19"/>
        <v>7</v>
      </c>
      <c r="C441" s="123"/>
      <c r="D441" s="123"/>
      <c r="E441" s="61">
        <v>8.01</v>
      </c>
      <c r="F441" s="65">
        <f t="shared" si="20"/>
        <v>8</v>
      </c>
      <c r="G441" s="60">
        <v>6.01</v>
      </c>
      <c r="H441" s="65">
        <f t="shared" si="21"/>
        <v>6</v>
      </c>
      <c r="I441" s="62" t="s">
        <v>234</v>
      </c>
      <c r="J441" s="62"/>
      <c r="K441" s="128"/>
      <c r="L441" s="122"/>
    </row>
    <row r="442" spans="1:13" s="64" customFormat="1" x14ac:dyDescent="0.35">
      <c r="A442" s="60">
        <v>7.1</v>
      </c>
      <c r="B442" s="65">
        <f t="shared" si="19"/>
        <v>7</v>
      </c>
      <c r="C442" s="123"/>
      <c r="D442" s="123"/>
      <c r="E442" s="61">
        <v>8.01</v>
      </c>
      <c r="F442" s="65">
        <f t="shared" si="20"/>
        <v>8</v>
      </c>
      <c r="G442" s="60">
        <v>6.02</v>
      </c>
      <c r="H442" s="65">
        <f t="shared" si="21"/>
        <v>6</v>
      </c>
      <c r="I442" s="62" t="s">
        <v>234</v>
      </c>
      <c r="J442" s="62"/>
      <c r="K442" s="128"/>
      <c r="L442" s="122"/>
    </row>
    <row r="443" spans="1:13" s="72" customFormat="1" x14ac:dyDescent="0.35">
      <c r="A443" s="60">
        <v>7.1</v>
      </c>
      <c r="B443" s="65">
        <f t="shared" si="19"/>
        <v>7</v>
      </c>
      <c r="C443" s="123"/>
      <c r="D443" s="123"/>
      <c r="E443" s="61">
        <v>8.07</v>
      </c>
      <c r="F443" s="65">
        <f t="shared" si="20"/>
        <v>8</v>
      </c>
      <c r="G443" s="60">
        <v>6.01</v>
      </c>
      <c r="H443" s="65">
        <f t="shared" si="21"/>
        <v>6</v>
      </c>
      <c r="I443" s="62" t="s">
        <v>234</v>
      </c>
      <c r="J443" s="62"/>
      <c r="K443" s="124"/>
      <c r="L443" s="132"/>
      <c r="M443" s="64"/>
    </row>
    <row r="444" spans="1:13" s="72" customFormat="1" x14ac:dyDescent="0.35">
      <c r="A444" s="60">
        <v>7.1</v>
      </c>
      <c r="B444" s="65">
        <f t="shared" si="19"/>
        <v>7</v>
      </c>
      <c r="C444" s="123"/>
      <c r="D444" s="123"/>
      <c r="E444" s="61">
        <v>8.07</v>
      </c>
      <c r="F444" s="65">
        <f t="shared" si="20"/>
        <v>8</v>
      </c>
      <c r="G444" s="60">
        <v>11.02</v>
      </c>
      <c r="H444" s="65">
        <f t="shared" si="21"/>
        <v>11</v>
      </c>
      <c r="I444" s="62" t="s">
        <v>234</v>
      </c>
      <c r="J444" s="62"/>
      <c r="K444" s="124" t="s">
        <v>671</v>
      </c>
      <c r="L444" s="123">
        <f>ROWS(K444:K444)</f>
        <v>1</v>
      </c>
      <c r="M444" s="64"/>
    </row>
    <row r="445" spans="1:13" s="72" customFormat="1" x14ac:dyDescent="0.35">
      <c r="A445" s="60">
        <v>7.1</v>
      </c>
      <c r="B445" s="65">
        <f t="shared" si="19"/>
        <v>7</v>
      </c>
      <c r="C445" s="123"/>
      <c r="D445" s="123"/>
      <c r="E445" s="61">
        <v>10.021000000000001</v>
      </c>
      <c r="F445" s="65">
        <f t="shared" si="20"/>
        <v>10</v>
      </c>
      <c r="G445" s="60">
        <v>6.01</v>
      </c>
      <c r="H445" s="65">
        <f t="shared" si="21"/>
        <v>6</v>
      </c>
      <c r="I445" s="62" t="s">
        <v>234</v>
      </c>
      <c r="J445" s="62"/>
      <c r="K445" s="128"/>
      <c r="L445" s="122"/>
      <c r="M445" s="64"/>
    </row>
    <row r="446" spans="1:13" s="72" customFormat="1" x14ac:dyDescent="0.35">
      <c r="A446" s="60">
        <v>7.1</v>
      </c>
      <c r="B446" s="65">
        <f t="shared" si="19"/>
        <v>7</v>
      </c>
      <c r="C446" s="123"/>
      <c r="D446" s="123"/>
      <c r="E446" s="61">
        <v>10.021000000000001</v>
      </c>
      <c r="F446" s="65">
        <f t="shared" si="20"/>
        <v>10</v>
      </c>
      <c r="G446" s="60">
        <v>6.02</v>
      </c>
      <c r="H446" s="65">
        <f t="shared" si="21"/>
        <v>6</v>
      </c>
      <c r="I446" s="62" t="s">
        <v>234</v>
      </c>
      <c r="J446" s="62"/>
      <c r="K446" s="128"/>
      <c r="L446" s="122"/>
      <c r="M446" s="64"/>
    </row>
    <row r="447" spans="1:13" s="72" customFormat="1" x14ac:dyDescent="0.35">
      <c r="A447" s="69">
        <v>7.1</v>
      </c>
      <c r="B447" s="65">
        <f t="shared" si="19"/>
        <v>7</v>
      </c>
      <c r="C447" s="122"/>
      <c r="D447" s="122"/>
      <c r="E447" s="70">
        <v>8.01</v>
      </c>
      <c r="F447" s="65">
        <f t="shared" si="20"/>
        <v>8</v>
      </c>
      <c r="G447" s="69">
        <v>5.05</v>
      </c>
      <c r="H447" s="65">
        <f t="shared" si="21"/>
        <v>5</v>
      </c>
      <c r="I447" s="71" t="s">
        <v>226</v>
      </c>
      <c r="J447" s="71"/>
      <c r="K447" s="128"/>
      <c r="L447" s="122"/>
      <c r="M447" s="64"/>
    </row>
    <row r="448" spans="1:13" s="72" customFormat="1" x14ac:dyDescent="0.35">
      <c r="A448" s="69">
        <v>7.1</v>
      </c>
      <c r="B448" s="65">
        <f t="shared" si="19"/>
        <v>7</v>
      </c>
      <c r="C448" s="122"/>
      <c r="D448" s="122"/>
      <c r="E448" s="70">
        <v>8.01</v>
      </c>
      <c r="F448" s="65">
        <f t="shared" si="20"/>
        <v>8</v>
      </c>
      <c r="G448" s="69">
        <v>5.05</v>
      </c>
      <c r="H448" s="65">
        <f t="shared" si="21"/>
        <v>5</v>
      </c>
      <c r="I448" s="71" t="s">
        <v>226</v>
      </c>
      <c r="J448" s="71"/>
      <c r="K448" s="128" t="s">
        <v>667</v>
      </c>
      <c r="L448" s="122">
        <f>ROWS(K443:K448)</f>
        <v>6</v>
      </c>
      <c r="M448" s="64"/>
    </row>
    <row r="449" spans="1:13" s="72" customFormat="1" x14ac:dyDescent="0.35">
      <c r="A449" s="69">
        <v>7.1</v>
      </c>
      <c r="B449" s="65">
        <f t="shared" si="19"/>
        <v>7</v>
      </c>
      <c r="C449" s="122"/>
      <c r="D449" s="122"/>
      <c r="E449" s="70">
        <v>10.010999999999999</v>
      </c>
      <c r="F449" s="65">
        <f t="shared" si="20"/>
        <v>10</v>
      </c>
      <c r="G449" s="69">
        <v>5.05</v>
      </c>
      <c r="H449" s="65">
        <f t="shared" si="21"/>
        <v>5</v>
      </c>
      <c r="I449" s="71" t="s">
        <v>226</v>
      </c>
      <c r="J449" s="71"/>
      <c r="K449" s="128"/>
      <c r="L449" s="122"/>
      <c r="M449" s="64"/>
    </row>
    <row r="450" spans="1:13" s="72" customFormat="1" x14ac:dyDescent="0.35">
      <c r="A450" s="69">
        <v>7.1</v>
      </c>
      <c r="B450" s="65">
        <f t="shared" ref="B450:B513" si="22">_xlfn.FLOOR.MATH(A450)</f>
        <v>7</v>
      </c>
      <c r="C450" s="122"/>
      <c r="D450" s="122"/>
      <c r="E450" s="70">
        <v>10.010999999999999</v>
      </c>
      <c r="F450" s="65">
        <f t="shared" ref="F450:F513" si="23">_xlfn.FLOOR.MATH(E450)</f>
        <v>10</v>
      </c>
      <c r="G450" s="69">
        <v>5.05</v>
      </c>
      <c r="H450" s="65">
        <f t="shared" ref="H450:H513" si="24">_xlfn.FLOOR.MATH(G450)</f>
        <v>5</v>
      </c>
      <c r="I450" s="71" t="s">
        <v>226</v>
      </c>
      <c r="J450" s="71"/>
      <c r="K450" s="128" t="s">
        <v>687</v>
      </c>
      <c r="L450" s="122">
        <f>ROWS(K431:K450)</f>
        <v>20</v>
      </c>
      <c r="M450" s="64"/>
    </row>
    <row r="451" spans="1:13" s="72" customFormat="1" x14ac:dyDescent="0.35">
      <c r="A451" s="60">
        <v>7.1</v>
      </c>
      <c r="B451" s="65">
        <f t="shared" si="22"/>
        <v>7</v>
      </c>
      <c r="C451" s="123"/>
      <c r="D451" s="123"/>
      <c r="E451" s="61">
        <v>8.01</v>
      </c>
      <c r="F451" s="65">
        <f t="shared" si="23"/>
        <v>8</v>
      </c>
      <c r="G451" s="60">
        <v>6.01</v>
      </c>
      <c r="H451" s="65">
        <f t="shared" si="24"/>
        <v>6</v>
      </c>
      <c r="I451" s="62" t="s">
        <v>221</v>
      </c>
      <c r="J451" s="62"/>
      <c r="K451" s="128" t="s">
        <v>668</v>
      </c>
      <c r="L451" s="122">
        <f>ROWS(K448:K451)</f>
        <v>4</v>
      </c>
      <c r="M451" s="64"/>
    </row>
    <row r="452" spans="1:13" s="72" customFormat="1" x14ac:dyDescent="0.35">
      <c r="A452" s="60">
        <v>7.1</v>
      </c>
      <c r="B452" s="65">
        <f t="shared" si="22"/>
        <v>7</v>
      </c>
      <c r="C452" s="123">
        <f>ROWS(A310:A452)</f>
        <v>143</v>
      </c>
      <c r="D452" s="123">
        <f>C452/$C$672*100</f>
        <v>21.343283582089555</v>
      </c>
      <c r="E452" s="61">
        <v>10.021000000000001</v>
      </c>
      <c r="F452" s="65">
        <f t="shared" si="23"/>
        <v>10</v>
      </c>
      <c r="G452" s="60">
        <v>6.01</v>
      </c>
      <c r="H452" s="65">
        <f t="shared" si="24"/>
        <v>6</v>
      </c>
      <c r="I452" s="62" t="s">
        <v>221</v>
      </c>
      <c r="J452" s="62"/>
      <c r="K452" s="128" t="s">
        <v>688</v>
      </c>
      <c r="L452" s="122">
        <f>ROWS(K450:K452)</f>
        <v>3</v>
      </c>
      <c r="M452" s="64"/>
    </row>
    <row r="453" spans="1:13" s="72" customFormat="1" x14ac:dyDescent="0.35">
      <c r="A453" s="65">
        <v>8</v>
      </c>
      <c r="B453" s="65">
        <f t="shared" si="22"/>
        <v>8</v>
      </c>
      <c r="C453" s="128"/>
      <c r="D453" s="128"/>
      <c r="E453" s="66">
        <v>1.02</v>
      </c>
      <c r="F453" s="65">
        <f t="shared" si="23"/>
        <v>1</v>
      </c>
      <c r="G453" s="65">
        <v>1.01</v>
      </c>
      <c r="H453" s="65">
        <f t="shared" si="24"/>
        <v>1</v>
      </c>
      <c r="I453" s="67" t="s">
        <v>224</v>
      </c>
      <c r="J453" s="67">
        <v>1</v>
      </c>
      <c r="K453" s="132" t="s">
        <v>701</v>
      </c>
      <c r="L453" s="123">
        <f>ROWS(K453:K453)</f>
        <v>1</v>
      </c>
      <c r="M453" s="68"/>
    </row>
    <row r="454" spans="1:13" s="72" customFormat="1" x14ac:dyDescent="0.35">
      <c r="A454" s="65">
        <v>8</v>
      </c>
      <c r="B454" s="65">
        <f t="shared" si="22"/>
        <v>8</v>
      </c>
      <c r="C454" s="128"/>
      <c r="D454" s="128"/>
      <c r="E454" s="66">
        <v>2.0099999999999998</v>
      </c>
      <c r="F454" s="65">
        <f t="shared" si="23"/>
        <v>2</v>
      </c>
      <c r="G454" s="65">
        <v>1.01</v>
      </c>
      <c r="H454" s="65">
        <f t="shared" si="24"/>
        <v>1</v>
      </c>
      <c r="I454" s="67" t="s">
        <v>224</v>
      </c>
      <c r="J454" s="67"/>
      <c r="K454" s="132"/>
      <c r="L454" s="123"/>
    </row>
    <row r="455" spans="1:13" s="72" customFormat="1" x14ac:dyDescent="0.35">
      <c r="A455" s="65">
        <v>8</v>
      </c>
      <c r="B455" s="65">
        <f t="shared" si="22"/>
        <v>8</v>
      </c>
      <c r="C455" s="128"/>
      <c r="D455" s="128"/>
      <c r="E455" s="66">
        <v>12.01</v>
      </c>
      <c r="F455" s="65">
        <f t="shared" si="23"/>
        <v>12</v>
      </c>
      <c r="G455" s="65">
        <v>1.01</v>
      </c>
      <c r="H455" s="65">
        <f t="shared" si="24"/>
        <v>1</v>
      </c>
      <c r="I455" s="67" t="s">
        <v>224</v>
      </c>
      <c r="J455" s="67"/>
      <c r="K455" s="132" t="s">
        <v>716</v>
      </c>
      <c r="L455" s="123">
        <f>ROWS(K455:K455)</f>
        <v>1</v>
      </c>
    </row>
    <row r="456" spans="1:13" s="72" customFormat="1" x14ac:dyDescent="0.35">
      <c r="A456" s="65">
        <v>8</v>
      </c>
      <c r="B456" s="65">
        <f t="shared" si="22"/>
        <v>8</v>
      </c>
      <c r="C456" s="128"/>
      <c r="D456" s="128"/>
      <c r="E456" s="66">
        <v>15</v>
      </c>
      <c r="F456" s="65">
        <f t="shared" si="23"/>
        <v>15</v>
      </c>
      <c r="G456" s="65">
        <v>1.01</v>
      </c>
      <c r="H456" s="65">
        <f t="shared" si="24"/>
        <v>1</v>
      </c>
      <c r="I456" s="67" t="s">
        <v>224</v>
      </c>
      <c r="J456" s="67"/>
      <c r="K456" s="128" t="s">
        <v>720</v>
      </c>
      <c r="L456" s="123">
        <f>ROWS(K456:K456)</f>
        <v>1</v>
      </c>
    </row>
    <row r="457" spans="1:13" s="72" customFormat="1" x14ac:dyDescent="0.35">
      <c r="A457" s="65">
        <v>8</v>
      </c>
      <c r="B457" s="65">
        <f t="shared" si="22"/>
        <v>8</v>
      </c>
      <c r="C457" s="128"/>
      <c r="D457" s="128"/>
      <c r="E457" s="66">
        <v>17.044</v>
      </c>
      <c r="F457" s="65">
        <f t="shared" si="23"/>
        <v>17</v>
      </c>
      <c r="G457" s="65">
        <v>1.01</v>
      </c>
      <c r="H457" s="65">
        <f t="shared" si="24"/>
        <v>1</v>
      </c>
      <c r="I457" s="67" t="s">
        <v>224</v>
      </c>
      <c r="J457" s="67"/>
      <c r="K457" s="128" t="s">
        <v>724</v>
      </c>
      <c r="L457" s="123">
        <f>ROWS(K457:K457)</f>
        <v>1</v>
      </c>
    </row>
    <row r="458" spans="1:13" s="72" customFormat="1" x14ac:dyDescent="0.35">
      <c r="A458" s="60">
        <v>8</v>
      </c>
      <c r="B458" s="65">
        <f t="shared" si="22"/>
        <v>8</v>
      </c>
      <c r="C458" s="123"/>
      <c r="D458" s="123"/>
      <c r="E458" s="61">
        <v>1.02</v>
      </c>
      <c r="F458" s="65">
        <f t="shared" si="23"/>
        <v>1</v>
      </c>
      <c r="G458" s="60">
        <v>5.09</v>
      </c>
      <c r="H458" s="65">
        <f t="shared" si="24"/>
        <v>5</v>
      </c>
      <c r="I458" s="62" t="s">
        <v>159</v>
      </c>
      <c r="J458" s="62">
        <v>1</v>
      </c>
      <c r="K458" s="132"/>
      <c r="L458" s="123"/>
      <c r="M458" s="68"/>
    </row>
    <row r="459" spans="1:13" s="72" customFormat="1" x14ac:dyDescent="0.35">
      <c r="A459" s="60">
        <v>8</v>
      </c>
      <c r="B459" s="65">
        <f t="shared" si="22"/>
        <v>8</v>
      </c>
      <c r="C459" s="123"/>
      <c r="D459" s="123"/>
      <c r="E459" s="61">
        <v>2.0099999999999998</v>
      </c>
      <c r="F459" s="65">
        <f t="shared" si="23"/>
        <v>2</v>
      </c>
      <c r="G459" s="60">
        <v>5.09</v>
      </c>
      <c r="H459" s="65">
        <f t="shared" si="24"/>
        <v>5</v>
      </c>
      <c r="I459" s="62" t="s">
        <v>159</v>
      </c>
      <c r="J459" s="62"/>
      <c r="K459" s="128"/>
      <c r="L459" s="122"/>
      <c r="M459" s="64"/>
    </row>
    <row r="460" spans="1:13" s="72" customFormat="1" x14ac:dyDescent="0.35">
      <c r="A460" s="54">
        <v>8</v>
      </c>
      <c r="B460" s="65">
        <f t="shared" si="22"/>
        <v>8</v>
      </c>
      <c r="C460" s="132"/>
      <c r="D460" s="132"/>
      <c r="E460" s="55">
        <v>12.01</v>
      </c>
      <c r="F460" s="65">
        <f t="shared" si="23"/>
        <v>12</v>
      </c>
      <c r="G460" s="54">
        <v>5.09</v>
      </c>
      <c r="H460" s="65">
        <f t="shared" si="24"/>
        <v>5</v>
      </c>
      <c r="I460" s="56" t="s">
        <v>159</v>
      </c>
      <c r="J460" s="56"/>
      <c r="K460" s="132"/>
      <c r="L460" s="123"/>
    </row>
    <row r="461" spans="1:13" s="72" customFormat="1" x14ac:dyDescent="0.35">
      <c r="A461" s="54">
        <v>8</v>
      </c>
      <c r="B461" s="65">
        <f t="shared" si="22"/>
        <v>8</v>
      </c>
      <c r="C461" s="132"/>
      <c r="D461" s="132"/>
      <c r="E461" s="55">
        <v>17.044</v>
      </c>
      <c r="F461" s="65">
        <f t="shared" si="23"/>
        <v>17</v>
      </c>
      <c r="G461" s="54">
        <v>5.09</v>
      </c>
      <c r="H461" s="65">
        <f t="shared" si="24"/>
        <v>5</v>
      </c>
      <c r="I461" s="56" t="s">
        <v>159</v>
      </c>
      <c r="J461" s="56"/>
      <c r="K461" s="128"/>
      <c r="L461" s="122"/>
    </row>
    <row r="462" spans="1:13" s="64" customFormat="1" x14ac:dyDescent="0.35">
      <c r="A462" s="69">
        <v>8</v>
      </c>
      <c r="B462" s="65">
        <f t="shared" si="22"/>
        <v>8</v>
      </c>
      <c r="C462" s="122"/>
      <c r="D462" s="122"/>
      <c r="E462" s="70">
        <v>1.0109999999999999</v>
      </c>
      <c r="F462" s="65">
        <f t="shared" si="23"/>
        <v>1</v>
      </c>
      <c r="G462" s="69">
        <v>7.01</v>
      </c>
      <c r="H462" s="65">
        <f t="shared" si="24"/>
        <v>7</v>
      </c>
      <c r="I462" s="71" t="s">
        <v>229</v>
      </c>
      <c r="J462" s="71"/>
      <c r="K462" s="132"/>
      <c r="L462" s="123"/>
      <c r="M462" s="68"/>
    </row>
    <row r="463" spans="1:13" s="64" customFormat="1" x14ac:dyDescent="0.35">
      <c r="A463" s="69">
        <v>8</v>
      </c>
      <c r="B463" s="65">
        <f t="shared" si="22"/>
        <v>8</v>
      </c>
      <c r="C463" s="122"/>
      <c r="D463" s="122"/>
      <c r="E463" s="70">
        <v>2.0299999999999998</v>
      </c>
      <c r="F463" s="65">
        <f t="shared" si="23"/>
        <v>2</v>
      </c>
      <c r="G463" s="69">
        <v>7.01</v>
      </c>
      <c r="H463" s="65">
        <f t="shared" si="24"/>
        <v>7</v>
      </c>
      <c r="I463" s="71" t="s">
        <v>229</v>
      </c>
      <c r="J463" s="71"/>
      <c r="K463" s="132"/>
      <c r="L463" s="123"/>
      <c r="M463" s="72"/>
    </row>
    <row r="464" spans="1:13" s="64" customFormat="1" x14ac:dyDescent="0.35">
      <c r="A464" s="69">
        <v>8</v>
      </c>
      <c r="B464" s="65">
        <f t="shared" si="22"/>
        <v>8</v>
      </c>
      <c r="C464" s="122"/>
      <c r="D464" s="122"/>
      <c r="E464" s="70">
        <v>2.0299999999999998</v>
      </c>
      <c r="F464" s="65">
        <f t="shared" si="23"/>
        <v>2</v>
      </c>
      <c r="G464" s="69">
        <v>10.01</v>
      </c>
      <c r="H464" s="65">
        <f t="shared" si="24"/>
        <v>10</v>
      </c>
      <c r="I464" s="71" t="s">
        <v>229</v>
      </c>
      <c r="J464" s="71"/>
      <c r="K464" s="132"/>
      <c r="L464" s="123"/>
      <c r="M464" s="72"/>
    </row>
    <row r="465" spans="1:13" s="64" customFormat="1" x14ac:dyDescent="0.35">
      <c r="A465" s="69">
        <v>8</v>
      </c>
      <c r="B465" s="65">
        <f t="shared" si="22"/>
        <v>8</v>
      </c>
      <c r="C465" s="122"/>
      <c r="D465" s="122"/>
      <c r="E465" s="70">
        <v>2.0299999999999998</v>
      </c>
      <c r="F465" s="65">
        <f t="shared" si="23"/>
        <v>2</v>
      </c>
      <c r="G465" s="69">
        <v>10.02</v>
      </c>
      <c r="H465" s="65">
        <f t="shared" si="24"/>
        <v>10</v>
      </c>
      <c r="I465" s="71" t="s">
        <v>229</v>
      </c>
      <c r="J465" s="71"/>
      <c r="K465" s="132"/>
      <c r="L465" s="123"/>
    </row>
    <row r="466" spans="1:13" s="64" customFormat="1" x14ac:dyDescent="0.35">
      <c r="A466" s="69">
        <v>8</v>
      </c>
      <c r="B466" s="65">
        <f t="shared" si="22"/>
        <v>8</v>
      </c>
      <c r="C466" s="122"/>
      <c r="D466" s="122"/>
      <c r="E466" s="70">
        <v>15</v>
      </c>
      <c r="F466" s="65">
        <f t="shared" si="23"/>
        <v>15</v>
      </c>
      <c r="G466" s="69">
        <v>7.01</v>
      </c>
      <c r="H466" s="65">
        <f t="shared" si="24"/>
        <v>7</v>
      </c>
      <c r="I466" s="71" t="s">
        <v>229</v>
      </c>
      <c r="J466" s="71"/>
      <c r="K466" s="128" t="s">
        <v>722</v>
      </c>
      <c r="L466" s="123">
        <f>ROWS(K466:K466)</f>
        <v>1</v>
      </c>
    </row>
    <row r="467" spans="1:13" s="64" customFormat="1" x14ac:dyDescent="0.35">
      <c r="A467" s="69">
        <v>8</v>
      </c>
      <c r="B467" s="65">
        <f t="shared" si="22"/>
        <v>8</v>
      </c>
      <c r="C467" s="122"/>
      <c r="D467" s="122"/>
      <c r="E467" s="70">
        <v>15</v>
      </c>
      <c r="F467" s="65">
        <f t="shared" si="23"/>
        <v>15</v>
      </c>
      <c r="G467" s="69">
        <v>10.01</v>
      </c>
      <c r="H467" s="65">
        <f t="shared" si="24"/>
        <v>10</v>
      </c>
      <c r="I467" s="71" t="s">
        <v>229</v>
      </c>
      <c r="J467" s="71"/>
      <c r="K467" s="128"/>
      <c r="L467" s="122"/>
    </row>
    <row r="468" spans="1:13" s="64" customFormat="1" x14ac:dyDescent="0.35">
      <c r="A468" s="69">
        <v>8</v>
      </c>
      <c r="B468" s="65">
        <f t="shared" si="22"/>
        <v>8</v>
      </c>
      <c r="C468" s="122"/>
      <c r="D468" s="122"/>
      <c r="E468" s="70">
        <v>15</v>
      </c>
      <c r="F468" s="65">
        <f t="shared" si="23"/>
        <v>15</v>
      </c>
      <c r="G468" s="69">
        <v>10.02</v>
      </c>
      <c r="H468" s="65">
        <f t="shared" si="24"/>
        <v>10</v>
      </c>
      <c r="I468" s="71" t="s">
        <v>229</v>
      </c>
      <c r="J468" s="71"/>
      <c r="K468" s="128"/>
      <c r="L468" s="122"/>
      <c r="M468" s="72"/>
    </row>
    <row r="469" spans="1:13" s="64" customFormat="1" x14ac:dyDescent="0.35">
      <c r="A469" s="69">
        <v>8</v>
      </c>
      <c r="B469" s="65">
        <f t="shared" si="22"/>
        <v>8</v>
      </c>
      <c r="C469" s="122"/>
      <c r="D469" s="122"/>
      <c r="E469" s="70">
        <v>17.041</v>
      </c>
      <c r="F469" s="65">
        <f t="shared" si="23"/>
        <v>17</v>
      </c>
      <c r="G469" s="69">
        <v>7.01</v>
      </c>
      <c r="H469" s="65">
        <f t="shared" si="24"/>
        <v>7</v>
      </c>
      <c r="I469" s="71" t="s">
        <v>229</v>
      </c>
      <c r="J469" s="71"/>
      <c r="K469" s="128"/>
      <c r="L469" s="122"/>
      <c r="M469" s="72"/>
    </row>
    <row r="470" spans="1:13" s="64" customFormat="1" x14ac:dyDescent="0.35">
      <c r="A470" s="60">
        <v>8</v>
      </c>
      <c r="B470" s="65">
        <f t="shared" si="22"/>
        <v>8</v>
      </c>
      <c r="C470" s="123"/>
      <c r="D470" s="123"/>
      <c r="E470" s="61">
        <v>1.0109999999999999</v>
      </c>
      <c r="F470" s="65">
        <f t="shared" si="23"/>
        <v>1</v>
      </c>
      <c r="G470" s="60">
        <v>3.03</v>
      </c>
      <c r="H470" s="65">
        <f t="shared" si="24"/>
        <v>3</v>
      </c>
      <c r="I470" s="62" t="s">
        <v>215</v>
      </c>
      <c r="J470" s="62"/>
      <c r="K470" s="128"/>
      <c r="L470" s="122"/>
      <c r="M470" s="68"/>
    </row>
    <row r="471" spans="1:13" s="64" customFormat="1" x14ac:dyDescent="0.35">
      <c r="A471" s="60">
        <v>8</v>
      </c>
      <c r="B471" s="65">
        <f t="shared" si="22"/>
        <v>8</v>
      </c>
      <c r="C471" s="123"/>
      <c r="D471" s="123"/>
      <c r="E471" s="61">
        <v>1.0109999999999999</v>
      </c>
      <c r="F471" s="65">
        <f t="shared" si="23"/>
        <v>1</v>
      </c>
      <c r="G471" s="60">
        <v>3.04</v>
      </c>
      <c r="H471" s="65">
        <f t="shared" si="24"/>
        <v>3</v>
      </c>
      <c r="I471" s="62" t="s">
        <v>215</v>
      </c>
      <c r="J471" s="62"/>
      <c r="K471" s="128"/>
      <c r="L471" s="122"/>
      <c r="M471" s="68"/>
    </row>
    <row r="472" spans="1:13" s="64" customFormat="1" x14ac:dyDescent="0.35">
      <c r="A472" s="60">
        <v>8</v>
      </c>
      <c r="B472" s="65">
        <f t="shared" si="22"/>
        <v>8</v>
      </c>
      <c r="C472" s="123"/>
      <c r="D472" s="123"/>
      <c r="E472" s="61">
        <v>1.0109999999999999</v>
      </c>
      <c r="F472" s="65">
        <f t="shared" si="23"/>
        <v>1</v>
      </c>
      <c r="G472" s="60">
        <v>10.09</v>
      </c>
      <c r="H472" s="65">
        <f t="shared" si="24"/>
        <v>10</v>
      </c>
      <c r="I472" s="62" t="s">
        <v>215</v>
      </c>
      <c r="J472" s="62"/>
      <c r="K472" s="132" t="s">
        <v>708</v>
      </c>
      <c r="L472" s="123">
        <f>ROWS(K472:K472)</f>
        <v>1</v>
      </c>
      <c r="M472" s="68"/>
    </row>
    <row r="473" spans="1:13" s="64" customFormat="1" x14ac:dyDescent="0.35">
      <c r="A473" s="60">
        <v>8</v>
      </c>
      <c r="B473" s="65">
        <f t="shared" si="22"/>
        <v>8</v>
      </c>
      <c r="C473" s="123"/>
      <c r="D473" s="123"/>
      <c r="E473" s="61">
        <v>2.06</v>
      </c>
      <c r="F473" s="65">
        <f t="shared" si="23"/>
        <v>2</v>
      </c>
      <c r="G473" s="60">
        <v>3.03</v>
      </c>
      <c r="H473" s="65">
        <f t="shared" si="24"/>
        <v>3</v>
      </c>
      <c r="I473" s="62" t="s">
        <v>215</v>
      </c>
      <c r="J473" s="62"/>
      <c r="K473" s="132"/>
      <c r="L473" s="123"/>
    </row>
    <row r="474" spans="1:13" s="64" customFormat="1" x14ac:dyDescent="0.35">
      <c r="A474" s="60">
        <v>8</v>
      </c>
      <c r="B474" s="65">
        <f t="shared" si="22"/>
        <v>8</v>
      </c>
      <c r="C474" s="123"/>
      <c r="D474" s="123"/>
      <c r="E474" s="61">
        <v>2.06</v>
      </c>
      <c r="F474" s="65">
        <f t="shared" si="23"/>
        <v>2</v>
      </c>
      <c r="G474" s="60">
        <v>3.04</v>
      </c>
      <c r="H474" s="65">
        <f t="shared" si="24"/>
        <v>3</v>
      </c>
      <c r="I474" s="62" t="s">
        <v>215</v>
      </c>
      <c r="J474" s="62"/>
      <c r="K474" s="132"/>
      <c r="L474" s="123"/>
    </row>
    <row r="475" spans="1:13" s="64" customFormat="1" x14ac:dyDescent="0.35">
      <c r="A475" s="60">
        <v>8</v>
      </c>
      <c r="B475" s="65">
        <f t="shared" si="22"/>
        <v>8</v>
      </c>
      <c r="C475" s="123"/>
      <c r="D475" s="123"/>
      <c r="E475" s="61">
        <v>2.14</v>
      </c>
      <c r="F475" s="65">
        <f t="shared" si="23"/>
        <v>2</v>
      </c>
      <c r="G475" s="60">
        <v>3.03</v>
      </c>
      <c r="H475" s="65">
        <f t="shared" si="24"/>
        <v>3</v>
      </c>
      <c r="I475" s="62" t="s">
        <v>215</v>
      </c>
      <c r="J475" s="62"/>
      <c r="K475" s="132"/>
      <c r="L475" s="123"/>
    </row>
    <row r="476" spans="1:13" s="64" customFormat="1" x14ac:dyDescent="0.35">
      <c r="A476" s="60">
        <v>8</v>
      </c>
      <c r="B476" s="65">
        <f t="shared" si="22"/>
        <v>8</v>
      </c>
      <c r="C476" s="123"/>
      <c r="D476" s="123"/>
      <c r="E476" s="61">
        <v>2.14</v>
      </c>
      <c r="F476" s="65">
        <f t="shared" si="23"/>
        <v>2</v>
      </c>
      <c r="G476" s="60">
        <v>3.04</v>
      </c>
      <c r="H476" s="65">
        <f t="shared" si="24"/>
        <v>3</v>
      </c>
      <c r="I476" s="62" t="s">
        <v>215</v>
      </c>
      <c r="J476" s="62"/>
      <c r="K476" s="132"/>
      <c r="L476" s="123"/>
    </row>
    <row r="477" spans="1:13" s="64" customFormat="1" x14ac:dyDescent="0.35">
      <c r="A477" s="60">
        <v>8</v>
      </c>
      <c r="B477" s="65">
        <f t="shared" si="22"/>
        <v>8</v>
      </c>
      <c r="C477" s="123"/>
      <c r="D477" s="123"/>
      <c r="E477" s="61">
        <v>2.06</v>
      </c>
      <c r="F477" s="65">
        <f t="shared" si="23"/>
        <v>2</v>
      </c>
      <c r="G477" s="60">
        <v>10.09</v>
      </c>
      <c r="H477" s="65">
        <f t="shared" si="24"/>
        <v>10</v>
      </c>
      <c r="I477" s="62" t="s">
        <v>215</v>
      </c>
      <c r="J477" s="62"/>
      <c r="K477" s="132"/>
      <c r="L477" s="123"/>
      <c r="M477" s="85"/>
    </row>
    <row r="478" spans="1:13" s="64" customFormat="1" x14ac:dyDescent="0.35">
      <c r="A478" s="60">
        <v>8</v>
      </c>
      <c r="B478" s="65">
        <f t="shared" si="22"/>
        <v>8</v>
      </c>
      <c r="C478" s="123"/>
      <c r="D478" s="123"/>
      <c r="E478" s="61">
        <v>2.14</v>
      </c>
      <c r="F478" s="65">
        <f t="shared" si="23"/>
        <v>2</v>
      </c>
      <c r="G478" s="60">
        <v>10.09</v>
      </c>
      <c r="H478" s="65">
        <f t="shared" si="24"/>
        <v>10</v>
      </c>
      <c r="I478" s="62" t="s">
        <v>215</v>
      </c>
      <c r="J478" s="62"/>
      <c r="K478" s="132"/>
      <c r="L478" s="123"/>
    </row>
    <row r="479" spans="1:13" s="64" customFormat="1" x14ac:dyDescent="0.35">
      <c r="A479" s="60">
        <v>8</v>
      </c>
      <c r="B479" s="65">
        <f t="shared" si="22"/>
        <v>8</v>
      </c>
      <c r="C479" s="123"/>
      <c r="D479" s="123"/>
      <c r="E479" s="61">
        <v>15</v>
      </c>
      <c r="F479" s="65">
        <f t="shared" si="23"/>
        <v>15</v>
      </c>
      <c r="G479" s="60">
        <v>3.03</v>
      </c>
      <c r="H479" s="65">
        <f t="shared" si="24"/>
        <v>3</v>
      </c>
      <c r="I479" s="62" t="s">
        <v>215</v>
      </c>
      <c r="J479" s="62"/>
      <c r="K479" s="128"/>
      <c r="L479" s="122"/>
      <c r="M479" s="72"/>
    </row>
    <row r="480" spans="1:13" s="64" customFormat="1" x14ac:dyDescent="0.35">
      <c r="A480" s="60">
        <v>8</v>
      </c>
      <c r="B480" s="65">
        <f t="shared" si="22"/>
        <v>8</v>
      </c>
      <c r="C480" s="123"/>
      <c r="D480" s="123"/>
      <c r="E480" s="61">
        <v>15</v>
      </c>
      <c r="F480" s="65">
        <f t="shared" si="23"/>
        <v>15</v>
      </c>
      <c r="G480" s="60">
        <v>3.04</v>
      </c>
      <c r="H480" s="65">
        <f t="shared" si="24"/>
        <v>3</v>
      </c>
      <c r="I480" s="62" t="s">
        <v>215</v>
      </c>
      <c r="J480" s="62"/>
      <c r="K480" s="128" t="s">
        <v>721</v>
      </c>
      <c r="L480" s="122">
        <f>ROWS(K479:K480)</f>
        <v>2</v>
      </c>
      <c r="M480" s="72"/>
    </row>
    <row r="481" spans="1:13" s="72" customFormat="1" x14ac:dyDescent="0.35">
      <c r="A481" s="60">
        <v>8</v>
      </c>
      <c r="B481" s="65">
        <f t="shared" si="22"/>
        <v>8</v>
      </c>
      <c r="C481" s="123"/>
      <c r="D481" s="123"/>
      <c r="E481" s="61">
        <v>15</v>
      </c>
      <c r="F481" s="65">
        <f t="shared" si="23"/>
        <v>15</v>
      </c>
      <c r="G481" s="60">
        <v>10.09</v>
      </c>
      <c r="H481" s="65">
        <f t="shared" si="24"/>
        <v>10</v>
      </c>
      <c r="I481" s="62" t="s">
        <v>215</v>
      </c>
      <c r="J481" s="62"/>
      <c r="K481" s="128" t="s">
        <v>723</v>
      </c>
      <c r="L481" s="122">
        <f>ROWS(K479:K481)</f>
        <v>3</v>
      </c>
    </row>
    <row r="482" spans="1:13" s="72" customFormat="1" x14ac:dyDescent="0.35">
      <c r="A482" s="69">
        <v>8</v>
      </c>
      <c r="B482" s="65">
        <f t="shared" si="22"/>
        <v>8</v>
      </c>
      <c r="C482" s="122"/>
      <c r="D482" s="122"/>
      <c r="E482" s="70">
        <v>1.0109999999999999</v>
      </c>
      <c r="F482" s="65">
        <f t="shared" si="23"/>
        <v>1</v>
      </c>
      <c r="G482" s="69">
        <v>5.04</v>
      </c>
      <c r="H482" s="65">
        <f t="shared" si="24"/>
        <v>5</v>
      </c>
      <c r="I482" s="71" t="s">
        <v>235</v>
      </c>
      <c r="J482" s="71">
        <v>1</v>
      </c>
      <c r="K482" s="128"/>
      <c r="L482" s="122"/>
      <c r="M482" s="68"/>
    </row>
    <row r="483" spans="1:13" s="72" customFormat="1" x14ac:dyDescent="0.35">
      <c r="A483" s="69">
        <v>8</v>
      </c>
      <c r="B483" s="65">
        <f t="shared" si="22"/>
        <v>8</v>
      </c>
      <c r="C483" s="122"/>
      <c r="D483" s="122"/>
      <c r="E483" s="70">
        <v>2.0099999999999998</v>
      </c>
      <c r="F483" s="65">
        <f t="shared" si="23"/>
        <v>2</v>
      </c>
      <c r="G483" s="69">
        <v>5.04</v>
      </c>
      <c r="H483" s="65">
        <f t="shared" si="24"/>
        <v>5</v>
      </c>
      <c r="I483" s="71" t="s">
        <v>235</v>
      </c>
      <c r="J483" s="71"/>
      <c r="K483" s="132"/>
      <c r="L483" s="123"/>
      <c r="M483" s="64"/>
    </row>
    <row r="484" spans="1:13" s="72" customFormat="1" x14ac:dyDescent="0.35">
      <c r="A484" s="69">
        <v>8</v>
      </c>
      <c r="B484" s="65">
        <f t="shared" si="22"/>
        <v>8</v>
      </c>
      <c r="C484" s="122"/>
      <c r="D484" s="122"/>
      <c r="E484" s="70">
        <v>2.0699999999999998</v>
      </c>
      <c r="F484" s="65">
        <f t="shared" si="23"/>
        <v>2</v>
      </c>
      <c r="G484" s="69">
        <v>5.04</v>
      </c>
      <c r="H484" s="65">
        <f t="shared" si="24"/>
        <v>5</v>
      </c>
      <c r="I484" s="71" t="s">
        <v>235</v>
      </c>
      <c r="J484" s="71"/>
      <c r="K484" s="132"/>
      <c r="L484" s="123"/>
      <c r="M484" s="64"/>
    </row>
    <row r="485" spans="1:13" s="72" customFormat="1" x14ac:dyDescent="0.35">
      <c r="A485" s="69">
        <v>8</v>
      </c>
      <c r="B485" s="65">
        <f t="shared" si="22"/>
        <v>8</v>
      </c>
      <c r="C485" s="122"/>
      <c r="D485" s="122"/>
      <c r="E485" s="70">
        <v>12.01</v>
      </c>
      <c r="F485" s="65">
        <f t="shared" si="23"/>
        <v>12</v>
      </c>
      <c r="G485" s="69">
        <v>5.04</v>
      </c>
      <c r="H485" s="65">
        <f t="shared" si="24"/>
        <v>5</v>
      </c>
      <c r="I485" s="71" t="s">
        <v>235</v>
      </c>
      <c r="J485" s="71"/>
      <c r="K485" s="132"/>
      <c r="L485" s="123"/>
    </row>
    <row r="486" spans="1:13" s="72" customFormat="1" x14ac:dyDescent="0.35">
      <c r="A486" s="69">
        <v>8</v>
      </c>
      <c r="B486" s="65">
        <f t="shared" si="22"/>
        <v>8</v>
      </c>
      <c r="C486" s="122"/>
      <c r="D486" s="122"/>
      <c r="E486" s="70">
        <v>17.010000000000002</v>
      </c>
      <c r="F486" s="65">
        <f t="shared" si="23"/>
        <v>17</v>
      </c>
      <c r="G486" s="69">
        <v>5.04</v>
      </c>
      <c r="H486" s="65">
        <f t="shared" si="24"/>
        <v>5</v>
      </c>
      <c r="I486" s="71" t="s">
        <v>235</v>
      </c>
      <c r="J486" s="71"/>
      <c r="K486" s="128"/>
      <c r="L486" s="122"/>
    </row>
    <row r="487" spans="1:13" s="72" customFormat="1" x14ac:dyDescent="0.35">
      <c r="A487" s="69">
        <v>8</v>
      </c>
      <c r="B487" s="65">
        <f t="shared" si="22"/>
        <v>8</v>
      </c>
      <c r="C487" s="122"/>
      <c r="D487" s="122"/>
      <c r="E487" s="70">
        <v>17.041</v>
      </c>
      <c r="F487" s="65">
        <f t="shared" si="23"/>
        <v>17</v>
      </c>
      <c r="G487" s="69">
        <v>5.04</v>
      </c>
      <c r="H487" s="65">
        <f t="shared" si="24"/>
        <v>5</v>
      </c>
      <c r="I487" s="71" t="s">
        <v>235</v>
      </c>
      <c r="J487" s="71"/>
      <c r="K487" s="128"/>
      <c r="L487" s="122"/>
    </row>
    <row r="488" spans="1:13" s="64" customFormat="1" x14ac:dyDescent="0.35">
      <c r="A488" s="60">
        <v>8</v>
      </c>
      <c r="B488" s="65">
        <f t="shared" si="22"/>
        <v>8</v>
      </c>
      <c r="C488" s="123"/>
      <c r="D488" s="123"/>
      <c r="E488" s="61">
        <v>1.0109999999999999</v>
      </c>
      <c r="F488" s="65">
        <f t="shared" si="23"/>
        <v>1</v>
      </c>
      <c r="G488" s="60">
        <v>5.01</v>
      </c>
      <c r="H488" s="65">
        <f t="shared" si="24"/>
        <v>5</v>
      </c>
      <c r="I488" s="62" t="s">
        <v>233</v>
      </c>
      <c r="J488" s="62">
        <v>1</v>
      </c>
      <c r="K488" s="128"/>
      <c r="L488" s="122"/>
    </row>
    <row r="489" spans="1:13" s="64" customFormat="1" x14ac:dyDescent="0.35">
      <c r="A489" s="60">
        <v>8</v>
      </c>
      <c r="B489" s="65">
        <f t="shared" si="22"/>
        <v>8</v>
      </c>
      <c r="C489" s="123"/>
      <c r="D489" s="123"/>
      <c r="E489" s="61">
        <v>2.0099999999999998</v>
      </c>
      <c r="F489" s="65">
        <f t="shared" si="23"/>
        <v>2</v>
      </c>
      <c r="G489" s="60">
        <v>1.04</v>
      </c>
      <c r="H489" s="65">
        <f t="shared" si="24"/>
        <v>1</v>
      </c>
      <c r="I489" s="62" t="s">
        <v>233</v>
      </c>
      <c r="J489" s="62"/>
      <c r="K489" s="132" t="s">
        <v>709</v>
      </c>
      <c r="L489" s="123">
        <f>ROWS(K488:K489)</f>
        <v>2</v>
      </c>
    </row>
    <row r="490" spans="1:13" s="64" customFormat="1" x14ac:dyDescent="0.35">
      <c r="A490" s="60">
        <v>8</v>
      </c>
      <c r="B490" s="65">
        <f t="shared" si="22"/>
        <v>8</v>
      </c>
      <c r="C490" s="123"/>
      <c r="D490" s="123"/>
      <c r="E490" s="61">
        <v>2.0099999999999998</v>
      </c>
      <c r="F490" s="65">
        <f t="shared" si="23"/>
        <v>2</v>
      </c>
      <c r="G490" s="60">
        <v>5.01</v>
      </c>
      <c r="H490" s="65">
        <f t="shared" si="24"/>
        <v>5</v>
      </c>
      <c r="I490" s="62" t="s">
        <v>233</v>
      </c>
      <c r="J490" s="62"/>
      <c r="K490" s="132"/>
      <c r="L490" s="123"/>
      <c r="M490" s="88"/>
    </row>
    <row r="491" spans="1:13" s="64" customFormat="1" x14ac:dyDescent="0.35">
      <c r="A491" s="60">
        <v>8</v>
      </c>
      <c r="B491" s="65">
        <f t="shared" si="22"/>
        <v>8</v>
      </c>
      <c r="C491" s="123"/>
      <c r="D491" s="123"/>
      <c r="E491" s="61">
        <v>17.010000000000002</v>
      </c>
      <c r="F491" s="65">
        <f t="shared" si="23"/>
        <v>17</v>
      </c>
      <c r="G491" s="60">
        <v>5.01</v>
      </c>
      <c r="H491" s="65">
        <f t="shared" si="24"/>
        <v>5</v>
      </c>
      <c r="I491" s="62" t="s">
        <v>233</v>
      </c>
      <c r="J491" s="62"/>
      <c r="K491" s="128"/>
      <c r="L491" s="122"/>
      <c r="M491" s="72"/>
    </row>
    <row r="492" spans="1:13" s="64" customFormat="1" x14ac:dyDescent="0.35">
      <c r="A492" s="60">
        <v>8</v>
      </c>
      <c r="B492" s="65">
        <f t="shared" si="22"/>
        <v>8</v>
      </c>
      <c r="C492" s="123"/>
      <c r="D492" s="123"/>
      <c r="E492" s="61">
        <v>1.0109999999999999</v>
      </c>
      <c r="F492" s="65">
        <f t="shared" si="23"/>
        <v>1</v>
      </c>
      <c r="G492" s="60">
        <v>5.05</v>
      </c>
      <c r="H492" s="65">
        <f t="shared" si="24"/>
        <v>5</v>
      </c>
      <c r="I492" s="62" t="s">
        <v>228</v>
      </c>
      <c r="J492" s="62">
        <v>1</v>
      </c>
      <c r="K492" s="128"/>
      <c r="L492" s="122"/>
      <c r="M492" s="68"/>
    </row>
    <row r="493" spans="1:13" s="64" customFormat="1" x14ac:dyDescent="0.35">
      <c r="A493" s="60">
        <v>8</v>
      </c>
      <c r="B493" s="65">
        <f t="shared" si="22"/>
        <v>8</v>
      </c>
      <c r="C493" s="123"/>
      <c r="D493" s="123"/>
      <c r="E493" s="61">
        <v>17.041</v>
      </c>
      <c r="F493" s="65">
        <f t="shared" si="23"/>
        <v>17</v>
      </c>
      <c r="G493" s="60">
        <v>5.05</v>
      </c>
      <c r="H493" s="65">
        <f t="shared" si="24"/>
        <v>5</v>
      </c>
      <c r="I493" s="62" t="s">
        <v>228</v>
      </c>
      <c r="J493" s="62"/>
      <c r="K493" s="128"/>
      <c r="L493" s="122"/>
      <c r="M493" s="72"/>
    </row>
    <row r="494" spans="1:13" s="64" customFormat="1" x14ac:dyDescent="0.35">
      <c r="A494" s="54">
        <v>8</v>
      </c>
      <c r="B494" s="65">
        <f t="shared" si="22"/>
        <v>8</v>
      </c>
      <c r="C494" s="132"/>
      <c r="D494" s="132"/>
      <c r="E494" s="55">
        <v>1.0109999999999999</v>
      </c>
      <c r="F494" s="65">
        <f t="shared" si="23"/>
        <v>1</v>
      </c>
      <c r="G494" s="54">
        <v>5.08</v>
      </c>
      <c r="H494" s="65">
        <f t="shared" si="24"/>
        <v>5</v>
      </c>
      <c r="I494" s="56" t="s">
        <v>217</v>
      </c>
      <c r="J494" s="56">
        <v>1</v>
      </c>
      <c r="K494" s="132"/>
      <c r="L494" s="123"/>
      <c r="M494" s="68"/>
    </row>
    <row r="495" spans="1:13" s="64" customFormat="1" x14ac:dyDescent="0.35">
      <c r="A495" s="54">
        <v>8</v>
      </c>
      <c r="B495" s="65">
        <f t="shared" si="22"/>
        <v>8</v>
      </c>
      <c r="C495" s="132"/>
      <c r="D495" s="132"/>
      <c r="E495" s="55">
        <v>2.0099999999999998</v>
      </c>
      <c r="F495" s="65">
        <f t="shared" si="23"/>
        <v>2</v>
      </c>
      <c r="G495" s="54">
        <v>5.08</v>
      </c>
      <c r="H495" s="65">
        <f t="shared" si="24"/>
        <v>5</v>
      </c>
      <c r="I495" s="56" t="s">
        <v>217</v>
      </c>
      <c r="J495" s="56"/>
      <c r="K495" s="128"/>
      <c r="L495" s="122"/>
    </row>
    <row r="496" spans="1:13" s="64" customFormat="1" x14ac:dyDescent="0.35">
      <c r="A496" s="54">
        <v>8</v>
      </c>
      <c r="B496" s="65">
        <f t="shared" si="22"/>
        <v>8</v>
      </c>
      <c r="C496" s="132"/>
      <c r="D496" s="132"/>
      <c r="E496" s="55">
        <v>2.06</v>
      </c>
      <c r="F496" s="65">
        <f t="shared" si="23"/>
        <v>2</v>
      </c>
      <c r="G496" s="54">
        <v>5.08</v>
      </c>
      <c r="H496" s="65">
        <f t="shared" si="24"/>
        <v>5</v>
      </c>
      <c r="I496" s="56" t="s">
        <v>217</v>
      </c>
      <c r="J496" s="56"/>
      <c r="K496" s="132"/>
      <c r="L496" s="123"/>
    </row>
    <row r="497" spans="1:13" s="64" customFormat="1" x14ac:dyDescent="0.35">
      <c r="A497" s="54">
        <v>8</v>
      </c>
      <c r="B497" s="65">
        <f t="shared" si="22"/>
        <v>8</v>
      </c>
      <c r="C497" s="132"/>
      <c r="D497" s="132"/>
      <c r="E497" s="55">
        <v>12.01</v>
      </c>
      <c r="F497" s="65">
        <f t="shared" si="23"/>
        <v>12</v>
      </c>
      <c r="G497" s="54">
        <v>5.08</v>
      </c>
      <c r="H497" s="65">
        <f t="shared" si="24"/>
        <v>5</v>
      </c>
      <c r="I497" s="56" t="s">
        <v>217</v>
      </c>
      <c r="J497" s="56"/>
      <c r="K497" s="132"/>
      <c r="L497" s="123"/>
      <c r="M497" s="72"/>
    </row>
    <row r="498" spans="1:13" s="64" customFormat="1" x14ac:dyDescent="0.35">
      <c r="A498" s="54">
        <v>8</v>
      </c>
      <c r="B498" s="65">
        <f t="shared" si="22"/>
        <v>8</v>
      </c>
      <c r="C498" s="132"/>
      <c r="D498" s="132"/>
      <c r="E498" s="55">
        <v>17.03</v>
      </c>
      <c r="F498" s="65">
        <f t="shared" si="23"/>
        <v>17</v>
      </c>
      <c r="G498" s="54">
        <v>5.08</v>
      </c>
      <c r="H498" s="65">
        <f t="shared" si="24"/>
        <v>5</v>
      </c>
      <c r="I498" s="56" t="s">
        <v>217</v>
      </c>
      <c r="J498" s="56"/>
      <c r="K498" s="128"/>
      <c r="L498" s="122"/>
      <c r="M498" s="72"/>
    </row>
    <row r="499" spans="1:13" s="64" customFormat="1" x14ac:dyDescent="0.35">
      <c r="A499" s="60">
        <v>8</v>
      </c>
      <c r="B499" s="65">
        <f t="shared" si="22"/>
        <v>8</v>
      </c>
      <c r="C499" s="123"/>
      <c r="D499" s="123"/>
      <c r="E499" s="61">
        <v>1.0129999999999999</v>
      </c>
      <c r="F499" s="65">
        <f t="shared" si="23"/>
        <v>1</v>
      </c>
      <c r="G499" s="60">
        <v>2.02</v>
      </c>
      <c r="H499" s="65">
        <f t="shared" si="24"/>
        <v>2</v>
      </c>
      <c r="I499" s="62" t="s">
        <v>250</v>
      </c>
      <c r="J499" s="62">
        <v>1</v>
      </c>
      <c r="K499" s="132" t="s">
        <v>702</v>
      </c>
      <c r="L499" s="123">
        <f>ROWS(K499:K499)</f>
        <v>1</v>
      </c>
      <c r="M499" s="68"/>
    </row>
    <row r="500" spans="1:13" s="64" customFormat="1" x14ac:dyDescent="0.35">
      <c r="A500" s="60">
        <v>8</v>
      </c>
      <c r="B500" s="65">
        <f t="shared" si="22"/>
        <v>8</v>
      </c>
      <c r="C500" s="123"/>
      <c r="D500" s="123"/>
      <c r="E500" s="61">
        <v>1.0109999999999999</v>
      </c>
      <c r="F500" s="65">
        <f t="shared" si="23"/>
        <v>1</v>
      </c>
      <c r="G500" s="60">
        <v>5.0599999999999996</v>
      </c>
      <c r="H500" s="65">
        <f t="shared" si="24"/>
        <v>5</v>
      </c>
      <c r="I500" s="62" t="s">
        <v>250</v>
      </c>
      <c r="J500" s="62"/>
      <c r="K500" s="128"/>
      <c r="L500" s="122"/>
      <c r="M500" s="68"/>
    </row>
    <row r="501" spans="1:13" s="64" customFormat="1" x14ac:dyDescent="0.35">
      <c r="A501" s="60">
        <v>8</v>
      </c>
      <c r="B501" s="65">
        <f t="shared" si="22"/>
        <v>8</v>
      </c>
      <c r="C501" s="123"/>
      <c r="D501" s="123"/>
      <c r="E501" s="61">
        <v>1.0129999999999999</v>
      </c>
      <c r="F501" s="65">
        <f t="shared" si="23"/>
        <v>1</v>
      </c>
      <c r="G501" s="60">
        <v>5.0599999999999996</v>
      </c>
      <c r="H501" s="65">
        <f t="shared" si="24"/>
        <v>5</v>
      </c>
      <c r="I501" s="62" t="s">
        <v>250</v>
      </c>
      <c r="J501" s="62"/>
      <c r="K501" s="132"/>
      <c r="L501" s="123"/>
      <c r="M501" s="68"/>
    </row>
    <row r="502" spans="1:13" s="64" customFormat="1" x14ac:dyDescent="0.35">
      <c r="A502" s="60">
        <v>8</v>
      </c>
      <c r="B502" s="65">
        <f t="shared" si="22"/>
        <v>8</v>
      </c>
      <c r="C502" s="123"/>
      <c r="D502" s="123"/>
      <c r="E502" s="61">
        <v>2.08</v>
      </c>
      <c r="F502" s="65">
        <f t="shared" si="23"/>
        <v>2</v>
      </c>
      <c r="G502" s="60">
        <v>2.02</v>
      </c>
      <c r="H502" s="65">
        <f t="shared" si="24"/>
        <v>2</v>
      </c>
      <c r="I502" s="62" t="s">
        <v>250</v>
      </c>
      <c r="J502" s="62"/>
      <c r="K502" s="132"/>
      <c r="L502" s="123"/>
      <c r="M502" s="72"/>
    </row>
    <row r="503" spans="1:13" s="64" customFormat="1" x14ac:dyDescent="0.35">
      <c r="A503" s="60">
        <v>8</v>
      </c>
      <c r="B503" s="65">
        <f t="shared" si="22"/>
        <v>8</v>
      </c>
      <c r="C503" s="123"/>
      <c r="D503" s="123"/>
      <c r="E503" s="61">
        <v>2.09</v>
      </c>
      <c r="F503" s="65">
        <f t="shared" si="23"/>
        <v>2</v>
      </c>
      <c r="G503" s="60">
        <v>2.0299999999999998</v>
      </c>
      <c r="H503" s="65">
        <f t="shared" si="24"/>
        <v>2</v>
      </c>
      <c r="I503" s="62" t="s">
        <v>250</v>
      </c>
      <c r="J503" s="62"/>
      <c r="K503" s="132"/>
      <c r="L503" s="123"/>
      <c r="M503" s="72"/>
    </row>
    <row r="504" spans="1:13" s="64" customFormat="1" x14ac:dyDescent="0.35">
      <c r="A504" s="60">
        <v>8</v>
      </c>
      <c r="B504" s="65">
        <f t="shared" si="22"/>
        <v>8</v>
      </c>
      <c r="C504" s="123"/>
      <c r="D504" s="123"/>
      <c r="E504" s="61">
        <v>2.0099999999999998</v>
      </c>
      <c r="F504" s="65">
        <f t="shared" si="23"/>
        <v>2</v>
      </c>
      <c r="G504" s="60">
        <v>5.0599999999999996</v>
      </c>
      <c r="H504" s="65">
        <f t="shared" si="24"/>
        <v>5</v>
      </c>
      <c r="I504" s="62" t="s">
        <v>250</v>
      </c>
      <c r="J504" s="62"/>
      <c r="K504" s="128"/>
      <c r="L504" s="122"/>
      <c r="M504" s="72"/>
    </row>
    <row r="505" spans="1:13" s="64" customFormat="1" x14ac:dyDescent="0.35">
      <c r="A505" s="60">
        <v>8</v>
      </c>
      <c r="B505" s="65">
        <f t="shared" si="22"/>
        <v>8</v>
      </c>
      <c r="C505" s="123"/>
      <c r="D505" s="123"/>
      <c r="E505" s="61">
        <v>17.042999999999999</v>
      </c>
      <c r="F505" s="65">
        <f t="shared" si="23"/>
        <v>17</v>
      </c>
      <c r="G505" s="60">
        <v>5.0599999999999996</v>
      </c>
      <c r="H505" s="65">
        <f t="shared" si="24"/>
        <v>5</v>
      </c>
      <c r="I505" s="62" t="s">
        <v>250</v>
      </c>
      <c r="J505" s="62"/>
      <c r="K505" s="128"/>
      <c r="L505" s="122"/>
      <c r="M505" s="72"/>
    </row>
    <row r="506" spans="1:13" s="64" customFormat="1" x14ac:dyDescent="0.35">
      <c r="A506" s="69">
        <v>8</v>
      </c>
      <c r="B506" s="65">
        <f t="shared" si="22"/>
        <v>8</v>
      </c>
      <c r="C506" s="122"/>
      <c r="D506" s="122"/>
      <c r="E506" s="70">
        <v>1.0129999999999999</v>
      </c>
      <c r="F506" s="65">
        <f t="shared" si="23"/>
        <v>1</v>
      </c>
      <c r="G506" s="69">
        <v>5.07</v>
      </c>
      <c r="H506" s="65">
        <f t="shared" si="24"/>
        <v>5</v>
      </c>
      <c r="I506" s="71" t="s">
        <v>222</v>
      </c>
      <c r="J506" s="71">
        <v>1</v>
      </c>
      <c r="K506" s="132"/>
      <c r="L506" s="123"/>
    </row>
    <row r="507" spans="1:13" s="64" customFormat="1" x14ac:dyDescent="0.35">
      <c r="A507" s="69">
        <v>8</v>
      </c>
      <c r="B507" s="65">
        <f t="shared" si="22"/>
        <v>8</v>
      </c>
      <c r="C507" s="122"/>
      <c r="D507" s="122"/>
      <c r="E507" s="70">
        <v>17.02</v>
      </c>
      <c r="F507" s="65">
        <f t="shared" si="23"/>
        <v>17</v>
      </c>
      <c r="G507" s="69">
        <v>5.0599999999999996</v>
      </c>
      <c r="H507" s="65">
        <f t="shared" si="24"/>
        <v>5</v>
      </c>
      <c r="I507" s="71" t="s">
        <v>222</v>
      </c>
      <c r="J507" s="71"/>
      <c r="K507" s="128"/>
      <c r="L507" s="122"/>
      <c r="M507" s="72"/>
    </row>
    <row r="508" spans="1:13" s="64" customFormat="1" x14ac:dyDescent="0.35">
      <c r="A508" s="69">
        <v>8</v>
      </c>
      <c r="B508" s="65">
        <f t="shared" si="22"/>
        <v>8</v>
      </c>
      <c r="C508" s="122"/>
      <c r="D508" s="122"/>
      <c r="E508" s="70">
        <v>17.02</v>
      </c>
      <c r="F508" s="65">
        <f t="shared" si="23"/>
        <v>17</v>
      </c>
      <c r="G508" s="69">
        <v>5.07</v>
      </c>
      <c r="H508" s="65">
        <f t="shared" si="24"/>
        <v>5</v>
      </c>
      <c r="I508" s="71" t="s">
        <v>222</v>
      </c>
      <c r="J508" s="71"/>
      <c r="K508" s="128"/>
      <c r="L508" s="122"/>
      <c r="M508" s="72"/>
    </row>
    <row r="509" spans="1:13" s="64" customFormat="1" x14ac:dyDescent="0.35">
      <c r="A509" s="69">
        <v>8</v>
      </c>
      <c r="B509" s="65">
        <f t="shared" si="22"/>
        <v>8</v>
      </c>
      <c r="C509" s="122"/>
      <c r="D509" s="122"/>
      <c r="E509" s="70">
        <v>17.044</v>
      </c>
      <c r="F509" s="65">
        <f t="shared" si="23"/>
        <v>17</v>
      </c>
      <c r="G509" s="69">
        <v>5.07</v>
      </c>
      <c r="H509" s="65">
        <f t="shared" si="24"/>
        <v>5</v>
      </c>
      <c r="I509" s="71" t="s">
        <v>222</v>
      </c>
      <c r="J509" s="71"/>
      <c r="K509" s="128"/>
      <c r="L509" s="122"/>
      <c r="M509" s="72"/>
    </row>
    <row r="510" spans="1:13" s="72" customFormat="1" x14ac:dyDescent="0.35">
      <c r="A510" s="60">
        <v>8</v>
      </c>
      <c r="B510" s="65">
        <f t="shared" si="22"/>
        <v>8</v>
      </c>
      <c r="C510" s="123"/>
      <c r="D510" s="123"/>
      <c r="E510" s="61">
        <v>1.03</v>
      </c>
      <c r="F510" s="65">
        <f t="shared" si="23"/>
        <v>1</v>
      </c>
      <c r="G510" s="60">
        <v>4.01</v>
      </c>
      <c r="H510" s="65">
        <f t="shared" si="24"/>
        <v>4</v>
      </c>
      <c r="I510" s="62" t="s">
        <v>227</v>
      </c>
      <c r="J510" s="62">
        <v>1</v>
      </c>
      <c r="K510" s="132" t="s">
        <v>704</v>
      </c>
      <c r="L510" s="123">
        <f>ROWS(K510:K510)</f>
        <v>1</v>
      </c>
      <c r="M510" s="64"/>
    </row>
    <row r="511" spans="1:13" s="72" customFormat="1" x14ac:dyDescent="0.35">
      <c r="A511" s="60">
        <v>8</v>
      </c>
      <c r="B511" s="65">
        <f t="shared" si="22"/>
        <v>8</v>
      </c>
      <c r="C511" s="123"/>
      <c r="D511" s="123"/>
      <c r="E511" s="61">
        <v>1.02</v>
      </c>
      <c r="F511" s="65">
        <f t="shared" si="23"/>
        <v>1</v>
      </c>
      <c r="G511" s="60">
        <v>5.03</v>
      </c>
      <c r="H511" s="65">
        <f t="shared" si="24"/>
        <v>5</v>
      </c>
      <c r="I511" s="62" t="s">
        <v>227</v>
      </c>
      <c r="J511" s="62"/>
      <c r="K511" s="132"/>
      <c r="L511" s="123"/>
      <c r="M511" s="64"/>
    </row>
    <row r="512" spans="1:13" s="72" customFormat="1" x14ac:dyDescent="0.35">
      <c r="A512" s="60">
        <v>8</v>
      </c>
      <c r="B512" s="65">
        <f t="shared" si="22"/>
        <v>8</v>
      </c>
      <c r="C512" s="123"/>
      <c r="D512" s="123"/>
      <c r="E512" s="61">
        <v>17.041</v>
      </c>
      <c r="F512" s="65">
        <f t="shared" si="23"/>
        <v>17</v>
      </c>
      <c r="G512" s="60">
        <v>5.03</v>
      </c>
      <c r="H512" s="65">
        <f t="shared" si="24"/>
        <v>5</v>
      </c>
      <c r="I512" s="62" t="s">
        <v>227</v>
      </c>
      <c r="J512" s="62"/>
      <c r="K512" s="128"/>
      <c r="L512" s="122"/>
    </row>
    <row r="513" spans="1:13" s="85" customFormat="1" x14ac:dyDescent="0.35">
      <c r="A513" s="60">
        <v>8</v>
      </c>
      <c r="B513" s="65">
        <f t="shared" si="22"/>
        <v>8</v>
      </c>
      <c r="C513" s="123"/>
      <c r="D513" s="123"/>
      <c r="E513" s="61">
        <v>17.042000000000002</v>
      </c>
      <c r="F513" s="65">
        <f t="shared" si="23"/>
        <v>17</v>
      </c>
      <c r="G513" s="60">
        <v>5.03</v>
      </c>
      <c r="H513" s="65">
        <f t="shared" si="24"/>
        <v>5</v>
      </c>
      <c r="I513" s="62" t="s">
        <v>227</v>
      </c>
      <c r="J513" s="62"/>
      <c r="K513" s="128"/>
      <c r="L513" s="122"/>
      <c r="M513" s="72"/>
    </row>
    <row r="514" spans="1:13" s="85" customFormat="1" x14ac:dyDescent="0.35">
      <c r="A514" s="69">
        <v>8</v>
      </c>
      <c r="B514" s="65">
        <f t="shared" ref="B514:B577" si="25">_xlfn.FLOOR.MATH(A514)</f>
        <v>8</v>
      </c>
      <c r="C514" s="122"/>
      <c r="D514" s="122"/>
      <c r="E514" s="70">
        <v>1.0109999999999999</v>
      </c>
      <c r="F514" s="65">
        <f t="shared" ref="F514:F577" si="26">_xlfn.FLOOR.MATH(E514)</f>
        <v>1</v>
      </c>
      <c r="G514" s="69">
        <v>3.02</v>
      </c>
      <c r="H514" s="65">
        <f t="shared" ref="H514:H577" si="27">_xlfn.FLOOR.MATH(G514)</f>
        <v>3</v>
      </c>
      <c r="I514" s="71" t="s">
        <v>230</v>
      </c>
      <c r="J514" s="71">
        <v>1</v>
      </c>
      <c r="K514" s="128" t="s">
        <v>703</v>
      </c>
      <c r="L514" s="122">
        <f>ROWS(K512:K514)</f>
        <v>3</v>
      </c>
      <c r="M514" s="64"/>
    </row>
    <row r="515" spans="1:13" s="85" customFormat="1" x14ac:dyDescent="0.35">
      <c r="A515" s="69">
        <v>8</v>
      </c>
      <c r="B515" s="65">
        <f t="shared" si="25"/>
        <v>8</v>
      </c>
      <c r="C515" s="122"/>
      <c r="D515" s="122"/>
      <c r="E515" s="70">
        <v>1.0109999999999999</v>
      </c>
      <c r="F515" s="65">
        <f t="shared" si="26"/>
        <v>1</v>
      </c>
      <c r="G515" s="69">
        <v>7.02</v>
      </c>
      <c r="H515" s="65">
        <f t="shared" si="27"/>
        <v>7</v>
      </c>
      <c r="I515" s="71" t="s">
        <v>230</v>
      </c>
      <c r="J515" s="71"/>
      <c r="K515" s="132" t="s">
        <v>707</v>
      </c>
      <c r="L515" s="123">
        <f>ROWS(K514:K515)</f>
        <v>2</v>
      </c>
      <c r="M515" s="64"/>
    </row>
    <row r="516" spans="1:13" s="85" customFormat="1" x14ac:dyDescent="0.35">
      <c r="A516" s="69">
        <v>8</v>
      </c>
      <c r="B516" s="65">
        <f t="shared" si="25"/>
        <v>8</v>
      </c>
      <c r="C516" s="122"/>
      <c r="D516" s="122"/>
      <c r="E516" s="70">
        <v>2.04</v>
      </c>
      <c r="F516" s="65">
        <f t="shared" si="26"/>
        <v>2</v>
      </c>
      <c r="G516" s="69">
        <v>3.02</v>
      </c>
      <c r="H516" s="65">
        <f t="shared" si="27"/>
        <v>3</v>
      </c>
      <c r="I516" s="71" t="s">
        <v>230</v>
      </c>
      <c r="J516" s="71"/>
      <c r="K516" s="132" t="s">
        <v>711</v>
      </c>
      <c r="L516" s="123">
        <f>ROWS(K512:K516)</f>
        <v>5</v>
      </c>
      <c r="M516" s="64"/>
    </row>
    <row r="517" spans="1:13" s="85" customFormat="1" x14ac:dyDescent="0.35">
      <c r="A517" s="69">
        <v>8</v>
      </c>
      <c r="B517" s="65">
        <f t="shared" si="25"/>
        <v>8</v>
      </c>
      <c r="C517" s="122"/>
      <c r="D517" s="122"/>
      <c r="E517" s="70">
        <v>2.04</v>
      </c>
      <c r="F517" s="65">
        <f t="shared" si="26"/>
        <v>2</v>
      </c>
      <c r="G517" s="69">
        <v>7.02</v>
      </c>
      <c r="H517" s="65">
        <f t="shared" si="27"/>
        <v>7</v>
      </c>
      <c r="I517" s="71" t="s">
        <v>230</v>
      </c>
      <c r="J517" s="71"/>
      <c r="K517" s="132" t="s">
        <v>714</v>
      </c>
      <c r="L517" s="123">
        <f>ROWS(K516:K517)</f>
        <v>2</v>
      </c>
      <c r="M517" s="72"/>
    </row>
    <row r="518" spans="1:13" s="85" customFormat="1" x14ac:dyDescent="0.35">
      <c r="A518" s="69">
        <v>8</v>
      </c>
      <c r="B518" s="65">
        <f t="shared" si="25"/>
        <v>8</v>
      </c>
      <c r="C518" s="122"/>
      <c r="D518" s="122"/>
      <c r="E518" s="70">
        <v>2.04</v>
      </c>
      <c r="F518" s="65">
        <f t="shared" si="26"/>
        <v>2</v>
      </c>
      <c r="G518" s="69">
        <v>10.029999999999999</v>
      </c>
      <c r="H518" s="65">
        <f t="shared" si="27"/>
        <v>10</v>
      </c>
      <c r="I518" s="71" t="s">
        <v>230</v>
      </c>
      <c r="J518" s="71"/>
      <c r="K518" s="132" t="s">
        <v>715</v>
      </c>
      <c r="L518" s="123">
        <f>ROWS(K514:K518)</f>
        <v>5</v>
      </c>
      <c r="M518" s="64"/>
    </row>
    <row r="519" spans="1:13" s="85" customFormat="1" x14ac:dyDescent="0.35">
      <c r="A519" s="69">
        <v>8</v>
      </c>
      <c r="B519" s="65">
        <f t="shared" si="25"/>
        <v>8</v>
      </c>
      <c r="C519" s="122"/>
      <c r="D519" s="122"/>
      <c r="E519" s="70">
        <v>17.041</v>
      </c>
      <c r="F519" s="65">
        <f t="shared" si="26"/>
        <v>17</v>
      </c>
      <c r="G519" s="69">
        <v>3.02</v>
      </c>
      <c r="H519" s="65">
        <f t="shared" si="27"/>
        <v>3</v>
      </c>
      <c r="I519" s="71" t="s">
        <v>230</v>
      </c>
      <c r="J519" s="71"/>
      <c r="K519" s="128" t="s">
        <v>725</v>
      </c>
      <c r="L519" s="123">
        <f>ROWS(K519:K519)</f>
        <v>1</v>
      </c>
      <c r="M519" s="72"/>
    </row>
    <row r="520" spans="1:13" s="85" customFormat="1" x14ac:dyDescent="0.35">
      <c r="A520" s="69">
        <v>8</v>
      </c>
      <c r="B520" s="65">
        <f t="shared" si="25"/>
        <v>8</v>
      </c>
      <c r="C520" s="122"/>
      <c r="D520" s="122"/>
      <c r="E520" s="70">
        <v>17.041</v>
      </c>
      <c r="F520" s="65">
        <f t="shared" si="26"/>
        <v>17</v>
      </c>
      <c r="G520" s="69">
        <v>7.02</v>
      </c>
      <c r="H520" s="65">
        <f t="shared" si="27"/>
        <v>7</v>
      </c>
      <c r="I520" s="71" t="s">
        <v>230</v>
      </c>
      <c r="J520" s="71"/>
      <c r="K520" s="128" t="s">
        <v>728</v>
      </c>
      <c r="L520" s="122">
        <f>ROWS(K519:K520)</f>
        <v>2</v>
      </c>
      <c r="M520" s="72"/>
    </row>
    <row r="521" spans="1:13" s="85" customFormat="1" x14ac:dyDescent="0.35">
      <c r="A521" s="60">
        <v>8</v>
      </c>
      <c r="B521" s="65">
        <f t="shared" si="25"/>
        <v>8</v>
      </c>
      <c r="C521" s="123"/>
      <c r="D521" s="123"/>
      <c r="E521" s="61">
        <v>1.0109999999999999</v>
      </c>
      <c r="F521" s="65">
        <f t="shared" si="26"/>
        <v>1</v>
      </c>
      <c r="G521" s="60">
        <v>6.01</v>
      </c>
      <c r="H521" s="65">
        <f t="shared" si="27"/>
        <v>6</v>
      </c>
      <c r="I521" s="62" t="s">
        <v>234</v>
      </c>
      <c r="J521" s="62"/>
      <c r="K521" s="132"/>
      <c r="L521" s="123"/>
      <c r="M521" s="64"/>
    </row>
    <row r="522" spans="1:13" s="85" customFormat="1" x14ac:dyDescent="0.35">
      <c r="A522" s="60">
        <v>8</v>
      </c>
      <c r="B522" s="65">
        <f t="shared" si="25"/>
        <v>8</v>
      </c>
      <c r="C522" s="123"/>
      <c r="D522" s="123"/>
      <c r="E522" s="61">
        <v>1.0109999999999999</v>
      </c>
      <c r="F522" s="65">
        <f t="shared" si="26"/>
        <v>1</v>
      </c>
      <c r="G522" s="60">
        <v>6.02</v>
      </c>
      <c r="H522" s="65">
        <f t="shared" si="27"/>
        <v>6</v>
      </c>
      <c r="I522" s="62" t="s">
        <v>234</v>
      </c>
      <c r="J522" s="62"/>
      <c r="K522" s="132"/>
      <c r="L522" s="123"/>
      <c r="M522" s="64"/>
    </row>
    <row r="523" spans="1:13" s="85" customFormat="1" x14ac:dyDescent="0.35">
      <c r="A523" s="60">
        <v>8</v>
      </c>
      <c r="B523" s="65">
        <f t="shared" si="25"/>
        <v>8</v>
      </c>
      <c r="C523" s="123"/>
      <c r="D523" s="123"/>
      <c r="E523" s="61">
        <v>2.02</v>
      </c>
      <c r="F523" s="65">
        <f t="shared" si="26"/>
        <v>2</v>
      </c>
      <c r="G523" s="60">
        <v>2.0099999999999998</v>
      </c>
      <c r="H523" s="65">
        <f t="shared" si="27"/>
        <v>2</v>
      </c>
      <c r="I523" s="62" t="s">
        <v>234</v>
      </c>
      <c r="J523" s="62"/>
      <c r="K523" s="128" t="s">
        <v>710</v>
      </c>
      <c r="L523" s="122">
        <f>ROWS(K521:K523)</f>
        <v>3</v>
      </c>
      <c r="M523" s="72"/>
    </row>
    <row r="524" spans="1:13" s="85" customFormat="1" x14ac:dyDescent="0.35">
      <c r="A524" s="60">
        <v>8</v>
      </c>
      <c r="B524" s="65">
        <f t="shared" si="25"/>
        <v>8</v>
      </c>
      <c r="C524" s="123"/>
      <c r="D524" s="123"/>
      <c r="E524" s="61">
        <v>2.02</v>
      </c>
      <c r="F524" s="65">
        <f t="shared" si="26"/>
        <v>2</v>
      </c>
      <c r="G524" s="60">
        <v>6.01</v>
      </c>
      <c r="H524" s="65">
        <f t="shared" si="27"/>
        <v>6</v>
      </c>
      <c r="I524" s="62" t="s">
        <v>234</v>
      </c>
      <c r="J524" s="62"/>
      <c r="K524" s="128"/>
      <c r="L524" s="122"/>
      <c r="M524" s="72"/>
    </row>
    <row r="525" spans="1:13" s="85" customFormat="1" x14ac:dyDescent="0.35">
      <c r="A525" s="60">
        <v>8</v>
      </c>
      <c r="B525" s="65">
        <f t="shared" si="25"/>
        <v>8</v>
      </c>
      <c r="C525" s="123"/>
      <c r="D525" s="123"/>
      <c r="E525" s="61">
        <v>2.02</v>
      </c>
      <c r="F525" s="65">
        <f t="shared" si="26"/>
        <v>2</v>
      </c>
      <c r="G525" s="60">
        <v>6.02</v>
      </c>
      <c r="H525" s="65">
        <f t="shared" si="27"/>
        <v>6</v>
      </c>
      <c r="I525" s="62" t="s">
        <v>234</v>
      </c>
      <c r="J525" s="62"/>
      <c r="K525" s="128"/>
      <c r="L525" s="122"/>
      <c r="M525" s="72"/>
    </row>
    <row r="526" spans="1:13" s="85" customFormat="1" x14ac:dyDescent="0.35">
      <c r="A526" s="60">
        <v>8</v>
      </c>
      <c r="B526" s="65">
        <f t="shared" si="25"/>
        <v>8</v>
      </c>
      <c r="C526" s="123"/>
      <c r="D526" s="123"/>
      <c r="E526" s="61">
        <v>12.01</v>
      </c>
      <c r="F526" s="65">
        <f t="shared" si="26"/>
        <v>12</v>
      </c>
      <c r="G526" s="60">
        <v>2.0099999999999998</v>
      </c>
      <c r="H526" s="65">
        <f t="shared" si="27"/>
        <v>2</v>
      </c>
      <c r="I526" s="62" t="s">
        <v>234</v>
      </c>
      <c r="J526" s="62"/>
      <c r="K526" s="132" t="s">
        <v>717</v>
      </c>
      <c r="L526" s="123">
        <f>ROWS(K526:K526)</f>
        <v>1</v>
      </c>
      <c r="M526" s="64"/>
    </row>
    <row r="527" spans="1:13" s="85" customFormat="1" x14ac:dyDescent="0.35">
      <c r="A527" s="60">
        <v>8</v>
      </c>
      <c r="B527" s="65">
        <f t="shared" si="25"/>
        <v>8</v>
      </c>
      <c r="C527" s="123"/>
      <c r="D527" s="123"/>
      <c r="E527" s="61">
        <v>12.01</v>
      </c>
      <c r="F527" s="65">
        <f t="shared" si="26"/>
        <v>12</v>
      </c>
      <c r="G527" s="60">
        <v>6.01</v>
      </c>
      <c r="H527" s="65">
        <f t="shared" si="27"/>
        <v>6</v>
      </c>
      <c r="I527" s="62" t="s">
        <v>234</v>
      </c>
      <c r="J527" s="62"/>
      <c r="K527" s="128"/>
      <c r="L527" s="122"/>
      <c r="M527" s="64"/>
    </row>
    <row r="528" spans="1:13" s="85" customFormat="1" x14ac:dyDescent="0.35">
      <c r="A528" s="60">
        <v>8</v>
      </c>
      <c r="B528" s="65">
        <f t="shared" si="25"/>
        <v>8</v>
      </c>
      <c r="C528" s="123"/>
      <c r="D528" s="123"/>
      <c r="E528" s="61">
        <v>12.01</v>
      </c>
      <c r="F528" s="65">
        <f t="shared" si="26"/>
        <v>12</v>
      </c>
      <c r="G528" s="60">
        <v>6.02</v>
      </c>
      <c r="H528" s="65">
        <f t="shared" si="27"/>
        <v>6</v>
      </c>
      <c r="I528" s="62" t="s">
        <v>234</v>
      </c>
      <c r="J528" s="62"/>
      <c r="K528" s="128"/>
      <c r="L528" s="122"/>
      <c r="M528" s="64"/>
    </row>
    <row r="529" spans="1:13" s="85" customFormat="1" x14ac:dyDescent="0.35">
      <c r="A529" s="60">
        <v>8</v>
      </c>
      <c r="B529" s="65">
        <f t="shared" si="25"/>
        <v>8</v>
      </c>
      <c r="C529" s="123"/>
      <c r="D529" s="123"/>
      <c r="E529" s="61">
        <v>17.010000000000002</v>
      </c>
      <c r="F529" s="65">
        <f t="shared" si="26"/>
        <v>17</v>
      </c>
      <c r="G529" s="60">
        <v>6.01</v>
      </c>
      <c r="H529" s="65">
        <f t="shared" si="27"/>
        <v>6</v>
      </c>
      <c r="I529" s="62" t="s">
        <v>234</v>
      </c>
      <c r="J529" s="62"/>
      <c r="K529" s="128"/>
      <c r="L529" s="122"/>
      <c r="M529" s="72"/>
    </row>
    <row r="530" spans="1:13" s="85" customFormat="1" x14ac:dyDescent="0.35">
      <c r="A530" s="60">
        <v>8</v>
      </c>
      <c r="B530" s="65">
        <f t="shared" si="25"/>
        <v>8</v>
      </c>
      <c r="C530" s="123"/>
      <c r="D530" s="123"/>
      <c r="E530" s="61">
        <v>17.010000000000002</v>
      </c>
      <c r="F530" s="65">
        <f t="shared" si="26"/>
        <v>17</v>
      </c>
      <c r="G530" s="60">
        <v>6.02</v>
      </c>
      <c r="H530" s="65">
        <f t="shared" si="27"/>
        <v>6</v>
      </c>
      <c r="I530" s="62" t="s">
        <v>234</v>
      </c>
      <c r="J530" s="62"/>
      <c r="K530" s="128"/>
      <c r="L530" s="122"/>
      <c r="M530" s="72"/>
    </row>
    <row r="531" spans="1:13" s="85" customFormat="1" x14ac:dyDescent="0.35">
      <c r="A531" s="69">
        <v>8</v>
      </c>
      <c r="B531" s="65">
        <f t="shared" si="25"/>
        <v>8</v>
      </c>
      <c r="C531" s="122"/>
      <c r="D531" s="122"/>
      <c r="E531" s="70">
        <v>1.0109999999999999</v>
      </c>
      <c r="F531" s="65">
        <f t="shared" si="26"/>
        <v>1</v>
      </c>
      <c r="G531" s="69">
        <v>5.05</v>
      </c>
      <c r="H531" s="65">
        <f t="shared" si="27"/>
        <v>5</v>
      </c>
      <c r="I531" s="71" t="s">
        <v>226</v>
      </c>
      <c r="J531" s="71"/>
      <c r="K531" s="128" t="s">
        <v>705</v>
      </c>
      <c r="L531" s="122">
        <f>ROWS(K522:K531)</f>
        <v>10</v>
      </c>
      <c r="M531" s="64"/>
    </row>
    <row r="532" spans="1:13" s="85" customFormat="1" x14ac:dyDescent="0.35">
      <c r="A532" s="69">
        <v>8</v>
      </c>
      <c r="B532" s="65">
        <f t="shared" si="25"/>
        <v>8</v>
      </c>
      <c r="C532" s="122"/>
      <c r="D532" s="122"/>
      <c r="E532" s="70">
        <v>2.0099999999999998</v>
      </c>
      <c r="F532" s="65">
        <f t="shared" si="26"/>
        <v>2</v>
      </c>
      <c r="G532" s="69">
        <v>5.05</v>
      </c>
      <c r="H532" s="65">
        <f t="shared" si="27"/>
        <v>5</v>
      </c>
      <c r="I532" s="71" t="s">
        <v>226</v>
      </c>
      <c r="J532" s="71"/>
      <c r="K532" s="132" t="s">
        <v>712</v>
      </c>
      <c r="L532" s="123">
        <f>ROWS(K525:K532)</f>
        <v>8</v>
      </c>
      <c r="M532" s="72"/>
    </row>
    <row r="533" spans="1:13" s="85" customFormat="1" x14ac:dyDescent="0.35">
      <c r="A533" s="69">
        <v>8</v>
      </c>
      <c r="B533" s="65">
        <f t="shared" si="25"/>
        <v>8</v>
      </c>
      <c r="C533" s="122"/>
      <c r="D533" s="122"/>
      <c r="E533" s="70">
        <v>12.01</v>
      </c>
      <c r="F533" s="65">
        <f t="shared" si="26"/>
        <v>12</v>
      </c>
      <c r="G533" s="69">
        <v>5.05</v>
      </c>
      <c r="H533" s="65">
        <f t="shared" si="27"/>
        <v>5</v>
      </c>
      <c r="I533" s="71" t="s">
        <v>226</v>
      </c>
      <c r="J533" s="71"/>
      <c r="K533" s="132" t="s">
        <v>718</v>
      </c>
      <c r="L533" s="123">
        <f>ROWS(K530:K533)</f>
        <v>4</v>
      </c>
      <c r="M533" s="64"/>
    </row>
    <row r="534" spans="1:13" s="85" customFormat="1" x14ac:dyDescent="0.35">
      <c r="A534" s="69">
        <v>8</v>
      </c>
      <c r="B534" s="65">
        <f t="shared" si="25"/>
        <v>8</v>
      </c>
      <c r="C534" s="122"/>
      <c r="D534" s="122"/>
      <c r="E534" s="70">
        <v>17.041</v>
      </c>
      <c r="F534" s="65">
        <f t="shared" si="26"/>
        <v>17</v>
      </c>
      <c r="G534" s="69">
        <v>5.05</v>
      </c>
      <c r="H534" s="65">
        <f t="shared" si="27"/>
        <v>5</v>
      </c>
      <c r="I534" s="71" t="s">
        <v>226</v>
      </c>
      <c r="J534" s="71"/>
      <c r="K534" s="128" t="s">
        <v>726</v>
      </c>
      <c r="L534" s="122">
        <f>ROWS(K522:K534)</f>
        <v>13</v>
      </c>
      <c r="M534" s="72"/>
    </row>
    <row r="535" spans="1:13" s="85" customFormat="1" x14ac:dyDescent="0.35">
      <c r="A535" s="60">
        <v>8</v>
      </c>
      <c r="B535" s="65">
        <f t="shared" si="25"/>
        <v>8</v>
      </c>
      <c r="C535" s="123"/>
      <c r="D535" s="123"/>
      <c r="E535" s="61">
        <v>1.0109999999999999</v>
      </c>
      <c r="F535" s="65">
        <f t="shared" si="26"/>
        <v>1</v>
      </c>
      <c r="G535" s="60">
        <v>6.01</v>
      </c>
      <c r="H535" s="65">
        <f t="shared" si="27"/>
        <v>6</v>
      </c>
      <c r="I535" s="62" t="s">
        <v>221</v>
      </c>
      <c r="J535" s="62"/>
      <c r="K535" s="132" t="s">
        <v>706</v>
      </c>
      <c r="L535" s="123">
        <f>ROWS(K533:K535)</f>
        <v>3</v>
      </c>
      <c r="M535" s="58"/>
    </row>
    <row r="536" spans="1:13" s="85" customFormat="1" x14ac:dyDescent="0.35">
      <c r="A536" s="60">
        <v>8</v>
      </c>
      <c r="B536" s="65">
        <f t="shared" si="25"/>
        <v>8</v>
      </c>
      <c r="C536" s="123"/>
      <c r="D536" s="123"/>
      <c r="E536" s="61">
        <v>2.0299999999999998</v>
      </c>
      <c r="F536" s="65">
        <f t="shared" si="26"/>
        <v>2</v>
      </c>
      <c r="G536" s="60">
        <v>6.01</v>
      </c>
      <c r="H536" s="65">
        <f t="shared" si="27"/>
        <v>6</v>
      </c>
      <c r="I536" s="62" t="s">
        <v>221</v>
      </c>
      <c r="J536" s="62"/>
      <c r="K536" s="128" t="s">
        <v>713</v>
      </c>
      <c r="L536" s="122">
        <f>ROWS(K534:K536)</f>
        <v>3</v>
      </c>
      <c r="M536" s="64"/>
    </row>
    <row r="537" spans="1:13" s="85" customFormat="1" x14ac:dyDescent="0.35">
      <c r="A537" s="60">
        <v>8</v>
      </c>
      <c r="B537" s="65">
        <f t="shared" si="25"/>
        <v>8</v>
      </c>
      <c r="C537" s="123"/>
      <c r="D537" s="123"/>
      <c r="E537" s="61">
        <v>12.01</v>
      </c>
      <c r="F537" s="65">
        <f t="shared" si="26"/>
        <v>12</v>
      </c>
      <c r="G537" s="60">
        <v>6.01</v>
      </c>
      <c r="H537" s="65">
        <f t="shared" si="27"/>
        <v>6</v>
      </c>
      <c r="I537" s="62" t="s">
        <v>221</v>
      </c>
      <c r="J537" s="62"/>
      <c r="K537" s="128" t="s">
        <v>719</v>
      </c>
      <c r="L537" s="122">
        <f>ROWS(K535:K537)</f>
        <v>3</v>
      </c>
      <c r="M537" s="84"/>
    </row>
    <row r="538" spans="1:13" s="85" customFormat="1" x14ac:dyDescent="0.35">
      <c r="A538" s="60">
        <v>8</v>
      </c>
      <c r="B538" s="65">
        <f t="shared" si="25"/>
        <v>8</v>
      </c>
      <c r="C538" s="123">
        <f>ROWS(A453:A538)</f>
        <v>86</v>
      </c>
      <c r="D538" s="123">
        <f>C538/$C$672*100</f>
        <v>12.835820895522387</v>
      </c>
      <c r="E538" s="61">
        <v>17.044</v>
      </c>
      <c r="F538" s="65">
        <f t="shared" si="26"/>
        <v>17</v>
      </c>
      <c r="G538" s="60">
        <v>6.01</v>
      </c>
      <c r="H538" s="65">
        <f t="shared" si="27"/>
        <v>6</v>
      </c>
      <c r="I538" s="62" t="s">
        <v>221</v>
      </c>
      <c r="J538" s="62"/>
      <c r="K538" s="128" t="s">
        <v>727</v>
      </c>
      <c r="L538" s="122">
        <f>ROWS(K536:K538)</f>
        <v>3</v>
      </c>
      <c r="M538" s="72"/>
    </row>
    <row r="539" spans="1:13" s="85" customFormat="1" x14ac:dyDescent="0.35">
      <c r="A539" s="69">
        <v>9</v>
      </c>
      <c r="B539" s="65">
        <f t="shared" si="25"/>
        <v>9</v>
      </c>
      <c r="C539" s="122"/>
      <c r="D539" s="122"/>
      <c r="E539" s="70">
        <v>6.01</v>
      </c>
      <c r="F539" s="65">
        <f t="shared" si="26"/>
        <v>6</v>
      </c>
      <c r="G539" s="69">
        <v>16.024000000000001</v>
      </c>
      <c r="H539" s="65">
        <f t="shared" si="27"/>
        <v>16</v>
      </c>
      <c r="I539" s="71" t="s">
        <v>116</v>
      </c>
      <c r="J539" s="71"/>
      <c r="K539" s="128"/>
      <c r="L539" s="122"/>
      <c r="M539" s="86"/>
    </row>
    <row r="540" spans="1:13" s="85" customFormat="1" x14ac:dyDescent="0.35">
      <c r="A540" s="69">
        <v>9</v>
      </c>
      <c r="B540" s="65">
        <f t="shared" si="25"/>
        <v>9</v>
      </c>
      <c r="C540" s="122"/>
      <c r="D540" s="122"/>
      <c r="E540" s="70">
        <v>6.01</v>
      </c>
      <c r="F540" s="65">
        <f t="shared" si="26"/>
        <v>6</v>
      </c>
      <c r="G540" s="69">
        <v>16.024999999999999</v>
      </c>
      <c r="H540" s="65">
        <f t="shared" si="27"/>
        <v>16</v>
      </c>
      <c r="I540" s="71" t="s">
        <v>116</v>
      </c>
      <c r="J540" s="71"/>
      <c r="K540" s="128"/>
      <c r="L540" s="122"/>
      <c r="M540" s="57"/>
    </row>
    <row r="541" spans="1:13" s="85" customFormat="1" x14ac:dyDescent="0.35">
      <c r="A541" s="69">
        <v>9</v>
      </c>
      <c r="B541" s="65">
        <f t="shared" si="25"/>
        <v>9</v>
      </c>
      <c r="C541" s="122"/>
      <c r="D541" s="122"/>
      <c r="E541" s="70">
        <v>6.0529999999999999</v>
      </c>
      <c r="F541" s="65">
        <f t="shared" si="26"/>
        <v>6</v>
      </c>
      <c r="G541" s="69">
        <v>16.023</v>
      </c>
      <c r="H541" s="65">
        <f t="shared" si="27"/>
        <v>16</v>
      </c>
      <c r="I541" s="71" t="s">
        <v>116</v>
      </c>
      <c r="J541" s="71"/>
      <c r="K541" s="128"/>
      <c r="L541" s="122"/>
      <c r="M541" s="58"/>
    </row>
    <row r="542" spans="1:13" s="85" customFormat="1" x14ac:dyDescent="0.35">
      <c r="A542" s="69">
        <v>9</v>
      </c>
      <c r="B542" s="65">
        <f t="shared" si="25"/>
        <v>9</v>
      </c>
      <c r="C542" s="122"/>
      <c r="D542" s="122"/>
      <c r="E542" s="70">
        <v>6.0529999999999999</v>
      </c>
      <c r="F542" s="65">
        <f t="shared" si="26"/>
        <v>6</v>
      </c>
      <c r="G542" s="69">
        <v>16.024000000000001</v>
      </c>
      <c r="H542" s="65">
        <f t="shared" si="27"/>
        <v>16</v>
      </c>
      <c r="I542" s="71" t="s">
        <v>116</v>
      </c>
      <c r="J542" s="71"/>
      <c r="K542" s="128"/>
      <c r="L542" s="122"/>
      <c r="M542" s="59"/>
    </row>
    <row r="543" spans="1:13" s="85" customFormat="1" x14ac:dyDescent="0.35">
      <c r="A543" s="69">
        <v>9</v>
      </c>
      <c r="B543" s="65">
        <f t="shared" si="25"/>
        <v>9</v>
      </c>
      <c r="C543" s="122"/>
      <c r="D543" s="122"/>
      <c r="E543" s="70">
        <v>6.0529999999999999</v>
      </c>
      <c r="F543" s="65">
        <f t="shared" si="26"/>
        <v>6</v>
      </c>
      <c r="G543" s="69">
        <v>16.024999999999999</v>
      </c>
      <c r="H543" s="65">
        <f t="shared" si="27"/>
        <v>16</v>
      </c>
      <c r="I543" s="71" t="s">
        <v>116</v>
      </c>
      <c r="J543" s="71"/>
      <c r="K543" s="132"/>
      <c r="L543" s="123"/>
      <c r="M543" s="58"/>
    </row>
    <row r="544" spans="1:13" s="85" customFormat="1" x14ac:dyDescent="0.35">
      <c r="A544" s="69">
        <v>9</v>
      </c>
      <c r="B544" s="65">
        <f t="shared" si="25"/>
        <v>9</v>
      </c>
      <c r="C544" s="122"/>
      <c r="D544" s="122"/>
      <c r="E544" s="70">
        <v>6.0540000000000003</v>
      </c>
      <c r="F544" s="65">
        <f t="shared" si="26"/>
        <v>6</v>
      </c>
      <c r="G544" s="69">
        <v>16.023</v>
      </c>
      <c r="H544" s="65">
        <f t="shared" si="27"/>
        <v>16</v>
      </c>
      <c r="I544" s="71" t="s">
        <v>116</v>
      </c>
      <c r="J544" s="71"/>
      <c r="K544" s="132"/>
      <c r="L544" s="123"/>
      <c r="M544" s="58"/>
    </row>
    <row r="545" spans="1:13" s="85" customFormat="1" x14ac:dyDescent="0.35">
      <c r="A545" s="69">
        <v>9</v>
      </c>
      <c r="B545" s="65">
        <f t="shared" si="25"/>
        <v>9</v>
      </c>
      <c r="C545" s="122"/>
      <c r="D545" s="122"/>
      <c r="E545" s="70">
        <v>6.0540000000000003</v>
      </c>
      <c r="F545" s="65">
        <f t="shared" si="26"/>
        <v>6</v>
      </c>
      <c r="G545" s="69">
        <v>16.024000000000001</v>
      </c>
      <c r="H545" s="65">
        <f t="shared" si="27"/>
        <v>16</v>
      </c>
      <c r="I545" s="71" t="s">
        <v>116</v>
      </c>
      <c r="J545" s="71"/>
      <c r="K545" s="132"/>
      <c r="L545" s="123"/>
      <c r="M545" s="58"/>
    </row>
    <row r="546" spans="1:13" s="85" customFormat="1" x14ac:dyDescent="0.35">
      <c r="A546" s="69">
        <v>9</v>
      </c>
      <c r="B546" s="65">
        <f t="shared" si="25"/>
        <v>9</v>
      </c>
      <c r="C546" s="122"/>
      <c r="D546" s="122"/>
      <c r="E546" s="70">
        <v>6.0540000000000003</v>
      </c>
      <c r="F546" s="65">
        <f t="shared" si="26"/>
        <v>6</v>
      </c>
      <c r="G546" s="69">
        <v>16.024999999999999</v>
      </c>
      <c r="H546" s="65">
        <f t="shared" si="27"/>
        <v>16</v>
      </c>
      <c r="I546" s="71" t="s">
        <v>116</v>
      </c>
      <c r="J546" s="71"/>
      <c r="K546" s="132"/>
      <c r="L546" s="123"/>
      <c r="M546" s="58"/>
    </row>
    <row r="547" spans="1:13" s="85" customFormat="1" x14ac:dyDescent="0.35">
      <c r="A547" s="69">
        <v>9</v>
      </c>
      <c r="B547" s="65">
        <f t="shared" si="25"/>
        <v>9</v>
      </c>
      <c r="C547" s="122"/>
      <c r="D547" s="122"/>
      <c r="E547" s="70">
        <v>6.0549999999999997</v>
      </c>
      <c r="F547" s="65">
        <f t="shared" si="26"/>
        <v>6</v>
      </c>
      <c r="G547" s="69">
        <v>16.024999999999999</v>
      </c>
      <c r="H547" s="65">
        <f t="shared" si="27"/>
        <v>16</v>
      </c>
      <c r="I547" s="71" t="s">
        <v>116</v>
      </c>
      <c r="J547" s="71"/>
      <c r="K547" s="132" t="s">
        <v>730</v>
      </c>
      <c r="L547" s="123">
        <f>ROWS(K539:K547)</f>
        <v>9</v>
      </c>
      <c r="M547" s="58"/>
    </row>
    <row r="548" spans="1:13" s="85" customFormat="1" x14ac:dyDescent="0.35">
      <c r="A548" s="69">
        <v>9</v>
      </c>
      <c r="B548" s="65">
        <f t="shared" si="25"/>
        <v>9</v>
      </c>
      <c r="C548" s="122"/>
      <c r="D548" s="122"/>
      <c r="E548" s="70">
        <v>8.0299999999999994</v>
      </c>
      <c r="F548" s="65">
        <f t="shared" si="26"/>
        <v>8</v>
      </c>
      <c r="G548" s="69">
        <v>16.021000000000001</v>
      </c>
      <c r="H548" s="65">
        <f t="shared" si="27"/>
        <v>16</v>
      </c>
      <c r="I548" s="71" t="s">
        <v>116</v>
      </c>
      <c r="J548" s="71"/>
      <c r="K548" s="132"/>
      <c r="L548" s="123"/>
      <c r="M548" s="72"/>
    </row>
    <row r="549" spans="1:13" s="85" customFormat="1" x14ac:dyDescent="0.35">
      <c r="A549" s="69">
        <v>9</v>
      </c>
      <c r="B549" s="65">
        <f t="shared" si="25"/>
        <v>9</v>
      </c>
      <c r="C549" s="122"/>
      <c r="D549" s="122"/>
      <c r="E549" s="70">
        <v>8.0299999999999994</v>
      </c>
      <c r="F549" s="65">
        <f t="shared" si="26"/>
        <v>8</v>
      </c>
      <c r="G549" s="69">
        <v>16.021999999999998</v>
      </c>
      <c r="H549" s="65">
        <f t="shared" si="27"/>
        <v>16</v>
      </c>
      <c r="I549" s="71" t="s">
        <v>116</v>
      </c>
      <c r="J549" s="71"/>
      <c r="K549" s="132"/>
      <c r="L549" s="123"/>
      <c r="M549" s="72"/>
    </row>
    <row r="550" spans="1:13" s="85" customFormat="1" x14ac:dyDescent="0.35">
      <c r="A550" s="69">
        <v>9</v>
      </c>
      <c r="B550" s="65">
        <f t="shared" si="25"/>
        <v>9</v>
      </c>
      <c r="C550" s="122"/>
      <c r="D550" s="122"/>
      <c r="E550" s="70">
        <v>1.012</v>
      </c>
      <c r="F550" s="65">
        <f t="shared" si="26"/>
        <v>1</v>
      </c>
      <c r="G550" s="69">
        <v>16.010999999999999</v>
      </c>
      <c r="H550" s="65">
        <f t="shared" si="27"/>
        <v>16</v>
      </c>
      <c r="I550" s="71" t="s">
        <v>113</v>
      </c>
      <c r="J550" s="71"/>
      <c r="K550" s="128"/>
      <c r="L550" s="122"/>
      <c r="M550" s="72"/>
    </row>
    <row r="551" spans="1:13" s="85" customFormat="1" x14ac:dyDescent="0.35">
      <c r="A551" s="69">
        <v>9</v>
      </c>
      <c r="B551" s="65">
        <f t="shared" si="25"/>
        <v>9</v>
      </c>
      <c r="C551" s="122"/>
      <c r="D551" s="122"/>
      <c r="E551" s="70">
        <v>1.012</v>
      </c>
      <c r="F551" s="65">
        <f t="shared" si="26"/>
        <v>1</v>
      </c>
      <c r="G551" s="69">
        <v>16.012</v>
      </c>
      <c r="H551" s="65">
        <f t="shared" si="27"/>
        <v>16</v>
      </c>
      <c r="I551" s="71" t="s">
        <v>113</v>
      </c>
      <c r="J551" s="71"/>
      <c r="K551" s="128" t="s">
        <v>729</v>
      </c>
      <c r="L551" s="122">
        <f>ROWS(K550:K551)</f>
        <v>2</v>
      </c>
      <c r="M551" s="72"/>
    </row>
    <row r="552" spans="1:13" s="85" customFormat="1" x14ac:dyDescent="0.35">
      <c r="A552" s="69">
        <v>9</v>
      </c>
      <c r="B552" s="65">
        <f t="shared" si="25"/>
        <v>9</v>
      </c>
      <c r="C552" s="122"/>
      <c r="D552" s="122"/>
      <c r="E552" s="70">
        <v>8.0299999999999994</v>
      </c>
      <c r="F552" s="65">
        <f t="shared" si="26"/>
        <v>8</v>
      </c>
      <c r="G552" s="69">
        <v>16.010999999999999</v>
      </c>
      <c r="H552" s="65">
        <f t="shared" si="27"/>
        <v>16</v>
      </c>
      <c r="I552" s="71" t="s">
        <v>113</v>
      </c>
      <c r="J552" s="71"/>
      <c r="K552" s="132"/>
      <c r="L552" s="123"/>
    </row>
    <row r="553" spans="1:13" s="85" customFormat="1" x14ac:dyDescent="0.35">
      <c r="A553" s="69">
        <v>9</v>
      </c>
      <c r="B553" s="65">
        <f t="shared" si="25"/>
        <v>9</v>
      </c>
      <c r="C553" s="122"/>
      <c r="D553" s="122"/>
      <c r="E553" s="70">
        <v>8.0299999999999994</v>
      </c>
      <c r="F553" s="65">
        <f t="shared" si="26"/>
        <v>8</v>
      </c>
      <c r="G553" s="69">
        <v>16.012</v>
      </c>
      <c r="H553" s="65">
        <f t="shared" si="27"/>
        <v>16</v>
      </c>
      <c r="I553" s="71" t="s">
        <v>113</v>
      </c>
      <c r="J553" s="71"/>
      <c r="K553" s="132" t="s">
        <v>731</v>
      </c>
      <c r="L553" s="123">
        <f>ROWS(K550:K553)</f>
        <v>4</v>
      </c>
    </row>
    <row r="554" spans="1:13" s="85" customFormat="1" x14ac:dyDescent="0.35">
      <c r="A554" s="69">
        <v>9</v>
      </c>
      <c r="B554" s="65">
        <f t="shared" si="25"/>
        <v>9</v>
      </c>
      <c r="C554" s="122"/>
      <c r="D554" s="122"/>
      <c r="E554" s="70">
        <v>11.05</v>
      </c>
      <c r="F554" s="65">
        <f t="shared" si="26"/>
        <v>11</v>
      </c>
      <c r="G554" s="69">
        <v>16.010999999999999</v>
      </c>
      <c r="H554" s="65">
        <f t="shared" si="27"/>
        <v>16</v>
      </c>
      <c r="I554" s="71" t="s">
        <v>113</v>
      </c>
      <c r="J554" s="71"/>
      <c r="K554" s="128"/>
      <c r="L554" s="122"/>
      <c r="M554" s="72"/>
    </row>
    <row r="555" spans="1:13" s="85" customFormat="1" x14ac:dyDescent="0.35">
      <c r="A555" s="69">
        <v>9</v>
      </c>
      <c r="B555" s="65">
        <f t="shared" si="25"/>
        <v>9</v>
      </c>
      <c r="C555" s="122"/>
      <c r="D555" s="122"/>
      <c r="E555" s="70">
        <v>11.05</v>
      </c>
      <c r="F555" s="65">
        <f t="shared" si="26"/>
        <v>11</v>
      </c>
      <c r="G555" s="69">
        <v>16.012</v>
      </c>
      <c r="H555" s="65">
        <f t="shared" si="27"/>
        <v>16</v>
      </c>
      <c r="I555" s="71" t="s">
        <v>113</v>
      </c>
      <c r="J555" s="71"/>
      <c r="K555" s="128"/>
      <c r="L555" s="122"/>
      <c r="M555" s="72"/>
    </row>
    <row r="556" spans="1:13" s="85" customFormat="1" x14ac:dyDescent="0.35">
      <c r="A556" s="69">
        <v>9</v>
      </c>
      <c r="B556" s="65">
        <f t="shared" si="25"/>
        <v>9</v>
      </c>
      <c r="C556" s="122"/>
      <c r="D556" s="122"/>
      <c r="E556" s="70">
        <v>11.06</v>
      </c>
      <c r="F556" s="65">
        <f t="shared" si="26"/>
        <v>11</v>
      </c>
      <c r="G556" s="69">
        <v>16.010999999999999</v>
      </c>
      <c r="H556" s="65">
        <f t="shared" si="27"/>
        <v>16</v>
      </c>
      <c r="I556" s="71" t="s">
        <v>113</v>
      </c>
      <c r="J556" s="71"/>
      <c r="K556" s="128"/>
      <c r="L556" s="122"/>
      <c r="M556" s="72"/>
    </row>
    <row r="557" spans="1:13" s="85" customFormat="1" x14ac:dyDescent="0.35">
      <c r="A557" s="69">
        <v>9</v>
      </c>
      <c r="B557" s="65">
        <f t="shared" si="25"/>
        <v>9</v>
      </c>
      <c r="C557" s="122"/>
      <c r="D557" s="122"/>
      <c r="E557" s="70">
        <v>11.06</v>
      </c>
      <c r="F557" s="65">
        <f t="shared" si="26"/>
        <v>11</v>
      </c>
      <c r="G557" s="69">
        <v>16.012</v>
      </c>
      <c r="H557" s="65">
        <f t="shared" si="27"/>
        <v>16</v>
      </c>
      <c r="I557" s="71" t="s">
        <v>113</v>
      </c>
      <c r="J557" s="71"/>
      <c r="K557" s="128" t="s">
        <v>732</v>
      </c>
      <c r="L557" s="122">
        <f>ROWS(K554:K557)</f>
        <v>4</v>
      </c>
      <c r="M557" s="72"/>
    </row>
    <row r="558" spans="1:13" s="85" customFormat="1" x14ac:dyDescent="0.35">
      <c r="A558" s="69">
        <v>9</v>
      </c>
      <c r="B558" s="65">
        <f t="shared" si="25"/>
        <v>9</v>
      </c>
      <c r="C558" s="122"/>
      <c r="D558" s="122"/>
      <c r="E558" s="70">
        <v>12.01</v>
      </c>
      <c r="F558" s="65">
        <f t="shared" si="26"/>
        <v>12</v>
      </c>
      <c r="G558" s="69">
        <v>16.010999999999999</v>
      </c>
      <c r="H558" s="65">
        <f t="shared" si="27"/>
        <v>16</v>
      </c>
      <c r="I558" s="71" t="s">
        <v>113</v>
      </c>
      <c r="J558" s="71"/>
      <c r="K558" s="128"/>
      <c r="L558" s="122"/>
      <c r="M558" s="84"/>
    </row>
    <row r="559" spans="1:13" s="85" customFormat="1" x14ac:dyDescent="0.35">
      <c r="A559" s="69">
        <v>9</v>
      </c>
      <c r="B559" s="65">
        <f t="shared" si="25"/>
        <v>9</v>
      </c>
      <c r="C559" s="122"/>
      <c r="D559" s="122"/>
      <c r="E559" s="70">
        <v>12.01</v>
      </c>
      <c r="F559" s="65">
        <f t="shared" si="26"/>
        <v>12</v>
      </c>
      <c r="G559" s="69">
        <v>16.012</v>
      </c>
      <c r="H559" s="65">
        <f t="shared" si="27"/>
        <v>16</v>
      </c>
      <c r="I559" s="71" t="s">
        <v>113</v>
      </c>
      <c r="J559" s="71"/>
      <c r="K559" s="128"/>
      <c r="L559" s="122"/>
      <c r="M559" s="64"/>
    </row>
    <row r="560" spans="1:13" s="85" customFormat="1" x14ac:dyDescent="0.35">
      <c r="A560" s="69">
        <v>9</v>
      </c>
      <c r="B560" s="65">
        <f t="shared" si="25"/>
        <v>9</v>
      </c>
      <c r="C560" s="122">
        <f>ROWS(A539:A560)</f>
        <v>22</v>
      </c>
      <c r="D560" s="122"/>
      <c r="E560" s="70">
        <v>12.01</v>
      </c>
      <c r="F560" s="65">
        <f t="shared" si="26"/>
        <v>12</v>
      </c>
      <c r="G560" s="69">
        <v>16.012</v>
      </c>
      <c r="H560" s="65">
        <f t="shared" si="27"/>
        <v>16</v>
      </c>
      <c r="I560" s="71" t="s">
        <v>113</v>
      </c>
      <c r="J560" s="71"/>
      <c r="K560" s="128" t="s">
        <v>733</v>
      </c>
      <c r="L560" s="122">
        <f>ROWS(K558:K560)</f>
        <v>3</v>
      </c>
      <c r="M560" s="84"/>
    </row>
    <row r="561" spans="1:13" s="85" customFormat="1" x14ac:dyDescent="0.35">
      <c r="A561" s="69">
        <v>10</v>
      </c>
      <c r="B561" s="65">
        <f t="shared" si="25"/>
        <v>10</v>
      </c>
      <c r="C561" s="122"/>
      <c r="D561" s="122"/>
      <c r="E561" s="70">
        <v>9.1</v>
      </c>
      <c r="F561" s="65">
        <f t="shared" si="26"/>
        <v>9</v>
      </c>
      <c r="G561" s="69">
        <v>17.03</v>
      </c>
      <c r="H561" s="65">
        <f t="shared" si="27"/>
        <v>17</v>
      </c>
      <c r="I561" s="71" t="s">
        <v>112</v>
      </c>
      <c r="J561" s="71"/>
      <c r="K561" s="128" t="s">
        <v>736</v>
      </c>
      <c r="L561" s="123">
        <f>ROWS(K561:K561)</f>
        <v>1</v>
      </c>
      <c r="M561" s="58"/>
    </row>
    <row r="562" spans="1:13" s="85" customFormat="1" x14ac:dyDescent="0.35">
      <c r="A562" s="69">
        <v>10</v>
      </c>
      <c r="B562" s="65">
        <f t="shared" si="25"/>
        <v>10</v>
      </c>
      <c r="C562" s="122"/>
      <c r="D562" s="122"/>
      <c r="E562" s="70">
        <v>12.01</v>
      </c>
      <c r="F562" s="65">
        <f t="shared" si="26"/>
        <v>12</v>
      </c>
      <c r="G562" s="69">
        <v>17.03</v>
      </c>
      <c r="H562" s="65">
        <f t="shared" si="27"/>
        <v>17</v>
      </c>
      <c r="I562" s="71" t="s">
        <v>112</v>
      </c>
      <c r="J562" s="71"/>
      <c r="K562" s="132"/>
      <c r="L562" s="123"/>
      <c r="M562" s="69"/>
    </row>
    <row r="563" spans="1:13" s="85" customFormat="1" x14ac:dyDescent="0.35">
      <c r="A563" s="69">
        <v>10</v>
      </c>
      <c r="B563" s="65">
        <f t="shared" si="25"/>
        <v>10</v>
      </c>
      <c r="C563" s="122"/>
      <c r="D563" s="122"/>
      <c r="E563" s="70">
        <v>6.0620000000000003</v>
      </c>
      <c r="F563" s="65">
        <f t="shared" si="26"/>
        <v>6</v>
      </c>
      <c r="G563" s="69">
        <v>17.010999999999999</v>
      </c>
      <c r="H563" s="65">
        <f t="shared" si="27"/>
        <v>17</v>
      </c>
      <c r="I563" s="71" t="s">
        <v>113</v>
      </c>
      <c r="J563" s="71"/>
      <c r="K563" s="128"/>
      <c r="L563" s="122"/>
      <c r="M563" s="72"/>
    </row>
    <row r="564" spans="1:13" s="85" customFormat="1" x14ac:dyDescent="0.35">
      <c r="A564" s="69">
        <v>10</v>
      </c>
      <c r="B564" s="65">
        <f t="shared" si="25"/>
        <v>10</v>
      </c>
      <c r="C564" s="122"/>
      <c r="D564" s="122"/>
      <c r="E564" s="70">
        <v>6.0620000000000003</v>
      </c>
      <c r="F564" s="65">
        <f t="shared" si="26"/>
        <v>6</v>
      </c>
      <c r="G564" s="69">
        <v>17.021000000000001</v>
      </c>
      <c r="H564" s="65">
        <f t="shared" si="27"/>
        <v>17</v>
      </c>
      <c r="I564" s="71" t="s">
        <v>113</v>
      </c>
      <c r="J564" s="71"/>
      <c r="K564" s="128"/>
      <c r="L564" s="122"/>
      <c r="M564" s="72"/>
    </row>
    <row r="565" spans="1:13" s="85" customFormat="1" x14ac:dyDescent="0.35">
      <c r="A565" s="69">
        <v>10</v>
      </c>
      <c r="B565" s="65">
        <f t="shared" si="25"/>
        <v>10</v>
      </c>
      <c r="C565" s="122"/>
      <c r="D565" s="122"/>
      <c r="E565" s="70">
        <v>6.0620000000000003</v>
      </c>
      <c r="F565" s="65">
        <f t="shared" si="26"/>
        <v>6</v>
      </c>
      <c r="G565" s="69">
        <v>17.021999999999998</v>
      </c>
      <c r="H565" s="65">
        <f t="shared" si="27"/>
        <v>17</v>
      </c>
      <c r="I565" s="71" t="s">
        <v>113</v>
      </c>
      <c r="J565" s="71"/>
      <c r="K565" s="128" t="s">
        <v>734</v>
      </c>
      <c r="L565" s="122">
        <f>ROWS(K563:K565)</f>
        <v>3</v>
      </c>
      <c r="M565" s="72"/>
    </row>
    <row r="566" spans="1:13" s="85" customFormat="1" x14ac:dyDescent="0.35">
      <c r="A566" s="69">
        <v>10</v>
      </c>
      <c r="B566" s="65">
        <f t="shared" si="25"/>
        <v>10</v>
      </c>
      <c r="C566" s="122"/>
      <c r="D566" s="122"/>
      <c r="E566" s="70">
        <v>8.0299999999999994</v>
      </c>
      <c r="F566" s="65">
        <f t="shared" si="26"/>
        <v>8</v>
      </c>
      <c r="G566" s="69">
        <v>17.010999999999999</v>
      </c>
      <c r="H566" s="65">
        <f t="shared" si="27"/>
        <v>17</v>
      </c>
      <c r="I566" s="71" t="s">
        <v>113</v>
      </c>
      <c r="J566" s="71"/>
      <c r="K566" s="128"/>
      <c r="L566" s="122"/>
    </row>
    <row r="567" spans="1:13" s="85" customFormat="1" x14ac:dyDescent="0.35">
      <c r="A567" s="69">
        <v>10</v>
      </c>
      <c r="B567" s="65">
        <f t="shared" si="25"/>
        <v>10</v>
      </c>
      <c r="C567" s="122"/>
      <c r="D567" s="122"/>
      <c r="E567" s="70">
        <v>8.0299999999999994</v>
      </c>
      <c r="F567" s="65">
        <f t="shared" si="26"/>
        <v>8</v>
      </c>
      <c r="G567" s="69">
        <v>17.021000000000001</v>
      </c>
      <c r="H567" s="65">
        <f t="shared" si="27"/>
        <v>17</v>
      </c>
      <c r="I567" s="71" t="s">
        <v>113</v>
      </c>
      <c r="J567" s="71"/>
      <c r="K567" s="128"/>
      <c r="L567" s="122"/>
    </row>
    <row r="568" spans="1:13" s="85" customFormat="1" x14ac:dyDescent="0.35">
      <c r="A568" s="69">
        <v>10</v>
      </c>
      <c r="B568" s="65">
        <f t="shared" si="25"/>
        <v>10</v>
      </c>
      <c r="C568" s="122"/>
      <c r="D568" s="122"/>
      <c r="E568" s="70">
        <v>8.0299999999999994</v>
      </c>
      <c r="F568" s="65">
        <f t="shared" si="26"/>
        <v>8</v>
      </c>
      <c r="G568" s="69">
        <v>17.021999999999998</v>
      </c>
      <c r="H568" s="65">
        <f t="shared" si="27"/>
        <v>17</v>
      </c>
      <c r="I568" s="71" t="s">
        <v>113</v>
      </c>
      <c r="J568" s="71"/>
      <c r="K568" s="128" t="s">
        <v>735</v>
      </c>
      <c r="L568" s="122">
        <f>ROWS(K566:K568)</f>
        <v>3</v>
      </c>
    </row>
    <row r="569" spans="1:13" s="85" customFormat="1" x14ac:dyDescent="0.35">
      <c r="A569" s="69">
        <v>10</v>
      </c>
      <c r="B569" s="65">
        <f t="shared" si="25"/>
        <v>10</v>
      </c>
      <c r="C569" s="122"/>
      <c r="D569" s="122"/>
      <c r="E569" s="70">
        <v>11.05</v>
      </c>
      <c r="F569" s="65">
        <f t="shared" si="26"/>
        <v>11</v>
      </c>
      <c r="G569" s="69">
        <v>17.010999999999999</v>
      </c>
      <c r="H569" s="65">
        <f t="shared" si="27"/>
        <v>17</v>
      </c>
      <c r="I569" s="71" t="s">
        <v>113</v>
      </c>
      <c r="J569" s="71"/>
      <c r="K569" s="128"/>
      <c r="L569" s="122"/>
      <c r="M569" s="72"/>
    </row>
    <row r="570" spans="1:13" s="85" customFormat="1" x14ac:dyDescent="0.35">
      <c r="A570" s="69">
        <v>10</v>
      </c>
      <c r="B570" s="65">
        <f t="shared" si="25"/>
        <v>10</v>
      </c>
      <c r="C570" s="122"/>
      <c r="D570" s="122"/>
      <c r="E570" s="70">
        <v>11.05</v>
      </c>
      <c r="F570" s="65">
        <f t="shared" si="26"/>
        <v>11</v>
      </c>
      <c r="G570" s="69">
        <v>17.021000000000001</v>
      </c>
      <c r="H570" s="65">
        <f t="shared" si="27"/>
        <v>17</v>
      </c>
      <c r="I570" s="71" t="s">
        <v>113</v>
      </c>
      <c r="J570" s="71"/>
      <c r="K570" s="128"/>
      <c r="L570" s="122"/>
      <c r="M570" s="72"/>
    </row>
    <row r="571" spans="1:13" s="72" customFormat="1" x14ac:dyDescent="0.35">
      <c r="A571" s="69">
        <v>10</v>
      </c>
      <c r="B571" s="65">
        <f t="shared" si="25"/>
        <v>10</v>
      </c>
      <c r="C571" s="122"/>
      <c r="D571" s="122"/>
      <c r="E571" s="70">
        <v>11.05</v>
      </c>
      <c r="F571" s="65">
        <f t="shared" si="26"/>
        <v>11</v>
      </c>
      <c r="G571" s="69">
        <v>17.021999999999998</v>
      </c>
      <c r="H571" s="65">
        <f t="shared" si="27"/>
        <v>17</v>
      </c>
      <c r="I571" s="71" t="s">
        <v>113</v>
      </c>
      <c r="J571" s="71"/>
      <c r="K571" s="128"/>
      <c r="L571" s="122"/>
    </row>
    <row r="572" spans="1:13" s="72" customFormat="1" x14ac:dyDescent="0.35">
      <c r="A572" s="69">
        <v>10</v>
      </c>
      <c r="B572" s="65">
        <f t="shared" si="25"/>
        <v>10</v>
      </c>
      <c r="C572" s="122"/>
      <c r="D572" s="122"/>
      <c r="E572" s="70">
        <v>11.06</v>
      </c>
      <c r="F572" s="65">
        <f t="shared" si="26"/>
        <v>11</v>
      </c>
      <c r="G572" s="69">
        <v>17.010999999999999</v>
      </c>
      <c r="H572" s="65">
        <f t="shared" si="27"/>
        <v>17</v>
      </c>
      <c r="I572" s="71" t="s">
        <v>113</v>
      </c>
      <c r="J572" s="71"/>
      <c r="K572" s="128"/>
      <c r="L572" s="122"/>
    </row>
    <row r="573" spans="1:13" s="72" customFormat="1" x14ac:dyDescent="0.35">
      <c r="A573" s="69">
        <v>10</v>
      </c>
      <c r="B573" s="65">
        <f t="shared" si="25"/>
        <v>10</v>
      </c>
      <c r="C573" s="122"/>
      <c r="D573" s="122"/>
      <c r="E573" s="70">
        <v>11.06</v>
      </c>
      <c r="F573" s="65">
        <f t="shared" si="26"/>
        <v>11</v>
      </c>
      <c r="G573" s="69">
        <v>17.021000000000001</v>
      </c>
      <c r="H573" s="65">
        <f t="shared" si="27"/>
        <v>17</v>
      </c>
      <c r="I573" s="71" t="s">
        <v>113</v>
      </c>
      <c r="J573" s="71"/>
      <c r="K573" s="128"/>
      <c r="L573" s="122"/>
    </row>
    <row r="574" spans="1:13" s="72" customFormat="1" x14ac:dyDescent="0.35">
      <c r="A574" s="69">
        <v>10</v>
      </c>
      <c r="B574" s="65">
        <f t="shared" si="25"/>
        <v>10</v>
      </c>
      <c r="C574" s="122"/>
      <c r="D574" s="122"/>
      <c r="E574" s="70">
        <v>11.06</v>
      </c>
      <c r="F574" s="65">
        <f t="shared" si="26"/>
        <v>11</v>
      </c>
      <c r="G574" s="69">
        <v>17.021999999999998</v>
      </c>
      <c r="H574" s="65">
        <f t="shared" si="27"/>
        <v>17</v>
      </c>
      <c r="I574" s="71" t="s">
        <v>113</v>
      </c>
      <c r="J574" s="71"/>
      <c r="K574" s="128" t="s">
        <v>737</v>
      </c>
      <c r="L574" s="122">
        <f>ROWS(K569:K574)</f>
        <v>6</v>
      </c>
    </row>
    <row r="575" spans="1:13" s="89" customFormat="1" x14ac:dyDescent="0.35">
      <c r="A575" s="69">
        <v>10</v>
      </c>
      <c r="B575" s="65">
        <f t="shared" si="25"/>
        <v>10</v>
      </c>
      <c r="C575" s="122"/>
      <c r="D575" s="122"/>
      <c r="E575" s="70">
        <v>12.01</v>
      </c>
      <c r="F575" s="65">
        <f t="shared" si="26"/>
        <v>12</v>
      </c>
      <c r="G575" s="69">
        <v>17.010999999999999</v>
      </c>
      <c r="H575" s="65">
        <f t="shared" si="27"/>
        <v>17</v>
      </c>
      <c r="I575" s="71" t="s">
        <v>113</v>
      </c>
      <c r="J575" s="71"/>
      <c r="K575" s="132"/>
      <c r="L575" s="123"/>
      <c r="M575" s="84"/>
    </row>
    <row r="576" spans="1:13" s="89" customFormat="1" x14ac:dyDescent="0.35">
      <c r="A576" s="69">
        <v>10</v>
      </c>
      <c r="B576" s="65">
        <f t="shared" si="25"/>
        <v>10</v>
      </c>
      <c r="C576" s="122"/>
      <c r="D576" s="122"/>
      <c r="E576" s="70">
        <v>12.01</v>
      </c>
      <c r="F576" s="65">
        <f t="shared" si="26"/>
        <v>12</v>
      </c>
      <c r="G576" s="69">
        <v>17.021000000000001</v>
      </c>
      <c r="H576" s="65">
        <f t="shared" si="27"/>
        <v>17</v>
      </c>
      <c r="I576" s="71" t="s">
        <v>113</v>
      </c>
      <c r="J576" s="71"/>
      <c r="K576" s="132"/>
      <c r="L576" s="123"/>
      <c r="M576" s="72"/>
    </row>
    <row r="577" spans="1:13" s="89" customFormat="1" x14ac:dyDescent="0.35">
      <c r="A577" s="69">
        <v>10</v>
      </c>
      <c r="B577" s="65">
        <f t="shared" si="25"/>
        <v>10</v>
      </c>
      <c r="C577" s="122">
        <f>ROWS(A561:A577)</f>
        <v>17</v>
      </c>
      <c r="D577" s="122"/>
      <c r="E577" s="70">
        <v>12.01</v>
      </c>
      <c r="F577" s="65">
        <f t="shared" si="26"/>
        <v>12</v>
      </c>
      <c r="G577" s="69">
        <v>17.021999999999998</v>
      </c>
      <c r="H577" s="65">
        <f t="shared" si="27"/>
        <v>17</v>
      </c>
      <c r="I577" s="71" t="s">
        <v>113</v>
      </c>
      <c r="J577" s="71"/>
      <c r="K577" s="132" t="s">
        <v>738</v>
      </c>
      <c r="L577" s="123">
        <f>ROWS(K574:K577)</f>
        <v>4</v>
      </c>
      <c r="M577" s="72"/>
    </row>
    <row r="578" spans="1:13" s="89" customFormat="1" x14ac:dyDescent="0.35">
      <c r="A578" s="69">
        <v>11</v>
      </c>
      <c r="B578" s="65">
        <f t="shared" ref="B578:B641" si="28">_xlfn.FLOOR.MATH(A578)</f>
        <v>11</v>
      </c>
      <c r="C578" s="122"/>
      <c r="D578" s="122"/>
      <c r="E578" s="70">
        <v>1.012</v>
      </c>
      <c r="F578" s="65">
        <f t="shared" ref="F578:F641" si="29">_xlfn.FLOOR.MATH(E578)</f>
        <v>1</v>
      </c>
      <c r="G578" s="69">
        <v>15.010999999999999</v>
      </c>
      <c r="H578" s="65">
        <f t="shared" ref="H578:H641" si="30">_xlfn.FLOOR.MATH(G578)</f>
        <v>15</v>
      </c>
      <c r="I578" s="71" t="s">
        <v>112</v>
      </c>
      <c r="J578" s="71"/>
      <c r="K578" s="132" t="s">
        <v>739</v>
      </c>
      <c r="L578" s="123">
        <f>ROWS(K578:K578)</f>
        <v>1</v>
      </c>
      <c r="M578" s="68"/>
    </row>
    <row r="579" spans="1:13" s="89" customFormat="1" x14ac:dyDescent="0.35">
      <c r="A579" s="69">
        <v>11</v>
      </c>
      <c r="B579" s="65">
        <f t="shared" si="28"/>
        <v>11</v>
      </c>
      <c r="C579" s="122"/>
      <c r="D579" s="122"/>
      <c r="E579" s="70">
        <v>8.0299999999999994</v>
      </c>
      <c r="F579" s="65">
        <f t="shared" si="29"/>
        <v>8</v>
      </c>
      <c r="G579" s="69">
        <v>15.010999999999999</v>
      </c>
      <c r="H579" s="65">
        <f t="shared" si="30"/>
        <v>15</v>
      </c>
      <c r="I579" s="71" t="s">
        <v>112</v>
      </c>
      <c r="J579" s="71"/>
      <c r="K579" s="132"/>
      <c r="L579" s="123"/>
      <c r="M579" s="72"/>
    </row>
    <row r="580" spans="1:13" s="89" customFormat="1" x14ac:dyDescent="0.35">
      <c r="A580" s="69">
        <v>11</v>
      </c>
      <c r="B580" s="65">
        <f t="shared" si="28"/>
        <v>11</v>
      </c>
      <c r="C580" s="122"/>
      <c r="D580" s="122"/>
      <c r="E580" s="70">
        <v>10.012</v>
      </c>
      <c r="F580" s="65">
        <f t="shared" si="29"/>
        <v>10</v>
      </c>
      <c r="G580" s="69">
        <v>15.010999999999999</v>
      </c>
      <c r="H580" s="65">
        <f t="shared" si="30"/>
        <v>15</v>
      </c>
      <c r="I580" s="71" t="s">
        <v>112</v>
      </c>
      <c r="J580" s="71"/>
      <c r="K580" s="132"/>
      <c r="L580" s="123"/>
      <c r="M580" s="85"/>
    </row>
    <row r="581" spans="1:13" s="89" customFormat="1" x14ac:dyDescent="0.35">
      <c r="A581" s="69">
        <v>11</v>
      </c>
      <c r="B581" s="65">
        <f t="shared" si="28"/>
        <v>11</v>
      </c>
      <c r="C581" s="122"/>
      <c r="D581" s="122"/>
      <c r="E581" s="70">
        <v>10.026</v>
      </c>
      <c r="F581" s="65">
        <f t="shared" si="29"/>
        <v>10</v>
      </c>
      <c r="G581" s="69">
        <v>15.010999999999999</v>
      </c>
      <c r="H581" s="65">
        <f t="shared" si="30"/>
        <v>15</v>
      </c>
      <c r="I581" s="71" t="s">
        <v>112</v>
      </c>
      <c r="J581" s="71"/>
      <c r="K581" s="132" t="s">
        <v>741</v>
      </c>
      <c r="L581" s="123">
        <f>ROWS(K580:K581)</f>
        <v>2</v>
      </c>
      <c r="M581" s="85"/>
    </row>
    <row r="582" spans="1:13" s="89" customFormat="1" x14ac:dyDescent="0.35">
      <c r="A582" s="69">
        <v>11</v>
      </c>
      <c r="B582" s="65">
        <f t="shared" si="28"/>
        <v>11</v>
      </c>
      <c r="C582" s="122"/>
      <c r="D582" s="122"/>
      <c r="E582" s="70">
        <v>11.06</v>
      </c>
      <c r="F582" s="65">
        <f t="shared" si="29"/>
        <v>11</v>
      </c>
      <c r="G582" s="69">
        <v>15.010999999999999</v>
      </c>
      <c r="H582" s="65">
        <f t="shared" si="30"/>
        <v>15</v>
      </c>
      <c r="I582" s="71" t="s">
        <v>112</v>
      </c>
      <c r="J582" s="71"/>
      <c r="K582" s="132"/>
      <c r="L582" s="123"/>
      <c r="M582" s="72"/>
    </row>
    <row r="583" spans="1:13" s="88" customFormat="1" x14ac:dyDescent="0.35">
      <c r="A583" s="69">
        <v>11</v>
      </c>
      <c r="B583" s="65">
        <f t="shared" si="28"/>
        <v>11</v>
      </c>
      <c r="C583" s="122"/>
      <c r="D583" s="122"/>
      <c r="E583" s="70">
        <v>12.01</v>
      </c>
      <c r="F583" s="65">
        <f t="shared" si="29"/>
        <v>12</v>
      </c>
      <c r="G583" s="69">
        <v>15.010999999999999</v>
      </c>
      <c r="H583" s="65">
        <f t="shared" si="30"/>
        <v>15</v>
      </c>
      <c r="I583" s="71" t="s">
        <v>112</v>
      </c>
      <c r="J583" s="71"/>
      <c r="K583" s="128"/>
      <c r="L583" s="122"/>
      <c r="M583" s="69"/>
    </row>
    <row r="584" spans="1:13" s="88" customFormat="1" x14ac:dyDescent="0.35">
      <c r="A584" s="69">
        <v>11</v>
      </c>
      <c r="B584" s="65">
        <f t="shared" si="28"/>
        <v>11</v>
      </c>
      <c r="C584" s="122"/>
      <c r="D584" s="122"/>
      <c r="E584" s="70">
        <v>8.0299999999999994</v>
      </c>
      <c r="F584" s="65">
        <f t="shared" si="29"/>
        <v>8</v>
      </c>
      <c r="G584" s="69">
        <v>15.021000000000001</v>
      </c>
      <c r="H584" s="65">
        <f t="shared" si="30"/>
        <v>15</v>
      </c>
      <c r="I584" s="71" t="s">
        <v>113</v>
      </c>
      <c r="J584" s="71"/>
      <c r="K584" s="132"/>
      <c r="L584" s="123"/>
      <c r="M584" s="85"/>
    </row>
    <row r="585" spans="1:13" s="88" customFormat="1" x14ac:dyDescent="0.35">
      <c r="A585" s="69">
        <v>11</v>
      </c>
      <c r="B585" s="65">
        <f t="shared" si="28"/>
        <v>11</v>
      </c>
      <c r="C585" s="122"/>
      <c r="D585" s="122"/>
      <c r="E585" s="70">
        <v>8.0299999999999994</v>
      </c>
      <c r="F585" s="65">
        <f t="shared" si="29"/>
        <v>8</v>
      </c>
      <c r="G585" s="69">
        <v>15.022</v>
      </c>
      <c r="H585" s="65">
        <f t="shared" si="30"/>
        <v>15</v>
      </c>
      <c r="I585" s="71" t="s">
        <v>113</v>
      </c>
      <c r="J585" s="71"/>
      <c r="K585" s="132"/>
      <c r="L585" s="123"/>
      <c r="M585" s="85"/>
    </row>
    <row r="586" spans="1:13" s="88" customFormat="1" x14ac:dyDescent="0.35">
      <c r="A586" s="69">
        <v>11</v>
      </c>
      <c r="B586" s="65">
        <f t="shared" si="28"/>
        <v>11</v>
      </c>
      <c r="C586" s="122"/>
      <c r="D586" s="122"/>
      <c r="E586" s="70">
        <v>8.0299999999999994</v>
      </c>
      <c r="F586" s="65">
        <f t="shared" si="29"/>
        <v>8</v>
      </c>
      <c r="G586" s="69">
        <v>15.023</v>
      </c>
      <c r="H586" s="65">
        <f t="shared" si="30"/>
        <v>15</v>
      </c>
      <c r="I586" s="71" t="s">
        <v>113</v>
      </c>
      <c r="J586" s="71"/>
      <c r="K586" s="132"/>
      <c r="L586" s="123"/>
      <c r="M586" s="85"/>
    </row>
    <row r="587" spans="1:13" s="88" customFormat="1" x14ac:dyDescent="0.35">
      <c r="A587" s="69">
        <v>11</v>
      </c>
      <c r="B587" s="65">
        <f t="shared" si="28"/>
        <v>11</v>
      </c>
      <c r="C587" s="122"/>
      <c r="D587" s="122"/>
      <c r="E587" s="70">
        <v>8.0299999999999994</v>
      </c>
      <c r="F587" s="65">
        <f t="shared" si="29"/>
        <v>8</v>
      </c>
      <c r="G587" s="69">
        <v>15.031000000000001</v>
      </c>
      <c r="H587" s="65">
        <f t="shared" si="30"/>
        <v>15</v>
      </c>
      <c r="I587" s="71" t="s">
        <v>113</v>
      </c>
      <c r="J587" s="71"/>
      <c r="K587" s="132"/>
      <c r="L587" s="123"/>
      <c r="M587" s="85"/>
    </row>
    <row r="588" spans="1:13" s="88" customFormat="1" x14ac:dyDescent="0.35">
      <c r="A588" s="69">
        <v>11</v>
      </c>
      <c r="B588" s="65">
        <f t="shared" si="28"/>
        <v>11</v>
      </c>
      <c r="C588" s="122"/>
      <c r="D588" s="122"/>
      <c r="E588" s="70">
        <v>8.0299999999999994</v>
      </c>
      <c r="F588" s="65">
        <f t="shared" si="29"/>
        <v>8</v>
      </c>
      <c r="G588" s="69">
        <v>15.032</v>
      </c>
      <c r="H588" s="65">
        <f t="shared" si="30"/>
        <v>15</v>
      </c>
      <c r="I588" s="71" t="s">
        <v>113</v>
      </c>
      <c r="J588" s="71"/>
      <c r="K588" s="132"/>
      <c r="L588" s="123"/>
      <c r="M588" s="85"/>
    </row>
    <row r="589" spans="1:13" s="88" customFormat="1" x14ac:dyDescent="0.35">
      <c r="A589" s="69">
        <v>11</v>
      </c>
      <c r="B589" s="65">
        <f t="shared" si="28"/>
        <v>11</v>
      </c>
      <c r="C589" s="122"/>
      <c r="D589" s="122"/>
      <c r="E589" s="70">
        <v>8.0299999999999994</v>
      </c>
      <c r="F589" s="65">
        <f t="shared" si="29"/>
        <v>8</v>
      </c>
      <c r="G589" s="69">
        <v>15.032999999999999</v>
      </c>
      <c r="H589" s="65">
        <f t="shared" si="30"/>
        <v>15</v>
      </c>
      <c r="I589" s="71" t="s">
        <v>113</v>
      </c>
      <c r="J589" s="71"/>
      <c r="K589" s="132" t="s">
        <v>740</v>
      </c>
      <c r="L589" s="123">
        <f>ROWS(K583:K589)</f>
        <v>7</v>
      </c>
      <c r="M589" s="85"/>
    </row>
    <row r="590" spans="1:13" s="88" customFormat="1" x14ac:dyDescent="0.35">
      <c r="A590" s="69">
        <v>11</v>
      </c>
      <c r="B590" s="65">
        <f t="shared" si="28"/>
        <v>11</v>
      </c>
      <c r="C590" s="122"/>
      <c r="D590" s="122"/>
      <c r="E590" s="70">
        <v>11.05</v>
      </c>
      <c r="F590" s="65">
        <f t="shared" si="29"/>
        <v>11</v>
      </c>
      <c r="G590" s="69">
        <v>15.021000000000001</v>
      </c>
      <c r="H590" s="65">
        <f t="shared" si="30"/>
        <v>15</v>
      </c>
      <c r="I590" s="71" t="s">
        <v>113</v>
      </c>
      <c r="J590" s="71"/>
      <c r="K590" s="132"/>
      <c r="L590" s="123"/>
      <c r="M590" s="72"/>
    </row>
    <row r="591" spans="1:13" s="88" customFormat="1" x14ac:dyDescent="0.35">
      <c r="A591" s="69">
        <v>11</v>
      </c>
      <c r="B591" s="65">
        <f t="shared" si="28"/>
        <v>11</v>
      </c>
      <c r="C591" s="122"/>
      <c r="D591" s="122"/>
      <c r="E591" s="70">
        <v>11.05</v>
      </c>
      <c r="F591" s="65">
        <f t="shared" si="29"/>
        <v>11</v>
      </c>
      <c r="G591" s="69">
        <v>15.022</v>
      </c>
      <c r="H591" s="65">
        <f t="shared" si="30"/>
        <v>15</v>
      </c>
      <c r="I591" s="71" t="s">
        <v>113</v>
      </c>
      <c r="J591" s="71"/>
      <c r="K591" s="132"/>
      <c r="L591" s="123"/>
      <c r="M591" s="72"/>
    </row>
    <row r="592" spans="1:13" s="88" customFormat="1" x14ac:dyDescent="0.35">
      <c r="A592" s="69">
        <v>11</v>
      </c>
      <c r="B592" s="65">
        <f t="shared" si="28"/>
        <v>11</v>
      </c>
      <c r="C592" s="122"/>
      <c r="D592" s="122"/>
      <c r="E592" s="70">
        <v>11.05</v>
      </c>
      <c r="F592" s="65">
        <f t="shared" si="29"/>
        <v>11</v>
      </c>
      <c r="G592" s="69">
        <v>15.023</v>
      </c>
      <c r="H592" s="65">
        <f t="shared" si="30"/>
        <v>15</v>
      </c>
      <c r="I592" s="71" t="s">
        <v>113</v>
      </c>
      <c r="J592" s="71"/>
      <c r="K592" s="132"/>
      <c r="L592" s="123"/>
      <c r="M592" s="72"/>
    </row>
    <row r="593" spans="1:13" s="88" customFormat="1" x14ac:dyDescent="0.35">
      <c r="A593" s="69">
        <v>11</v>
      </c>
      <c r="B593" s="65">
        <f t="shared" si="28"/>
        <v>11</v>
      </c>
      <c r="C593" s="122"/>
      <c r="D593" s="122"/>
      <c r="E593" s="70">
        <v>11.05</v>
      </c>
      <c r="F593" s="65">
        <f t="shared" si="29"/>
        <v>11</v>
      </c>
      <c r="G593" s="69">
        <v>15.031000000000001</v>
      </c>
      <c r="H593" s="65">
        <f t="shared" si="30"/>
        <v>15</v>
      </c>
      <c r="I593" s="71" t="s">
        <v>113</v>
      </c>
      <c r="J593" s="71"/>
      <c r="K593" s="132"/>
      <c r="L593" s="123"/>
      <c r="M593" s="72"/>
    </row>
    <row r="594" spans="1:13" s="88" customFormat="1" x14ac:dyDescent="0.35">
      <c r="A594" s="69">
        <v>11</v>
      </c>
      <c r="B594" s="65">
        <f t="shared" si="28"/>
        <v>11</v>
      </c>
      <c r="C594" s="122"/>
      <c r="D594" s="122"/>
      <c r="E594" s="70">
        <v>11.05</v>
      </c>
      <c r="F594" s="65">
        <f t="shared" si="29"/>
        <v>11</v>
      </c>
      <c r="G594" s="69">
        <v>15.032</v>
      </c>
      <c r="H594" s="65">
        <f t="shared" si="30"/>
        <v>15</v>
      </c>
      <c r="I594" s="71" t="s">
        <v>113</v>
      </c>
      <c r="J594" s="71"/>
      <c r="K594" s="132"/>
      <c r="L594" s="123"/>
      <c r="M594" s="72"/>
    </row>
    <row r="595" spans="1:13" s="88" customFormat="1" x14ac:dyDescent="0.35">
      <c r="A595" s="69">
        <v>11</v>
      </c>
      <c r="B595" s="65">
        <f t="shared" si="28"/>
        <v>11</v>
      </c>
      <c r="C595" s="122"/>
      <c r="D595" s="122"/>
      <c r="E595" s="70">
        <v>11.05</v>
      </c>
      <c r="F595" s="65">
        <f t="shared" si="29"/>
        <v>11</v>
      </c>
      <c r="G595" s="69">
        <v>15.032999999999999</v>
      </c>
      <c r="H595" s="65">
        <f t="shared" si="30"/>
        <v>15</v>
      </c>
      <c r="I595" s="71" t="s">
        <v>113</v>
      </c>
      <c r="J595" s="71"/>
      <c r="K595" s="132"/>
      <c r="L595" s="123"/>
      <c r="M595" s="72"/>
    </row>
    <row r="596" spans="1:13" s="88" customFormat="1" x14ac:dyDescent="0.35">
      <c r="A596" s="69">
        <v>11</v>
      </c>
      <c r="B596" s="65">
        <f t="shared" si="28"/>
        <v>11</v>
      </c>
      <c r="C596" s="122"/>
      <c r="D596" s="122"/>
      <c r="E596" s="70">
        <v>11.06</v>
      </c>
      <c r="F596" s="65">
        <f t="shared" si="29"/>
        <v>11</v>
      </c>
      <c r="G596" s="69">
        <v>15.021000000000001</v>
      </c>
      <c r="H596" s="65">
        <f t="shared" si="30"/>
        <v>15</v>
      </c>
      <c r="I596" s="71" t="s">
        <v>113</v>
      </c>
      <c r="J596" s="71"/>
      <c r="K596" s="132"/>
      <c r="L596" s="123"/>
      <c r="M596" s="72"/>
    </row>
    <row r="597" spans="1:13" s="88" customFormat="1" x14ac:dyDescent="0.35">
      <c r="A597" s="69">
        <v>11</v>
      </c>
      <c r="B597" s="65">
        <f t="shared" si="28"/>
        <v>11</v>
      </c>
      <c r="C597" s="122"/>
      <c r="D597" s="122"/>
      <c r="E597" s="70">
        <v>11.06</v>
      </c>
      <c r="F597" s="65">
        <f t="shared" si="29"/>
        <v>11</v>
      </c>
      <c r="G597" s="69">
        <v>15.022</v>
      </c>
      <c r="H597" s="65">
        <f t="shared" si="30"/>
        <v>15</v>
      </c>
      <c r="I597" s="71" t="s">
        <v>113</v>
      </c>
      <c r="J597" s="71"/>
      <c r="K597" s="132"/>
      <c r="L597" s="123"/>
      <c r="M597" s="72"/>
    </row>
    <row r="598" spans="1:13" s="88" customFormat="1" x14ac:dyDescent="0.35">
      <c r="A598" s="69">
        <v>11</v>
      </c>
      <c r="B598" s="65">
        <f t="shared" si="28"/>
        <v>11</v>
      </c>
      <c r="C598" s="122"/>
      <c r="D598" s="122"/>
      <c r="E598" s="70">
        <v>11.06</v>
      </c>
      <c r="F598" s="65">
        <f t="shared" si="29"/>
        <v>11</v>
      </c>
      <c r="G598" s="69">
        <v>15.023</v>
      </c>
      <c r="H598" s="65">
        <f t="shared" si="30"/>
        <v>15</v>
      </c>
      <c r="I598" s="71" t="s">
        <v>113</v>
      </c>
      <c r="J598" s="71"/>
      <c r="K598" s="132"/>
      <c r="L598" s="123"/>
      <c r="M598" s="72"/>
    </row>
    <row r="599" spans="1:13" s="88" customFormat="1" x14ac:dyDescent="0.35">
      <c r="A599" s="69">
        <v>11</v>
      </c>
      <c r="B599" s="65">
        <f t="shared" si="28"/>
        <v>11</v>
      </c>
      <c r="C599" s="122"/>
      <c r="D599" s="122"/>
      <c r="E599" s="70">
        <v>11.06</v>
      </c>
      <c r="F599" s="65">
        <f t="shared" si="29"/>
        <v>11</v>
      </c>
      <c r="G599" s="69">
        <v>15.031000000000001</v>
      </c>
      <c r="H599" s="65">
        <f t="shared" si="30"/>
        <v>15</v>
      </c>
      <c r="I599" s="71" t="s">
        <v>113</v>
      </c>
      <c r="J599" s="71"/>
      <c r="K599" s="132"/>
      <c r="L599" s="123"/>
      <c r="M599" s="72"/>
    </row>
    <row r="600" spans="1:13" s="85" customFormat="1" x14ac:dyDescent="0.35">
      <c r="A600" s="69">
        <v>11</v>
      </c>
      <c r="B600" s="65">
        <f t="shared" si="28"/>
        <v>11</v>
      </c>
      <c r="C600" s="122"/>
      <c r="D600" s="122"/>
      <c r="E600" s="70">
        <v>11.06</v>
      </c>
      <c r="F600" s="65">
        <f t="shared" si="29"/>
        <v>11</v>
      </c>
      <c r="G600" s="69">
        <v>15.032</v>
      </c>
      <c r="H600" s="65">
        <f t="shared" si="30"/>
        <v>15</v>
      </c>
      <c r="I600" s="71" t="s">
        <v>113</v>
      </c>
      <c r="J600" s="71"/>
      <c r="K600" s="128"/>
      <c r="L600" s="122"/>
      <c r="M600" s="72"/>
    </row>
    <row r="601" spans="1:13" s="85" customFormat="1" x14ac:dyDescent="0.35">
      <c r="A601" s="69">
        <v>11</v>
      </c>
      <c r="B601" s="65">
        <f t="shared" si="28"/>
        <v>11</v>
      </c>
      <c r="C601" s="122"/>
      <c r="D601" s="122"/>
      <c r="E601" s="70">
        <v>11.06</v>
      </c>
      <c r="F601" s="65">
        <f t="shared" si="29"/>
        <v>11</v>
      </c>
      <c r="G601" s="69">
        <v>15.032999999999999</v>
      </c>
      <c r="H601" s="65">
        <f t="shared" si="30"/>
        <v>15</v>
      </c>
      <c r="I601" s="71" t="s">
        <v>113</v>
      </c>
      <c r="J601" s="71"/>
      <c r="K601" s="128" t="s">
        <v>742</v>
      </c>
      <c r="L601" s="122">
        <f>ROWS(K589:K601)</f>
        <v>13</v>
      </c>
      <c r="M601" s="72"/>
    </row>
    <row r="602" spans="1:13" s="85" customFormat="1" x14ac:dyDescent="0.35">
      <c r="A602" s="69">
        <v>11</v>
      </c>
      <c r="B602" s="65">
        <f t="shared" si="28"/>
        <v>11</v>
      </c>
      <c r="C602" s="122"/>
      <c r="D602" s="122"/>
      <c r="E602" s="70">
        <v>12.01</v>
      </c>
      <c r="F602" s="65">
        <f t="shared" si="29"/>
        <v>12</v>
      </c>
      <c r="G602" s="69">
        <v>15.021000000000001</v>
      </c>
      <c r="H602" s="65">
        <f t="shared" si="30"/>
        <v>15</v>
      </c>
      <c r="I602" s="71" t="s">
        <v>113</v>
      </c>
      <c r="J602" s="71"/>
      <c r="K602" s="128"/>
      <c r="L602" s="122"/>
      <c r="M602" s="64"/>
    </row>
    <row r="603" spans="1:13" s="85" customFormat="1" x14ac:dyDescent="0.35">
      <c r="A603" s="69">
        <v>11</v>
      </c>
      <c r="B603" s="65">
        <f t="shared" si="28"/>
        <v>11</v>
      </c>
      <c r="C603" s="122"/>
      <c r="D603" s="122"/>
      <c r="E603" s="70">
        <v>12.01</v>
      </c>
      <c r="F603" s="65">
        <f t="shared" si="29"/>
        <v>12</v>
      </c>
      <c r="G603" s="69">
        <v>15.022</v>
      </c>
      <c r="H603" s="65">
        <f t="shared" si="30"/>
        <v>15</v>
      </c>
      <c r="I603" s="71" t="s">
        <v>113</v>
      </c>
      <c r="J603" s="71"/>
      <c r="K603" s="128"/>
      <c r="L603" s="122"/>
      <c r="M603" s="64"/>
    </row>
    <row r="604" spans="1:13" s="85" customFormat="1" x14ac:dyDescent="0.35">
      <c r="A604" s="69">
        <v>11</v>
      </c>
      <c r="B604" s="65">
        <f t="shared" si="28"/>
        <v>11</v>
      </c>
      <c r="C604" s="122"/>
      <c r="D604" s="122"/>
      <c r="E604" s="70">
        <v>12.01</v>
      </c>
      <c r="F604" s="65">
        <f t="shared" si="29"/>
        <v>12</v>
      </c>
      <c r="G604" s="69">
        <v>15.023</v>
      </c>
      <c r="H604" s="65">
        <f t="shared" si="30"/>
        <v>15</v>
      </c>
      <c r="I604" s="71" t="s">
        <v>113</v>
      </c>
      <c r="J604" s="71"/>
      <c r="K604" s="128"/>
      <c r="L604" s="122"/>
      <c r="M604" s="64"/>
    </row>
    <row r="605" spans="1:13" s="85" customFormat="1" x14ac:dyDescent="0.35">
      <c r="A605" s="69">
        <v>11</v>
      </c>
      <c r="B605" s="65">
        <f t="shared" si="28"/>
        <v>11</v>
      </c>
      <c r="C605" s="122"/>
      <c r="D605" s="122"/>
      <c r="E605" s="70">
        <v>12.01</v>
      </c>
      <c r="F605" s="65">
        <f t="shared" si="29"/>
        <v>12</v>
      </c>
      <c r="G605" s="69">
        <v>15.031000000000001</v>
      </c>
      <c r="H605" s="65">
        <f t="shared" si="30"/>
        <v>15</v>
      </c>
      <c r="I605" s="71" t="s">
        <v>113</v>
      </c>
      <c r="J605" s="71"/>
      <c r="K605" s="128"/>
      <c r="L605" s="122"/>
      <c r="M605" s="64"/>
    </row>
    <row r="606" spans="1:13" s="85" customFormat="1" x14ac:dyDescent="0.35">
      <c r="A606" s="69">
        <v>11</v>
      </c>
      <c r="B606" s="65">
        <f t="shared" si="28"/>
        <v>11</v>
      </c>
      <c r="C606" s="122"/>
      <c r="D606" s="122"/>
      <c r="E606" s="70">
        <v>12.01</v>
      </c>
      <c r="F606" s="65">
        <f t="shared" si="29"/>
        <v>12</v>
      </c>
      <c r="G606" s="69">
        <v>15.032</v>
      </c>
      <c r="H606" s="65">
        <f t="shared" si="30"/>
        <v>15</v>
      </c>
      <c r="I606" s="71" t="s">
        <v>113</v>
      </c>
      <c r="J606" s="71"/>
      <c r="K606" s="128"/>
      <c r="L606" s="122"/>
      <c r="M606" s="64"/>
    </row>
    <row r="607" spans="1:13" s="85" customFormat="1" x14ac:dyDescent="0.35">
      <c r="A607" s="69">
        <v>11</v>
      </c>
      <c r="B607" s="65">
        <f t="shared" si="28"/>
        <v>11</v>
      </c>
      <c r="C607" s="122">
        <f>ROWS(A578:A607)</f>
        <v>30</v>
      </c>
      <c r="D607" s="122"/>
      <c r="E607" s="70">
        <v>12.01</v>
      </c>
      <c r="F607" s="65">
        <f t="shared" si="29"/>
        <v>12</v>
      </c>
      <c r="G607" s="69">
        <v>15.032999999999999</v>
      </c>
      <c r="H607" s="65">
        <f t="shared" si="30"/>
        <v>15</v>
      </c>
      <c r="I607" s="71" t="s">
        <v>113</v>
      </c>
      <c r="J607" s="71"/>
      <c r="K607" s="128" t="s">
        <v>743</v>
      </c>
      <c r="L607" s="122">
        <f>ROWS(K601:K607)</f>
        <v>7</v>
      </c>
      <c r="M607" s="84"/>
    </row>
    <row r="608" spans="1:13" s="85" customFormat="1" x14ac:dyDescent="0.35">
      <c r="A608" s="69">
        <v>12.2</v>
      </c>
      <c r="B608" s="65">
        <f t="shared" si="28"/>
        <v>12</v>
      </c>
      <c r="C608" s="122"/>
      <c r="D608" s="122"/>
      <c r="E608" s="70">
        <v>4.0199999999999996</v>
      </c>
      <c r="F608" s="65">
        <f t="shared" si="29"/>
        <v>4</v>
      </c>
      <c r="G608" s="69">
        <v>2.04</v>
      </c>
      <c r="H608" s="65">
        <f t="shared" si="30"/>
        <v>2</v>
      </c>
      <c r="I608" s="71" t="s">
        <v>300</v>
      </c>
      <c r="J608" s="71"/>
      <c r="K608" s="128" t="s">
        <v>748</v>
      </c>
      <c r="L608" s="123">
        <f>ROWS(K608:K608)</f>
        <v>1</v>
      </c>
      <c r="M608" s="72"/>
    </row>
    <row r="609" spans="1:13" s="85" customFormat="1" x14ac:dyDescent="0.35">
      <c r="A609" s="69">
        <v>12.2</v>
      </c>
      <c r="B609" s="65">
        <f t="shared" si="28"/>
        <v>12</v>
      </c>
      <c r="C609" s="122"/>
      <c r="D609" s="122"/>
      <c r="E609" s="70">
        <v>4.0199999999999996</v>
      </c>
      <c r="F609" s="65">
        <f t="shared" si="29"/>
        <v>4</v>
      </c>
      <c r="G609" s="69">
        <v>10.039999999999999</v>
      </c>
      <c r="H609" s="65">
        <f t="shared" si="30"/>
        <v>10</v>
      </c>
      <c r="I609" s="71" t="s">
        <v>300</v>
      </c>
      <c r="J609" s="71"/>
      <c r="K609" s="128" t="s">
        <v>749</v>
      </c>
      <c r="L609" s="123">
        <f>ROWS(K609:K609)</f>
        <v>1</v>
      </c>
      <c r="M609" s="72"/>
    </row>
    <row r="610" spans="1:13" s="85" customFormat="1" x14ac:dyDescent="0.35">
      <c r="A610" s="69">
        <v>12.2</v>
      </c>
      <c r="B610" s="65">
        <f t="shared" si="28"/>
        <v>12</v>
      </c>
      <c r="C610" s="122"/>
      <c r="D610" s="122"/>
      <c r="E610" s="70">
        <v>6.01</v>
      </c>
      <c r="F610" s="65">
        <f t="shared" si="29"/>
        <v>6</v>
      </c>
      <c r="G610" s="69">
        <v>2.04</v>
      </c>
      <c r="H610" s="65">
        <f t="shared" si="30"/>
        <v>2</v>
      </c>
      <c r="I610" s="71" t="s">
        <v>300</v>
      </c>
      <c r="J610" s="71"/>
      <c r="K610" s="128"/>
      <c r="L610" s="122"/>
      <c r="M610" s="72"/>
    </row>
    <row r="611" spans="1:13" s="85" customFormat="1" x14ac:dyDescent="0.35">
      <c r="A611" s="69">
        <v>12.2</v>
      </c>
      <c r="B611" s="65">
        <f t="shared" si="28"/>
        <v>12</v>
      </c>
      <c r="C611" s="122"/>
      <c r="D611" s="122"/>
      <c r="E611" s="70">
        <v>6.01</v>
      </c>
      <c r="F611" s="65">
        <f t="shared" si="29"/>
        <v>6</v>
      </c>
      <c r="G611" s="69">
        <v>10.039999999999999</v>
      </c>
      <c r="H611" s="65">
        <f t="shared" si="30"/>
        <v>10</v>
      </c>
      <c r="I611" s="71" t="s">
        <v>300</v>
      </c>
      <c r="J611" s="71"/>
      <c r="K611" s="128" t="s">
        <v>755</v>
      </c>
      <c r="L611" s="123">
        <f>ROWS(K611:K611)</f>
        <v>1</v>
      </c>
      <c r="M611" s="72"/>
    </row>
    <row r="612" spans="1:13" s="88" customFormat="1" x14ac:dyDescent="0.35">
      <c r="A612" s="60">
        <v>12.1</v>
      </c>
      <c r="B612" s="65">
        <f t="shared" si="28"/>
        <v>12</v>
      </c>
      <c r="C612" s="123"/>
      <c r="D612" s="123"/>
      <c r="E612" s="61">
        <v>2.11</v>
      </c>
      <c r="F612" s="65">
        <f t="shared" si="29"/>
        <v>2</v>
      </c>
      <c r="G612" s="60">
        <v>8.07</v>
      </c>
      <c r="H612" s="65">
        <f t="shared" si="30"/>
        <v>8</v>
      </c>
      <c r="I612" s="62" t="s">
        <v>210</v>
      </c>
      <c r="J612" s="62"/>
      <c r="K612" s="128"/>
      <c r="L612" s="122"/>
      <c r="M612" s="72"/>
    </row>
    <row r="613" spans="1:13" s="88" customFormat="1" x14ac:dyDescent="0.35">
      <c r="A613" s="60">
        <v>12.1</v>
      </c>
      <c r="B613" s="65">
        <f t="shared" si="28"/>
        <v>12</v>
      </c>
      <c r="C613" s="123"/>
      <c r="D613" s="123"/>
      <c r="E613" s="61">
        <v>2.12</v>
      </c>
      <c r="F613" s="65">
        <f t="shared" si="29"/>
        <v>2</v>
      </c>
      <c r="G613" s="60">
        <v>8.07</v>
      </c>
      <c r="H613" s="65">
        <f t="shared" si="30"/>
        <v>8</v>
      </c>
      <c r="I613" s="62" t="s">
        <v>210</v>
      </c>
      <c r="J613" s="62"/>
      <c r="K613" s="132"/>
      <c r="L613" s="123"/>
      <c r="M613" s="72"/>
    </row>
    <row r="614" spans="1:13" s="88" customFormat="1" x14ac:dyDescent="0.35">
      <c r="A614" s="69">
        <v>12.1</v>
      </c>
      <c r="B614" s="65">
        <f t="shared" si="28"/>
        <v>12</v>
      </c>
      <c r="C614" s="122"/>
      <c r="D614" s="122"/>
      <c r="E614" s="70">
        <v>3.01</v>
      </c>
      <c r="F614" s="65">
        <f t="shared" si="29"/>
        <v>3</v>
      </c>
      <c r="G614" s="69">
        <v>8.07</v>
      </c>
      <c r="H614" s="65">
        <f t="shared" si="30"/>
        <v>8</v>
      </c>
      <c r="I614" s="71" t="s">
        <v>210</v>
      </c>
      <c r="J614" s="71"/>
      <c r="K614" s="132"/>
      <c r="L614" s="123"/>
      <c r="M614" s="64"/>
    </row>
    <row r="615" spans="1:13" s="88" customFormat="1" x14ac:dyDescent="0.35">
      <c r="A615" s="60">
        <v>12.1</v>
      </c>
      <c r="B615" s="65">
        <f t="shared" si="28"/>
        <v>12</v>
      </c>
      <c r="C615" s="123"/>
      <c r="D615" s="123"/>
      <c r="E615" s="61">
        <v>16</v>
      </c>
      <c r="F615" s="65">
        <f t="shared" si="29"/>
        <v>16</v>
      </c>
      <c r="G615" s="60">
        <v>8.07</v>
      </c>
      <c r="H615" s="65">
        <f t="shared" si="30"/>
        <v>8</v>
      </c>
      <c r="I615" s="62" t="s">
        <v>210</v>
      </c>
      <c r="J615" s="62"/>
      <c r="K615" s="128" t="s">
        <v>764</v>
      </c>
      <c r="L615" s="123">
        <f>ROWS(K615:K615)</f>
        <v>1</v>
      </c>
      <c r="M615" s="72"/>
    </row>
    <row r="616" spans="1:13" s="88" customFormat="1" x14ac:dyDescent="0.35">
      <c r="A616" s="69">
        <v>12.1</v>
      </c>
      <c r="B616" s="65">
        <f t="shared" si="28"/>
        <v>12</v>
      </c>
      <c r="C616" s="122"/>
      <c r="D616" s="122"/>
      <c r="E616" s="70">
        <v>2.11</v>
      </c>
      <c r="F616" s="65">
        <f t="shared" si="29"/>
        <v>2</v>
      </c>
      <c r="G616" s="69">
        <v>8.06</v>
      </c>
      <c r="H616" s="65">
        <f t="shared" si="30"/>
        <v>8</v>
      </c>
      <c r="I616" s="71" t="s">
        <v>209</v>
      </c>
      <c r="J616" s="71"/>
      <c r="K616" s="128"/>
      <c r="L616" s="122"/>
      <c r="M616" s="72"/>
    </row>
    <row r="617" spans="1:13" s="88" customFormat="1" x14ac:dyDescent="0.35">
      <c r="A617" s="69">
        <v>12.1</v>
      </c>
      <c r="B617" s="65">
        <f t="shared" si="28"/>
        <v>12</v>
      </c>
      <c r="C617" s="122"/>
      <c r="D617" s="122"/>
      <c r="E617" s="70">
        <v>2.12</v>
      </c>
      <c r="F617" s="65">
        <f t="shared" si="29"/>
        <v>2</v>
      </c>
      <c r="G617" s="69">
        <v>8.06</v>
      </c>
      <c r="H617" s="65">
        <f t="shared" si="30"/>
        <v>8</v>
      </c>
      <c r="I617" s="71" t="s">
        <v>209</v>
      </c>
      <c r="J617" s="71"/>
      <c r="K617" s="132"/>
      <c r="L617" s="123"/>
      <c r="M617" s="72"/>
    </row>
    <row r="618" spans="1:13" s="88" customFormat="1" x14ac:dyDescent="0.35">
      <c r="A618" s="69">
        <v>12.1</v>
      </c>
      <c r="B618" s="65">
        <f t="shared" si="28"/>
        <v>12</v>
      </c>
      <c r="C618" s="122"/>
      <c r="D618" s="122"/>
      <c r="E618" s="70">
        <v>3.01</v>
      </c>
      <c r="F618" s="65">
        <f t="shared" si="29"/>
        <v>3</v>
      </c>
      <c r="G618" s="69">
        <v>8.06</v>
      </c>
      <c r="H618" s="65">
        <f t="shared" si="30"/>
        <v>8</v>
      </c>
      <c r="I618" s="71" t="s">
        <v>209</v>
      </c>
      <c r="J618" s="71"/>
      <c r="K618" s="132"/>
      <c r="L618" s="123"/>
      <c r="M618" s="64"/>
    </row>
    <row r="619" spans="1:13" s="88" customFormat="1" x14ac:dyDescent="0.35">
      <c r="A619" s="73">
        <v>12.2</v>
      </c>
      <c r="B619" s="65">
        <f t="shared" si="28"/>
        <v>12</v>
      </c>
      <c r="C619" s="124"/>
      <c r="D619" s="124"/>
      <c r="E619" s="96">
        <v>6.01</v>
      </c>
      <c r="F619" s="65">
        <f t="shared" si="29"/>
        <v>6</v>
      </c>
      <c r="G619" s="73">
        <v>8.01</v>
      </c>
      <c r="H619" s="65">
        <f t="shared" si="30"/>
        <v>8</v>
      </c>
      <c r="I619" s="97" t="s">
        <v>214</v>
      </c>
      <c r="J619" s="97"/>
      <c r="K619" s="128" t="s">
        <v>754</v>
      </c>
      <c r="L619" s="123">
        <f>ROWS(K619:K619)</f>
        <v>1</v>
      </c>
      <c r="M619" s="72"/>
    </row>
    <row r="620" spans="1:13" s="88" customFormat="1" x14ac:dyDescent="0.35">
      <c r="A620" s="73">
        <v>12.2</v>
      </c>
      <c r="B620" s="65">
        <f t="shared" si="28"/>
        <v>12</v>
      </c>
      <c r="C620" s="124"/>
      <c r="D620" s="124"/>
      <c r="E620" s="96">
        <v>6.01</v>
      </c>
      <c r="F620" s="65">
        <f t="shared" si="29"/>
        <v>6</v>
      </c>
      <c r="G620" s="73">
        <v>12.08</v>
      </c>
      <c r="H620" s="65">
        <f t="shared" si="30"/>
        <v>12</v>
      </c>
      <c r="I620" s="97" t="s">
        <v>214</v>
      </c>
      <c r="J620" s="97"/>
      <c r="K620" s="128"/>
      <c r="L620" s="122"/>
      <c r="M620" s="57"/>
    </row>
    <row r="621" spans="1:13" s="88" customFormat="1" x14ac:dyDescent="0.35">
      <c r="A621" s="69">
        <v>12.2</v>
      </c>
      <c r="B621" s="65">
        <f t="shared" si="28"/>
        <v>12</v>
      </c>
      <c r="C621" s="122"/>
      <c r="D621" s="122"/>
      <c r="E621" s="70">
        <v>5.0199999999999996</v>
      </c>
      <c r="F621" s="65">
        <f t="shared" si="29"/>
        <v>5</v>
      </c>
      <c r="G621" s="69">
        <v>12.02</v>
      </c>
      <c r="H621" s="65">
        <f t="shared" si="30"/>
        <v>12</v>
      </c>
      <c r="I621" s="71" t="s">
        <v>145</v>
      </c>
      <c r="J621" s="71"/>
      <c r="K621" s="128" t="s">
        <v>751</v>
      </c>
      <c r="L621" s="123">
        <f>ROWS(K621:K621)</f>
        <v>1</v>
      </c>
      <c r="M621" s="72"/>
    </row>
    <row r="622" spans="1:13" s="85" customFormat="1" x14ac:dyDescent="0.35">
      <c r="A622" s="69">
        <v>12.2</v>
      </c>
      <c r="B622" s="65">
        <f t="shared" si="28"/>
        <v>12</v>
      </c>
      <c r="C622" s="122"/>
      <c r="D622" s="122"/>
      <c r="E622" s="70">
        <v>6.01</v>
      </c>
      <c r="F622" s="65">
        <f t="shared" si="29"/>
        <v>6</v>
      </c>
      <c r="G622" s="69">
        <v>12.02</v>
      </c>
      <c r="H622" s="65">
        <f t="shared" si="30"/>
        <v>12</v>
      </c>
      <c r="I622" s="71" t="s">
        <v>145</v>
      </c>
      <c r="J622" s="71"/>
      <c r="K622" s="128" t="s">
        <v>756</v>
      </c>
      <c r="L622" s="122">
        <f>ROWS(K621:K622)</f>
        <v>2</v>
      </c>
      <c r="M622" s="57"/>
    </row>
    <row r="623" spans="1:13" s="85" customFormat="1" x14ac:dyDescent="0.35">
      <c r="A623" s="69">
        <v>12.2</v>
      </c>
      <c r="B623" s="65">
        <f t="shared" si="28"/>
        <v>12</v>
      </c>
      <c r="C623" s="122"/>
      <c r="D623" s="122"/>
      <c r="E623" s="70">
        <v>8.01</v>
      </c>
      <c r="F623" s="65">
        <f t="shared" si="29"/>
        <v>8</v>
      </c>
      <c r="G623" s="69">
        <v>12.02</v>
      </c>
      <c r="H623" s="65">
        <f t="shared" si="30"/>
        <v>12</v>
      </c>
      <c r="I623" s="71" t="s">
        <v>145</v>
      </c>
      <c r="J623" s="71"/>
      <c r="K623" s="128" t="s">
        <v>759</v>
      </c>
      <c r="L623" s="123">
        <f>ROWS(K623:K623)</f>
        <v>1</v>
      </c>
      <c r="M623" s="64"/>
    </row>
    <row r="624" spans="1:13" s="85" customFormat="1" x14ac:dyDescent="0.35">
      <c r="A624" s="69">
        <v>12.2</v>
      </c>
      <c r="B624" s="65">
        <f t="shared" si="28"/>
        <v>12</v>
      </c>
      <c r="C624" s="122"/>
      <c r="D624" s="122"/>
      <c r="E624" s="70">
        <v>12.01</v>
      </c>
      <c r="F624" s="65">
        <f t="shared" si="29"/>
        <v>12</v>
      </c>
      <c r="G624" s="69">
        <v>12.02</v>
      </c>
      <c r="H624" s="65">
        <f t="shared" si="30"/>
        <v>12</v>
      </c>
      <c r="I624" s="71" t="s">
        <v>145</v>
      </c>
      <c r="J624" s="71"/>
      <c r="K624" s="128" t="s">
        <v>760</v>
      </c>
      <c r="L624" s="123">
        <f>ROWS(K624:K624)</f>
        <v>1</v>
      </c>
      <c r="M624" s="72"/>
    </row>
    <row r="625" spans="1:13" s="85" customFormat="1" x14ac:dyDescent="0.35">
      <c r="A625" s="69">
        <v>12.1</v>
      </c>
      <c r="B625" s="65">
        <f t="shared" si="28"/>
        <v>12</v>
      </c>
      <c r="C625" s="122"/>
      <c r="D625" s="122"/>
      <c r="E625" s="70">
        <v>2.11</v>
      </c>
      <c r="F625" s="65">
        <f t="shared" si="29"/>
        <v>2</v>
      </c>
      <c r="G625" s="69">
        <v>8.0500000000000007</v>
      </c>
      <c r="H625" s="65">
        <f t="shared" si="30"/>
        <v>8</v>
      </c>
      <c r="I625" s="71" t="s">
        <v>117</v>
      </c>
      <c r="J625" s="71"/>
      <c r="K625" s="128"/>
      <c r="L625" s="122"/>
      <c r="M625" s="72"/>
    </row>
    <row r="626" spans="1:13" s="85" customFormat="1" x14ac:dyDescent="0.35">
      <c r="A626" s="69">
        <v>12.1</v>
      </c>
      <c r="B626" s="65">
        <f t="shared" si="28"/>
        <v>12</v>
      </c>
      <c r="C626" s="122"/>
      <c r="D626" s="122"/>
      <c r="E626" s="70">
        <v>2.12</v>
      </c>
      <c r="F626" s="65">
        <f t="shared" si="29"/>
        <v>2</v>
      </c>
      <c r="G626" s="69">
        <v>8.0500000000000007</v>
      </c>
      <c r="H626" s="65">
        <f t="shared" si="30"/>
        <v>8</v>
      </c>
      <c r="I626" s="71" t="s">
        <v>117</v>
      </c>
      <c r="J626" s="71"/>
      <c r="K626" s="132"/>
      <c r="L626" s="123"/>
      <c r="M626" s="72"/>
    </row>
    <row r="627" spans="1:13" s="85" customFormat="1" x14ac:dyDescent="0.35">
      <c r="A627" s="69">
        <v>12.1</v>
      </c>
      <c r="B627" s="65">
        <f t="shared" si="28"/>
        <v>12</v>
      </c>
      <c r="C627" s="122"/>
      <c r="D627" s="122"/>
      <c r="E627" s="70">
        <v>2.11</v>
      </c>
      <c r="F627" s="65">
        <f t="shared" si="29"/>
        <v>2</v>
      </c>
      <c r="G627" s="69">
        <v>9.01</v>
      </c>
      <c r="H627" s="65">
        <f t="shared" si="30"/>
        <v>9</v>
      </c>
      <c r="I627" s="71" t="s">
        <v>117</v>
      </c>
      <c r="J627" s="71"/>
      <c r="K627" s="132"/>
      <c r="L627" s="123"/>
      <c r="M627" s="72"/>
    </row>
    <row r="628" spans="1:13" s="85" customFormat="1" x14ac:dyDescent="0.35">
      <c r="A628" s="69">
        <v>12.1</v>
      </c>
      <c r="B628" s="65">
        <f t="shared" si="28"/>
        <v>12</v>
      </c>
      <c r="C628" s="122"/>
      <c r="D628" s="122"/>
      <c r="E628" s="70">
        <v>2.11</v>
      </c>
      <c r="F628" s="65">
        <f t="shared" si="29"/>
        <v>2</v>
      </c>
      <c r="G628" s="69">
        <v>9.02</v>
      </c>
      <c r="H628" s="65">
        <f t="shared" si="30"/>
        <v>9</v>
      </c>
      <c r="I628" s="71" t="s">
        <v>117</v>
      </c>
      <c r="J628" s="71"/>
      <c r="K628" s="132"/>
      <c r="L628" s="123"/>
      <c r="M628" s="64"/>
    </row>
    <row r="629" spans="1:13" s="85" customFormat="1" x14ac:dyDescent="0.35">
      <c r="A629" s="69">
        <v>12.1</v>
      </c>
      <c r="B629" s="65">
        <f t="shared" si="28"/>
        <v>12</v>
      </c>
      <c r="C629" s="122"/>
      <c r="D629" s="122"/>
      <c r="E629" s="70">
        <v>2.12</v>
      </c>
      <c r="F629" s="65">
        <f t="shared" si="29"/>
        <v>2</v>
      </c>
      <c r="G629" s="69">
        <v>9.01</v>
      </c>
      <c r="H629" s="65">
        <f t="shared" si="30"/>
        <v>9</v>
      </c>
      <c r="I629" s="71" t="s">
        <v>117</v>
      </c>
      <c r="J629" s="71"/>
      <c r="K629" s="132"/>
      <c r="L629" s="123"/>
      <c r="M629" s="72"/>
    </row>
    <row r="630" spans="1:13" s="85" customFormat="1" x14ac:dyDescent="0.35">
      <c r="A630" s="69">
        <v>12.1</v>
      </c>
      <c r="B630" s="65">
        <f t="shared" si="28"/>
        <v>12</v>
      </c>
      <c r="C630" s="122"/>
      <c r="D630" s="122"/>
      <c r="E630" s="70">
        <v>2.12</v>
      </c>
      <c r="F630" s="65">
        <f t="shared" si="29"/>
        <v>2</v>
      </c>
      <c r="G630" s="69">
        <v>9.02</v>
      </c>
      <c r="H630" s="65">
        <f t="shared" si="30"/>
        <v>9</v>
      </c>
      <c r="I630" s="71" t="s">
        <v>117</v>
      </c>
      <c r="J630" s="71"/>
      <c r="K630" s="132" t="s">
        <v>745</v>
      </c>
      <c r="L630" s="123">
        <f>ROWS(K627:K630)</f>
        <v>4</v>
      </c>
      <c r="M630" s="72"/>
    </row>
    <row r="631" spans="1:13" s="85" customFormat="1" x14ac:dyDescent="0.35">
      <c r="A631" s="69">
        <v>12.1</v>
      </c>
      <c r="B631" s="65">
        <f t="shared" si="28"/>
        <v>12</v>
      </c>
      <c r="C631" s="122"/>
      <c r="D631" s="122"/>
      <c r="E631" s="70">
        <v>3.02</v>
      </c>
      <c r="F631" s="65">
        <f t="shared" si="29"/>
        <v>3</v>
      </c>
      <c r="G631" s="69">
        <v>8.0500000000000007</v>
      </c>
      <c r="H631" s="65">
        <f t="shared" si="30"/>
        <v>8</v>
      </c>
      <c r="I631" s="71" t="s">
        <v>117</v>
      </c>
      <c r="J631" s="71"/>
      <c r="K631" s="132"/>
      <c r="L631" s="123"/>
      <c r="M631" s="64"/>
    </row>
    <row r="632" spans="1:13" s="85" customFormat="1" x14ac:dyDescent="0.35">
      <c r="A632" s="69">
        <v>12.1</v>
      </c>
      <c r="B632" s="65">
        <f t="shared" si="28"/>
        <v>12</v>
      </c>
      <c r="C632" s="122"/>
      <c r="D632" s="122"/>
      <c r="E632" s="70">
        <v>3.03</v>
      </c>
      <c r="F632" s="65">
        <f t="shared" si="29"/>
        <v>3</v>
      </c>
      <c r="G632" s="69">
        <v>8.0500000000000007</v>
      </c>
      <c r="H632" s="65">
        <f t="shared" si="30"/>
        <v>8</v>
      </c>
      <c r="I632" s="71" t="s">
        <v>117</v>
      </c>
      <c r="J632" s="71"/>
      <c r="K632" s="128" t="s">
        <v>746</v>
      </c>
      <c r="L632" s="122">
        <f>ROWS(K630:K632)</f>
        <v>3</v>
      </c>
      <c r="M632" s="64"/>
    </row>
    <row r="633" spans="1:13" s="85" customFormat="1" x14ac:dyDescent="0.35">
      <c r="A633" s="69">
        <v>12.1</v>
      </c>
      <c r="B633" s="65">
        <f t="shared" si="28"/>
        <v>12</v>
      </c>
      <c r="C633" s="122"/>
      <c r="D633" s="122"/>
      <c r="E633" s="70">
        <v>3.02</v>
      </c>
      <c r="F633" s="65">
        <f t="shared" si="29"/>
        <v>3</v>
      </c>
      <c r="G633" s="69">
        <v>9.01</v>
      </c>
      <c r="H633" s="65">
        <f t="shared" si="30"/>
        <v>9</v>
      </c>
      <c r="I633" s="71" t="s">
        <v>117</v>
      </c>
      <c r="J633" s="71"/>
      <c r="K633" s="132"/>
      <c r="L633" s="123"/>
      <c r="M633" s="64"/>
    </row>
    <row r="634" spans="1:13" s="85" customFormat="1" x14ac:dyDescent="0.35">
      <c r="A634" s="69">
        <v>12.1</v>
      </c>
      <c r="B634" s="65">
        <f t="shared" si="28"/>
        <v>12</v>
      </c>
      <c r="C634" s="122"/>
      <c r="D634" s="122"/>
      <c r="E634" s="70">
        <v>3.02</v>
      </c>
      <c r="F634" s="65">
        <f t="shared" si="29"/>
        <v>3</v>
      </c>
      <c r="G634" s="69">
        <v>9.02</v>
      </c>
      <c r="H634" s="65">
        <f t="shared" si="30"/>
        <v>9</v>
      </c>
      <c r="I634" s="71" t="s">
        <v>117</v>
      </c>
      <c r="J634" s="71"/>
      <c r="K634" s="128"/>
      <c r="L634" s="122"/>
      <c r="M634" s="72"/>
    </row>
    <row r="635" spans="1:13" s="72" customFormat="1" x14ac:dyDescent="0.35">
      <c r="A635" s="69">
        <v>12.1</v>
      </c>
      <c r="B635" s="65">
        <f t="shared" si="28"/>
        <v>12</v>
      </c>
      <c r="C635" s="122"/>
      <c r="D635" s="122"/>
      <c r="E635" s="70">
        <v>3.03</v>
      </c>
      <c r="F635" s="65">
        <f t="shared" si="29"/>
        <v>3</v>
      </c>
      <c r="G635" s="69">
        <v>9.01</v>
      </c>
      <c r="H635" s="65">
        <f t="shared" si="30"/>
        <v>9</v>
      </c>
      <c r="I635" s="71" t="s">
        <v>117</v>
      </c>
      <c r="J635" s="71"/>
      <c r="K635" s="128"/>
      <c r="L635" s="122"/>
    </row>
    <row r="636" spans="1:13" s="72" customFormat="1" x14ac:dyDescent="0.35">
      <c r="A636" s="69">
        <v>12.1</v>
      </c>
      <c r="B636" s="65">
        <f t="shared" si="28"/>
        <v>12</v>
      </c>
      <c r="C636" s="122"/>
      <c r="D636" s="122"/>
      <c r="E636" s="70">
        <v>3.03</v>
      </c>
      <c r="F636" s="65">
        <f t="shared" si="29"/>
        <v>3</v>
      </c>
      <c r="G636" s="69">
        <v>9.02</v>
      </c>
      <c r="H636" s="65">
        <f t="shared" si="30"/>
        <v>9</v>
      </c>
      <c r="I636" s="71" t="s">
        <v>117</v>
      </c>
      <c r="J636" s="71"/>
      <c r="K636" s="128" t="s">
        <v>747</v>
      </c>
      <c r="L636" s="122">
        <f>ROWS(K633:K636)</f>
        <v>4</v>
      </c>
    </row>
    <row r="637" spans="1:13" s="72" customFormat="1" x14ac:dyDescent="0.35">
      <c r="A637" s="69">
        <v>12.1</v>
      </c>
      <c r="B637" s="65">
        <f t="shared" si="28"/>
        <v>12</v>
      </c>
      <c r="C637" s="122"/>
      <c r="D637" s="122"/>
      <c r="E637" s="70">
        <v>14.01</v>
      </c>
      <c r="F637" s="65">
        <f t="shared" si="29"/>
        <v>14</v>
      </c>
      <c r="G637" s="69">
        <v>8.0500000000000007</v>
      </c>
      <c r="H637" s="65">
        <f t="shared" si="30"/>
        <v>8</v>
      </c>
      <c r="I637" s="71" t="s">
        <v>117</v>
      </c>
      <c r="J637" s="71"/>
      <c r="K637" s="128" t="s">
        <v>761</v>
      </c>
      <c r="L637" s="123">
        <f>ROWS(K637:K637)</f>
        <v>1</v>
      </c>
    </row>
    <row r="638" spans="1:13" s="72" customFormat="1" x14ac:dyDescent="0.35">
      <c r="A638" s="69">
        <v>12.1</v>
      </c>
      <c r="B638" s="65">
        <f t="shared" si="28"/>
        <v>12</v>
      </c>
      <c r="C638" s="122"/>
      <c r="D638" s="122"/>
      <c r="E638" s="70">
        <v>14.01</v>
      </c>
      <c r="F638" s="65">
        <f t="shared" si="29"/>
        <v>14</v>
      </c>
      <c r="G638" s="69">
        <v>9.01</v>
      </c>
      <c r="H638" s="65">
        <f t="shared" si="30"/>
        <v>9</v>
      </c>
      <c r="I638" s="71" t="s">
        <v>117</v>
      </c>
      <c r="J638" s="71"/>
      <c r="K638" s="128"/>
      <c r="L638" s="122"/>
      <c r="M638" s="84"/>
    </row>
    <row r="639" spans="1:13" s="72" customFormat="1" x14ac:dyDescent="0.35">
      <c r="A639" s="69">
        <v>12.1</v>
      </c>
      <c r="B639" s="65">
        <f t="shared" si="28"/>
        <v>12</v>
      </c>
      <c r="C639" s="122"/>
      <c r="D639" s="122"/>
      <c r="E639" s="70">
        <v>14.01</v>
      </c>
      <c r="F639" s="65">
        <f t="shared" si="29"/>
        <v>14</v>
      </c>
      <c r="G639" s="69">
        <v>9.02</v>
      </c>
      <c r="H639" s="65">
        <f t="shared" si="30"/>
        <v>9</v>
      </c>
      <c r="I639" s="71" t="s">
        <v>117</v>
      </c>
      <c r="J639" s="71"/>
      <c r="K639" s="128" t="s">
        <v>762</v>
      </c>
      <c r="L639" s="122">
        <f>ROWS(K638:K639)</f>
        <v>2</v>
      </c>
    </row>
    <row r="640" spans="1:13" s="72" customFormat="1" x14ac:dyDescent="0.35">
      <c r="A640" s="69">
        <v>12.2</v>
      </c>
      <c r="B640" s="65">
        <f t="shared" si="28"/>
        <v>12</v>
      </c>
      <c r="C640" s="122"/>
      <c r="D640" s="122"/>
      <c r="E640" s="70">
        <v>2.13</v>
      </c>
      <c r="F640" s="65">
        <f t="shared" si="29"/>
        <v>2</v>
      </c>
      <c r="G640" s="69">
        <v>8.02</v>
      </c>
      <c r="H640" s="65">
        <f t="shared" si="30"/>
        <v>8</v>
      </c>
      <c r="I640" s="71" t="s">
        <v>211</v>
      </c>
      <c r="J640" s="71"/>
      <c r="K640" s="128"/>
      <c r="L640" s="122"/>
    </row>
    <row r="641" spans="1:13" s="72" customFormat="1" x14ac:dyDescent="0.35">
      <c r="A641" s="69">
        <v>12.2</v>
      </c>
      <c r="B641" s="65">
        <f t="shared" si="28"/>
        <v>12</v>
      </c>
      <c r="C641" s="122"/>
      <c r="D641" s="122"/>
      <c r="E641" s="70">
        <v>2.13</v>
      </c>
      <c r="F641" s="65">
        <f t="shared" si="29"/>
        <v>2</v>
      </c>
      <c r="G641" s="69">
        <v>8.08</v>
      </c>
      <c r="H641" s="65">
        <f t="shared" si="30"/>
        <v>8</v>
      </c>
      <c r="I641" s="71" t="s">
        <v>211</v>
      </c>
      <c r="J641" s="71"/>
      <c r="K641" s="128" t="s">
        <v>744</v>
      </c>
      <c r="L641" s="122">
        <f>ROWS(K634:K641)</f>
        <v>8</v>
      </c>
    </row>
    <row r="642" spans="1:13" s="72" customFormat="1" x14ac:dyDescent="0.35">
      <c r="A642" s="69">
        <v>12.2</v>
      </c>
      <c r="B642" s="65">
        <f t="shared" ref="B642:B671" si="31">_xlfn.FLOOR.MATH(A642)</f>
        <v>12</v>
      </c>
      <c r="C642" s="122"/>
      <c r="D642" s="122"/>
      <c r="E642" s="70">
        <v>5.04</v>
      </c>
      <c r="F642" s="65">
        <f t="shared" ref="F642:F671" si="32">_xlfn.FLOOR.MATH(E642)</f>
        <v>5</v>
      </c>
      <c r="G642" s="69">
        <v>8.02</v>
      </c>
      <c r="H642" s="65">
        <f t="shared" ref="H642:H671" si="33">_xlfn.FLOOR.MATH(G642)</f>
        <v>8</v>
      </c>
      <c r="I642" s="71" t="s">
        <v>211</v>
      </c>
      <c r="J642" s="71"/>
      <c r="K642" s="128" t="s">
        <v>750</v>
      </c>
      <c r="L642" s="123">
        <f>ROWS(K642:K642)</f>
        <v>1</v>
      </c>
    </row>
    <row r="643" spans="1:13" s="72" customFormat="1" x14ac:dyDescent="0.35">
      <c r="A643" s="69">
        <v>12.2</v>
      </c>
      <c r="B643" s="65">
        <f t="shared" si="31"/>
        <v>12</v>
      </c>
      <c r="C643" s="122"/>
      <c r="D643" s="122"/>
      <c r="E643" s="70">
        <v>7.03</v>
      </c>
      <c r="F643" s="65">
        <f t="shared" si="32"/>
        <v>7</v>
      </c>
      <c r="G643" s="69">
        <v>8.02</v>
      </c>
      <c r="H643" s="65">
        <f t="shared" si="33"/>
        <v>8</v>
      </c>
      <c r="I643" s="71" t="s">
        <v>211</v>
      </c>
      <c r="J643" s="71"/>
      <c r="K643" s="128"/>
      <c r="L643" s="122"/>
      <c r="M643" s="88"/>
    </row>
    <row r="644" spans="1:13" s="72" customFormat="1" x14ac:dyDescent="0.35">
      <c r="A644" s="69">
        <v>12.2</v>
      </c>
      <c r="B644" s="65">
        <f t="shared" si="31"/>
        <v>12</v>
      </c>
      <c r="C644" s="122"/>
      <c r="D644" s="122"/>
      <c r="E644" s="70">
        <v>7.03</v>
      </c>
      <c r="F644" s="65">
        <f t="shared" si="32"/>
        <v>7</v>
      </c>
      <c r="G644" s="69">
        <v>8.08</v>
      </c>
      <c r="H644" s="65">
        <f t="shared" si="33"/>
        <v>8</v>
      </c>
      <c r="I644" s="71" t="s">
        <v>211</v>
      </c>
      <c r="J644" s="71"/>
      <c r="K644" s="128" t="s">
        <v>757</v>
      </c>
      <c r="L644" s="122">
        <f>ROWS(K643:K644)</f>
        <v>2</v>
      </c>
      <c r="M644" s="88"/>
    </row>
    <row r="645" spans="1:13" s="72" customFormat="1" x14ac:dyDescent="0.35">
      <c r="A645" s="69">
        <v>12.2</v>
      </c>
      <c r="B645" s="65">
        <f t="shared" si="31"/>
        <v>12</v>
      </c>
      <c r="C645" s="122"/>
      <c r="D645" s="122"/>
      <c r="E645" s="70">
        <v>7.03</v>
      </c>
      <c r="F645" s="65">
        <f t="shared" si="32"/>
        <v>7</v>
      </c>
      <c r="G645" s="69">
        <v>17.04</v>
      </c>
      <c r="H645" s="65">
        <f t="shared" si="33"/>
        <v>17</v>
      </c>
      <c r="I645" s="71" t="s">
        <v>211</v>
      </c>
      <c r="J645" s="71"/>
      <c r="K645" s="128" t="s">
        <v>758</v>
      </c>
      <c r="L645" s="123">
        <f>ROWS(K645:K645)</f>
        <v>1</v>
      </c>
      <c r="M645" s="88"/>
    </row>
    <row r="646" spans="1:13" s="72" customFormat="1" x14ac:dyDescent="0.35">
      <c r="A646" s="69">
        <v>12.2</v>
      </c>
      <c r="B646" s="65">
        <f t="shared" si="31"/>
        <v>12</v>
      </c>
      <c r="C646" s="122"/>
      <c r="D646" s="122"/>
      <c r="E646" s="70">
        <v>15</v>
      </c>
      <c r="F646" s="65">
        <f t="shared" si="32"/>
        <v>15</v>
      </c>
      <c r="G646" s="69">
        <v>8.02</v>
      </c>
      <c r="H646" s="65">
        <f t="shared" si="33"/>
        <v>8</v>
      </c>
      <c r="I646" s="71" t="s">
        <v>211</v>
      </c>
      <c r="J646" s="71"/>
      <c r="K646" s="128"/>
      <c r="L646" s="122"/>
    </row>
    <row r="647" spans="1:13" s="72" customFormat="1" x14ac:dyDescent="0.35">
      <c r="A647" s="69">
        <v>12.2</v>
      </c>
      <c r="B647" s="65">
        <f t="shared" si="31"/>
        <v>12</v>
      </c>
      <c r="C647" s="122"/>
      <c r="D647" s="122"/>
      <c r="E647" s="70">
        <v>15</v>
      </c>
      <c r="F647" s="65">
        <f t="shared" si="32"/>
        <v>15</v>
      </c>
      <c r="G647" s="69">
        <v>8.08</v>
      </c>
      <c r="H647" s="65">
        <f t="shared" si="33"/>
        <v>8</v>
      </c>
      <c r="I647" s="71" t="s">
        <v>211</v>
      </c>
      <c r="J647" s="71"/>
      <c r="K647" s="128" t="s">
        <v>763</v>
      </c>
      <c r="L647" s="122">
        <f>ROWS(K646:K647)</f>
        <v>2</v>
      </c>
    </row>
    <row r="648" spans="1:13" s="72" customFormat="1" x14ac:dyDescent="0.35">
      <c r="A648" s="60">
        <v>12.2</v>
      </c>
      <c r="B648" s="65">
        <f t="shared" si="31"/>
        <v>12</v>
      </c>
      <c r="C648" s="123"/>
      <c r="D648" s="123"/>
      <c r="E648" s="61">
        <v>6.01</v>
      </c>
      <c r="F648" s="65">
        <f t="shared" si="32"/>
        <v>6</v>
      </c>
      <c r="G648" s="60">
        <v>2.02</v>
      </c>
      <c r="H648" s="65">
        <f t="shared" si="33"/>
        <v>2</v>
      </c>
      <c r="I648" s="62" t="s">
        <v>250</v>
      </c>
      <c r="J648" s="62"/>
      <c r="K648" s="128" t="s">
        <v>752</v>
      </c>
      <c r="L648" s="122">
        <f>ROWS(K647:K648)</f>
        <v>2</v>
      </c>
    </row>
    <row r="649" spans="1:13" s="72" customFormat="1" x14ac:dyDescent="0.35">
      <c r="A649" s="60">
        <v>12.2</v>
      </c>
      <c r="B649" s="65">
        <f t="shared" si="31"/>
        <v>12</v>
      </c>
      <c r="C649" s="123"/>
      <c r="D649" s="123"/>
      <c r="E649" s="61">
        <v>6.01</v>
      </c>
      <c r="F649" s="65">
        <f t="shared" si="32"/>
        <v>6</v>
      </c>
      <c r="G649" s="60">
        <v>5.0599999999999996</v>
      </c>
      <c r="H649" s="65">
        <f t="shared" si="33"/>
        <v>5</v>
      </c>
      <c r="I649" s="62" t="s">
        <v>250</v>
      </c>
      <c r="J649" s="62"/>
      <c r="K649" s="128"/>
      <c r="L649" s="122"/>
    </row>
    <row r="650" spans="1:13" s="72" customFormat="1" x14ac:dyDescent="0.35">
      <c r="A650" s="69">
        <v>12.2</v>
      </c>
      <c r="B650" s="65">
        <f t="shared" si="31"/>
        <v>12</v>
      </c>
      <c r="C650" s="122">
        <f>ROWS(A608:A650)</f>
        <v>43</v>
      </c>
      <c r="D650" s="122"/>
      <c r="E650" s="70">
        <v>6.01</v>
      </c>
      <c r="F650" s="65">
        <f t="shared" si="32"/>
        <v>6</v>
      </c>
      <c r="G650" s="69">
        <v>5.07</v>
      </c>
      <c r="H650" s="65">
        <f t="shared" si="33"/>
        <v>5</v>
      </c>
      <c r="I650" s="71" t="s">
        <v>222</v>
      </c>
      <c r="J650" s="71"/>
      <c r="K650" s="128" t="s">
        <v>753</v>
      </c>
      <c r="L650" s="122">
        <f>ROWS(K649:K650)</f>
        <v>2</v>
      </c>
    </row>
    <row r="651" spans="1:13" s="72" customFormat="1" x14ac:dyDescent="0.35">
      <c r="A651" s="69">
        <v>13</v>
      </c>
      <c r="B651" s="65">
        <f t="shared" si="31"/>
        <v>13</v>
      </c>
      <c r="C651" s="122"/>
      <c r="D651" s="122"/>
      <c r="E651" s="70">
        <v>2.11</v>
      </c>
      <c r="F651" s="65">
        <f t="shared" si="32"/>
        <v>2</v>
      </c>
      <c r="G651" s="69">
        <v>9.0299999999999994</v>
      </c>
      <c r="H651" s="65">
        <f t="shared" si="33"/>
        <v>9</v>
      </c>
      <c r="I651" s="71" t="s">
        <v>117</v>
      </c>
      <c r="J651" s="71"/>
      <c r="K651" s="128"/>
      <c r="L651" s="122"/>
    </row>
    <row r="652" spans="1:13" s="72" customFormat="1" x14ac:dyDescent="0.35">
      <c r="A652" s="69">
        <v>13</v>
      </c>
      <c r="B652" s="65">
        <f t="shared" si="31"/>
        <v>13</v>
      </c>
      <c r="C652" s="122"/>
      <c r="D652" s="122"/>
      <c r="E652" s="70">
        <v>2.11</v>
      </c>
      <c r="F652" s="65">
        <f t="shared" si="32"/>
        <v>2</v>
      </c>
      <c r="G652" s="69">
        <v>9.0399999999999991</v>
      </c>
      <c r="H652" s="65">
        <f t="shared" si="33"/>
        <v>9</v>
      </c>
      <c r="I652" s="71" t="s">
        <v>117</v>
      </c>
      <c r="J652" s="71"/>
      <c r="K652" s="128"/>
      <c r="L652" s="122"/>
    </row>
    <row r="653" spans="1:13" s="72" customFormat="1" x14ac:dyDescent="0.35">
      <c r="A653" s="69">
        <v>13</v>
      </c>
      <c r="B653" s="65">
        <f t="shared" si="31"/>
        <v>13</v>
      </c>
      <c r="C653" s="122"/>
      <c r="D653" s="122"/>
      <c r="E653" s="70">
        <v>2.11</v>
      </c>
      <c r="F653" s="65">
        <f t="shared" si="32"/>
        <v>2</v>
      </c>
      <c r="G653" s="69">
        <v>9.0500000000000007</v>
      </c>
      <c r="H653" s="65">
        <f t="shared" si="33"/>
        <v>9</v>
      </c>
      <c r="I653" s="71" t="s">
        <v>117</v>
      </c>
      <c r="J653" s="71"/>
      <c r="K653" s="128"/>
      <c r="L653" s="122"/>
    </row>
    <row r="654" spans="1:13" s="72" customFormat="1" x14ac:dyDescent="0.35">
      <c r="A654" s="69">
        <v>13</v>
      </c>
      <c r="B654" s="65">
        <f t="shared" si="31"/>
        <v>13</v>
      </c>
      <c r="C654" s="122"/>
      <c r="D654" s="122"/>
      <c r="E654" s="70">
        <v>2.12</v>
      </c>
      <c r="F654" s="65">
        <f t="shared" si="32"/>
        <v>2</v>
      </c>
      <c r="G654" s="69">
        <v>9.0299999999999994</v>
      </c>
      <c r="H654" s="65">
        <f t="shared" si="33"/>
        <v>9</v>
      </c>
      <c r="I654" s="71" t="s">
        <v>117</v>
      </c>
      <c r="J654" s="71"/>
      <c r="K654" s="128"/>
      <c r="L654" s="122"/>
    </row>
    <row r="655" spans="1:13" s="72" customFormat="1" x14ac:dyDescent="0.35">
      <c r="A655" s="69">
        <v>13</v>
      </c>
      <c r="B655" s="65">
        <f t="shared" si="31"/>
        <v>13</v>
      </c>
      <c r="C655" s="122"/>
      <c r="D655" s="122"/>
      <c r="E655" s="70">
        <v>2.12</v>
      </c>
      <c r="F655" s="65">
        <f t="shared" si="32"/>
        <v>2</v>
      </c>
      <c r="G655" s="69">
        <v>9.0399999999999991</v>
      </c>
      <c r="H655" s="65">
        <f t="shared" si="33"/>
        <v>9</v>
      </c>
      <c r="I655" s="71" t="s">
        <v>117</v>
      </c>
      <c r="J655" s="71"/>
      <c r="K655" s="128"/>
      <c r="L655" s="122"/>
      <c r="M655" s="58"/>
    </row>
    <row r="656" spans="1:13" s="72" customFormat="1" x14ac:dyDescent="0.35">
      <c r="A656" s="69">
        <v>13</v>
      </c>
      <c r="B656" s="65">
        <f t="shared" si="31"/>
        <v>13</v>
      </c>
      <c r="C656" s="122"/>
      <c r="D656" s="122"/>
      <c r="E656" s="70">
        <v>2.12</v>
      </c>
      <c r="F656" s="65">
        <f t="shared" si="32"/>
        <v>2</v>
      </c>
      <c r="G656" s="69">
        <v>9.0500000000000007</v>
      </c>
      <c r="H656" s="65">
        <f t="shared" si="33"/>
        <v>9</v>
      </c>
      <c r="I656" s="71" t="s">
        <v>117</v>
      </c>
      <c r="J656" s="71"/>
      <c r="K656" s="128" t="s">
        <v>765</v>
      </c>
      <c r="L656" s="122">
        <f>ROWS(K651:K656)</f>
        <v>6</v>
      </c>
    </row>
    <row r="657" spans="1:13" s="72" customFormat="1" x14ac:dyDescent="0.35">
      <c r="A657" s="69">
        <v>13</v>
      </c>
      <c r="B657" s="65">
        <f t="shared" si="31"/>
        <v>13</v>
      </c>
      <c r="C657" s="122"/>
      <c r="D657" s="122"/>
      <c r="E657" s="70">
        <v>3.04</v>
      </c>
      <c r="F657" s="65">
        <f t="shared" si="32"/>
        <v>3</v>
      </c>
      <c r="G657" s="69">
        <v>9.0299999999999994</v>
      </c>
      <c r="H657" s="65">
        <f t="shared" si="33"/>
        <v>9</v>
      </c>
      <c r="I657" s="71" t="s">
        <v>117</v>
      </c>
      <c r="J657" s="71"/>
      <c r="K657" s="128"/>
      <c r="L657" s="122"/>
    </row>
    <row r="658" spans="1:13" s="72" customFormat="1" x14ac:dyDescent="0.35">
      <c r="A658" s="69">
        <v>13</v>
      </c>
      <c r="B658" s="65">
        <f t="shared" si="31"/>
        <v>13</v>
      </c>
      <c r="C658" s="122"/>
      <c r="D658" s="122"/>
      <c r="E658" s="70">
        <v>3.04</v>
      </c>
      <c r="F658" s="65">
        <f t="shared" si="32"/>
        <v>3</v>
      </c>
      <c r="G658" s="69">
        <v>9.0399999999999991</v>
      </c>
      <c r="H658" s="65">
        <f t="shared" si="33"/>
        <v>9</v>
      </c>
      <c r="I658" s="71" t="s">
        <v>117</v>
      </c>
      <c r="J658" s="71"/>
      <c r="K658" s="128"/>
      <c r="L658" s="122"/>
    </row>
    <row r="659" spans="1:13" s="72" customFormat="1" x14ac:dyDescent="0.35">
      <c r="A659" s="69">
        <v>13</v>
      </c>
      <c r="B659" s="65">
        <f t="shared" si="31"/>
        <v>13</v>
      </c>
      <c r="C659" s="122"/>
      <c r="D659" s="122"/>
      <c r="E659" s="70">
        <v>3.04</v>
      </c>
      <c r="F659" s="65">
        <f t="shared" si="32"/>
        <v>3</v>
      </c>
      <c r="G659" s="69">
        <v>9.0500000000000007</v>
      </c>
      <c r="H659" s="65">
        <f t="shared" si="33"/>
        <v>9</v>
      </c>
      <c r="I659" s="71" t="s">
        <v>117</v>
      </c>
      <c r="J659" s="71"/>
      <c r="K659" s="128" t="s">
        <v>766</v>
      </c>
      <c r="L659" s="122">
        <f>ROWS(K657:K659)</f>
        <v>3</v>
      </c>
    </row>
    <row r="660" spans="1:13" s="72" customFormat="1" x14ac:dyDescent="0.35">
      <c r="A660" s="69">
        <v>13</v>
      </c>
      <c r="B660" s="65">
        <f t="shared" si="31"/>
        <v>13</v>
      </c>
      <c r="C660" s="122"/>
      <c r="D660" s="122"/>
      <c r="E660" s="70">
        <v>9.1199999999999992</v>
      </c>
      <c r="F660" s="65">
        <f t="shared" si="32"/>
        <v>9</v>
      </c>
      <c r="G660" s="69">
        <v>9.0299999999999994</v>
      </c>
      <c r="H660" s="65">
        <f t="shared" si="33"/>
        <v>9</v>
      </c>
      <c r="I660" s="71" t="s">
        <v>117</v>
      </c>
      <c r="J660" s="71"/>
      <c r="K660" s="128"/>
      <c r="L660" s="122"/>
      <c r="M660" s="85"/>
    </row>
    <row r="661" spans="1:13" s="72" customFormat="1" x14ac:dyDescent="0.35">
      <c r="A661" s="69">
        <v>13</v>
      </c>
      <c r="B661" s="65">
        <f t="shared" si="31"/>
        <v>13</v>
      </c>
      <c r="C661" s="122"/>
      <c r="D661" s="122"/>
      <c r="E661" s="70">
        <v>9.1199999999999992</v>
      </c>
      <c r="F661" s="65">
        <f t="shared" si="32"/>
        <v>9</v>
      </c>
      <c r="G661" s="69">
        <v>9.0399999999999991</v>
      </c>
      <c r="H661" s="65">
        <f t="shared" si="33"/>
        <v>9</v>
      </c>
      <c r="I661" s="71" t="s">
        <v>117</v>
      </c>
      <c r="J661" s="71"/>
      <c r="K661" s="128"/>
      <c r="L661" s="122"/>
      <c r="M661" s="58"/>
    </row>
    <row r="662" spans="1:13" s="72" customFormat="1" x14ac:dyDescent="0.35">
      <c r="A662" s="69">
        <v>13</v>
      </c>
      <c r="B662" s="65">
        <f t="shared" si="31"/>
        <v>13</v>
      </c>
      <c r="C662" s="122"/>
      <c r="D662" s="122"/>
      <c r="E662" s="70">
        <v>9.1199999999999992</v>
      </c>
      <c r="F662" s="65">
        <f t="shared" si="32"/>
        <v>9</v>
      </c>
      <c r="G662" s="69">
        <v>9.0500000000000007</v>
      </c>
      <c r="H662" s="65">
        <f t="shared" si="33"/>
        <v>9</v>
      </c>
      <c r="I662" s="71" t="s">
        <v>117</v>
      </c>
      <c r="J662" s="71"/>
      <c r="K662" s="128" t="s">
        <v>767</v>
      </c>
      <c r="L662" s="122">
        <f>ROWS(K660:K662)</f>
        <v>3</v>
      </c>
      <c r="M662" s="85"/>
    </row>
    <row r="663" spans="1:13" s="72" customFormat="1" x14ac:dyDescent="0.35">
      <c r="A663" s="69">
        <v>13</v>
      </c>
      <c r="B663" s="65">
        <f t="shared" si="31"/>
        <v>13</v>
      </c>
      <c r="C663" s="122"/>
      <c r="D663" s="122"/>
      <c r="E663" s="70">
        <v>10.012</v>
      </c>
      <c r="F663" s="65">
        <f t="shared" si="32"/>
        <v>10</v>
      </c>
      <c r="G663" s="69">
        <v>9.0299999999999994</v>
      </c>
      <c r="H663" s="65">
        <f t="shared" si="33"/>
        <v>9</v>
      </c>
      <c r="I663" s="71" t="s">
        <v>117</v>
      </c>
      <c r="J663" s="71"/>
      <c r="K663" s="128"/>
      <c r="L663" s="122"/>
      <c r="M663" s="64"/>
    </row>
    <row r="664" spans="1:13" s="72" customFormat="1" x14ac:dyDescent="0.35">
      <c r="A664" s="69">
        <v>13</v>
      </c>
      <c r="B664" s="65">
        <f t="shared" si="31"/>
        <v>13</v>
      </c>
      <c r="C664" s="122"/>
      <c r="D664" s="122"/>
      <c r="E664" s="70">
        <v>10.012</v>
      </c>
      <c r="F664" s="65">
        <f t="shared" si="32"/>
        <v>10</v>
      </c>
      <c r="G664" s="69">
        <v>9.0399999999999991</v>
      </c>
      <c r="H664" s="65">
        <f t="shared" si="33"/>
        <v>9</v>
      </c>
      <c r="I664" s="71" t="s">
        <v>117</v>
      </c>
      <c r="J664" s="71"/>
      <c r="K664" s="128"/>
      <c r="L664" s="122"/>
      <c r="M664" s="64"/>
    </row>
    <row r="665" spans="1:13" s="72" customFormat="1" x14ac:dyDescent="0.35">
      <c r="A665" s="69">
        <v>13</v>
      </c>
      <c r="B665" s="65">
        <f t="shared" si="31"/>
        <v>13</v>
      </c>
      <c r="C665" s="122"/>
      <c r="D665" s="122"/>
      <c r="E665" s="70">
        <v>10.012</v>
      </c>
      <c r="F665" s="65">
        <f t="shared" si="32"/>
        <v>10</v>
      </c>
      <c r="G665" s="69">
        <v>9.0500000000000007</v>
      </c>
      <c r="H665" s="65">
        <f t="shared" si="33"/>
        <v>9</v>
      </c>
      <c r="I665" s="71" t="s">
        <v>117</v>
      </c>
      <c r="J665" s="71"/>
      <c r="K665" s="128"/>
      <c r="L665" s="122"/>
    </row>
    <row r="666" spans="1:13" s="72" customFormat="1" x14ac:dyDescent="0.35">
      <c r="A666" s="69">
        <v>13</v>
      </c>
      <c r="B666" s="65">
        <f t="shared" si="31"/>
        <v>13</v>
      </c>
      <c r="C666" s="122"/>
      <c r="D666" s="122"/>
      <c r="E666" s="70">
        <v>10.021000000000001</v>
      </c>
      <c r="F666" s="65">
        <f t="shared" si="32"/>
        <v>10</v>
      </c>
      <c r="G666" s="69">
        <v>9.0299999999999994</v>
      </c>
      <c r="H666" s="65">
        <f t="shared" si="33"/>
        <v>9</v>
      </c>
      <c r="I666" s="71" t="s">
        <v>117</v>
      </c>
      <c r="J666" s="71"/>
      <c r="K666" s="128"/>
      <c r="L666" s="122"/>
    </row>
    <row r="667" spans="1:13" s="72" customFormat="1" x14ac:dyDescent="0.35">
      <c r="A667" s="69">
        <v>13</v>
      </c>
      <c r="B667" s="65">
        <f t="shared" si="31"/>
        <v>13</v>
      </c>
      <c r="C667" s="122"/>
      <c r="D667" s="122"/>
      <c r="E667" s="70">
        <v>10.021000000000001</v>
      </c>
      <c r="F667" s="65">
        <f t="shared" si="32"/>
        <v>10</v>
      </c>
      <c r="G667" s="69">
        <v>9.0399999999999991</v>
      </c>
      <c r="H667" s="65">
        <f t="shared" si="33"/>
        <v>9</v>
      </c>
      <c r="I667" s="71" t="s">
        <v>117</v>
      </c>
      <c r="J667" s="71"/>
      <c r="K667" s="128"/>
      <c r="L667" s="122"/>
    </row>
    <row r="668" spans="1:13" s="72" customFormat="1" x14ac:dyDescent="0.35">
      <c r="A668" s="69">
        <v>13</v>
      </c>
      <c r="B668" s="65">
        <f t="shared" si="31"/>
        <v>13</v>
      </c>
      <c r="C668" s="122"/>
      <c r="D668" s="122"/>
      <c r="E668" s="70">
        <v>10.021000000000001</v>
      </c>
      <c r="F668" s="65">
        <f t="shared" si="32"/>
        <v>10</v>
      </c>
      <c r="G668" s="69">
        <v>9.0500000000000007</v>
      </c>
      <c r="H668" s="65">
        <f t="shared" si="33"/>
        <v>9</v>
      </c>
      <c r="I668" s="71" t="s">
        <v>117</v>
      </c>
      <c r="J668" s="71"/>
      <c r="K668" s="128" t="s">
        <v>768</v>
      </c>
      <c r="L668" s="122">
        <f>ROWS(K663:K668)</f>
        <v>6</v>
      </c>
      <c r="M668" s="85"/>
    </row>
    <row r="669" spans="1:13" s="72" customFormat="1" x14ac:dyDescent="0.35">
      <c r="A669" s="69">
        <v>13</v>
      </c>
      <c r="B669" s="65">
        <f t="shared" si="31"/>
        <v>13</v>
      </c>
      <c r="C669" s="122"/>
      <c r="D669" s="122"/>
      <c r="E669" s="70">
        <v>16</v>
      </c>
      <c r="F669" s="65">
        <f t="shared" si="32"/>
        <v>16</v>
      </c>
      <c r="G669" s="69">
        <v>9.0299999999999994</v>
      </c>
      <c r="H669" s="65">
        <f t="shared" si="33"/>
        <v>9</v>
      </c>
      <c r="I669" s="71" t="s">
        <v>117</v>
      </c>
      <c r="J669" s="71"/>
      <c r="K669" s="128"/>
      <c r="L669" s="122"/>
    </row>
    <row r="670" spans="1:13" s="72" customFormat="1" x14ac:dyDescent="0.35">
      <c r="A670" s="69">
        <v>13</v>
      </c>
      <c r="B670" s="65">
        <f t="shared" si="31"/>
        <v>13</v>
      </c>
      <c r="C670" s="122"/>
      <c r="D670" s="122"/>
      <c r="E670" s="70">
        <v>16</v>
      </c>
      <c r="F670" s="65">
        <f t="shared" si="32"/>
        <v>16</v>
      </c>
      <c r="G670" s="69">
        <v>9.0399999999999991</v>
      </c>
      <c r="H670" s="65">
        <f t="shared" si="33"/>
        <v>9</v>
      </c>
      <c r="I670" s="71" t="s">
        <v>117</v>
      </c>
      <c r="J670" s="71"/>
      <c r="K670" s="128"/>
      <c r="L670" s="122"/>
    </row>
    <row r="671" spans="1:13" s="72" customFormat="1" x14ac:dyDescent="0.35">
      <c r="A671" s="69">
        <v>13</v>
      </c>
      <c r="B671" s="65">
        <f t="shared" si="31"/>
        <v>13</v>
      </c>
      <c r="C671" s="122">
        <f>ROWS(A651:A671)</f>
        <v>21</v>
      </c>
      <c r="D671" s="122"/>
      <c r="E671" s="70">
        <v>16</v>
      </c>
      <c r="F671" s="65">
        <f t="shared" si="32"/>
        <v>16</v>
      </c>
      <c r="G671" s="69">
        <v>9.0500000000000007</v>
      </c>
      <c r="H671" s="65">
        <f t="shared" si="33"/>
        <v>9</v>
      </c>
      <c r="I671" s="71" t="s">
        <v>117</v>
      </c>
      <c r="J671" s="71"/>
      <c r="K671" s="128" t="s">
        <v>769</v>
      </c>
      <c r="L671" s="122">
        <f>ROWS(K669:K671)</f>
        <v>3</v>
      </c>
    </row>
    <row r="672" spans="1:13" x14ac:dyDescent="0.35">
      <c r="C672" s="80">
        <f>SUM(C2:C671)</f>
        <v>670</v>
      </c>
      <c r="K672" s="137" t="s">
        <v>321</v>
      </c>
      <c r="L672" s="78">
        <f>SUM(L2:L671)</f>
        <v>669</v>
      </c>
    </row>
    <row r="673" spans="11:12" x14ac:dyDescent="0.35">
      <c r="K673" s="137" t="s">
        <v>770</v>
      </c>
      <c r="L673" s="78">
        <f>ROWS(L2:L671)</f>
        <v>670</v>
      </c>
    </row>
    <row r="674" spans="11:12" x14ac:dyDescent="0.35">
      <c r="K674" s="137" t="s">
        <v>771</v>
      </c>
      <c r="L674" s="78" t="b">
        <f>(L672=L673)</f>
        <v>0</v>
      </c>
    </row>
  </sheetData>
  <sortState ref="A2:M674">
    <sortCondition ref="I2:I674"/>
  </sortState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6332-5D55-46FA-81CD-96E46846C5B8}">
  <dimension ref="A1:O674"/>
  <sheetViews>
    <sheetView workbookViewId="0">
      <pane ySplit="1" topLeftCell="A524" activePane="bottomLeft" state="frozen"/>
      <selection pane="bottomLeft" activeCell="C478" sqref="C478"/>
    </sheetView>
  </sheetViews>
  <sheetFormatPr defaultRowHeight="21" x14ac:dyDescent="0.35"/>
  <cols>
    <col min="1" max="1" width="18.5703125" style="120" bestFit="1" customWidth="1"/>
    <col min="2" max="2" width="11.85546875" style="80" bestFit="1" customWidth="1"/>
    <col min="3" max="3" width="11.85546875" style="80" customWidth="1"/>
    <col min="4" max="4" width="9.5703125" style="90" customWidth="1"/>
    <col min="5" max="5" width="18.28515625" style="93" bestFit="1" customWidth="1"/>
    <col min="6" max="6" width="16.42578125" style="91" customWidth="1"/>
    <col min="7" max="7" width="20.7109375" style="90" bestFit="1" customWidth="1"/>
    <col min="8" max="8" width="18.5703125" style="90" bestFit="1" customWidth="1"/>
    <col min="9" max="9" width="45.42578125" style="92" bestFit="1" customWidth="1"/>
    <col min="10" max="10" width="16.42578125" style="137" bestFit="1" customWidth="1"/>
    <col min="11" max="11" width="18.5703125" style="78" customWidth="1"/>
    <col min="12" max="16384" width="9.140625" style="95"/>
  </cols>
  <sheetData>
    <row r="1" spans="1:15" s="81" customFormat="1" x14ac:dyDescent="0.35">
      <c r="A1" s="80" t="s">
        <v>320</v>
      </c>
      <c r="B1" s="80" t="s">
        <v>813</v>
      </c>
      <c r="C1" s="80" t="s">
        <v>814</v>
      </c>
      <c r="D1" s="78" t="s">
        <v>0</v>
      </c>
      <c r="E1" s="80" t="s">
        <v>319</v>
      </c>
      <c r="F1" s="79" t="s">
        <v>1</v>
      </c>
      <c r="G1" s="78" t="s">
        <v>2</v>
      </c>
      <c r="H1" s="80" t="s">
        <v>416</v>
      </c>
      <c r="I1" s="80" t="s">
        <v>118</v>
      </c>
      <c r="J1" s="137" t="s">
        <v>544</v>
      </c>
      <c r="K1" s="78" t="s">
        <v>545</v>
      </c>
    </row>
    <row r="2" spans="1:15" s="72" customFormat="1" x14ac:dyDescent="0.35">
      <c r="A2" s="65">
        <f t="shared" ref="A2:A65" si="0">_xlfn.FLOOR.MATH(F2)</f>
        <v>1</v>
      </c>
      <c r="B2" s="122"/>
      <c r="C2" s="122"/>
      <c r="D2" s="69">
        <v>1</v>
      </c>
      <c r="E2" s="65">
        <f t="shared" ref="E2:E65" si="1">_xlfn.FLOOR.MATH(D2)</f>
        <v>1</v>
      </c>
      <c r="F2" s="70">
        <v>1.012</v>
      </c>
      <c r="G2" s="69">
        <v>15.04</v>
      </c>
      <c r="H2" s="65">
        <f t="shared" ref="H2:H65" si="2">_xlfn.FLOOR.MATH(G2)</f>
        <v>15</v>
      </c>
      <c r="I2" s="71" t="s">
        <v>112</v>
      </c>
      <c r="J2" s="125" t="s">
        <v>546</v>
      </c>
      <c r="K2" s="128">
        <f>ROWS(J2:J2)</f>
        <v>1</v>
      </c>
      <c r="L2" s="68"/>
      <c r="M2" s="64"/>
      <c r="N2" s="64"/>
      <c r="O2" s="64"/>
    </row>
    <row r="3" spans="1:15" s="72" customFormat="1" x14ac:dyDescent="0.35">
      <c r="A3" s="65">
        <f t="shared" si="0"/>
        <v>1</v>
      </c>
      <c r="B3" s="122"/>
      <c r="C3" s="122"/>
      <c r="D3" s="69">
        <v>4</v>
      </c>
      <c r="E3" s="65">
        <f t="shared" si="1"/>
        <v>4</v>
      </c>
      <c r="F3" s="70">
        <v>1.0109999999999999</v>
      </c>
      <c r="G3" s="69">
        <v>7.01</v>
      </c>
      <c r="H3" s="65">
        <f t="shared" si="2"/>
        <v>7</v>
      </c>
      <c r="I3" s="71" t="s">
        <v>229</v>
      </c>
      <c r="J3" s="132" t="s">
        <v>606</v>
      </c>
      <c r="K3" s="123">
        <f>ROWS(J3:J3)</f>
        <v>1</v>
      </c>
      <c r="L3" s="68"/>
    </row>
    <row r="4" spans="1:15" s="72" customFormat="1" x14ac:dyDescent="0.35">
      <c r="A4" s="65">
        <f t="shared" si="0"/>
        <v>1</v>
      </c>
      <c r="B4" s="123"/>
      <c r="C4" s="123"/>
      <c r="D4" s="60">
        <v>4</v>
      </c>
      <c r="E4" s="65">
        <f t="shared" si="1"/>
        <v>4</v>
      </c>
      <c r="F4" s="61">
        <v>1.0109999999999999</v>
      </c>
      <c r="G4" s="60">
        <v>3.03</v>
      </c>
      <c r="H4" s="65">
        <f t="shared" si="2"/>
        <v>3</v>
      </c>
      <c r="I4" s="62" t="s">
        <v>215</v>
      </c>
      <c r="J4" s="128"/>
      <c r="K4" s="122"/>
      <c r="L4" s="68"/>
      <c r="M4" s="64"/>
      <c r="N4" s="64"/>
      <c r="O4" s="64"/>
    </row>
    <row r="5" spans="1:15" s="72" customFormat="1" x14ac:dyDescent="0.35">
      <c r="A5" s="65">
        <f t="shared" si="0"/>
        <v>1</v>
      </c>
      <c r="B5" s="123"/>
      <c r="C5" s="123"/>
      <c r="D5" s="60">
        <v>4</v>
      </c>
      <c r="E5" s="65">
        <f t="shared" si="1"/>
        <v>4</v>
      </c>
      <c r="F5" s="61">
        <v>1.0109999999999999</v>
      </c>
      <c r="G5" s="60">
        <v>3.04</v>
      </c>
      <c r="H5" s="65">
        <f t="shared" si="2"/>
        <v>3</v>
      </c>
      <c r="I5" s="62" t="s">
        <v>215</v>
      </c>
      <c r="J5" s="128" t="s">
        <v>605</v>
      </c>
      <c r="K5" s="122">
        <f>ROWS(J4:J5)</f>
        <v>2</v>
      </c>
      <c r="L5" s="68"/>
      <c r="M5" s="64"/>
      <c r="N5" s="64"/>
      <c r="O5" s="64"/>
    </row>
    <row r="6" spans="1:15" s="72" customFormat="1" x14ac:dyDescent="0.35">
      <c r="A6" s="65">
        <f t="shared" si="0"/>
        <v>1</v>
      </c>
      <c r="B6" s="123"/>
      <c r="C6" s="123"/>
      <c r="D6" s="60">
        <v>4</v>
      </c>
      <c r="E6" s="65">
        <f t="shared" si="1"/>
        <v>4</v>
      </c>
      <c r="F6" s="61">
        <v>1.0109999999999999</v>
      </c>
      <c r="G6" s="60">
        <v>10.09</v>
      </c>
      <c r="H6" s="65">
        <f t="shared" si="2"/>
        <v>10</v>
      </c>
      <c r="I6" s="62" t="s">
        <v>215</v>
      </c>
      <c r="J6" s="132" t="s">
        <v>607</v>
      </c>
      <c r="K6" s="123">
        <f>ROWS(J6:J6)</f>
        <v>1</v>
      </c>
      <c r="L6" s="68"/>
      <c r="M6" s="64"/>
      <c r="N6" s="64"/>
      <c r="O6" s="64"/>
    </row>
    <row r="7" spans="1:15" s="72" customFormat="1" x14ac:dyDescent="0.35">
      <c r="A7" s="65">
        <f t="shared" si="0"/>
        <v>1</v>
      </c>
      <c r="B7" s="122"/>
      <c r="C7" s="122"/>
      <c r="D7" s="69">
        <v>5</v>
      </c>
      <c r="E7" s="65">
        <f t="shared" si="1"/>
        <v>5</v>
      </c>
      <c r="F7" s="70">
        <v>1.0109999999999999</v>
      </c>
      <c r="G7" s="69">
        <v>7.01</v>
      </c>
      <c r="H7" s="65">
        <f t="shared" si="2"/>
        <v>7</v>
      </c>
      <c r="I7" s="71" t="s">
        <v>229</v>
      </c>
      <c r="J7" s="128" t="s">
        <v>642</v>
      </c>
      <c r="K7" s="123">
        <f>ROWS(J7:J7)</f>
        <v>1</v>
      </c>
      <c r="L7" s="68"/>
    </row>
    <row r="8" spans="1:15" s="72" customFormat="1" x14ac:dyDescent="0.35">
      <c r="A8" s="65">
        <f t="shared" si="0"/>
        <v>1</v>
      </c>
      <c r="B8" s="128"/>
      <c r="C8" s="128"/>
      <c r="D8" s="65">
        <v>8</v>
      </c>
      <c r="E8" s="65">
        <f t="shared" si="1"/>
        <v>8</v>
      </c>
      <c r="F8" s="66">
        <v>1.02</v>
      </c>
      <c r="G8" s="65">
        <v>1.01</v>
      </c>
      <c r="H8" s="65">
        <f t="shared" si="2"/>
        <v>1</v>
      </c>
      <c r="I8" s="67" t="s">
        <v>224</v>
      </c>
      <c r="J8" s="132" t="s">
        <v>701</v>
      </c>
      <c r="K8" s="123">
        <f>ROWS(J8:J8)</f>
        <v>1</v>
      </c>
      <c r="L8" s="68"/>
    </row>
    <row r="9" spans="1:15" s="72" customFormat="1" x14ac:dyDescent="0.35">
      <c r="A9" s="65">
        <f t="shared" si="0"/>
        <v>1</v>
      </c>
      <c r="B9" s="123"/>
      <c r="C9" s="123"/>
      <c r="D9" s="60">
        <v>8</v>
      </c>
      <c r="E9" s="65">
        <f t="shared" si="1"/>
        <v>8</v>
      </c>
      <c r="F9" s="61">
        <v>1.02</v>
      </c>
      <c r="G9" s="60">
        <v>5.09</v>
      </c>
      <c r="H9" s="65">
        <f t="shared" si="2"/>
        <v>5</v>
      </c>
      <c r="I9" s="62" t="s">
        <v>159</v>
      </c>
      <c r="J9" s="132"/>
      <c r="K9" s="123"/>
      <c r="L9" s="68"/>
    </row>
    <row r="10" spans="1:15" s="72" customFormat="1" x14ac:dyDescent="0.35">
      <c r="A10" s="65">
        <f t="shared" si="0"/>
        <v>1</v>
      </c>
      <c r="B10" s="122"/>
      <c r="C10" s="122"/>
      <c r="D10" s="69">
        <v>8</v>
      </c>
      <c r="E10" s="65">
        <f t="shared" si="1"/>
        <v>8</v>
      </c>
      <c r="F10" s="70">
        <v>1.0109999999999999</v>
      </c>
      <c r="G10" s="69">
        <v>7.01</v>
      </c>
      <c r="H10" s="65">
        <f t="shared" si="2"/>
        <v>7</v>
      </c>
      <c r="I10" s="71" t="s">
        <v>229</v>
      </c>
      <c r="J10" s="132"/>
      <c r="K10" s="123"/>
      <c r="L10" s="68"/>
      <c r="M10" s="64"/>
      <c r="N10" s="64"/>
      <c r="O10" s="64"/>
    </row>
    <row r="11" spans="1:15" s="72" customFormat="1" x14ac:dyDescent="0.35">
      <c r="A11" s="65">
        <f t="shared" si="0"/>
        <v>1</v>
      </c>
      <c r="B11" s="123"/>
      <c r="C11" s="123"/>
      <c r="D11" s="60">
        <v>8</v>
      </c>
      <c r="E11" s="65">
        <f t="shared" si="1"/>
        <v>8</v>
      </c>
      <c r="F11" s="61">
        <v>1.0109999999999999</v>
      </c>
      <c r="G11" s="60">
        <v>3.03</v>
      </c>
      <c r="H11" s="65">
        <f t="shared" si="2"/>
        <v>3</v>
      </c>
      <c r="I11" s="62" t="s">
        <v>215</v>
      </c>
      <c r="J11" s="128"/>
      <c r="K11" s="122"/>
      <c r="L11" s="68"/>
      <c r="M11" s="64"/>
      <c r="N11" s="64"/>
      <c r="O11" s="64"/>
    </row>
    <row r="12" spans="1:15" s="72" customFormat="1" x14ac:dyDescent="0.35">
      <c r="A12" s="65">
        <f t="shared" si="0"/>
        <v>1</v>
      </c>
      <c r="B12" s="123"/>
      <c r="C12" s="123"/>
      <c r="D12" s="60">
        <v>8</v>
      </c>
      <c r="E12" s="65">
        <f t="shared" si="1"/>
        <v>8</v>
      </c>
      <c r="F12" s="61">
        <v>1.0109999999999999</v>
      </c>
      <c r="G12" s="60">
        <v>3.04</v>
      </c>
      <c r="H12" s="65">
        <f t="shared" si="2"/>
        <v>3</v>
      </c>
      <c r="I12" s="62" t="s">
        <v>215</v>
      </c>
      <c r="J12" s="128"/>
      <c r="K12" s="122"/>
      <c r="L12" s="68"/>
      <c r="M12" s="64"/>
      <c r="N12" s="64"/>
      <c r="O12" s="64"/>
    </row>
    <row r="13" spans="1:15" s="72" customFormat="1" x14ac:dyDescent="0.35">
      <c r="A13" s="65">
        <f t="shared" si="0"/>
        <v>1</v>
      </c>
      <c r="B13" s="123"/>
      <c r="C13" s="123"/>
      <c r="D13" s="60">
        <v>8</v>
      </c>
      <c r="E13" s="65">
        <f t="shared" si="1"/>
        <v>8</v>
      </c>
      <c r="F13" s="61">
        <v>1.0109999999999999</v>
      </c>
      <c r="G13" s="60">
        <v>10.09</v>
      </c>
      <c r="H13" s="65">
        <f t="shared" si="2"/>
        <v>10</v>
      </c>
      <c r="I13" s="62" t="s">
        <v>215</v>
      </c>
      <c r="J13" s="132" t="s">
        <v>708</v>
      </c>
      <c r="K13" s="123">
        <f>ROWS(J13:J13)</f>
        <v>1</v>
      </c>
      <c r="L13" s="68"/>
      <c r="M13" s="64"/>
      <c r="N13" s="64"/>
      <c r="O13" s="64"/>
    </row>
    <row r="14" spans="1:15" s="72" customFormat="1" x14ac:dyDescent="0.35">
      <c r="A14" s="65">
        <f t="shared" si="0"/>
        <v>1</v>
      </c>
      <c r="B14" s="122"/>
      <c r="C14" s="122"/>
      <c r="D14" s="69">
        <v>8</v>
      </c>
      <c r="E14" s="65">
        <f t="shared" si="1"/>
        <v>8</v>
      </c>
      <c r="F14" s="70">
        <v>1.0109999999999999</v>
      </c>
      <c r="G14" s="69">
        <v>5.04</v>
      </c>
      <c r="H14" s="65">
        <f t="shared" si="2"/>
        <v>5</v>
      </c>
      <c r="I14" s="71" t="s">
        <v>235</v>
      </c>
      <c r="J14" s="128"/>
      <c r="K14" s="122"/>
      <c r="L14" s="68"/>
    </row>
    <row r="15" spans="1:15" s="72" customFormat="1" x14ac:dyDescent="0.35">
      <c r="A15" s="65">
        <f t="shared" si="0"/>
        <v>1</v>
      </c>
      <c r="B15" s="123"/>
      <c r="C15" s="123"/>
      <c r="D15" s="60">
        <v>8</v>
      </c>
      <c r="E15" s="65">
        <f t="shared" si="1"/>
        <v>8</v>
      </c>
      <c r="F15" s="61">
        <v>1.0109999999999999</v>
      </c>
      <c r="G15" s="60">
        <v>5.01</v>
      </c>
      <c r="H15" s="65">
        <f t="shared" si="2"/>
        <v>5</v>
      </c>
      <c r="I15" s="62" t="s">
        <v>233</v>
      </c>
      <c r="J15" s="128"/>
      <c r="K15" s="122"/>
      <c r="L15" s="64"/>
      <c r="M15" s="64"/>
      <c r="N15" s="64"/>
      <c r="O15" s="64"/>
    </row>
    <row r="16" spans="1:15" s="72" customFormat="1" x14ac:dyDescent="0.35">
      <c r="A16" s="65">
        <f t="shared" si="0"/>
        <v>1</v>
      </c>
      <c r="B16" s="123"/>
      <c r="C16" s="123"/>
      <c r="D16" s="60">
        <v>8</v>
      </c>
      <c r="E16" s="65">
        <f t="shared" si="1"/>
        <v>8</v>
      </c>
      <c r="F16" s="61">
        <v>1.0109999999999999</v>
      </c>
      <c r="G16" s="60">
        <v>5.05</v>
      </c>
      <c r="H16" s="65">
        <f t="shared" si="2"/>
        <v>5</v>
      </c>
      <c r="I16" s="62" t="s">
        <v>228</v>
      </c>
      <c r="J16" s="128"/>
      <c r="K16" s="122"/>
      <c r="L16" s="68"/>
      <c r="M16" s="64"/>
      <c r="N16" s="64"/>
      <c r="O16" s="64"/>
    </row>
    <row r="17" spans="1:15" s="72" customFormat="1" x14ac:dyDescent="0.35">
      <c r="A17" s="65">
        <f t="shared" si="0"/>
        <v>1</v>
      </c>
      <c r="B17" s="132"/>
      <c r="C17" s="132"/>
      <c r="D17" s="54">
        <v>8</v>
      </c>
      <c r="E17" s="65">
        <f t="shared" si="1"/>
        <v>8</v>
      </c>
      <c r="F17" s="55">
        <v>1.0109999999999999</v>
      </c>
      <c r="G17" s="54">
        <v>5.08</v>
      </c>
      <c r="H17" s="65">
        <f t="shared" si="2"/>
        <v>5</v>
      </c>
      <c r="I17" s="56" t="s">
        <v>217</v>
      </c>
      <c r="J17" s="132"/>
      <c r="K17" s="123"/>
      <c r="L17" s="68"/>
      <c r="M17" s="64"/>
      <c r="N17" s="64"/>
      <c r="O17" s="64"/>
    </row>
    <row r="18" spans="1:15" s="72" customFormat="1" x14ac:dyDescent="0.35">
      <c r="A18" s="65">
        <f t="shared" si="0"/>
        <v>1</v>
      </c>
      <c r="B18" s="123"/>
      <c r="C18" s="123"/>
      <c r="D18" s="60">
        <v>8</v>
      </c>
      <c r="E18" s="65">
        <f t="shared" si="1"/>
        <v>8</v>
      </c>
      <c r="F18" s="61">
        <v>1.0129999999999999</v>
      </c>
      <c r="G18" s="60">
        <v>2.02</v>
      </c>
      <c r="H18" s="65">
        <f t="shared" si="2"/>
        <v>2</v>
      </c>
      <c r="I18" s="62" t="s">
        <v>250</v>
      </c>
      <c r="J18" s="132" t="s">
        <v>702</v>
      </c>
      <c r="K18" s="123">
        <f>ROWS(J18:J18)</f>
        <v>1</v>
      </c>
      <c r="L18" s="68"/>
      <c r="M18" s="64"/>
      <c r="N18" s="64"/>
      <c r="O18" s="64"/>
    </row>
    <row r="19" spans="1:15" s="72" customFormat="1" x14ac:dyDescent="0.35">
      <c r="A19" s="65">
        <f t="shared" si="0"/>
        <v>1</v>
      </c>
      <c r="B19" s="123"/>
      <c r="C19" s="123"/>
      <c r="D19" s="60">
        <v>8</v>
      </c>
      <c r="E19" s="65">
        <f t="shared" si="1"/>
        <v>8</v>
      </c>
      <c r="F19" s="61">
        <v>1.0109999999999999</v>
      </c>
      <c r="G19" s="60">
        <v>5.0599999999999996</v>
      </c>
      <c r="H19" s="65">
        <f t="shared" si="2"/>
        <v>5</v>
      </c>
      <c r="I19" s="62" t="s">
        <v>250</v>
      </c>
      <c r="J19" s="128"/>
      <c r="K19" s="122"/>
      <c r="L19" s="68"/>
      <c r="M19" s="64"/>
      <c r="N19" s="64"/>
      <c r="O19" s="64"/>
    </row>
    <row r="20" spans="1:15" s="72" customFormat="1" x14ac:dyDescent="0.35">
      <c r="A20" s="65">
        <f t="shared" si="0"/>
        <v>1</v>
      </c>
      <c r="B20" s="123"/>
      <c r="C20" s="123"/>
      <c r="D20" s="60">
        <v>8</v>
      </c>
      <c r="E20" s="65">
        <f t="shared" si="1"/>
        <v>8</v>
      </c>
      <c r="F20" s="61">
        <v>1.0129999999999999</v>
      </c>
      <c r="G20" s="60">
        <v>5.0599999999999996</v>
      </c>
      <c r="H20" s="65">
        <f t="shared" si="2"/>
        <v>5</v>
      </c>
      <c r="I20" s="62" t="s">
        <v>250</v>
      </c>
      <c r="J20" s="132"/>
      <c r="K20" s="123"/>
      <c r="L20" s="68"/>
      <c r="M20" s="64"/>
      <c r="N20" s="64"/>
      <c r="O20" s="64"/>
    </row>
    <row r="21" spans="1:15" s="72" customFormat="1" x14ac:dyDescent="0.35">
      <c r="A21" s="65">
        <f t="shared" si="0"/>
        <v>1</v>
      </c>
      <c r="B21" s="122"/>
      <c r="C21" s="122"/>
      <c r="D21" s="69">
        <v>8</v>
      </c>
      <c r="E21" s="65">
        <f t="shared" si="1"/>
        <v>8</v>
      </c>
      <c r="F21" s="70">
        <v>1.0129999999999999</v>
      </c>
      <c r="G21" s="69">
        <v>5.07</v>
      </c>
      <c r="H21" s="65">
        <f t="shared" si="2"/>
        <v>5</v>
      </c>
      <c r="I21" s="71" t="s">
        <v>222</v>
      </c>
      <c r="J21" s="132"/>
      <c r="K21" s="123"/>
      <c r="L21" s="64"/>
      <c r="M21" s="64"/>
      <c r="N21" s="64"/>
      <c r="O21" s="64"/>
    </row>
    <row r="22" spans="1:15" s="72" customFormat="1" x14ac:dyDescent="0.35">
      <c r="A22" s="65">
        <f t="shared" si="0"/>
        <v>1</v>
      </c>
      <c r="B22" s="123"/>
      <c r="C22" s="123"/>
      <c r="D22" s="60">
        <v>8</v>
      </c>
      <c r="E22" s="65">
        <f t="shared" si="1"/>
        <v>8</v>
      </c>
      <c r="F22" s="61">
        <v>1.03</v>
      </c>
      <c r="G22" s="60">
        <v>4.01</v>
      </c>
      <c r="H22" s="65">
        <f t="shared" si="2"/>
        <v>4</v>
      </c>
      <c r="I22" s="62" t="s">
        <v>227</v>
      </c>
      <c r="J22" s="132" t="s">
        <v>704</v>
      </c>
      <c r="K22" s="123">
        <f>ROWS(J22:J22)</f>
        <v>1</v>
      </c>
      <c r="L22" s="64"/>
    </row>
    <row r="23" spans="1:15" s="72" customFormat="1" x14ac:dyDescent="0.35">
      <c r="A23" s="65">
        <f t="shared" si="0"/>
        <v>1</v>
      </c>
      <c r="B23" s="123"/>
      <c r="C23" s="123"/>
      <c r="D23" s="60">
        <v>8</v>
      </c>
      <c r="E23" s="65">
        <f t="shared" si="1"/>
        <v>8</v>
      </c>
      <c r="F23" s="61">
        <v>1.02</v>
      </c>
      <c r="G23" s="60">
        <v>5.03</v>
      </c>
      <c r="H23" s="65">
        <f t="shared" si="2"/>
        <v>5</v>
      </c>
      <c r="I23" s="62" t="s">
        <v>227</v>
      </c>
      <c r="J23" s="132"/>
      <c r="K23" s="123"/>
      <c r="L23" s="64"/>
    </row>
    <row r="24" spans="1:15" s="72" customFormat="1" x14ac:dyDescent="0.35">
      <c r="A24" s="65">
        <f t="shared" si="0"/>
        <v>1</v>
      </c>
      <c r="B24" s="122"/>
      <c r="C24" s="122"/>
      <c r="D24" s="69">
        <v>8</v>
      </c>
      <c r="E24" s="65">
        <f t="shared" si="1"/>
        <v>8</v>
      </c>
      <c r="F24" s="70">
        <v>1.0109999999999999</v>
      </c>
      <c r="G24" s="69">
        <v>3.02</v>
      </c>
      <c r="H24" s="65">
        <f t="shared" si="2"/>
        <v>3</v>
      </c>
      <c r="I24" s="71" t="s">
        <v>230</v>
      </c>
      <c r="J24" s="128" t="s">
        <v>703</v>
      </c>
      <c r="K24" s="122">
        <f>ROWS(J22:J24)</f>
        <v>3</v>
      </c>
      <c r="L24" s="64"/>
      <c r="M24" s="85"/>
      <c r="N24" s="85"/>
      <c r="O24" s="85"/>
    </row>
    <row r="25" spans="1:15" s="72" customFormat="1" x14ac:dyDescent="0.35">
      <c r="A25" s="65">
        <f t="shared" si="0"/>
        <v>1</v>
      </c>
      <c r="B25" s="122"/>
      <c r="C25" s="122"/>
      <c r="D25" s="69">
        <v>8</v>
      </c>
      <c r="E25" s="65">
        <f t="shared" si="1"/>
        <v>8</v>
      </c>
      <c r="F25" s="70">
        <v>1.0109999999999999</v>
      </c>
      <c r="G25" s="69">
        <v>7.02</v>
      </c>
      <c r="H25" s="65">
        <f t="shared" si="2"/>
        <v>7</v>
      </c>
      <c r="I25" s="71" t="s">
        <v>230</v>
      </c>
      <c r="J25" s="132" t="s">
        <v>707</v>
      </c>
      <c r="K25" s="123">
        <f>ROWS(J24:J25)</f>
        <v>2</v>
      </c>
      <c r="L25" s="64"/>
      <c r="M25" s="85"/>
      <c r="N25" s="85"/>
      <c r="O25" s="85"/>
    </row>
    <row r="26" spans="1:15" s="72" customFormat="1" x14ac:dyDescent="0.35">
      <c r="A26" s="65">
        <f t="shared" si="0"/>
        <v>1</v>
      </c>
      <c r="B26" s="123"/>
      <c r="C26" s="123"/>
      <c r="D26" s="60">
        <v>8</v>
      </c>
      <c r="E26" s="65">
        <f t="shared" si="1"/>
        <v>8</v>
      </c>
      <c r="F26" s="61">
        <v>1.0109999999999999</v>
      </c>
      <c r="G26" s="60">
        <v>6.01</v>
      </c>
      <c r="H26" s="65">
        <f t="shared" si="2"/>
        <v>6</v>
      </c>
      <c r="I26" s="62" t="s">
        <v>234</v>
      </c>
      <c r="J26" s="132"/>
      <c r="K26" s="123"/>
      <c r="L26" s="64"/>
      <c r="M26" s="85"/>
      <c r="N26" s="85"/>
      <c r="O26" s="85"/>
    </row>
    <row r="27" spans="1:15" s="64" customFormat="1" x14ac:dyDescent="0.35">
      <c r="A27" s="65">
        <f t="shared" si="0"/>
        <v>1</v>
      </c>
      <c r="B27" s="123"/>
      <c r="C27" s="123"/>
      <c r="D27" s="60">
        <v>8</v>
      </c>
      <c r="E27" s="65">
        <f t="shared" si="1"/>
        <v>8</v>
      </c>
      <c r="F27" s="61">
        <v>1.0109999999999999</v>
      </c>
      <c r="G27" s="60">
        <v>6.02</v>
      </c>
      <c r="H27" s="65">
        <f t="shared" si="2"/>
        <v>6</v>
      </c>
      <c r="I27" s="62" t="s">
        <v>234</v>
      </c>
      <c r="J27" s="132"/>
      <c r="K27" s="123"/>
      <c r="M27" s="85"/>
      <c r="N27" s="85"/>
      <c r="O27" s="85"/>
    </row>
    <row r="28" spans="1:15" s="64" customFormat="1" x14ac:dyDescent="0.35">
      <c r="A28" s="65">
        <f t="shared" si="0"/>
        <v>1</v>
      </c>
      <c r="B28" s="122"/>
      <c r="C28" s="122"/>
      <c r="D28" s="69">
        <v>8</v>
      </c>
      <c r="E28" s="65">
        <f t="shared" si="1"/>
        <v>8</v>
      </c>
      <c r="F28" s="70">
        <v>1.0109999999999999</v>
      </c>
      <c r="G28" s="69">
        <v>5.05</v>
      </c>
      <c r="H28" s="65">
        <f t="shared" si="2"/>
        <v>5</v>
      </c>
      <c r="I28" s="71" t="s">
        <v>226</v>
      </c>
      <c r="J28" s="128" t="s">
        <v>705</v>
      </c>
      <c r="K28" s="122">
        <f>ROWS(J19:J28)</f>
        <v>10</v>
      </c>
      <c r="M28" s="85"/>
      <c r="N28" s="85"/>
      <c r="O28" s="85"/>
    </row>
    <row r="29" spans="1:15" s="64" customFormat="1" x14ac:dyDescent="0.35">
      <c r="A29" s="65">
        <f t="shared" si="0"/>
        <v>1</v>
      </c>
      <c r="B29" s="123"/>
      <c r="C29" s="123"/>
      <c r="D29" s="60">
        <v>8</v>
      </c>
      <c r="E29" s="65">
        <f t="shared" si="1"/>
        <v>8</v>
      </c>
      <c r="F29" s="61">
        <v>1.0109999999999999</v>
      </c>
      <c r="G29" s="60">
        <v>6.01</v>
      </c>
      <c r="H29" s="65">
        <f t="shared" si="2"/>
        <v>6</v>
      </c>
      <c r="I29" s="62" t="s">
        <v>221</v>
      </c>
      <c r="J29" s="132" t="s">
        <v>706</v>
      </c>
      <c r="K29" s="123">
        <f>ROWS(J27:J29)</f>
        <v>3</v>
      </c>
      <c r="L29" s="58"/>
      <c r="M29" s="85"/>
      <c r="N29" s="85"/>
      <c r="O29" s="85"/>
    </row>
    <row r="30" spans="1:15" s="64" customFormat="1" x14ac:dyDescent="0.35">
      <c r="A30" s="65">
        <f t="shared" si="0"/>
        <v>1</v>
      </c>
      <c r="B30" s="122"/>
      <c r="C30" s="122"/>
      <c r="D30" s="69">
        <v>9</v>
      </c>
      <c r="E30" s="65">
        <f t="shared" si="1"/>
        <v>9</v>
      </c>
      <c r="F30" s="70">
        <v>1.012</v>
      </c>
      <c r="G30" s="69">
        <v>16.010999999999999</v>
      </c>
      <c r="H30" s="65">
        <f t="shared" si="2"/>
        <v>16</v>
      </c>
      <c r="I30" s="71" t="s">
        <v>113</v>
      </c>
      <c r="J30" s="128"/>
      <c r="K30" s="122"/>
      <c r="L30" s="72"/>
      <c r="M30" s="85"/>
      <c r="N30" s="85"/>
      <c r="O30" s="85"/>
    </row>
    <row r="31" spans="1:15" s="64" customFormat="1" x14ac:dyDescent="0.35">
      <c r="A31" s="65">
        <f t="shared" si="0"/>
        <v>1</v>
      </c>
      <c r="B31" s="122"/>
      <c r="C31" s="122"/>
      <c r="D31" s="69">
        <v>9</v>
      </c>
      <c r="E31" s="65">
        <f t="shared" si="1"/>
        <v>9</v>
      </c>
      <c r="F31" s="70">
        <v>1.012</v>
      </c>
      <c r="G31" s="69">
        <v>16.012</v>
      </c>
      <c r="H31" s="65">
        <f t="shared" si="2"/>
        <v>16</v>
      </c>
      <c r="I31" s="71" t="s">
        <v>113</v>
      </c>
      <c r="J31" s="128" t="s">
        <v>729</v>
      </c>
      <c r="K31" s="122">
        <f>ROWS(J30:J31)</f>
        <v>2</v>
      </c>
      <c r="L31" s="72"/>
      <c r="M31" s="85"/>
      <c r="N31" s="85"/>
      <c r="O31" s="85"/>
    </row>
    <row r="32" spans="1:15" s="64" customFormat="1" x14ac:dyDescent="0.35">
      <c r="A32" s="65">
        <f t="shared" si="0"/>
        <v>1</v>
      </c>
      <c r="B32" s="122">
        <f>ROWS(A2:A32)</f>
        <v>31</v>
      </c>
      <c r="C32" s="123">
        <f>B32/$B$672*100</f>
        <v>4.6268656716417906</v>
      </c>
      <c r="D32" s="69">
        <v>11</v>
      </c>
      <c r="E32" s="65">
        <f t="shared" si="1"/>
        <v>11</v>
      </c>
      <c r="F32" s="70">
        <v>1.012</v>
      </c>
      <c r="G32" s="69">
        <v>15.010999999999999</v>
      </c>
      <c r="H32" s="65">
        <f t="shared" si="2"/>
        <v>15</v>
      </c>
      <c r="I32" s="71" t="s">
        <v>112</v>
      </c>
      <c r="J32" s="132" t="s">
        <v>739</v>
      </c>
      <c r="K32" s="123">
        <f>ROWS(J32:J32)</f>
        <v>1</v>
      </c>
      <c r="L32" s="68"/>
      <c r="M32" s="89"/>
      <c r="N32" s="89"/>
      <c r="O32" s="89"/>
    </row>
    <row r="33" spans="1:15" s="64" customFormat="1" x14ac:dyDescent="0.35">
      <c r="A33" s="65">
        <f t="shared" si="0"/>
        <v>2</v>
      </c>
      <c r="B33" s="128"/>
      <c r="C33" s="128"/>
      <c r="D33" s="65">
        <v>3</v>
      </c>
      <c r="E33" s="65">
        <f t="shared" si="1"/>
        <v>3</v>
      </c>
      <c r="F33" s="66">
        <v>2.0099999999999998</v>
      </c>
      <c r="G33" s="65">
        <v>1.01</v>
      </c>
      <c r="H33" s="65">
        <f t="shared" si="2"/>
        <v>1</v>
      </c>
      <c r="I33" s="67" t="s">
        <v>224</v>
      </c>
      <c r="J33" s="128"/>
      <c r="K33" s="122"/>
      <c r="L33" s="72"/>
      <c r="M33" s="68"/>
      <c r="N33" s="68"/>
      <c r="O33" s="68"/>
    </row>
    <row r="34" spans="1:15" s="64" customFormat="1" x14ac:dyDescent="0.35">
      <c r="A34" s="65">
        <f t="shared" si="0"/>
        <v>2</v>
      </c>
      <c r="B34" s="128"/>
      <c r="C34" s="128"/>
      <c r="D34" s="65">
        <v>3</v>
      </c>
      <c r="E34" s="65">
        <f t="shared" si="1"/>
        <v>3</v>
      </c>
      <c r="F34" s="66">
        <v>2.02</v>
      </c>
      <c r="G34" s="65">
        <v>2.0099999999999998</v>
      </c>
      <c r="H34" s="65">
        <f t="shared" si="2"/>
        <v>2</v>
      </c>
      <c r="I34" s="67" t="s">
        <v>224</v>
      </c>
      <c r="J34" s="128"/>
      <c r="K34" s="122"/>
    </row>
    <row r="35" spans="1:15" s="64" customFormat="1" x14ac:dyDescent="0.35">
      <c r="A35" s="65">
        <f t="shared" si="0"/>
        <v>2</v>
      </c>
      <c r="B35" s="122"/>
      <c r="C35" s="122"/>
      <c r="D35" s="69">
        <v>3</v>
      </c>
      <c r="E35" s="65">
        <f t="shared" si="1"/>
        <v>3</v>
      </c>
      <c r="F35" s="70">
        <v>2.02</v>
      </c>
      <c r="G35" s="69">
        <v>2.04</v>
      </c>
      <c r="H35" s="65">
        <f t="shared" si="2"/>
        <v>2</v>
      </c>
      <c r="I35" s="71" t="s">
        <v>300</v>
      </c>
      <c r="J35" s="128"/>
      <c r="K35" s="122"/>
      <c r="M35" s="72"/>
      <c r="N35" s="72"/>
      <c r="O35" s="72"/>
    </row>
    <row r="36" spans="1:15" s="64" customFormat="1" x14ac:dyDescent="0.35">
      <c r="A36" s="65">
        <f t="shared" si="0"/>
        <v>2</v>
      </c>
      <c r="B36" s="122"/>
      <c r="C36" s="122"/>
      <c r="D36" s="69">
        <v>3</v>
      </c>
      <c r="E36" s="65">
        <f t="shared" si="1"/>
        <v>3</v>
      </c>
      <c r="F36" s="70">
        <v>2.1</v>
      </c>
      <c r="G36" s="69">
        <v>2.04</v>
      </c>
      <c r="H36" s="65">
        <f t="shared" si="2"/>
        <v>2</v>
      </c>
      <c r="I36" s="71" t="s">
        <v>300</v>
      </c>
      <c r="J36" s="128"/>
      <c r="K36" s="122"/>
      <c r="L36" s="58"/>
      <c r="M36" s="72"/>
      <c r="N36" s="72"/>
      <c r="O36" s="72"/>
    </row>
    <row r="37" spans="1:15" s="64" customFormat="1" x14ac:dyDescent="0.35">
      <c r="A37" s="65">
        <f t="shared" si="0"/>
        <v>2</v>
      </c>
      <c r="B37" s="122"/>
      <c r="C37" s="122"/>
      <c r="D37" s="69">
        <v>3</v>
      </c>
      <c r="E37" s="65">
        <f t="shared" si="1"/>
        <v>3</v>
      </c>
      <c r="F37" s="70">
        <v>2.02</v>
      </c>
      <c r="G37" s="69">
        <v>10.050000000000001</v>
      </c>
      <c r="H37" s="65">
        <f t="shared" si="2"/>
        <v>10</v>
      </c>
      <c r="I37" s="71" t="s">
        <v>300</v>
      </c>
      <c r="J37" s="128"/>
      <c r="K37" s="122"/>
      <c r="L37" s="72"/>
      <c r="M37" s="72"/>
      <c r="N37" s="72"/>
      <c r="O37" s="72"/>
    </row>
    <row r="38" spans="1:15" s="64" customFormat="1" x14ac:dyDescent="0.35">
      <c r="A38" s="65">
        <f t="shared" si="0"/>
        <v>2</v>
      </c>
      <c r="B38" s="122"/>
      <c r="C38" s="122"/>
      <c r="D38" s="69">
        <v>3</v>
      </c>
      <c r="E38" s="65">
        <f t="shared" si="1"/>
        <v>3</v>
      </c>
      <c r="F38" s="70">
        <v>2.1</v>
      </c>
      <c r="G38" s="69">
        <v>10.050000000000001</v>
      </c>
      <c r="H38" s="65">
        <f t="shared" si="2"/>
        <v>10</v>
      </c>
      <c r="I38" s="71" t="s">
        <v>300</v>
      </c>
      <c r="J38" s="128"/>
      <c r="K38" s="122"/>
      <c r="L38" s="72"/>
      <c r="M38" s="72"/>
      <c r="N38" s="72"/>
      <c r="O38" s="72"/>
    </row>
    <row r="39" spans="1:15" s="64" customFormat="1" x14ac:dyDescent="0.35">
      <c r="A39" s="65">
        <f t="shared" si="0"/>
        <v>2</v>
      </c>
      <c r="B39" s="122"/>
      <c r="C39" s="122"/>
      <c r="D39" s="69">
        <v>3</v>
      </c>
      <c r="E39" s="65">
        <f t="shared" si="1"/>
        <v>3</v>
      </c>
      <c r="F39" s="70">
        <v>2.0299999999999998</v>
      </c>
      <c r="G39" s="69">
        <v>3.01</v>
      </c>
      <c r="H39" s="65">
        <f t="shared" si="2"/>
        <v>3</v>
      </c>
      <c r="I39" s="71" t="s">
        <v>229</v>
      </c>
      <c r="J39" s="128" t="s">
        <v>570</v>
      </c>
      <c r="K39" s="122">
        <f>ROWS(J39:J39)</f>
        <v>1</v>
      </c>
      <c r="L39" s="72"/>
      <c r="M39" s="72"/>
      <c r="N39" s="72"/>
      <c r="O39" s="72"/>
    </row>
    <row r="40" spans="1:15" s="64" customFormat="1" x14ac:dyDescent="0.35">
      <c r="A40" s="65">
        <f t="shared" si="0"/>
        <v>2</v>
      </c>
      <c r="B40" s="132"/>
      <c r="C40" s="132"/>
      <c r="D40" s="54">
        <v>3</v>
      </c>
      <c r="E40" s="65">
        <f t="shared" si="1"/>
        <v>3</v>
      </c>
      <c r="F40" s="55">
        <v>2.0099999999999998</v>
      </c>
      <c r="G40" s="54">
        <v>1.05</v>
      </c>
      <c r="H40" s="65">
        <f t="shared" si="2"/>
        <v>1</v>
      </c>
      <c r="I40" s="56" t="s">
        <v>217</v>
      </c>
      <c r="J40" s="128"/>
      <c r="K40" s="122"/>
      <c r="M40" s="84"/>
      <c r="N40" s="84"/>
      <c r="O40" s="84"/>
    </row>
    <row r="41" spans="1:15" s="64" customFormat="1" x14ac:dyDescent="0.35">
      <c r="A41" s="65">
        <f t="shared" si="0"/>
        <v>2</v>
      </c>
      <c r="B41" s="132"/>
      <c r="C41" s="132"/>
      <c r="D41" s="54">
        <v>3</v>
      </c>
      <c r="E41" s="65">
        <f t="shared" si="1"/>
        <v>3</v>
      </c>
      <c r="F41" s="55">
        <v>2.06</v>
      </c>
      <c r="G41" s="54">
        <v>1.05</v>
      </c>
      <c r="H41" s="65">
        <f t="shared" si="2"/>
        <v>1</v>
      </c>
      <c r="I41" s="56" t="s">
        <v>217</v>
      </c>
      <c r="J41" s="128"/>
      <c r="K41" s="122"/>
      <c r="M41" s="84"/>
      <c r="N41" s="84"/>
      <c r="O41" s="84"/>
    </row>
    <row r="42" spans="1:15" s="64" customFormat="1" x14ac:dyDescent="0.35">
      <c r="A42" s="65">
        <f t="shared" si="0"/>
        <v>2</v>
      </c>
      <c r="B42" s="123"/>
      <c r="C42" s="123"/>
      <c r="D42" s="60">
        <v>3</v>
      </c>
      <c r="E42" s="65">
        <f t="shared" si="1"/>
        <v>3</v>
      </c>
      <c r="F42" s="61">
        <v>2.0099999999999998</v>
      </c>
      <c r="G42" s="60">
        <v>8.01</v>
      </c>
      <c r="H42" s="65">
        <f t="shared" si="2"/>
        <v>8</v>
      </c>
      <c r="I42" s="62" t="s">
        <v>249</v>
      </c>
      <c r="J42" s="128"/>
      <c r="K42" s="122"/>
      <c r="L42" s="72"/>
    </row>
    <row r="43" spans="1:15" s="72" customFormat="1" x14ac:dyDescent="0.35">
      <c r="A43" s="65">
        <f t="shared" si="0"/>
        <v>2</v>
      </c>
      <c r="B43" s="123"/>
      <c r="C43" s="123"/>
      <c r="D43" s="60">
        <v>3</v>
      </c>
      <c r="E43" s="65">
        <f t="shared" si="1"/>
        <v>3</v>
      </c>
      <c r="F43" s="61">
        <v>2.0299999999999998</v>
      </c>
      <c r="G43" s="60">
        <v>8.01</v>
      </c>
      <c r="H43" s="65">
        <f t="shared" si="2"/>
        <v>8</v>
      </c>
      <c r="I43" s="62" t="s">
        <v>249</v>
      </c>
      <c r="J43" s="128"/>
      <c r="K43" s="122"/>
      <c r="M43" s="64"/>
      <c r="N43" s="64"/>
      <c r="O43" s="64"/>
    </row>
    <row r="44" spans="1:15" s="72" customFormat="1" x14ac:dyDescent="0.35">
      <c r="A44" s="65">
        <f t="shared" si="0"/>
        <v>2</v>
      </c>
      <c r="B44" s="123"/>
      <c r="C44" s="123"/>
      <c r="D44" s="60">
        <v>3</v>
      </c>
      <c r="E44" s="65">
        <f t="shared" si="1"/>
        <v>3</v>
      </c>
      <c r="F44" s="61">
        <v>2.04</v>
      </c>
      <c r="G44" s="60">
        <v>8.01</v>
      </c>
      <c r="H44" s="65">
        <f t="shared" si="2"/>
        <v>8</v>
      </c>
      <c r="I44" s="62" t="s">
        <v>249</v>
      </c>
      <c r="J44" s="132"/>
      <c r="K44" s="123"/>
      <c r="M44" s="64"/>
      <c r="N44" s="64"/>
      <c r="O44" s="64"/>
    </row>
    <row r="45" spans="1:15" s="72" customFormat="1" x14ac:dyDescent="0.35">
      <c r="A45" s="65">
        <f t="shared" si="0"/>
        <v>2</v>
      </c>
      <c r="B45" s="123"/>
      <c r="C45" s="123"/>
      <c r="D45" s="60">
        <v>3</v>
      </c>
      <c r="E45" s="65">
        <f t="shared" si="1"/>
        <v>3</v>
      </c>
      <c r="F45" s="61">
        <v>2.0099999999999998</v>
      </c>
      <c r="G45" s="60">
        <v>10.06</v>
      </c>
      <c r="H45" s="65">
        <f t="shared" si="2"/>
        <v>10</v>
      </c>
      <c r="I45" s="62" t="s">
        <v>249</v>
      </c>
      <c r="J45" s="128"/>
      <c r="K45" s="122"/>
    </row>
    <row r="46" spans="1:15" s="72" customFormat="1" x14ac:dyDescent="0.35">
      <c r="A46" s="65">
        <f t="shared" si="0"/>
        <v>2</v>
      </c>
      <c r="B46" s="123"/>
      <c r="C46" s="123"/>
      <c r="D46" s="60">
        <v>3</v>
      </c>
      <c r="E46" s="65">
        <f t="shared" si="1"/>
        <v>3</v>
      </c>
      <c r="F46" s="61">
        <v>2.0099999999999998</v>
      </c>
      <c r="G46" s="60">
        <v>10.07</v>
      </c>
      <c r="H46" s="65">
        <f t="shared" si="2"/>
        <v>10</v>
      </c>
      <c r="I46" s="62" t="s">
        <v>249</v>
      </c>
      <c r="J46" s="128"/>
      <c r="K46" s="122"/>
    </row>
    <row r="47" spans="1:15" s="72" customFormat="1" x14ac:dyDescent="0.35">
      <c r="A47" s="65">
        <f t="shared" si="0"/>
        <v>2</v>
      </c>
      <c r="B47" s="123"/>
      <c r="C47" s="123"/>
      <c r="D47" s="60">
        <v>3</v>
      </c>
      <c r="E47" s="65">
        <f t="shared" si="1"/>
        <v>3</v>
      </c>
      <c r="F47" s="61">
        <v>2.0099999999999998</v>
      </c>
      <c r="G47" s="60">
        <v>10.08</v>
      </c>
      <c r="H47" s="65">
        <f t="shared" si="2"/>
        <v>10</v>
      </c>
      <c r="I47" s="62" t="s">
        <v>249</v>
      </c>
      <c r="J47" s="128"/>
      <c r="K47" s="122"/>
      <c r="M47" s="64"/>
      <c r="N47" s="64"/>
      <c r="O47" s="64"/>
    </row>
    <row r="48" spans="1:15" s="72" customFormat="1" x14ac:dyDescent="0.35">
      <c r="A48" s="65">
        <f t="shared" si="0"/>
        <v>2</v>
      </c>
      <c r="B48" s="123"/>
      <c r="C48" s="123"/>
      <c r="D48" s="60">
        <v>3</v>
      </c>
      <c r="E48" s="65">
        <f t="shared" si="1"/>
        <v>3</v>
      </c>
      <c r="F48" s="61">
        <v>2.0299999999999998</v>
      </c>
      <c r="G48" s="60">
        <v>10.06</v>
      </c>
      <c r="H48" s="65">
        <f t="shared" si="2"/>
        <v>10</v>
      </c>
      <c r="I48" s="62" t="s">
        <v>249</v>
      </c>
      <c r="J48" s="132"/>
      <c r="K48" s="123"/>
      <c r="M48" s="64"/>
      <c r="N48" s="64"/>
      <c r="O48" s="64"/>
    </row>
    <row r="49" spans="1:15" s="72" customFormat="1" x14ac:dyDescent="0.35">
      <c r="A49" s="65">
        <f t="shared" si="0"/>
        <v>2</v>
      </c>
      <c r="B49" s="123"/>
      <c r="C49" s="123"/>
      <c r="D49" s="60">
        <v>3</v>
      </c>
      <c r="E49" s="65">
        <f t="shared" si="1"/>
        <v>3</v>
      </c>
      <c r="F49" s="61">
        <v>2.0299999999999998</v>
      </c>
      <c r="G49" s="60">
        <v>10.07</v>
      </c>
      <c r="H49" s="65">
        <f t="shared" si="2"/>
        <v>10</v>
      </c>
      <c r="I49" s="62" t="s">
        <v>249</v>
      </c>
      <c r="J49" s="132"/>
      <c r="K49" s="123"/>
      <c r="M49" s="64"/>
      <c r="N49" s="64"/>
      <c r="O49" s="64"/>
    </row>
    <row r="50" spans="1:15" s="72" customFormat="1" x14ac:dyDescent="0.35">
      <c r="A50" s="65">
        <f t="shared" si="0"/>
        <v>2</v>
      </c>
      <c r="B50" s="123"/>
      <c r="C50" s="123"/>
      <c r="D50" s="60">
        <v>3</v>
      </c>
      <c r="E50" s="65">
        <f t="shared" si="1"/>
        <v>3</v>
      </c>
      <c r="F50" s="61">
        <v>2.0299999999999998</v>
      </c>
      <c r="G50" s="60">
        <v>10.08</v>
      </c>
      <c r="H50" s="65">
        <f t="shared" si="2"/>
        <v>10</v>
      </c>
      <c r="I50" s="62" t="s">
        <v>249</v>
      </c>
      <c r="J50" s="132"/>
      <c r="K50" s="123"/>
      <c r="M50" s="64"/>
      <c r="N50" s="64"/>
      <c r="O50" s="64"/>
    </row>
    <row r="51" spans="1:15" s="72" customFormat="1" x14ac:dyDescent="0.35">
      <c r="A51" s="65">
        <f t="shared" si="0"/>
        <v>2</v>
      </c>
      <c r="B51" s="123"/>
      <c r="C51" s="123"/>
      <c r="D51" s="60">
        <v>3</v>
      </c>
      <c r="E51" s="65">
        <f t="shared" si="1"/>
        <v>3</v>
      </c>
      <c r="F51" s="61">
        <v>2.04</v>
      </c>
      <c r="G51" s="60">
        <v>10.06</v>
      </c>
      <c r="H51" s="65">
        <f t="shared" si="2"/>
        <v>10</v>
      </c>
      <c r="I51" s="62" t="s">
        <v>249</v>
      </c>
      <c r="J51" s="132"/>
      <c r="K51" s="123"/>
      <c r="M51" s="64"/>
      <c r="N51" s="64"/>
      <c r="O51" s="64"/>
    </row>
    <row r="52" spans="1:15" s="64" customFormat="1" x14ac:dyDescent="0.35">
      <c r="A52" s="65">
        <f t="shared" si="0"/>
        <v>2</v>
      </c>
      <c r="B52" s="123"/>
      <c r="C52" s="123"/>
      <c r="D52" s="60">
        <v>3</v>
      </c>
      <c r="E52" s="65">
        <f t="shared" si="1"/>
        <v>3</v>
      </c>
      <c r="F52" s="61">
        <v>2.04</v>
      </c>
      <c r="G52" s="60">
        <v>10.07</v>
      </c>
      <c r="H52" s="65">
        <f t="shared" si="2"/>
        <v>10</v>
      </c>
      <c r="I52" s="62" t="s">
        <v>249</v>
      </c>
      <c r="J52" s="132"/>
      <c r="K52" s="123"/>
      <c r="L52" s="72"/>
    </row>
    <row r="53" spans="1:15" s="64" customFormat="1" x14ac:dyDescent="0.35">
      <c r="A53" s="65">
        <f t="shared" si="0"/>
        <v>2</v>
      </c>
      <c r="B53" s="123"/>
      <c r="C53" s="123"/>
      <c r="D53" s="60">
        <v>3</v>
      </c>
      <c r="E53" s="65">
        <f t="shared" si="1"/>
        <v>3</v>
      </c>
      <c r="F53" s="61">
        <v>2.04</v>
      </c>
      <c r="G53" s="60">
        <v>10.08</v>
      </c>
      <c r="H53" s="65">
        <f t="shared" si="2"/>
        <v>10</v>
      </c>
      <c r="I53" s="62" t="s">
        <v>249</v>
      </c>
      <c r="J53" s="132" t="s">
        <v>572</v>
      </c>
      <c r="K53" s="123">
        <f>ROWS(J43:J53)</f>
        <v>11</v>
      </c>
      <c r="L53" s="72"/>
    </row>
    <row r="54" spans="1:15" s="64" customFormat="1" x14ac:dyDescent="0.35">
      <c r="A54" s="65">
        <f t="shared" si="0"/>
        <v>2</v>
      </c>
      <c r="B54" s="122"/>
      <c r="C54" s="122"/>
      <c r="D54" s="69">
        <v>3</v>
      </c>
      <c r="E54" s="65">
        <f t="shared" si="1"/>
        <v>3</v>
      </c>
      <c r="F54" s="70">
        <v>2.0099999999999998</v>
      </c>
      <c r="G54" s="69">
        <v>8.01</v>
      </c>
      <c r="H54" s="65">
        <f t="shared" si="2"/>
        <v>8</v>
      </c>
      <c r="I54" s="71" t="s">
        <v>248</v>
      </c>
      <c r="J54" s="128"/>
      <c r="K54" s="122"/>
      <c r="L54" s="72"/>
    </row>
    <row r="55" spans="1:15" s="64" customFormat="1" x14ac:dyDescent="0.35">
      <c r="A55" s="65">
        <f t="shared" si="0"/>
        <v>2</v>
      </c>
      <c r="B55" s="122"/>
      <c r="C55" s="122"/>
      <c r="D55" s="69">
        <v>3</v>
      </c>
      <c r="E55" s="65">
        <f t="shared" si="1"/>
        <v>3</v>
      </c>
      <c r="F55" s="70">
        <v>2.04</v>
      </c>
      <c r="G55" s="69">
        <v>8.01</v>
      </c>
      <c r="H55" s="65">
        <f t="shared" si="2"/>
        <v>8</v>
      </c>
      <c r="I55" s="71" t="s">
        <v>248</v>
      </c>
      <c r="J55" s="132" t="s">
        <v>571</v>
      </c>
      <c r="K55" s="123">
        <f>ROWS(J51:J55)</f>
        <v>5</v>
      </c>
      <c r="L55" s="72"/>
    </row>
    <row r="56" spans="1:15" s="64" customFormat="1" x14ac:dyDescent="0.35">
      <c r="A56" s="65">
        <f t="shared" si="0"/>
        <v>2</v>
      </c>
      <c r="B56" s="122"/>
      <c r="C56" s="122"/>
      <c r="D56" s="69">
        <v>3</v>
      </c>
      <c r="E56" s="65">
        <f t="shared" si="1"/>
        <v>3</v>
      </c>
      <c r="F56" s="70">
        <v>2.0099999999999998</v>
      </c>
      <c r="G56" s="69">
        <v>1.03</v>
      </c>
      <c r="H56" s="65">
        <f t="shared" si="2"/>
        <v>1</v>
      </c>
      <c r="I56" s="71" t="s">
        <v>226</v>
      </c>
      <c r="J56" s="128" t="s">
        <v>568</v>
      </c>
      <c r="K56" s="122">
        <f>ROWS(J53:J56)</f>
        <v>4</v>
      </c>
      <c r="L56" s="72"/>
    </row>
    <row r="57" spans="1:15" s="64" customFormat="1" x14ac:dyDescent="0.35">
      <c r="A57" s="65">
        <f t="shared" si="0"/>
        <v>2</v>
      </c>
      <c r="B57" s="123"/>
      <c r="C57" s="123"/>
      <c r="D57" s="60">
        <v>3</v>
      </c>
      <c r="E57" s="65">
        <f t="shared" si="1"/>
        <v>3</v>
      </c>
      <c r="F57" s="61">
        <v>2.0299999999999998</v>
      </c>
      <c r="G57" s="60">
        <v>2.0099999999999998</v>
      </c>
      <c r="H57" s="65">
        <f t="shared" si="2"/>
        <v>2</v>
      </c>
      <c r="I57" s="62" t="s">
        <v>221</v>
      </c>
      <c r="J57" s="128" t="s">
        <v>569</v>
      </c>
      <c r="K57" s="122">
        <f>ROWS(J54:J57)</f>
        <v>4</v>
      </c>
    </row>
    <row r="58" spans="1:15" s="64" customFormat="1" x14ac:dyDescent="0.35">
      <c r="A58" s="65">
        <f t="shared" si="0"/>
        <v>2</v>
      </c>
      <c r="B58" s="122"/>
      <c r="C58" s="122"/>
      <c r="D58" s="69">
        <v>4</v>
      </c>
      <c r="E58" s="65">
        <f t="shared" si="1"/>
        <v>4</v>
      </c>
      <c r="F58" s="70">
        <v>2.0299999999999998</v>
      </c>
      <c r="G58" s="69">
        <v>3.01</v>
      </c>
      <c r="H58" s="65">
        <f t="shared" si="2"/>
        <v>3</v>
      </c>
      <c r="I58" s="71" t="s">
        <v>229</v>
      </c>
      <c r="J58" s="132"/>
      <c r="K58" s="123"/>
      <c r="L58" s="72"/>
      <c r="M58" s="72"/>
      <c r="N58" s="72"/>
      <c r="O58" s="72"/>
    </row>
    <row r="59" spans="1:15" s="64" customFormat="1" x14ac:dyDescent="0.35">
      <c r="A59" s="65">
        <f t="shared" si="0"/>
        <v>2</v>
      </c>
      <c r="B59" s="122"/>
      <c r="C59" s="122"/>
      <c r="D59" s="69">
        <v>4</v>
      </c>
      <c r="E59" s="65">
        <f t="shared" si="1"/>
        <v>4</v>
      </c>
      <c r="F59" s="70">
        <v>2.0299999999999998</v>
      </c>
      <c r="G59" s="69">
        <v>7.01</v>
      </c>
      <c r="H59" s="65">
        <f t="shared" si="2"/>
        <v>7</v>
      </c>
      <c r="I59" s="71" t="s">
        <v>229</v>
      </c>
      <c r="J59" s="132" t="s">
        <v>609</v>
      </c>
      <c r="K59" s="123">
        <f>ROWS(J59:J59)</f>
        <v>1</v>
      </c>
      <c r="L59" s="72"/>
      <c r="M59" s="72"/>
      <c r="N59" s="72"/>
      <c r="O59" s="72"/>
    </row>
    <row r="60" spans="1:15" s="64" customFormat="1" x14ac:dyDescent="0.35">
      <c r="A60" s="65">
        <f t="shared" si="0"/>
        <v>2</v>
      </c>
      <c r="B60" s="123"/>
      <c r="C60" s="123"/>
      <c r="D60" s="60">
        <v>4</v>
      </c>
      <c r="E60" s="65">
        <f t="shared" si="1"/>
        <v>4</v>
      </c>
      <c r="F60" s="61">
        <v>2.06</v>
      </c>
      <c r="G60" s="60">
        <v>3.03</v>
      </c>
      <c r="H60" s="65">
        <f t="shared" si="2"/>
        <v>3</v>
      </c>
      <c r="I60" s="62" t="s">
        <v>215</v>
      </c>
      <c r="J60" s="132"/>
      <c r="K60" s="123"/>
    </row>
    <row r="61" spans="1:15" s="64" customFormat="1" x14ac:dyDescent="0.35">
      <c r="A61" s="65">
        <f t="shared" si="0"/>
        <v>2</v>
      </c>
      <c r="B61" s="123"/>
      <c r="C61" s="123"/>
      <c r="D61" s="60">
        <v>4</v>
      </c>
      <c r="E61" s="65">
        <f t="shared" si="1"/>
        <v>4</v>
      </c>
      <c r="F61" s="61">
        <v>2.06</v>
      </c>
      <c r="G61" s="60">
        <v>3.04</v>
      </c>
      <c r="H61" s="65">
        <f t="shared" si="2"/>
        <v>3</v>
      </c>
      <c r="I61" s="62" t="s">
        <v>215</v>
      </c>
      <c r="J61" s="132"/>
      <c r="K61" s="123"/>
    </row>
    <row r="62" spans="1:15" s="64" customFormat="1" x14ac:dyDescent="0.35">
      <c r="A62" s="65">
        <f t="shared" si="0"/>
        <v>2</v>
      </c>
      <c r="B62" s="123"/>
      <c r="C62" s="123"/>
      <c r="D62" s="60">
        <v>4</v>
      </c>
      <c r="E62" s="65">
        <f t="shared" si="1"/>
        <v>4</v>
      </c>
      <c r="F62" s="61">
        <v>2.14</v>
      </c>
      <c r="G62" s="60">
        <v>3.03</v>
      </c>
      <c r="H62" s="65">
        <f t="shared" si="2"/>
        <v>3</v>
      </c>
      <c r="I62" s="62" t="s">
        <v>215</v>
      </c>
      <c r="J62" s="132"/>
      <c r="K62" s="123"/>
    </row>
    <row r="63" spans="1:15" s="64" customFormat="1" x14ac:dyDescent="0.35">
      <c r="A63" s="65">
        <f t="shared" si="0"/>
        <v>2</v>
      </c>
      <c r="B63" s="123"/>
      <c r="C63" s="123"/>
      <c r="D63" s="60">
        <v>4</v>
      </c>
      <c r="E63" s="65">
        <f t="shared" si="1"/>
        <v>4</v>
      </c>
      <c r="F63" s="61">
        <v>2.14</v>
      </c>
      <c r="G63" s="60">
        <v>3.04</v>
      </c>
      <c r="H63" s="65">
        <f t="shared" si="2"/>
        <v>3</v>
      </c>
      <c r="I63" s="62" t="s">
        <v>215</v>
      </c>
      <c r="J63" s="132" t="s">
        <v>608</v>
      </c>
      <c r="K63" s="123">
        <f>ROWS(J59:J63)</f>
        <v>5</v>
      </c>
    </row>
    <row r="64" spans="1:15" s="72" customFormat="1" x14ac:dyDescent="0.35">
      <c r="A64" s="65">
        <f t="shared" si="0"/>
        <v>2</v>
      </c>
      <c r="B64" s="123"/>
      <c r="C64" s="123"/>
      <c r="D64" s="60">
        <v>4</v>
      </c>
      <c r="E64" s="65">
        <f t="shared" si="1"/>
        <v>4</v>
      </c>
      <c r="F64" s="61">
        <v>2.06</v>
      </c>
      <c r="G64" s="60">
        <v>10.09</v>
      </c>
      <c r="H64" s="65">
        <f t="shared" si="2"/>
        <v>10</v>
      </c>
      <c r="I64" s="62" t="s">
        <v>215</v>
      </c>
      <c r="J64" s="132"/>
      <c r="K64" s="123"/>
      <c r="L64" s="85"/>
      <c r="M64" s="64"/>
      <c r="N64" s="64"/>
      <c r="O64" s="64"/>
    </row>
    <row r="65" spans="1:15" s="72" customFormat="1" x14ac:dyDescent="0.35">
      <c r="A65" s="65">
        <f t="shared" si="0"/>
        <v>2</v>
      </c>
      <c r="B65" s="123"/>
      <c r="C65" s="123"/>
      <c r="D65" s="60">
        <v>4</v>
      </c>
      <c r="E65" s="65">
        <f t="shared" si="1"/>
        <v>4</v>
      </c>
      <c r="F65" s="61">
        <v>2.14</v>
      </c>
      <c r="G65" s="60">
        <v>10.09</v>
      </c>
      <c r="H65" s="65">
        <f t="shared" si="2"/>
        <v>10</v>
      </c>
      <c r="I65" s="62" t="s">
        <v>215</v>
      </c>
      <c r="J65" s="132" t="s">
        <v>610</v>
      </c>
      <c r="K65" s="123">
        <f>ROWS(J64:J65)</f>
        <v>2</v>
      </c>
      <c r="M65" s="64"/>
      <c r="N65" s="64"/>
      <c r="O65" s="64"/>
    </row>
    <row r="66" spans="1:15" s="72" customFormat="1" x14ac:dyDescent="0.35">
      <c r="A66" s="65">
        <f t="shared" ref="A66:A129" si="3">_xlfn.FLOOR.MATH(F66)</f>
        <v>2</v>
      </c>
      <c r="B66" s="122"/>
      <c r="C66" s="122"/>
      <c r="D66" s="69">
        <v>5</v>
      </c>
      <c r="E66" s="65">
        <f t="shared" ref="E66:E129" si="4">_xlfn.FLOOR.MATH(D66)</f>
        <v>5</v>
      </c>
      <c r="F66" s="70">
        <v>2.0299999999999998</v>
      </c>
      <c r="G66" s="69">
        <v>7.01</v>
      </c>
      <c r="H66" s="65">
        <f t="shared" ref="H66:H129" si="5">_xlfn.FLOOR.MATH(G66)</f>
        <v>7</v>
      </c>
      <c r="I66" s="71" t="s">
        <v>229</v>
      </c>
      <c r="J66" s="128" t="s">
        <v>643</v>
      </c>
      <c r="K66" s="123">
        <f>ROWS(J66:J66)</f>
        <v>1</v>
      </c>
    </row>
    <row r="67" spans="1:15" s="64" customFormat="1" x14ac:dyDescent="0.35">
      <c r="A67" s="65">
        <f t="shared" si="3"/>
        <v>2</v>
      </c>
      <c r="B67" s="128"/>
      <c r="C67" s="128"/>
      <c r="D67" s="65">
        <v>8</v>
      </c>
      <c r="E67" s="65">
        <f t="shared" si="4"/>
        <v>8</v>
      </c>
      <c r="F67" s="66">
        <v>2.0099999999999998</v>
      </c>
      <c r="G67" s="65">
        <v>1.01</v>
      </c>
      <c r="H67" s="65">
        <f t="shared" si="5"/>
        <v>1</v>
      </c>
      <c r="I67" s="67" t="s">
        <v>224</v>
      </c>
      <c r="J67" s="132"/>
      <c r="K67" s="123"/>
      <c r="L67" s="72"/>
      <c r="M67" s="72"/>
      <c r="N67" s="72"/>
      <c r="O67" s="72"/>
    </row>
    <row r="68" spans="1:15" s="64" customFormat="1" x14ac:dyDescent="0.35">
      <c r="A68" s="65">
        <f t="shared" si="3"/>
        <v>2</v>
      </c>
      <c r="B68" s="123"/>
      <c r="C68" s="123"/>
      <c r="D68" s="60">
        <v>8</v>
      </c>
      <c r="E68" s="65">
        <f t="shared" si="4"/>
        <v>8</v>
      </c>
      <c r="F68" s="61">
        <v>2.0099999999999998</v>
      </c>
      <c r="G68" s="60">
        <v>5.09</v>
      </c>
      <c r="H68" s="65">
        <f t="shared" si="5"/>
        <v>5</v>
      </c>
      <c r="I68" s="62" t="s">
        <v>159</v>
      </c>
      <c r="J68" s="128"/>
      <c r="K68" s="122"/>
      <c r="M68" s="72"/>
      <c r="N68" s="72"/>
      <c r="O68" s="72"/>
    </row>
    <row r="69" spans="1:15" s="64" customFormat="1" x14ac:dyDescent="0.35">
      <c r="A69" s="65">
        <f t="shared" si="3"/>
        <v>2</v>
      </c>
      <c r="B69" s="122"/>
      <c r="C69" s="122"/>
      <c r="D69" s="69">
        <v>8</v>
      </c>
      <c r="E69" s="65">
        <f t="shared" si="4"/>
        <v>8</v>
      </c>
      <c r="F69" s="70">
        <v>2.0299999999999998</v>
      </c>
      <c r="G69" s="69">
        <v>7.01</v>
      </c>
      <c r="H69" s="65">
        <f t="shared" si="5"/>
        <v>7</v>
      </c>
      <c r="I69" s="71" t="s">
        <v>229</v>
      </c>
      <c r="J69" s="132"/>
      <c r="K69" s="123"/>
      <c r="L69" s="72"/>
    </row>
    <row r="70" spans="1:15" s="64" customFormat="1" x14ac:dyDescent="0.35">
      <c r="A70" s="65">
        <f t="shared" si="3"/>
        <v>2</v>
      </c>
      <c r="B70" s="122"/>
      <c r="C70" s="122"/>
      <c r="D70" s="69">
        <v>8</v>
      </c>
      <c r="E70" s="65">
        <f t="shared" si="4"/>
        <v>8</v>
      </c>
      <c r="F70" s="70">
        <v>2.0299999999999998</v>
      </c>
      <c r="G70" s="69">
        <v>10.01</v>
      </c>
      <c r="H70" s="65">
        <f t="shared" si="5"/>
        <v>10</v>
      </c>
      <c r="I70" s="71" t="s">
        <v>229</v>
      </c>
      <c r="J70" s="132"/>
      <c r="K70" s="123"/>
      <c r="L70" s="72"/>
    </row>
    <row r="71" spans="1:15" s="64" customFormat="1" x14ac:dyDescent="0.35">
      <c r="A71" s="65">
        <f t="shared" si="3"/>
        <v>2</v>
      </c>
      <c r="B71" s="122"/>
      <c r="C71" s="122"/>
      <c r="D71" s="69">
        <v>8</v>
      </c>
      <c r="E71" s="65">
        <f t="shared" si="4"/>
        <v>8</v>
      </c>
      <c r="F71" s="70">
        <v>2.0299999999999998</v>
      </c>
      <c r="G71" s="69">
        <v>10.02</v>
      </c>
      <c r="H71" s="65">
        <f t="shared" si="5"/>
        <v>10</v>
      </c>
      <c r="I71" s="71" t="s">
        <v>229</v>
      </c>
      <c r="J71" s="132"/>
      <c r="K71" s="123"/>
    </row>
    <row r="72" spans="1:15" s="64" customFormat="1" x14ac:dyDescent="0.35">
      <c r="A72" s="65">
        <f t="shared" si="3"/>
        <v>2</v>
      </c>
      <c r="B72" s="123"/>
      <c r="C72" s="123"/>
      <c r="D72" s="60">
        <v>8</v>
      </c>
      <c r="E72" s="65">
        <f t="shared" si="4"/>
        <v>8</v>
      </c>
      <c r="F72" s="61">
        <v>2.06</v>
      </c>
      <c r="G72" s="60">
        <v>3.03</v>
      </c>
      <c r="H72" s="65">
        <f t="shared" si="5"/>
        <v>3</v>
      </c>
      <c r="I72" s="62" t="s">
        <v>215</v>
      </c>
      <c r="J72" s="132"/>
      <c r="K72" s="123"/>
    </row>
    <row r="73" spans="1:15" s="64" customFormat="1" x14ac:dyDescent="0.35">
      <c r="A73" s="65">
        <f t="shared" si="3"/>
        <v>2</v>
      </c>
      <c r="B73" s="123"/>
      <c r="C73" s="123"/>
      <c r="D73" s="60">
        <v>8</v>
      </c>
      <c r="E73" s="65">
        <f t="shared" si="4"/>
        <v>8</v>
      </c>
      <c r="F73" s="61">
        <v>2.06</v>
      </c>
      <c r="G73" s="60">
        <v>3.04</v>
      </c>
      <c r="H73" s="65">
        <f t="shared" si="5"/>
        <v>3</v>
      </c>
      <c r="I73" s="62" t="s">
        <v>215</v>
      </c>
      <c r="J73" s="132"/>
      <c r="K73" s="123"/>
    </row>
    <row r="74" spans="1:15" s="64" customFormat="1" x14ac:dyDescent="0.35">
      <c r="A74" s="65">
        <f t="shared" si="3"/>
        <v>2</v>
      </c>
      <c r="B74" s="123"/>
      <c r="C74" s="123"/>
      <c r="D74" s="60">
        <v>8</v>
      </c>
      <c r="E74" s="65">
        <f t="shared" si="4"/>
        <v>8</v>
      </c>
      <c r="F74" s="61">
        <v>2.14</v>
      </c>
      <c r="G74" s="60">
        <v>3.03</v>
      </c>
      <c r="H74" s="65">
        <f t="shared" si="5"/>
        <v>3</v>
      </c>
      <c r="I74" s="62" t="s">
        <v>215</v>
      </c>
      <c r="J74" s="132"/>
      <c r="K74" s="123"/>
    </row>
    <row r="75" spans="1:15" s="58" customFormat="1" x14ac:dyDescent="0.35">
      <c r="A75" s="65">
        <f t="shared" si="3"/>
        <v>2</v>
      </c>
      <c r="B75" s="123"/>
      <c r="C75" s="123"/>
      <c r="D75" s="60">
        <v>8</v>
      </c>
      <c r="E75" s="65">
        <f t="shared" si="4"/>
        <v>8</v>
      </c>
      <c r="F75" s="61">
        <v>2.14</v>
      </c>
      <c r="G75" s="60">
        <v>3.04</v>
      </c>
      <c r="H75" s="65">
        <f t="shared" si="5"/>
        <v>3</v>
      </c>
      <c r="I75" s="62" t="s">
        <v>215</v>
      </c>
      <c r="J75" s="132"/>
      <c r="K75" s="123"/>
      <c r="L75" s="64"/>
      <c r="M75" s="64"/>
      <c r="N75" s="64"/>
      <c r="O75" s="64"/>
    </row>
    <row r="76" spans="1:15" s="58" customFormat="1" x14ac:dyDescent="0.35">
      <c r="A76" s="65">
        <f t="shared" si="3"/>
        <v>2</v>
      </c>
      <c r="B76" s="123"/>
      <c r="C76" s="123"/>
      <c r="D76" s="60">
        <v>8</v>
      </c>
      <c r="E76" s="65">
        <f t="shared" si="4"/>
        <v>8</v>
      </c>
      <c r="F76" s="61">
        <v>2.06</v>
      </c>
      <c r="G76" s="60">
        <v>10.09</v>
      </c>
      <c r="H76" s="65">
        <f t="shared" si="5"/>
        <v>10</v>
      </c>
      <c r="I76" s="62" t="s">
        <v>215</v>
      </c>
      <c r="J76" s="132"/>
      <c r="K76" s="123"/>
      <c r="L76" s="85"/>
      <c r="M76" s="64"/>
      <c r="N76" s="64"/>
      <c r="O76" s="64"/>
    </row>
    <row r="77" spans="1:15" s="68" customFormat="1" x14ac:dyDescent="0.35">
      <c r="A77" s="65">
        <f t="shared" si="3"/>
        <v>2</v>
      </c>
      <c r="B77" s="123"/>
      <c r="C77" s="123"/>
      <c r="D77" s="60">
        <v>8</v>
      </c>
      <c r="E77" s="65">
        <f t="shared" si="4"/>
        <v>8</v>
      </c>
      <c r="F77" s="61">
        <v>2.14</v>
      </c>
      <c r="G77" s="60">
        <v>10.09</v>
      </c>
      <c r="H77" s="65">
        <f t="shared" si="5"/>
        <v>10</v>
      </c>
      <c r="I77" s="62" t="s">
        <v>215</v>
      </c>
      <c r="J77" s="132"/>
      <c r="K77" s="123"/>
      <c r="L77" s="64"/>
      <c r="M77" s="64"/>
      <c r="N77" s="64"/>
      <c r="O77" s="64"/>
    </row>
    <row r="78" spans="1:15" s="68" customFormat="1" x14ac:dyDescent="0.35">
      <c r="A78" s="65">
        <f t="shared" si="3"/>
        <v>2</v>
      </c>
      <c r="B78" s="122"/>
      <c r="C78" s="122"/>
      <c r="D78" s="69">
        <v>8</v>
      </c>
      <c r="E78" s="65">
        <f t="shared" si="4"/>
        <v>8</v>
      </c>
      <c r="F78" s="70">
        <v>2.0099999999999998</v>
      </c>
      <c r="G78" s="69">
        <v>5.04</v>
      </c>
      <c r="H78" s="65">
        <f t="shared" si="5"/>
        <v>5</v>
      </c>
      <c r="I78" s="71" t="s">
        <v>235</v>
      </c>
      <c r="J78" s="132"/>
      <c r="K78" s="123"/>
      <c r="L78" s="64"/>
      <c r="M78" s="72"/>
      <c r="N78" s="72"/>
      <c r="O78" s="72"/>
    </row>
    <row r="79" spans="1:15" s="68" customFormat="1" x14ac:dyDescent="0.35">
      <c r="A79" s="65">
        <f t="shared" si="3"/>
        <v>2</v>
      </c>
      <c r="B79" s="122"/>
      <c r="C79" s="122"/>
      <c r="D79" s="69">
        <v>8</v>
      </c>
      <c r="E79" s="65">
        <f t="shared" si="4"/>
        <v>8</v>
      </c>
      <c r="F79" s="70">
        <v>2.0699999999999998</v>
      </c>
      <c r="G79" s="69">
        <v>5.04</v>
      </c>
      <c r="H79" s="65">
        <f t="shared" si="5"/>
        <v>5</v>
      </c>
      <c r="I79" s="71" t="s">
        <v>235</v>
      </c>
      <c r="J79" s="132"/>
      <c r="K79" s="123"/>
      <c r="L79" s="64"/>
      <c r="M79" s="72"/>
      <c r="N79" s="72"/>
      <c r="O79" s="72"/>
    </row>
    <row r="80" spans="1:15" s="68" customFormat="1" x14ac:dyDescent="0.35">
      <c r="A80" s="65">
        <f t="shared" si="3"/>
        <v>2</v>
      </c>
      <c r="B80" s="123"/>
      <c r="C80" s="123"/>
      <c r="D80" s="60">
        <v>8</v>
      </c>
      <c r="E80" s="65">
        <f t="shared" si="4"/>
        <v>8</v>
      </c>
      <c r="F80" s="61">
        <v>2.0099999999999998</v>
      </c>
      <c r="G80" s="60">
        <v>1.04</v>
      </c>
      <c r="H80" s="65">
        <f t="shared" si="5"/>
        <v>1</v>
      </c>
      <c r="I80" s="62" t="s">
        <v>233</v>
      </c>
      <c r="J80" s="132" t="s">
        <v>709</v>
      </c>
      <c r="K80" s="123">
        <f>ROWS(J79:J80)</f>
        <v>2</v>
      </c>
      <c r="L80" s="64"/>
      <c r="M80" s="64"/>
      <c r="N80" s="64"/>
      <c r="O80" s="64"/>
    </row>
    <row r="81" spans="1:15" s="68" customFormat="1" x14ac:dyDescent="0.35">
      <c r="A81" s="65">
        <f t="shared" si="3"/>
        <v>2</v>
      </c>
      <c r="B81" s="123"/>
      <c r="C81" s="123"/>
      <c r="D81" s="60">
        <v>8</v>
      </c>
      <c r="E81" s="65">
        <f t="shared" si="4"/>
        <v>8</v>
      </c>
      <c r="F81" s="61">
        <v>2.0099999999999998</v>
      </c>
      <c r="G81" s="60">
        <v>5.01</v>
      </c>
      <c r="H81" s="65">
        <f t="shared" si="5"/>
        <v>5</v>
      </c>
      <c r="I81" s="62" t="s">
        <v>233</v>
      </c>
      <c r="J81" s="132"/>
      <c r="K81" s="123"/>
      <c r="L81" s="88"/>
      <c r="M81" s="64"/>
      <c r="N81" s="64"/>
      <c r="O81" s="64"/>
    </row>
    <row r="82" spans="1:15" s="68" customFormat="1" x14ac:dyDescent="0.35">
      <c r="A82" s="65">
        <f t="shared" si="3"/>
        <v>2</v>
      </c>
      <c r="B82" s="132"/>
      <c r="C82" s="132"/>
      <c r="D82" s="54">
        <v>8</v>
      </c>
      <c r="E82" s="65">
        <f t="shared" si="4"/>
        <v>8</v>
      </c>
      <c r="F82" s="55">
        <v>2.0099999999999998</v>
      </c>
      <c r="G82" s="54">
        <v>5.08</v>
      </c>
      <c r="H82" s="65">
        <f t="shared" si="5"/>
        <v>5</v>
      </c>
      <c r="I82" s="56" t="s">
        <v>217</v>
      </c>
      <c r="J82" s="128"/>
      <c r="K82" s="122"/>
      <c r="L82" s="64"/>
      <c r="M82" s="64"/>
      <c r="N82" s="64"/>
      <c r="O82" s="64"/>
    </row>
    <row r="83" spans="1:15" s="68" customFormat="1" x14ac:dyDescent="0.35">
      <c r="A83" s="65">
        <f t="shared" si="3"/>
        <v>2</v>
      </c>
      <c r="B83" s="132"/>
      <c r="C83" s="132"/>
      <c r="D83" s="54">
        <v>8</v>
      </c>
      <c r="E83" s="65">
        <f t="shared" si="4"/>
        <v>8</v>
      </c>
      <c r="F83" s="55">
        <v>2.06</v>
      </c>
      <c r="G83" s="54">
        <v>5.08</v>
      </c>
      <c r="H83" s="65">
        <f t="shared" si="5"/>
        <v>5</v>
      </c>
      <c r="I83" s="56" t="s">
        <v>217</v>
      </c>
      <c r="J83" s="132"/>
      <c r="K83" s="123"/>
      <c r="L83" s="64"/>
      <c r="M83" s="64"/>
      <c r="N83" s="64"/>
      <c r="O83" s="64"/>
    </row>
    <row r="84" spans="1:15" s="68" customFormat="1" x14ac:dyDescent="0.35">
      <c r="A84" s="65">
        <f t="shared" si="3"/>
        <v>2</v>
      </c>
      <c r="B84" s="123"/>
      <c r="C84" s="123"/>
      <c r="D84" s="60">
        <v>8</v>
      </c>
      <c r="E84" s="65">
        <f t="shared" si="4"/>
        <v>8</v>
      </c>
      <c r="F84" s="61">
        <v>2.08</v>
      </c>
      <c r="G84" s="60">
        <v>2.02</v>
      </c>
      <c r="H84" s="65">
        <f t="shared" si="5"/>
        <v>2</v>
      </c>
      <c r="I84" s="62" t="s">
        <v>250</v>
      </c>
      <c r="J84" s="132"/>
      <c r="K84" s="123"/>
      <c r="L84" s="72"/>
      <c r="M84" s="64"/>
      <c r="N84" s="64"/>
      <c r="O84" s="64"/>
    </row>
    <row r="85" spans="1:15" s="68" customFormat="1" x14ac:dyDescent="0.35">
      <c r="A85" s="65">
        <f t="shared" si="3"/>
        <v>2</v>
      </c>
      <c r="B85" s="123"/>
      <c r="C85" s="123"/>
      <c r="D85" s="60">
        <v>8</v>
      </c>
      <c r="E85" s="65">
        <f t="shared" si="4"/>
        <v>8</v>
      </c>
      <c r="F85" s="61">
        <v>2.09</v>
      </c>
      <c r="G85" s="60">
        <v>2.0299999999999998</v>
      </c>
      <c r="H85" s="65">
        <f t="shared" si="5"/>
        <v>2</v>
      </c>
      <c r="I85" s="62" t="s">
        <v>250</v>
      </c>
      <c r="J85" s="132"/>
      <c r="K85" s="123"/>
      <c r="L85" s="72"/>
      <c r="M85" s="64"/>
      <c r="N85" s="64"/>
      <c r="O85" s="64"/>
    </row>
    <row r="86" spans="1:15" s="68" customFormat="1" x14ac:dyDescent="0.35">
      <c r="A86" s="65">
        <f t="shared" si="3"/>
        <v>2</v>
      </c>
      <c r="B86" s="123"/>
      <c r="C86" s="123"/>
      <c r="D86" s="60">
        <v>8</v>
      </c>
      <c r="E86" s="65">
        <f t="shared" si="4"/>
        <v>8</v>
      </c>
      <c r="F86" s="61">
        <v>2.0099999999999998</v>
      </c>
      <c r="G86" s="60">
        <v>5.0599999999999996</v>
      </c>
      <c r="H86" s="65">
        <f t="shared" si="5"/>
        <v>5</v>
      </c>
      <c r="I86" s="62" t="s">
        <v>250</v>
      </c>
      <c r="J86" s="128"/>
      <c r="K86" s="122"/>
      <c r="L86" s="72"/>
      <c r="M86" s="64"/>
      <c r="N86" s="64"/>
      <c r="O86" s="64"/>
    </row>
    <row r="87" spans="1:15" s="68" customFormat="1" x14ac:dyDescent="0.35">
      <c r="A87" s="65">
        <f t="shared" si="3"/>
        <v>2</v>
      </c>
      <c r="B87" s="122"/>
      <c r="C87" s="122"/>
      <c r="D87" s="69">
        <v>8</v>
      </c>
      <c r="E87" s="65">
        <f t="shared" si="4"/>
        <v>8</v>
      </c>
      <c r="F87" s="70">
        <v>2.04</v>
      </c>
      <c r="G87" s="69">
        <v>3.02</v>
      </c>
      <c r="H87" s="65">
        <f t="shared" si="5"/>
        <v>3</v>
      </c>
      <c r="I87" s="71" t="s">
        <v>230</v>
      </c>
      <c r="J87" s="132" t="s">
        <v>711</v>
      </c>
      <c r="K87" s="123">
        <f>ROWS(J83:J87)</f>
        <v>5</v>
      </c>
      <c r="L87" s="64"/>
      <c r="M87" s="85"/>
      <c r="N87" s="85"/>
      <c r="O87" s="85"/>
    </row>
    <row r="88" spans="1:15" s="68" customFormat="1" x14ac:dyDescent="0.35">
      <c r="A88" s="65">
        <f t="shared" si="3"/>
        <v>2</v>
      </c>
      <c r="B88" s="122"/>
      <c r="C88" s="122"/>
      <c r="D88" s="69">
        <v>8</v>
      </c>
      <c r="E88" s="65">
        <f t="shared" si="4"/>
        <v>8</v>
      </c>
      <c r="F88" s="70">
        <v>2.04</v>
      </c>
      <c r="G88" s="69">
        <v>7.02</v>
      </c>
      <c r="H88" s="65">
        <f t="shared" si="5"/>
        <v>7</v>
      </c>
      <c r="I88" s="71" t="s">
        <v>230</v>
      </c>
      <c r="J88" s="132" t="s">
        <v>714</v>
      </c>
      <c r="K88" s="123">
        <f>ROWS(J87:J88)</f>
        <v>2</v>
      </c>
      <c r="L88" s="72"/>
      <c r="M88" s="85"/>
      <c r="N88" s="85"/>
      <c r="O88" s="85"/>
    </row>
    <row r="89" spans="1:15" s="68" customFormat="1" x14ac:dyDescent="0.35">
      <c r="A89" s="65">
        <f t="shared" si="3"/>
        <v>2</v>
      </c>
      <c r="B89" s="122"/>
      <c r="C89" s="122"/>
      <c r="D89" s="69">
        <v>8</v>
      </c>
      <c r="E89" s="65">
        <f t="shared" si="4"/>
        <v>8</v>
      </c>
      <c r="F89" s="70">
        <v>2.04</v>
      </c>
      <c r="G89" s="69">
        <v>10.029999999999999</v>
      </c>
      <c r="H89" s="65">
        <f t="shared" si="5"/>
        <v>10</v>
      </c>
      <c r="I89" s="71" t="s">
        <v>230</v>
      </c>
      <c r="J89" s="132" t="s">
        <v>715</v>
      </c>
      <c r="K89" s="123">
        <f>ROWS(J85:J89)</f>
        <v>5</v>
      </c>
      <c r="L89" s="64"/>
      <c r="M89" s="85"/>
      <c r="N89" s="85"/>
      <c r="O89" s="85"/>
    </row>
    <row r="90" spans="1:15" s="68" customFormat="1" x14ac:dyDescent="0.35">
      <c r="A90" s="65">
        <f t="shared" si="3"/>
        <v>2</v>
      </c>
      <c r="B90" s="123"/>
      <c r="C90" s="123"/>
      <c r="D90" s="60">
        <v>8</v>
      </c>
      <c r="E90" s="65">
        <f t="shared" si="4"/>
        <v>8</v>
      </c>
      <c r="F90" s="61">
        <v>2.02</v>
      </c>
      <c r="G90" s="60">
        <v>2.0099999999999998</v>
      </c>
      <c r="H90" s="65">
        <f t="shared" si="5"/>
        <v>2</v>
      </c>
      <c r="I90" s="62" t="s">
        <v>234</v>
      </c>
      <c r="J90" s="128" t="s">
        <v>710</v>
      </c>
      <c r="K90" s="122">
        <f>ROWS(J88:J90)</f>
        <v>3</v>
      </c>
      <c r="L90" s="72"/>
      <c r="M90" s="85"/>
      <c r="N90" s="85"/>
      <c r="O90" s="85"/>
    </row>
    <row r="91" spans="1:15" s="68" customFormat="1" x14ac:dyDescent="0.35">
      <c r="A91" s="65">
        <f t="shared" si="3"/>
        <v>2</v>
      </c>
      <c r="B91" s="123"/>
      <c r="C91" s="123"/>
      <c r="D91" s="60">
        <v>8</v>
      </c>
      <c r="E91" s="65">
        <f t="shared" si="4"/>
        <v>8</v>
      </c>
      <c r="F91" s="61">
        <v>2.02</v>
      </c>
      <c r="G91" s="60">
        <v>6.01</v>
      </c>
      <c r="H91" s="65">
        <f t="shared" si="5"/>
        <v>6</v>
      </c>
      <c r="I91" s="62" t="s">
        <v>234</v>
      </c>
      <c r="J91" s="128"/>
      <c r="K91" s="122"/>
      <c r="L91" s="72"/>
      <c r="M91" s="85"/>
      <c r="N91" s="85"/>
      <c r="O91" s="85"/>
    </row>
    <row r="92" spans="1:15" s="68" customFormat="1" x14ac:dyDescent="0.35">
      <c r="A92" s="65">
        <f t="shared" si="3"/>
        <v>2</v>
      </c>
      <c r="B92" s="123"/>
      <c r="C92" s="123"/>
      <c r="D92" s="60">
        <v>8</v>
      </c>
      <c r="E92" s="65">
        <f t="shared" si="4"/>
        <v>8</v>
      </c>
      <c r="F92" s="61">
        <v>2.02</v>
      </c>
      <c r="G92" s="60">
        <v>6.02</v>
      </c>
      <c r="H92" s="65">
        <f t="shared" si="5"/>
        <v>6</v>
      </c>
      <c r="I92" s="62" t="s">
        <v>234</v>
      </c>
      <c r="J92" s="128"/>
      <c r="K92" s="122"/>
      <c r="L92" s="72"/>
      <c r="M92" s="85"/>
      <c r="N92" s="85"/>
      <c r="O92" s="85"/>
    </row>
    <row r="93" spans="1:15" s="64" customFormat="1" x14ac:dyDescent="0.35">
      <c r="A93" s="65">
        <f t="shared" si="3"/>
        <v>2</v>
      </c>
      <c r="B93" s="122"/>
      <c r="C93" s="122"/>
      <c r="D93" s="69">
        <v>8</v>
      </c>
      <c r="E93" s="65">
        <f t="shared" si="4"/>
        <v>8</v>
      </c>
      <c r="F93" s="70">
        <v>2.0099999999999998</v>
      </c>
      <c r="G93" s="69">
        <v>5.05</v>
      </c>
      <c r="H93" s="65">
        <f t="shared" si="5"/>
        <v>5</v>
      </c>
      <c r="I93" s="71" t="s">
        <v>226</v>
      </c>
      <c r="J93" s="132" t="s">
        <v>712</v>
      </c>
      <c r="K93" s="123">
        <f>ROWS(J86:J93)</f>
        <v>8</v>
      </c>
      <c r="L93" s="72"/>
      <c r="M93" s="85"/>
      <c r="N93" s="85"/>
      <c r="O93" s="85"/>
    </row>
    <row r="94" spans="1:15" s="64" customFormat="1" x14ac:dyDescent="0.35">
      <c r="A94" s="65">
        <f t="shared" si="3"/>
        <v>2</v>
      </c>
      <c r="B94" s="123"/>
      <c r="C94" s="123"/>
      <c r="D94" s="60">
        <v>8</v>
      </c>
      <c r="E94" s="65">
        <f t="shared" si="4"/>
        <v>8</v>
      </c>
      <c r="F94" s="61">
        <v>2.0299999999999998</v>
      </c>
      <c r="G94" s="60">
        <v>6.01</v>
      </c>
      <c r="H94" s="65">
        <f t="shared" si="5"/>
        <v>6</v>
      </c>
      <c r="I94" s="62" t="s">
        <v>221</v>
      </c>
      <c r="J94" s="128" t="s">
        <v>713</v>
      </c>
      <c r="K94" s="122">
        <f>ROWS(J92:J94)</f>
        <v>3</v>
      </c>
      <c r="M94" s="85"/>
      <c r="N94" s="85"/>
      <c r="O94" s="85"/>
    </row>
    <row r="95" spans="1:15" s="64" customFormat="1" x14ac:dyDescent="0.35">
      <c r="A95" s="65">
        <f t="shared" si="3"/>
        <v>2</v>
      </c>
      <c r="B95" s="123"/>
      <c r="C95" s="123"/>
      <c r="D95" s="60">
        <v>12.1</v>
      </c>
      <c r="E95" s="65">
        <f t="shared" si="4"/>
        <v>12</v>
      </c>
      <c r="F95" s="61">
        <v>2.11</v>
      </c>
      <c r="G95" s="60">
        <v>8.07</v>
      </c>
      <c r="H95" s="65">
        <f t="shared" si="5"/>
        <v>8</v>
      </c>
      <c r="I95" s="62" t="s">
        <v>210</v>
      </c>
      <c r="J95" s="128"/>
      <c r="K95" s="122"/>
      <c r="L95" s="72"/>
      <c r="M95" s="88"/>
      <c r="N95" s="88"/>
      <c r="O95" s="88"/>
    </row>
    <row r="96" spans="1:15" s="64" customFormat="1" x14ac:dyDescent="0.35">
      <c r="A96" s="65">
        <f t="shared" si="3"/>
        <v>2</v>
      </c>
      <c r="B96" s="123"/>
      <c r="C96" s="123"/>
      <c r="D96" s="60">
        <v>12.1</v>
      </c>
      <c r="E96" s="65">
        <f t="shared" si="4"/>
        <v>12</v>
      </c>
      <c r="F96" s="61">
        <v>2.12</v>
      </c>
      <c r="G96" s="60">
        <v>8.07</v>
      </c>
      <c r="H96" s="65">
        <f t="shared" si="5"/>
        <v>8</v>
      </c>
      <c r="I96" s="62" t="s">
        <v>210</v>
      </c>
      <c r="J96" s="132"/>
      <c r="K96" s="123"/>
      <c r="L96" s="72"/>
      <c r="M96" s="88"/>
      <c r="N96" s="88"/>
      <c r="O96" s="88"/>
    </row>
    <row r="97" spans="1:15" s="64" customFormat="1" x14ac:dyDescent="0.35">
      <c r="A97" s="65">
        <f t="shared" si="3"/>
        <v>2</v>
      </c>
      <c r="B97" s="122"/>
      <c r="C97" s="122"/>
      <c r="D97" s="69">
        <v>12.1</v>
      </c>
      <c r="E97" s="65">
        <f t="shared" si="4"/>
        <v>12</v>
      </c>
      <c r="F97" s="70">
        <v>2.11</v>
      </c>
      <c r="G97" s="69">
        <v>8.06</v>
      </c>
      <c r="H97" s="65">
        <f t="shared" si="5"/>
        <v>8</v>
      </c>
      <c r="I97" s="71" t="s">
        <v>209</v>
      </c>
      <c r="J97" s="128"/>
      <c r="K97" s="122"/>
      <c r="L97" s="72"/>
      <c r="M97" s="88"/>
      <c r="N97" s="88"/>
      <c r="O97" s="88"/>
    </row>
    <row r="98" spans="1:15" s="64" customFormat="1" x14ac:dyDescent="0.35">
      <c r="A98" s="65">
        <f t="shared" si="3"/>
        <v>2</v>
      </c>
      <c r="B98" s="122"/>
      <c r="C98" s="122"/>
      <c r="D98" s="69">
        <v>12.1</v>
      </c>
      <c r="E98" s="65">
        <f t="shared" si="4"/>
        <v>12</v>
      </c>
      <c r="F98" s="70">
        <v>2.12</v>
      </c>
      <c r="G98" s="69">
        <v>8.06</v>
      </c>
      <c r="H98" s="65">
        <f t="shared" si="5"/>
        <v>8</v>
      </c>
      <c r="I98" s="71" t="s">
        <v>209</v>
      </c>
      <c r="J98" s="132"/>
      <c r="K98" s="123"/>
      <c r="L98" s="72"/>
      <c r="M98" s="88"/>
      <c r="N98" s="88"/>
      <c r="O98" s="88"/>
    </row>
    <row r="99" spans="1:15" s="72" customFormat="1" x14ac:dyDescent="0.35">
      <c r="A99" s="65">
        <f t="shared" si="3"/>
        <v>2</v>
      </c>
      <c r="B99" s="122"/>
      <c r="C99" s="122"/>
      <c r="D99" s="69">
        <v>12.1</v>
      </c>
      <c r="E99" s="65">
        <f t="shared" si="4"/>
        <v>12</v>
      </c>
      <c r="F99" s="70">
        <v>2.11</v>
      </c>
      <c r="G99" s="69">
        <v>8.0500000000000007</v>
      </c>
      <c r="H99" s="65">
        <f t="shared" si="5"/>
        <v>8</v>
      </c>
      <c r="I99" s="71" t="s">
        <v>117</v>
      </c>
      <c r="J99" s="128"/>
      <c r="K99" s="122"/>
      <c r="M99" s="85"/>
      <c r="N99" s="85"/>
      <c r="O99" s="85"/>
    </row>
    <row r="100" spans="1:15" s="72" customFormat="1" x14ac:dyDescent="0.35">
      <c r="A100" s="65">
        <f t="shared" si="3"/>
        <v>2</v>
      </c>
      <c r="B100" s="122"/>
      <c r="C100" s="122"/>
      <c r="D100" s="69">
        <v>12.1</v>
      </c>
      <c r="E100" s="65">
        <f t="shared" si="4"/>
        <v>12</v>
      </c>
      <c r="F100" s="70">
        <v>2.12</v>
      </c>
      <c r="G100" s="69">
        <v>8.0500000000000007</v>
      </c>
      <c r="H100" s="65">
        <f t="shared" si="5"/>
        <v>8</v>
      </c>
      <c r="I100" s="71" t="s">
        <v>117</v>
      </c>
      <c r="J100" s="132"/>
      <c r="K100" s="123"/>
      <c r="M100" s="85"/>
      <c r="N100" s="85"/>
      <c r="O100" s="85"/>
    </row>
    <row r="101" spans="1:15" s="72" customFormat="1" x14ac:dyDescent="0.35">
      <c r="A101" s="65">
        <f t="shared" si="3"/>
        <v>2</v>
      </c>
      <c r="B101" s="122"/>
      <c r="C101" s="122"/>
      <c r="D101" s="69">
        <v>12.1</v>
      </c>
      <c r="E101" s="65">
        <f t="shared" si="4"/>
        <v>12</v>
      </c>
      <c r="F101" s="70">
        <v>2.11</v>
      </c>
      <c r="G101" s="69">
        <v>9.01</v>
      </c>
      <c r="H101" s="65">
        <f t="shared" si="5"/>
        <v>9</v>
      </c>
      <c r="I101" s="71" t="s">
        <v>117</v>
      </c>
      <c r="J101" s="132"/>
      <c r="K101" s="123"/>
      <c r="M101" s="85"/>
      <c r="N101" s="85"/>
      <c r="O101" s="85"/>
    </row>
    <row r="102" spans="1:15" s="72" customFormat="1" x14ac:dyDescent="0.35">
      <c r="A102" s="65">
        <f t="shared" si="3"/>
        <v>2</v>
      </c>
      <c r="B102" s="122"/>
      <c r="C102" s="122"/>
      <c r="D102" s="69">
        <v>12.1</v>
      </c>
      <c r="E102" s="65">
        <f t="shared" si="4"/>
        <v>12</v>
      </c>
      <c r="F102" s="70">
        <v>2.11</v>
      </c>
      <c r="G102" s="69">
        <v>9.02</v>
      </c>
      <c r="H102" s="65">
        <f t="shared" si="5"/>
        <v>9</v>
      </c>
      <c r="I102" s="71" t="s">
        <v>117</v>
      </c>
      <c r="J102" s="132"/>
      <c r="K102" s="123"/>
      <c r="L102" s="64"/>
      <c r="M102" s="85"/>
      <c r="N102" s="85"/>
      <c r="O102" s="85"/>
    </row>
    <row r="103" spans="1:15" s="72" customFormat="1" x14ac:dyDescent="0.35">
      <c r="A103" s="65">
        <f t="shared" si="3"/>
        <v>2</v>
      </c>
      <c r="B103" s="122"/>
      <c r="C103" s="122"/>
      <c r="D103" s="69">
        <v>12.1</v>
      </c>
      <c r="E103" s="65">
        <f t="shared" si="4"/>
        <v>12</v>
      </c>
      <c r="F103" s="70">
        <v>2.12</v>
      </c>
      <c r="G103" s="69">
        <v>9.01</v>
      </c>
      <c r="H103" s="65">
        <f t="shared" si="5"/>
        <v>9</v>
      </c>
      <c r="I103" s="71" t="s">
        <v>117</v>
      </c>
      <c r="J103" s="132"/>
      <c r="K103" s="123"/>
      <c r="M103" s="85"/>
      <c r="N103" s="85"/>
      <c r="O103" s="85"/>
    </row>
    <row r="104" spans="1:15" s="72" customFormat="1" x14ac:dyDescent="0.35">
      <c r="A104" s="65">
        <f t="shared" si="3"/>
        <v>2</v>
      </c>
      <c r="B104" s="122"/>
      <c r="C104" s="122"/>
      <c r="D104" s="69">
        <v>12.1</v>
      </c>
      <c r="E104" s="65">
        <f t="shared" si="4"/>
        <v>12</v>
      </c>
      <c r="F104" s="70">
        <v>2.12</v>
      </c>
      <c r="G104" s="69">
        <v>9.02</v>
      </c>
      <c r="H104" s="65">
        <f t="shared" si="5"/>
        <v>9</v>
      </c>
      <c r="I104" s="71" t="s">
        <v>117</v>
      </c>
      <c r="J104" s="132" t="s">
        <v>745</v>
      </c>
      <c r="K104" s="123">
        <f>ROWS(J101:J104)</f>
        <v>4</v>
      </c>
      <c r="M104" s="85"/>
      <c r="N104" s="85"/>
      <c r="O104" s="85"/>
    </row>
    <row r="105" spans="1:15" s="72" customFormat="1" x14ac:dyDescent="0.35">
      <c r="A105" s="65">
        <f t="shared" si="3"/>
        <v>2</v>
      </c>
      <c r="B105" s="122"/>
      <c r="C105" s="122"/>
      <c r="D105" s="69">
        <v>12.2</v>
      </c>
      <c r="E105" s="65">
        <f t="shared" si="4"/>
        <v>12</v>
      </c>
      <c r="F105" s="70">
        <v>2.13</v>
      </c>
      <c r="G105" s="69">
        <v>8.02</v>
      </c>
      <c r="H105" s="65">
        <f t="shared" si="5"/>
        <v>8</v>
      </c>
      <c r="I105" s="71" t="s">
        <v>211</v>
      </c>
      <c r="J105" s="128"/>
      <c r="K105" s="122"/>
    </row>
    <row r="106" spans="1:15" s="64" customFormat="1" x14ac:dyDescent="0.35">
      <c r="A106" s="65">
        <f t="shared" si="3"/>
        <v>2</v>
      </c>
      <c r="B106" s="122"/>
      <c r="C106" s="122"/>
      <c r="D106" s="69">
        <v>12.2</v>
      </c>
      <c r="E106" s="65">
        <f t="shared" si="4"/>
        <v>12</v>
      </c>
      <c r="F106" s="70">
        <v>2.13</v>
      </c>
      <c r="G106" s="69">
        <v>8.08</v>
      </c>
      <c r="H106" s="65">
        <f t="shared" si="5"/>
        <v>8</v>
      </c>
      <c r="I106" s="71" t="s">
        <v>211</v>
      </c>
      <c r="J106" s="128" t="s">
        <v>744</v>
      </c>
      <c r="K106" s="122">
        <f>ROWS(J99:J106)</f>
        <v>8</v>
      </c>
      <c r="L106" s="72"/>
      <c r="M106" s="72"/>
      <c r="N106" s="72"/>
      <c r="O106" s="72"/>
    </row>
    <row r="107" spans="1:15" s="64" customFormat="1" x14ac:dyDescent="0.35">
      <c r="A107" s="65">
        <f t="shared" si="3"/>
        <v>2</v>
      </c>
      <c r="B107" s="122"/>
      <c r="C107" s="122"/>
      <c r="D107" s="69">
        <v>13</v>
      </c>
      <c r="E107" s="65">
        <f t="shared" si="4"/>
        <v>13</v>
      </c>
      <c r="F107" s="70">
        <v>2.11</v>
      </c>
      <c r="G107" s="69">
        <v>9.0299999999999994</v>
      </c>
      <c r="H107" s="65">
        <f t="shared" si="5"/>
        <v>9</v>
      </c>
      <c r="I107" s="71" t="s">
        <v>117</v>
      </c>
      <c r="J107" s="128"/>
      <c r="K107" s="122"/>
      <c r="L107" s="72"/>
      <c r="M107" s="72"/>
      <c r="N107" s="72"/>
      <c r="O107" s="72"/>
    </row>
    <row r="108" spans="1:15" s="64" customFormat="1" x14ac:dyDescent="0.35">
      <c r="A108" s="65">
        <f t="shared" si="3"/>
        <v>2</v>
      </c>
      <c r="B108" s="122"/>
      <c r="C108" s="122"/>
      <c r="D108" s="69">
        <v>13</v>
      </c>
      <c r="E108" s="65">
        <f t="shared" si="4"/>
        <v>13</v>
      </c>
      <c r="F108" s="70">
        <v>2.11</v>
      </c>
      <c r="G108" s="69">
        <v>9.0399999999999991</v>
      </c>
      <c r="H108" s="65">
        <f t="shared" si="5"/>
        <v>9</v>
      </c>
      <c r="I108" s="71" t="s">
        <v>117</v>
      </c>
      <c r="J108" s="128"/>
      <c r="K108" s="122"/>
      <c r="L108" s="72"/>
      <c r="M108" s="72"/>
      <c r="N108" s="72"/>
      <c r="O108" s="72"/>
    </row>
    <row r="109" spans="1:15" s="64" customFormat="1" x14ac:dyDescent="0.35">
      <c r="A109" s="65">
        <f t="shared" si="3"/>
        <v>2</v>
      </c>
      <c r="B109" s="122"/>
      <c r="C109" s="122"/>
      <c r="D109" s="69">
        <v>13</v>
      </c>
      <c r="E109" s="65">
        <f t="shared" si="4"/>
        <v>13</v>
      </c>
      <c r="F109" s="70">
        <v>2.11</v>
      </c>
      <c r="G109" s="69">
        <v>9.0500000000000007</v>
      </c>
      <c r="H109" s="65">
        <f t="shared" si="5"/>
        <v>9</v>
      </c>
      <c r="I109" s="71" t="s">
        <v>117</v>
      </c>
      <c r="J109" s="128"/>
      <c r="K109" s="122"/>
      <c r="L109" s="72"/>
      <c r="M109" s="72"/>
      <c r="N109" s="72"/>
      <c r="O109" s="72"/>
    </row>
    <row r="110" spans="1:15" s="64" customFormat="1" x14ac:dyDescent="0.35">
      <c r="A110" s="65">
        <f t="shared" si="3"/>
        <v>2</v>
      </c>
      <c r="B110" s="122"/>
      <c r="C110" s="122"/>
      <c r="D110" s="69">
        <v>13</v>
      </c>
      <c r="E110" s="65">
        <f t="shared" si="4"/>
        <v>13</v>
      </c>
      <c r="F110" s="70">
        <v>2.12</v>
      </c>
      <c r="G110" s="69">
        <v>9.0299999999999994</v>
      </c>
      <c r="H110" s="65">
        <f t="shared" si="5"/>
        <v>9</v>
      </c>
      <c r="I110" s="71" t="s">
        <v>117</v>
      </c>
      <c r="J110" s="128"/>
      <c r="K110" s="122"/>
      <c r="L110" s="72"/>
      <c r="M110" s="72"/>
      <c r="N110" s="72"/>
      <c r="O110" s="72"/>
    </row>
    <row r="111" spans="1:15" s="64" customFormat="1" x14ac:dyDescent="0.35">
      <c r="A111" s="65">
        <f t="shared" si="3"/>
        <v>2</v>
      </c>
      <c r="B111" s="122"/>
      <c r="C111" s="122"/>
      <c r="D111" s="69">
        <v>13</v>
      </c>
      <c r="E111" s="65">
        <f t="shared" si="4"/>
        <v>13</v>
      </c>
      <c r="F111" s="70">
        <v>2.12</v>
      </c>
      <c r="G111" s="69">
        <v>9.0399999999999991</v>
      </c>
      <c r="H111" s="65">
        <f t="shared" si="5"/>
        <v>9</v>
      </c>
      <c r="I111" s="71" t="s">
        <v>117</v>
      </c>
      <c r="J111" s="128"/>
      <c r="K111" s="122"/>
      <c r="L111" s="58"/>
      <c r="M111" s="72"/>
      <c r="N111" s="72"/>
      <c r="O111" s="72"/>
    </row>
    <row r="112" spans="1:15" s="64" customFormat="1" x14ac:dyDescent="0.35">
      <c r="A112" s="65">
        <f t="shared" si="3"/>
        <v>2</v>
      </c>
      <c r="B112" s="122">
        <f>ROWS(A33:A112)</f>
        <v>80</v>
      </c>
      <c r="C112" s="123">
        <f>B112/$B$672*100</f>
        <v>11.940298507462686</v>
      </c>
      <c r="D112" s="69">
        <v>13</v>
      </c>
      <c r="E112" s="65">
        <f t="shared" si="4"/>
        <v>13</v>
      </c>
      <c r="F112" s="70">
        <v>2.12</v>
      </c>
      <c r="G112" s="69">
        <v>9.0500000000000007</v>
      </c>
      <c r="H112" s="65">
        <f t="shared" si="5"/>
        <v>9</v>
      </c>
      <c r="I112" s="71" t="s">
        <v>117</v>
      </c>
      <c r="J112" s="128" t="s">
        <v>765</v>
      </c>
      <c r="K112" s="122">
        <f>ROWS(J107:J112)</f>
        <v>6</v>
      </c>
      <c r="L112" s="72"/>
      <c r="M112" s="72"/>
      <c r="N112" s="72"/>
      <c r="O112" s="72"/>
    </row>
    <row r="113" spans="1:15" s="64" customFormat="1" x14ac:dyDescent="0.35">
      <c r="A113" s="65">
        <f t="shared" si="3"/>
        <v>3</v>
      </c>
      <c r="B113" s="122"/>
      <c r="C113" s="122"/>
      <c r="D113" s="69">
        <v>12.1</v>
      </c>
      <c r="E113" s="65">
        <f t="shared" si="4"/>
        <v>12</v>
      </c>
      <c r="F113" s="70">
        <v>3.01</v>
      </c>
      <c r="G113" s="69">
        <v>8.07</v>
      </c>
      <c r="H113" s="65">
        <f t="shared" si="5"/>
        <v>8</v>
      </c>
      <c r="I113" s="71" t="s">
        <v>210</v>
      </c>
      <c r="J113" s="132"/>
      <c r="K113" s="123"/>
      <c r="M113" s="88"/>
      <c r="N113" s="88"/>
      <c r="O113" s="88"/>
    </row>
    <row r="114" spans="1:15" s="64" customFormat="1" x14ac:dyDescent="0.35">
      <c r="A114" s="65">
        <f t="shared" si="3"/>
        <v>3</v>
      </c>
      <c r="B114" s="122"/>
      <c r="C114" s="122"/>
      <c r="D114" s="69">
        <v>12.1</v>
      </c>
      <c r="E114" s="65">
        <f t="shared" si="4"/>
        <v>12</v>
      </c>
      <c r="F114" s="70">
        <v>3.01</v>
      </c>
      <c r="G114" s="69">
        <v>8.06</v>
      </c>
      <c r="H114" s="65">
        <f t="shared" si="5"/>
        <v>8</v>
      </c>
      <c r="I114" s="71" t="s">
        <v>209</v>
      </c>
      <c r="J114" s="132"/>
      <c r="K114" s="123"/>
      <c r="M114" s="88"/>
      <c r="N114" s="88"/>
      <c r="O114" s="88"/>
    </row>
    <row r="115" spans="1:15" s="64" customFormat="1" x14ac:dyDescent="0.35">
      <c r="A115" s="65">
        <f t="shared" si="3"/>
        <v>3</v>
      </c>
      <c r="B115" s="122"/>
      <c r="C115" s="122"/>
      <c r="D115" s="69">
        <v>12.1</v>
      </c>
      <c r="E115" s="65">
        <f t="shared" si="4"/>
        <v>12</v>
      </c>
      <c r="F115" s="70">
        <v>3.02</v>
      </c>
      <c r="G115" s="69">
        <v>8.0500000000000007</v>
      </c>
      <c r="H115" s="65">
        <f t="shared" si="5"/>
        <v>8</v>
      </c>
      <c r="I115" s="71" t="s">
        <v>117</v>
      </c>
      <c r="J115" s="132"/>
      <c r="K115" s="123"/>
      <c r="M115" s="85"/>
      <c r="N115" s="85"/>
      <c r="O115" s="85"/>
    </row>
    <row r="116" spans="1:15" s="64" customFormat="1" x14ac:dyDescent="0.35">
      <c r="A116" s="65">
        <f t="shared" si="3"/>
        <v>3</v>
      </c>
      <c r="B116" s="122"/>
      <c r="C116" s="122"/>
      <c r="D116" s="69">
        <v>12.1</v>
      </c>
      <c r="E116" s="65">
        <f t="shared" si="4"/>
        <v>12</v>
      </c>
      <c r="F116" s="70">
        <v>3.03</v>
      </c>
      <c r="G116" s="69">
        <v>8.0500000000000007</v>
      </c>
      <c r="H116" s="65">
        <f t="shared" si="5"/>
        <v>8</v>
      </c>
      <c r="I116" s="71" t="s">
        <v>117</v>
      </c>
      <c r="J116" s="128" t="s">
        <v>746</v>
      </c>
      <c r="K116" s="122">
        <f>ROWS(J114:J116)</f>
        <v>3</v>
      </c>
      <c r="M116" s="85"/>
      <c r="N116" s="85"/>
      <c r="O116" s="85"/>
    </row>
    <row r="117" spans="1:15" s="64" customFormat="1" x14ac:dyDescent="0.35">
      <c r="A117" s="65">
        <f t="shared" si="3"/>
        <v>3</v>
      </c>
      <c r="B117" s="122"/>
      <c r="C117" s="122"/>
      <c r="D117" s="69">
        <v>12.1</v>
      </c>
      <c r="E117" s="65">
        <f t="shared" si="4"/>
        <v>12</v>
      </c>
      <c r="F117" s="70">
        <v>3.02</v>
      </c>
      <c r="G117" s="69">
        <v>9.01</v>
      </c>
      <c r="H117" s="65">
        <f t="shared" si="5"/>
        <v>9</v>
      </c>
      <c r="I117" s="71" t="s">
        <v>117</v>
      </c>
      <c r="J117" s="132"/>
      <c r="K117" s="123"/>
      <c r="M117" s="85"/>
      <c r="N117" s="85"/>
      <c r="O117" s="85"/>
    </row>
    <row r="118" spans="1:15" s="64" customFormat="1" x14ac:dyDescent="0.35">
      <c r="A118" s="65">
        <f t="shared" si="3"/>
        <v>3</v>
      </c>
      <c r="B118" s="122"/>
      <c r="C118" s="122"/>
      <c r="D118" s="69">
        <v>12.1</v>
      </c>
      <c r="E118" s="65">
        <f t="shared" si="4"/>
        <v>12</v>
      </c>
      <c r="F118" s="70">
        <v>3.02</v>
      </c>
      <c r="G118" s="69">
        <v>9.02</v>
      </c>
      <c r="H118" s="65">
        <f t="shared" si="5"/>
        <v>9</v>
      </c>
      <c r="I118" s="71" t="s">
        <v>117</v>
      </c>
      <c r="J118" s="128"/>
      <c r="K118" s="122"/>
      <c r="L118" s="72"/>
      <c r="M118" s="85"/>
      <c r="N118" s="85"/>
      <c r="O118" s="85"/>
    </row>
    <row r="119" spans="1:15" s="64" customFormat="1" x14ac:dyDescent="0.35">
      <c r="A119" s="65">
        <f t="shared" si="3"/>
        <v>3</v>
      </c>
      <c r="B119" s="122"/>
      <c r="C119" s="122"/>
      <c r="D119" s="69">
        <v>12.1</v>
      </c>
      <c r="E119" s="65">
        <f t="shared" si="4"/>
        <v>12</v>
      </c>
      <c r="F119" s="70">
        <v>3.03</v>
      </c>
      <c r="G119" s="69">
        <v>9.01</v>
      </c>
      <c r="H119" s="65">
        <f t="shared" si="5"/>
        <v>9</v>
      </c>
      <c r="I119" s="71" t="s">
        <v>117</v>
      </c>
      <c r="J119" s="128"/>
      <c r="K119" s="122"/>
      <c r="L119" s="72"/>
      <c r="M119" s="72"/>
      <c r="N119" s="72"/>
      <c r="O119" s="72"/>
    </row>
    <row r="120" spans="1:15" s="64" customFormat="1" x14ac:dyDescent="0.35">
      <c r="A120" s="65">
        <f t="shared" si="3"/>
        <v>3</v>
      </c>
      <c r="B120" s="122"/>
      <c r="C120" s="122"/>
      <c r="D120" s="69">
        <v>12.1</v>
      </c>
      <c r="E120" s="65">
        <f t="shared" si="4"/>
        <v>12</v>
      </c>
      <c r="F120" s="70">
        <v>3.03</v>
      </c>
      <c r="G120" s="69">
        <v>9.02</v>
      </c>
      <c r="H120" s="65">
        <f t="shared" si="5"/>
        <v>9</v>
      </c>
      <c r="I120" s="71" t="s">
        <v>117</v>
      </c>
      <c r="J120" s="128" t="s">
        <v>747</v>
      </c>
      <c r="K120" s="122">
        <f>ROWS(J117:J120)</f>
        <v>4</v>
      </c>
      <c r="L120" s="72"/>
      <c r="M120" s="72"/>
      <c r="N120" s="72"/>
      <c r="O120" s="72"/>
    </row>
    <row r="121" spans="1:15" s="72" customFormat="1" x14ac:dyDescent="0.35">
      <c r="A121" s="65">
        <f t="shared" si="3"/>
        <v>3</v>
      </c>
      <c r="B121" s="122"/>
      <c r="C121" s="122"/>
      <c r="D121" s="69">
        <v>13</v>
      </c>
      <c r="E121" s="65">
        <f t="shared" si="4"/>
        <v>13</v>
      </c>
      <c r="F121" s="70">
        <v>3.04</v>
      </c>
      <c r="G121" s="69">
        <v>9.0299999999999994</v>
      </c>
      <c r="H121" s="65">
        <f t="shared" si="5"/>
        <v>9</v>
      </c>
      <c r="I121" s="71" t="s">
        <v>117</v>
      </c>
      <c r="J121" s="128"/>
      <c r="K121" s="122"/>
    </row>
    <row r="122" spans="1:15" s="72" customFormat="1" x14ac:dyDescent="0.35">
      <c r="A122" s="65">
        <f t="shared" si="3"/>
        <v>3</v>
      </c>
      <c r="B122" s="122"/>
      <c r="C122" s="122"/>
      <c r="D122" s="69">
        <v>13</v>
      </c>
      <c r="E122" s="65">
        <f t="shared" si="4"/>
        <v>13</v>
      </c>
      <c r="F122" s="70">
        <v>3.04</v>
      </c>
      <c r="G122" s="69">
        <v>9.0399999999999991</v>
      </c>
      <c r="H122" s="65">
        <f t="shared" si="5"/>
        <v>9</v>
      </c>
      <c r="I122" s="71" t="s">
        <v>117</v>
      </c>
      <c r="J122" s="128"/>
      <c r="K122" s="122"/>
    </row>
    <row r="123" spans="1:15" s="72" customFormat="1" x14ac:dyDescent="0.35">
      <c r="A123" s="65">
        <f t="shared" si="3"/>
        <v>3</v>
      </c>
      <c r="B123" s="122">
        <f>ROWS(A113:A123)</f>
        <v>11</v>
      </c>
      <c r="C123" s="123">
        <f>B123/$B$672*100</f>
        <v>1.6417910447761193</v>
      </c>
      <c r="D123" s="69">
        <v>13</v>
      </c>
      <c r="E123" s="65">
        <f t="shared" si="4"/>
        <v>13</v>
      </c>
      <c r="F123" s="70">
        <v>3.04</v>
      </c>
      <c r="G123" s="69">
        <v>9.0500000000000007</v>
      </c>
      <c r="H123" s="65">
        <f t="shared" si="5"/>
        <v>9</v>
      </c>
      <c r="I123" s="71" t="s">
        <v>117</v>
      </c>
      <c r="J123" s="128" t="s">
        <v>766</v>
      </c>
      <c r="K123" s="122">
        <f>ROWS(J121:J123)</f>
        <v>3</v>
      </c>
    </row>
    <row r="124" spans="1:15" s="83" customFormat="1" x14ac:dyDescent="0.35">
      <c r="A124" s="65">
        <f t="shared" si="3"/>
        <v>4</v>
      </c>
      <c r="B124" s="122"/>
      <c r="C124" s="122"/>
      <c r="D124" s="69">
        <v>12.2</v>
      </c>
      <c r="E124" s="65">
        <f t="shared" si="4"/>
        <v>12</v>
      </c>
      <c r="F124" s="70">
        <v>4.0199999999999996</v>
      </c>
      <c r="G124" s="69">
        <v>2.04</v>
      </c>
      <c r="H124" s="65">
        <f t="shared" si="5"/>
        <v>2</v>
      </c>
      <c r="I124" s="71" t="s">
        <v>300</v>
      </c>
      <c r="J124" s="128" t="s">
        <v>748</v>
      </c>
      <c r="K124" s="123">
        <f>ROWS(J124:J124)</f>
        <v>1</v>
      </c>
      <c r="L124" s="72"/>
      <c r="M124" s="85"/>
      <c r="N124" s="85"/>
      <c r="O124" s="85"/>
    </row>
    <row r="125" spans="1:15" s="83" customFormat="1" x14ac:dyDescent="0.35">
      <c r="A125" s="65">
        <f t="shared" si="3"/>
        <v>4</v>
      </c>
      <c r="B125" s="122">
        <f>ROWS(A124:A125)</f>
        <v>2</v>
      </c>
      <c r="C125" s="123">
        <f>B125/$B$672*100</f>
        <v>0.29850746268656719</v>
      </c>
      <c r="D125" s="69">
        <v>12.2</v>
      </c>
      <c r="E125" s="65">
        <f t="shared" si="4"/>
        <v>12</v>
      </c>
      <c r="F125" s="70">
        <v>4.0199999999999996</v>
      </c>
      <c r="G125" s="69">
        <v>10.039999999999999</v>
      </c>
      <c r="H125" s="65">
        <f t="shared" si="5"/>
        <v>10</v>
      </c>
      <c r="I125" s="71" t="s">
        <v>300</v>
      </c>
      <c r="J125" s="128" t="s">
        <v>749</v>
      </c>
      <c r="K125" s="123">
        <f>ROWS(J125:J125)</f>
        <v>1</v>
      </c>
      <c r="L125" s="72"/>
      <c r="M125" s="85"/>
      <c r="N125" s="85"/>
      <c r="O125" s="85"/>
    </row>
    <row r="126" spans="1:15" s="83" customFormat="1" x14ac:dyDescent="0.35">
      <c r="A126" s="65">
        <f t="shared" si="3"/>
        <v>5</v>
      </c>
      <c r="B126" s="122"/>
      <c r="C126" s="122"/>
      <c r="D126" s="69">
        <v>1</v>
      </c>
      <c r="E126" s="65">
        <f t="shared" si="4"/>
        <v>1</v>
      </c>
      <c r="F126" s="70">
        <v>5.03</v>
      </c>
      <c r="G126" s="69">
        <v>12.03</v>
      </c>
      <c r="H126" s="65">
        <f t="shared" si="5"/>
        <v>12</v>
      </c>
      <c r="I126" s="71" t="s">
        <v>146</v>
      </c>
      <c r="J126" s="125"/>
      <c r="K126" s="128"/>
      <c r="L126" s="72"/>
      <c r="M126" s="72"/>
      <c r="N126" s="72"/>
      <c r="O126" s="72"/>
    </row>
    <row r="127" spans="1:15" s="72" customFormat="1" x14ac:dyDescent="0.35">
      <c r="A127" s="65">
        <f t="shared" si="3"/>
        <v>5</v>
      </c>
      <c r="B127" s="122"/>
      <c r="C127" s="122"/>
      <c r="D127" s="69">
        <v>1</v>
      </c>
      <c r="E127" s="65">
        <f t="shared" si="4"/>
        <v>1</v>
      </c>
      <c r="F127" s="70">
        <v>5.03</v>
      </c>
      <c r="G127" s="69">
        <v>12.11</v>
      </c>
      <c r="H127" s="65">
        <f t="shared" si="5"/>
        <v>12</v>
      </c>
      <c r="I127" s="71" t="s">
        <v>146</v>
      </c>
      <c r="J127" s="125"/>
      <c r="K127" s="128"/>
    </row>
    <row r="128" spans="1:15" s="72" customFormat="1" x14ac:dyDescent="0.35">
      <c r="A128" s="65">
        <f t="shared" si="3"/>
        <v>5</v>
      </c>
      <c r="B128" s="122"/>
      <c r="C128" s="122"/>
      <c r="D128" s="69">
        <v>1</v>
      </c>
      <c r="E128" s="65">
        <f t="shared" si="4"/>
        <v>1</v>
      </c>
      <c r="F128" s="70">
        <v>5.0199999999999996</v>
      </c>
      <c r="G128" s="69">
        <v>12.01</v>
      </c>
      <c r="H128" s="65">
        <f t="shared" si="5"/>
        <v>12</v>
      </c>
      <c r="I128" s="71" t="s">
        <v>145</v>
      </c>
      <c r="J128" s="125"/>
      <c r="K128" s="128"/>
      <c r="M128" s="64"/>
      <c r="N128" s="64"/>
      <c r="O128" s="64"/>
    </row>
    <row r="129" spans="1:15" s="72" customFormat="1" x14ac:dyDescent="0.35">
      <c r="A129" s="65">
        <f t="shared" si="3"/>
        <v>5</v>
      </c>
      <c r="B129" s="122"/>
      <c r="C129" s="122"/>
      <c r="D129" s="69">
        <v>1</v>
      </c>
      <c r="E129" s="65">
        <f t="shared" si="4"/>
        <v>1</v>
      </c>
      <c r="F129" s="70">
        <v>5.0199999999999996</v>
      </c>
      <c r="G129" s="69">
        <v>12.03</v>
      </c>
      <c r="H129" s="65">
        <f t="shared" si="5"/>
        <v>12</v>
      </c>
      <c r="I129" s="71" t="s">
        <v>145</v>
      </c>
      <c r="J129" s="125"/>
      <c r="K129" s="128"/>
    </row>
    <row r="130" spans="1:15" s="72" customFormat="1" x14ac:dyDescent="0.35">
      <c r="A130" s="65">
        <f t="shared" ref="A130:A193" si="6">_xlfn.FLOOR.MATH(F130)</f>
        <v>5</v>
      </c>
      <c r="B130" s="122"/>
      <c r="C130" s="122"/>
      <c r="D130" s="69">
        <v>1</v>
      </c>
      <c r="E130" s="65">
        <f t="shared" ref="E130:E193" si="7">_xlfn.FLOOR.MATH(D130)</f>
        <v>1</v>
      </c>
      <c r="F130" s="70">
        <v>5.0199999999999996</v>
      </c>
      <c r="G130" s="69">
        <v>12.05</v>
      </c>
      <c r="H130" s="65">
        <f t="shared" ref="H130:H193" si="8">_xlfn.FLOOR.MATH(G130)</f>
        <v>12</v>
      </c>
      <c r="I130" s="71" t="s">
        <v>145</v>
      </c>
      <c r="J130" s="125"/>
      <c r="K130" s="128"/>
    </row>
    <row r="131" spans="1:15" s="72" customFormat="1" x14ac:dyDescent="0.35">
      <c r="A131" s="65">
        <f t="shared" si="6"/>
        <v>5</v>
      </c>
      <c r="B131" s="122"/>
      <c r="C131" s="122"/>
      <c r="D131" s="69">
        <v>1</v>
      </c>
      <c r="E131" s="65">
        <f t="shared" si="7"/>
        <v>1</v>
      </c>
      <c r="F131" s="70">
        <v>5.0199999999999996</v>
      </c>
      <c r="G131" s="69">
        <v>12.07</v>
      </c>
      <c r="H131" s="65">
        <f t="shared" si="8"/>
        <v>12</v>
      </c>
      <c r="I131" s="71" t="s">
        <v>145</v>
      </c>
      <c r="J131" s="125" t="s">
        <v>547</v>
      </c>
      <c r="K131" s="128">
        <f>ROWS(J126:J131)</f>
        <v>6</v>
      </c>
    </row>
    <row r="132" spans="1:15" s="64" customFormat="1" x14ac:dyDescent="0.35">
      <c r="A132" s="65">
        <f t="shared" si="6"/>
        <v>5</v>
      </c>
      <c r="B132" s="123"/>
      <c r="C132" s="123"/>
      <c r="D132" s="60">
        <v>3</v>
      </c>
      <c r="E132" s="65">
        <f t="shared" si="7"/>
        <v>3</v>
      </c>
      <c r="F132" s="61">
        <v>5.01</v>
      </c>
      <c r="G132" s="60">
        <v>8.01</v>
      </c>
      <c r="H132" s="65">
        <f t="shared" si="8"/>
        <v>8</v>
      </c>
      <c r="I132" s="62" t="s">
        <v>149</v>
      </c>
      <c r="J132" s="128" t="s">
        <v>573</v>
      </c>
      <c r="K132" s="122">
        <f>ROWS(J132:J132)</f>
        <v>1</v>
      </c>
      <c r="L132" s="72"/>
    </row>
    <row r="133" spans="1:15" s="64" customFormat="1" x14ac:dyDescent="0.35">
      <c r="A133" s="65">
        <f t="shared" si="6"/>
        <v>5</v>
      </c>
      <c r="B133" s="122"/>
      <c r="C133" s="122"/>
      <c r="D133" s="69">
        <v>12.2</v>
      </c>
      <c r="E133" s="65">
        <f t="shared" si="7"/>
        <v>12</v>
      </c>
      <c r="F133" s="70">
        <v>5.0199999999999996</v>
      </c>
      <c r="G133" s="69">
        <v>12.02</v>
      </c>
      <c r="H133" s="65">
        <f t="shared" si="8"/>
        <v>12</v>
      </c>
      <c r="I133" s="71" t="s">
        <v>145</v>
      </c>
      <c r="J133" s="128" t="s">
        <v>751</v>
      </c>
      <c r="K133" s="123">
        <f>ROWS(J133:J133)</f>
        <v>1</v>
      </c>
      <c r="L133" s="72"/>
      <c r="M133" s="88"/>
      <c r="N133" s="88"/>
      <c r="O133" s="88"/>
    </row>
    <row r="134" spans="1:15" s="64" customFormat="1" x14ac:dyDescent="0.35">
      <c r="A134" s="65">
        <f t="shared" si="6"/>
        <v>5</v>
      </c>
      <c r="B134" s="122">
        <f>ROWS(A126:A134)</f>
        <v>9</v>
      </c>
      <c r="C134" s="123">
        <f>B134/$B$672*100</f>
        <v>1.3432835820895521</v>
      </c>
      <c r="D134" s="69">
        <v>12.2</v>
      </c>
      <c r="E134" s="65">
        <f t="shared" si="7"/>
        <v>12</v>
      </c>
      <c r="F134" s="70">
        <v>5.04</v>
      </c>
      <c r="G134" s="69">
        <v>8.02</v>
      </c>
      <c r="H134" s="65">
        <f t="shared" si="8"/>
        <v>8</v>
      </c>
      <c r="I134" s="71" t="s">
        <v>211</v>
      </c>
      <c r="J134" s="128" t="s">
        <v>750</v>
      </c>
      <c r="K134" s="123">
        <f>ROWS(J134:J134)</f>
        <v>1</v>
      </c>
      <c r="L134" s="72"/>
      <c r="M134" s="72"/>
      <c r="N134" s="72"/>
      <c r="O134" s="72"/>
    </row>
    <row r="135" spans="1:15" s="64" customFormat="1" x14ac:dyDescent="0.35">
      <c r="A135" s="65">
        <f t="shared" si="6"/>
        <v>6</v>
      </c>
      <c r="B135" s="122"/>
      <c r="C135" s="122"/>
      <c r="D135" s="69">
        <v>1</v>
      </c>
      <c r="E135" s="65">
        <f t="shared" si="7"/>
        <v>1</v>
      </c>
      <c r="F135" s="70">
        <v>6.01</v>
      </c>
      <c r="G135" s="69">
        <v>11.01</v>
      </c>
      <c r="H135" s="65">
        <f t="shared" si="8"/>
        <v>11</v>
      </c>
      <c r="I135" s="71" t="s">
        <v>146</v>
      </c>
      <c r="J135" s="125" t="s">
        <v>548</v>
      </c>
      <c r="K135" s="128">
        <f>ROWS(J135:J135)</f>
        <v>1</v>
      </c>
      <c r="L135" s="72"/>
      <c r="M135" s="72"/>
      <c r="N135" s="72"/>
      <c r="O135" s="72"/>
    </row>
    <row r="136" spans="1:15" s="64" customFormat="1" x14ac:dyDescent="0.35">
      <c r="A136" s="65">
        <f t="shared" si="6"/>
        <v>6</v>
      </c>
      <c r="B136" s="122"/>
      <c r="C136" s="122"/>
      <c r="D136" s="69">
        <v>1</v>
      </c>
      <c r="E136" s="65">
        <f t="shared" si="7"/>
        <v>1</v>
      </c>
      <c r="F136" s="70">
        <v>6.01</v>
      </c>
      <c r="G136" s="69">
        <v>12.06</v>
      </c>
      <c r="H136" s="65">
        <f t="shared" si="8"/>
        <v>12</v>
      </c>
      <c r="I136" s="71" t="s">
        <v>146</v>
      </c>
      <c r="J136" s="125"/>
      <c r="K136" s="128"/>
      <c r="L136" s="72"/>
      <c r="M136" s="72"/>
      <c r="N136" s="72"/>
      <c r="O136" s="72"/>
    </row>
    <row r="137" spans="1:15" s="64" customFormat="1" x14ac:dyDescent="0.35">
      <c r="A137" s="65">
        <f t="shared" si="6"/>
        <v>6</v>
      </c>
      <c r="B137" s="122"/>
      <c r="C137" s="122"/>
      <c r="D137" s="69">
        <v>1</v>
      </c>
      <c r="E137" s="65">
        <f t="shared" si="7"/>
        <v>1</v>
      </c>
      <c r="F137" s="70">
        <v>6.01</v>
      </c>
      <c r="G137" s="69">
        <v>12.08</v>
      </c>
      <c r="H137" s="65">
        <f t="shared" si="8"/>
        <v>12</v>
      </c>
      <c r="I137" s="71" t="s">
        <v>146</v>
      </c>
      <c r="J137" s="125"/>
      <c r="K137" s="128"/>
      <c r="L137" s="72"/>
      <c r="M137" s="72"/>
      <c r="N137" s="72"/>
      <c r="O137" s="72"/>
    </row>
    <row r="138" spans="1:15" s="64" customFormat="1" x14ac:dyDescent="0.35">
      <c r="A138" s="65">
        <f t="shared" si="6"/>
        <v>6</v>
      </c>
      <c r="B138" s="122"/>
      <c r="C138" s="122"/>
      <c r="D138" s="69">
        <v>1</v>
      </c>
      <c r="E138" s="65">
        <f t="shared" si="7"/>
        <v>1</v>
      </c>
      <c r="F138" s="70">
        <v>6.03</v>
      </c>
      <c r="G138" s="69">
        <v>12.03</v>
      </c>
      <c r="H138" s="65">
        <f t="shared" si="8"/>
        <v>12</v>
      </c>
      <c r="I138" s="71" t="s">
        <v>146</v>
      </c>
      <c r="J138" s="125"/>
      <c r="K138" s="128"/>
      <c r="L138" s="72"/>
      <c r="M138" s="72"/>
      <c r="N138" s="72"/>
      <c r="O138" s="72"/>
    </row>
    <row r="139" spans="1:15" s="64" customFormat="1" x14ac:dyDescent="0.35">
      <c r="A139" s="65">
        <f t="shared" si="6"/>
        <v>6</v>
      </c>
      <c r="B139" s="122"/>
      <c r="C139" s="122"/>
      <c r="D139" s="69">
        <v>1</v>
      </c>
      <c r="E139" s="65">
        <f t="shared" si="7"/>
        <v>1</v>
      </c>
      <c r="F139" s="70">
        <v>6.01</v>
      </c>
      <c r="G139" s="69">
        <v>15.04</v>
      </c>
      <c r="H139" s="65">
        <f t="shared" si="8"/>
        <v>15</v>
      </c>
      <c r="I139" s="71" t="s">
        <v>112</v>
      </c>
      <c r="J139" s="125" t="s">
        <v>550</v>
      </c>
      <c r="K139" s="128">
        <f>ROWS(J139:J139)</f>
        <v>1</v>
      </c>
      <c r="L139" s="57"/>
    </row>
    <row r="140" spans="1:15" s="64" customFormat="1" x14ac:dyDescent="0.35">
      <c r="A140" s="65">
        <f t="shared" si="6"/>
        <v>6</v>
      </c>
      <c r="B140" s="122"/>
      <c r="C140" s="122"/>
      <c r="D140" s="69">
        <v>1</v>
      </c>
      <c r="E140" s="65">
        <f t="shared" si="7"/>
        <v>1</v>
      </c>
      <c r="F140" s="70">
        <v>6.01</v>
      </c>
      <c r="G140" s="69">
        <v>12.01</v>
      </c>
      <c r="H140" s="65">
        <f t="shared" si="8"/>
        <v>12</v>
      </c>
      <c r="I140" s="71" t="s">
        <v>145</v>
      </c>
      <c r="J140" s="125"/>
      <c r="K140" s="128"/>
      <c r="L140" s="57"/>
      <c r="M140" s="72"/>
      <c r="N140" s="72"/>
      <c r="O140" s="72"/>
    </row>
    <row r="141" spans="1:15" s="64" customFormat="1" x14ac:dyDescent="0.35">
      <c r="A141" s="65">
        <f t="shared" si="6"/>
        <v>6</v>
      </c>
      <c r="B141" s="122"/>
      <c r="C141" s="122"/>
      <c r="D141" s="69">
        <v>1</v>
      </c>
      <c r="E141" s="65">
        <f t="shared" si="7"/>
        <v>1</v>
      </c>
      <c r="F141" s="70">
        <v>6.03</v>
      </c>
      <c r="G141" s="69">
        <v>12.03</v>
      </c>
      <c r="H141" s="65">
        <f t="shared" si="8"/>
        <v>12</v>
      </c>
      <c r="I141" s="71" t="s">
        <v>145</v>
      </c>
      <c r="J141" s="125"/>
      <c r="K141" s="128"/>
      <c r="L141" s="57"/>
      <c r="M141" s="72"/>
      <c r="N141" s="72"/>
      <c r="O141" s="72"/>
    </row>
    <row r="142" spans="1:15" s="64" customFormat="1" x14ac:dyDescent="0.35">
      <c r="A142" s="65">
        <f t="shared" si="6"/>
        <v>6</v>
      </c>
      <c r="B142" s="122"/>
      <c r="C142" s="122"/>
      <c r="D142" s="69">
        <v>1</v>
      </c>
      <c r="E142" s="65">
        <f t="shared" si="7"/>
        <v>1</v>
      </c>
      <c r="F142" s="70">
        <v>6.03</v>
      </c>
      <c r="G142" s="69">
        <v>12.07</v>
      </c>
      <c r="H142" s="65">
        <f t="shared" si="8"/>
        <v>12</v>
      </c>
      <c r="I142" s="71" t="s">
        <v>145</v>
      </c>
      <c r="J142" s="125"/>
      <c r="K142" s="128"/>
      <c r="L142" s="86"/>
      <c r="M142" s="72"/>
      <c r="N142" s="72"/>
      <c r="O142" s="72"/>
    </row>
    <row r="143" spans="1:15" s="64" customFormat="1" x14ac:dyDescent="0.35">
      <c r="A143" s="65">
        <f t="shared" si="6"/>
        <v>6</v>
      </c>
      <c r="B143" s="122"/>
      <c r="C143" s="122"/>
      <c r="D143" s="69">
        <v>1</v>
      </c>
      <c r="E143" s="65">
        <f t="shared" si="7"/>
        <v>1</v>
      </c>
      <c r="F143" s="70">
        <v>6.0540000000000003</v>
      </c>
      <c r="G143" s="69">
        <v>12.05</v>
      </c>
      <c r="H143" s="65">
        <f t="shared" si="8"/>
        <v>12</v>
      </c>
      <c r="I143" s="71" t="s">
        <v>145</v>
      </c>
      <c r="J143" s="124" t="s">
        <v>549</v>
      </c>
      <c r="K143" s="123">
        <f>ROWS(J137:J143)</f>
        <v>7</v>
      </c>
      <c r="L143" s="86"/>
      <c r="M143" s="72"/>
      <c r="N143" s="72"/>
      <c r="O143" s="72"/>
    </row>
    <row r="144" spans="1:15" s="64" customFormat="1" x14ac:dyDescent="0.35">
      <c r="A144" s="65">
        <f t="shared" si="6"/>
        <v>6</v>
      </c>
      <c r="B144" s="122"/>
      <c r="C144" s="122"/>
      <c r="D144" s="69">
        <v>1</v>
      </c>
      <c r="E144" s="65">
        <f t="shared" si="7"/>
        <v>1</v>
      </c>
      <c r="F144" s="70">
        <v>6.01</v>
      </c>
      <c r="G144" s="69">
        <v>16.024000000000001</v>
      </c>
      <c r="H144" s="65">
        <f t="shared" si="8"/>
        <v>16</v>
      </c>
      <c r="I144" s="71" t="s">
        <v>116</v>
      </c>
      <c r="J144" s="125"/>
      <c r="K144" s="128"/>
      <c r="L144" s="57"/>
    </row>
    <row r="145" spans="1:15" s="64" customFormat="1" x14ac:dyDescent="0.35">
      <c r="A145" s="65">
        <f t="shared" si="6"/>
        <v>6</v>
      </c>
      <c r="B145" s="122"/>
      <c r="C145" s="122"/>
      <c r="D145" s="69">
        <v>1</v>
      </c>
      <c r="E145" s="65">
        <f t="shared" si="7"/>
        <v>1</v>
      </c>
      <c r="F145" s="70">
        <v>6.01</v>
      </c>
      <c r="G145" s="69">
        <v>16.024999999999999</v>
      </c>
      <c r="H145" s="65">
        <f t="shared" si="8"/>
        <v>16</v>
      </c>
      <c r="I145" s="71" t="s">
        <v>116</v>
      </c>
      <c r="J145" s="125"/>
      <c r="K145" s="128"/>
    </row>
    <row r="146" spans="1:15" s="64" customFormat="1" x14ac:dyDescent="0.35">
      <c r="A146" s="65">
        <f t="shared" si="6"/>
        <v>6</v>
      </c>
      <c r="B146" s="122"/>
      <c r="C146" s="122"/>
      <c r="D146" s="69">
        <v>1</v>
      </c>
      <c r="E146" s="65">
        <f t="shared" si="7"/>
        <v>1</v>
      </c>
      <c r="F146" s="70">
        <v>6.0529999999999999</v>
      </c>
      <c r="G146" s="69">
        <v>16.023</v>
      </c>
      <c r="H146" s="65">
        <f t="shared" si="8"/>
        <v>16</v>
      </c>
      <c r="I146" s="71" t="s">
        <v>116</v>
      </c>
      <c r="J146" s="125"/>
      <c r="K146" s="128"/>
      <c r="L146" s="59"/>
    </row>
    <row r="147" spans="1:15" s="64" customFormat="1" x14ac:dyDescent="0.35">
      <c r="A147" s="65">
        <f t="shared" si="6"/>
        <v>6</v>
      </c>
      <c r="B147" s="122"/>
      <c r="C147" s="122"/>
      <c r="D147" s="69">
        <v>1</v>
      </c>
      <c r="E147" s="65">
        <f t="shared" si="7"/>
        <v>1</v>
      </c>
      <c r="F147" s="70">
        <v>6.0529999999999999</v>
      </c>
      <c r="G147" s="69">
        <v>16.024000000000001</v>
      </c>
      <c r="H147" s="65">
        <f t="shared" si="8"/>
        <v>16</v>
      </c>
      <c r="I147" s="71" t="s">
        <v>116</v>
      </c>
      <c r="J147" s="125"/>
      <c r="K147" s="128"/>
      <c r="L147" s="57"/>
    </row>
    <row r="148" spans="1:15" s="64" customFormat="1" x14ac:dyDescent="0.35">
      <c r="A148" s="65">
        <f t="shared" si="6"/>
        <v>6</v>
      </c>
      <c r="B148" s="122"/>
      <c r="C148" s="122"/>
      <c r="D148" s="69">
        <v>1</v>
      </c>
      <c r="E148" s="65">
        <f t="shared" si="7"/>
        <v>1</v>
      </c>
      <c r="F148" s="70">
        <v>6.0529999999999999</v>
      </c>
      <c r="G148" s="69">
        <v>16.024999999999999</v>
      </c>
      <c r="H148" s="65">
        <f t="shared" si="8"/>
        <v>16</v>
      </c>
      <c r="I148" s="71" t="s">
        <v>116</v>
      </c>
      <c r="J148" s="124"/>
      <c r="K148" s="123"/>
      <c r="L148" s="57"/>
    </row>
    <row r="149" spans="1:15" s="64" customFormat="1" x14ac:dyDescent="0.35">
      <c r="A149" s="65">
        <f t="shared" si="6"/>
        <v>6</v>
      </c>
      <c r="B149" s="122"/>
      <c r="C149" s="122"/>
      <c r="D149" s="69">
        <v>1</v>
      </c>
      <c r="E149" s="65">
        <f t="shared" si="7"/>
        <v>1</v>
      </c>
      <c r="F149" s="70">
        <v>6.0540000000000003</v>
      </c>
      <c r="G149" s="69">
        <v>16.023</v>
      </c>
      <c r="H149" s="65">
        <f t="shared" si="8"/>
        <v>16</v>
      </c>
      <c r="I149" s="71" t="s">
        <v>116</v>
      </c>
      <c r="J149" s="124"/>
      <c r="K149" s="123"/>
      <c r="L149" s="59"/>
    </row>
    <row r="150" spans="1:15" s="64" customFormat="1" x14ac:dyDescent="0.35">
      <c r="A150" s="65">
        <f t="shared" si="6"/>
        <v>6</v>
      </c>
      <c r="B150" s="122"/>
      <c r="C150" s="122"/>
      <c r="D150" s="69">
        <v>1</v>
      </c>
      <c r="E150" s="65">
        <f t="shared" si="7"/>
        <v>1</v>
      </c>
      <c r="F150" s="70">
        <v>6.0540000000000003</v>
      </c>
      <c r="G150" s="69">
        <v>16.024000000000001</v>
      </c>
      <c r="H150" s="65">
        <f t="shared" si="8"/>
        <v>16</v>
      </c>
      <c r="I150" s="71" t="s">
        <v>116</v>
      </c>
      <c r="J150" s="124"/>
      <c r="K150" s="123"/>
      <c r="L150" s="58"/>
      <c r="M150" s="72"/>
      <c r="N150" s="72"/>
      <c r="O150" s="72"/>
    </row>
    <row r="151" spans="1:15" s="64" customFormat="1" x14ac:dyDescent="0.35">
      <c r="A151" s="65">
        <f t="shared" si="6"/>
        <v>6</v>
      </c>
      <c r="B151" s="122"/>
      <c r="C151" s="122"/>
      <c r="D151" s="69">
        <v>1</v>
      </c>
      <c r="E151" s="65">
        <f t="shared" si="7"/>
        <v>1</v>
      </c>
      <c r="F151" s="70">
        <v>6.0540000000000003</v>
      </c>
      <c r="G151" s="69">
        <v>16.024999999999999</v>
      </c>
      <c r="H151" s="65">
        <f t="shared" si="8"/>
        <v>16</v>
      </c>
      <c r="I151" s="71" t="s">
        <v>116</v>
      </c>
      <c r="J151" s="124"/>
      <c r="K151" s="123"/>
      <c r="L151" s="58"/>
      <c r="M151" s="72"/>
      <c r="N151" s="72"/>
      <c r="O151" s="72"/>
    </row>
    <row r="152" spans="1:15" s="72" customFormat="1" x14ac:dyDescent="0.35">
      <c r="A152" s="65">
        <f t="shared" si="6"/>
        <v>6</v>
      </c>
      <c r="B152" s="122"/>
      <c r="C152" s="122"/>
      <c r="D152" s="69">
        <v>1</v>
      </c>
      <c r="E152" s="65">
        <f t="shared" si="7"/>
        <v>1</v>
      </c>
      <c r="F152" s="70">
        <v>6.0549999999999997</v>
      </c>
      <c r="G152" s="69">
        <v>16.024999999999999</v>
      </c>
      <c r="H152" s="65">
        <f t="shared" si="8"/>
        <v>16</v>
      </c>
      <c r="I152" s="71" t="s">
        <v>116</v>
      </c>
      <c r="J152" s="124" t="s">
        <v>551</v>
      </c>
      <c r="K152" s="123">
        <f>ROWS(J144:J152)</f>
        <v>9</v>
      </c>
      <c r="L152" s="58"/>
    </row>
    <row r="153" spans="1:15" s="72" customFormat="1" x14ac:dyDescent="0.35">
      <c r="A153" s="65">
        <f t="shared" si="6"/>
        <v>6</v>
      </c>
      <c r="B153" s="123"/>
      <c r="C153" s="123"/>
      <c r="D153" s="60">
        <v>2.1</v>
      </c>
      <c r="E153" s="65">
        <f t="shared" si="7"/>
        <v>2</v>
      </c>
      <c r="F153" s="61">
        <v>6.0519999999999996</v>
      </c>
      <c r="G153" s="60">
        <v>14.02</v>
      </c>
      <c r="H153" s="65">
        <f t="shared" si="8"/>
        <v>14</v>
      </c>
      <c r="I153" s="62" t="s">
        <v>147</v>
      </c>
      <c r="J153" s="132"/>
      <c r="K153" s="123"/>
      <c r="L153" s="58"/>
      <c r="M153" s="64"/>
      <c r="N153" s="64"/>
      <c r="O153" s="64"/>
    </row>
    <row r="154" spans="1:15" s="64" customFormat="1" x14ac:dyDescent="0.35">
      <c r="A154" s="65">
        <f t="shared" si="6"/>
        <v>6</v>
      </c>
      <c r="B154" s="123"/>
      <c r="C154" s="123"/>
      <c r="D154" s="60">
        <v>2.1</v>
      </c>
      <c r="E154" s="65">
        <f t="shared" si="7"/>
        <v>2</v>
      </c>
      <c r="F154" s="61">
        <v>6.0519999999999996</v>
      </c>
      <c r="G154" s="60">
        <v>14.03</v>
      </c>
      <c r="H154" s="65">
        <f t="shared" si="8"/>
        <v>14</v>
      </c>
      <c r="I154" s="62" t="s">
        <v>147</v>
      </c>
      <c r="J154" s="132"/>
      <c r="K154" s="123"/>
      <c r="L154" s="72"/>
    </row>
    <row r="155" spans="1:15" s="64" customFormat="1" x14ac:dyDescent="0.35">
      <c r="A155" s="65">
        <f t="shared" si="6"/>
        <v>6</v>
      </c>
      <c r="B155" s="123"/>
      <c r="C155" s="123"/>
      <c r="D155" s="60">
        <v>2.2000000000000002</v>
      </c>
      <c r="E155" s="65">
        <f t="shared" si="7"/>
        <v>2</v>
      </c>
      <c r="F155" s="61">
        <v>6.0519999999999996</v>
      </c>
      <c r="G155" s="60">
        <v>14.02</v>
      </c>
      <c r="H155" s="65">
        <f t="shared" si="8"/>
        <v>14</v>
      </c>
      <c r="I155" s="62" t="s">
        <v>147</v>
      </c>
      <c r="J155" s="128"/>
      <c r="K155" s="122"/>
      <c r="L155" s="58"/>
    </row>
    <row r="156" spans="1:15" s="84" customFormat="1" x14ac:dyDescent="0.35">
      <c r="A156" s="65">
        <f t="shared" si="6"/>
        <v>6</v>
      </c>
      <c r="B156" s="123"/>
      <c r="C156" s="123"/>
      <c r="D156" s="60">
        <v>2.2000000000000002</v>
      </c>
      <c r="E156" s="65">
        <f t="shared" si="7"/>
        <v>2</v>
      </c>
      <c r="F156" s="61">
        <v>6.0519999999999996</v>
      </c>
      <c r="G156" s="60">
        <v>14.04</v>
      </c>
      <c r="H156" s="65">
        <f t="shared" si="8"/>
        <v>14</v>
      </c>
      <c r="I156" s="62" t="s">
        <v>147</v>
      </c>
      <c r="J156" s="128"/>
      <c r="K156" s="122"/>
      <c r="L156" s="58"/>
      <c r="M156" s="64"/>
      <c r="N156" s="64"/>
      <c r="O156" s="64"/>
    </row>
    <row r="157" spans="1:15" s="84" customFormat="1" x14ac:dyDescent="0.35">
      <c r="A157" s="65">
        <f t="shared" si="6"/>
        <v>6</v>
      </c>
      <c r="B157" s="123"/>
      <c r="C157" s="123"/>
      <c r="D157" s="60">
        <v>2.1</v>
      </c>
      <c r="E157" s="65">
        <f t="shared" si="7"/>
        <v>2</v>
      </c>
      <c r="F157" s="61">
        <v>6.08</v>
      </c>
      <c r="G157" s="60">
        <v>14.03</v>
      </c>
      <c r="H157" s="65">
        <f t="shared" si="8"/>
        <v>14</v>
      </c>
      <c r="I157" s="62" t="s">
        <v>147</v>
      </c>
      <c r="J157" s="132"/>
      <c r="K157" s="123"/>
      <c r="L157" s="72"/>
      <c r="M157" s="64"/>
      <c r="N157" s="64"/>
      <c r="O157" s="64"/>
    </row>
    <row r="158" spans="1:15" s="84" customFormat="1" x14ac:dyDescent="0.35">
      <c r="A158" s="65">
        <f t="shared" si="6"/>
        <v>6</v>
      </c>
      <c r="B158" s="123"/>
      <c r="C158" s="123"/>
      <c r="D158" s="60">
        <v>2.2000000000000002</v>
      </c>
      <c r="E158" s="65">
        <f t="shared" si="7"/>
        <v>2</v>
      </c>
      <c r="F158" s="61">
        <v>6.08</v>
      </c>
      <c r="G158" s="60">
        <v>14.04</v>
      </c>
      <c r="H158" s="65">
        <f t="shared" si="8"/>
        <v>14</v>
      </c>
      <c r="I158" s="62" t="s">
        <v>147</v>
      </c>
      <c r="J158" s="128"/>
      <c r="K158" s="122"/>
      <c r="L158" s="59"/>
      <c r="M158" s="64"/>
      <c r="N158" s="64"/>
      <c r="O158" s="64"/>
    </row>
    <row r="159" spans="1:15" s="64" customFormat="1" x14ac:dyDescent="0.35">
      <c r="A159" s="65">
        <f t="shared" si="6"/>
        <v>6</v>
      </c>
      <c r="B159" s="123"/>
      <c r="C159" s="123"/>
      <c r="D159" s="82">
        <v>2.1</v>
      </c>
      <c r="E159" s="65">
        <f t="shared" si="7"/>
        <v>2</v>
      </c>
      <c r="F159" s="61">
        <v>6.07</v>
      </c>
      <c r="G159" s="60">
        <v>14.05</v>
      </c>
      <c r="H159" s="65">
        <f t="shared" si="8"/>
        <v>14</v>
      </c>
      <c r="I159" s="62" t="s">
        <v>148</v>
      </c>
      <c r="J159" s="132" t="s">
        <v>564</v>
      </c>
      <c r="K159" s="123">
        <f>ROWS(J153:J159)</f>
        <v>7</v>
      </c>
      <c r="L159" s="72"/>
      <c r="M159" s="68"/>
      <c r="N159" s="68"/>
      <c r="O159" s="68"/>
    </row>
    <row r="160" spans="1:15" s="84" customFormat="1" x14ac:dyDescent="0.35">
      <c r="A160" s="65">
        <f t="shared" si="6"/>
        <v>6</v>
      </c>
      <c r="B160" s="122"/>
      <c r="C160" s="122"/>
      <c r="D160" s="69">
        <v>3</v>
      </c>
      <c r="E160" s="65">
        <f t="shared" si="7"/>
        <v>3</v>
      </c>
      <c r="F160" s="70">
        <v>6.01</v>
      </c>
      <c r="G160" s="69">
        <v>2.04</v>
      </c>
      <c r="H160" s="65">
        <f t="shared" si="8"/>
        <v>2</v>
      </c>
      <c r="I160" s="71" t="s">
        <v>300</v>
      </c>
      <c r="J160" s="128" t="s">
        <v>574</v>
      </c>
      <c r="K160" s="122">
        <f>ROWS(J160:J160)</f>
        <v>1</v>
      </c>
      <c r="L160" s="72"/>
      <c r="M160" s="64"/>
      <c r="N160" s="64"/>
      <c r="O160" s="64"/>
    </row>
    <row r="161" spans="1:15" s="84" customFormat="1" x14ac:dyDescent="0.35">
      <c r="A161" s="65">
        <f t="shared" si="6"/>
        <v>6</v>
      </c>
      <c r="B161" s="123"/>
      <c r="C161" s="123"/>
      <c r="D161" s="60">
        <v>3</v>
      </c>
      <c r="E161" s="65">
        <f t="shared" si="7"/>
        <v>3</v>
      </c>
      <c r="F161" s="61">
        <v>6.01</v>
      </c>
      <c r="G161" s="60">
        <v>6.01</v>
      </c>
      <c r="H161" s="65">
        <f t="shared" si="8"/>
        <v>6</v>
      </c>
      <c r="I161" s="62" t="s">
        <v>156</v>
      </c>
      <c r="J161" s="128"/>
      <c r="K161" s="122"/>
      <c r="L161" s="72"/>
      <c r="M161" s="64"/>
      <c r="N161" s="64"/>
      <c r="O161" s="64"/>
    </row>
    <row r="162" spans="1:15" s="84" customFormat="1" x14ac:dyDescent="0.35">
      <c r="A162" s="65">
        <f t="shared" si="6"/>
        <v>6</v>
      </c>
      <c r="B162" s="123"/>
      <c r="C162" s="123"/>
      <c r="D162" s="60">
        <v>3</v>
      </c>
      <c r="E162" s="65">
        <f t="shared" si="7"/>
        <v>3</v>
      </c>
      <c r="F162" s="61">
        <v>6.04</v>
      </c>
      <c r="G162" s="60">
        <v>6.03</v>
      </c>
      <c r="H162" s="65">
        <f t="shared" si="8"/>
        <v>6</v>
      </c>
      <c r="I162" s="62" t="s">
        <v>156</v>
      </c>
      <c r="J162" s="128" t="s">
        <v>575</v>
      </c>
      <c r="K162" s="122">
        <f>ROWS(J161:J162)</f>
        <v>2</v>
      </c>
      <c r="L162" s="72"/>
      <c r="M162" s="64"/>
      <c r="N162" s="64"/>
      <c r="O162" s="64"/>
    </row>
    <row r="163" spans="1:15" s="84" customFormat="1" x14ac:dyDescent="0.35">
      <c r="A163" s="65">
        <f t="shared" si="6"/>
        <v>6</v>
      </c>
      <c r="B163" s="123"/>
      <c r="C163" s="123"/>
      <c r="D163" s="60">
        <v>3</v>
      </c>
      <c r="E163" s="65">
        <f t="shared" si="7"/>
        <v>3</v>
      </c>
      <c r="F163" s="61">
        <v>6.01</v>
      </c>
      <c r="G163" s="60">
        <v>8.01</v>
      </c>
      <c r="H163" s="65">
        <f t="shared" si="8"/>
        <v>8</v>
      </c>
      <c r="I163" s="62" t="s">
        <v>156</v>
      </c>
      <c r="J163" s="128"/>
      <c r="K163" s="122"/>
      <c r="L163" s="72"/>
      <c r="M163" s="64"/>
      <c r="N163" s="64"/>
      <c r="O163" s="64"/>
    </row>
    <row r="164" spans="1:15" s="84" customFormat="1" x14ac:dyDescent="0.35">
      <c r="A164" s="65">
        <f t="shared" si="6"/>
        <v>6</v>
      </c>
      <c r="B164" s="123"/>
      <c r="C164" s="123"/>
      <c r="D164" s="60">
        <v>3</v>
      </c>
      <c r="E164" s="65">
        <f t="shared" si="7"/>
        <v>3</v>
      </c>
      <c r="F164" s="61">
        <v>6.04</v>
      </c>
      <c r="G164" s="60">
        <v>8.01</v>
      </c>
      <c r="H164" s="65">
        <f t="shared" si="8"/>
        <v>8</v>
      </c>
      <c r="I164" s="62" t="s">
        <v>156</v>
      </c>
      <c r="J164" s="128"/>
      <c r="K164" s="122"/>
      <c r="L164" s="69"/>
      <c r="M164" s="64"/>
      <c r="N164" s="64"/>
      <c r="O164" s="64"/>
    </row>
    <row r="165" spans="1:15" s="84" customFormat="1" x14ac:dyDescent="0.35">
      <c r="A165" s="65">
        <f t="shared" si="6"/>
        <v>6</v>
      </c>
      <c r="B165" s="124"/>
      <c r="C165" s="124"/>
      <c r="D165" s="73">
        <v>3</v>
      </c>
      <c r="E165" s="65">
        <f t="shared" si="7"/>
        <v>3</v>
      </c>
      <c r="F165" s="96">
        <v>6.01</v>
      </c>
      <c r="G165" s="73">
        <v>8.01</v>
      </c>
      <c r="H165" s="65">
        <f t="shared" si="8"/>
        <v>8</v>
      </c>
      <c r="I165" s="97" t="s">
        <v>214</v>
      </c>
      <c r="J165" s="128"/>
      <c r="K165" s="122"/>
      <c r="L165" s="69"/>
      <c r="M165" s="72"/>
      <c r="N165" s="72"/>
      <c r="O165" s="72"/>
    </row>
    <row r="166" spans="1:15" s="64" customFormat="1" x14ac:dyDescent="0.35">
      <c r="A166" s="65">
        <f t="shared" si="6"/>
        <v>6</v>
      </c>
      <c r="B166" s="124"/>
      <c r="C166" s="124"/>
      <c r="D166" s="73">
        <v>3</v>
      </c>
      <c r="E166" s="65">
        <f t="shared" si="7"/>
        <v>3</v>
      </c>
      <c r="F166" s="96">
        <v>6.03</v>
      </c>
      <c r="G166" s="73">
        <v>8.01</v>
      </c>
      <c r="H166" s="65">
        <f t="shared" si="8"/>
        <v>8</v>
      </c>
      <c r="I166" s="97" t="s">
        <v>214</v>
      </c>
      <c r="J166" s="128"/>
      <c r="K166" s="122"/>
      <c r="L166" s="72"/>
      <c r="M166" s="72"/>
      <c r="N166" s="72"/>
      <c r="O166" s="72"/>
    </row>
    <row r="167" spans="1:15" s="64" customFormat="1" x14ac:dyDescent="0.35">
      <c r="A167" s="65">
        <f t="shared" si="6"/>
        <v>6</v>
      </c>
      <c r="B167" s="124"/>
      <c r="C167" s="124"/>
      <c r="D167" s="73">
        <v>3</v>
      </c>
      <c r="E167" s="65">
        <f t="shared" si="7"/>
        <v>3</v>
      </c>
      <c r="F167" s="96">
        <v>6.03</v>
      </c>
      <c r="G167" s="73">
        <v>12.09</v>
      </c>
      <c r="H167" s="65">
        <f t="shared" si="8"/>
        <v>12</v>
      </c>
      <c r="I167" s="97" t="s">
        <v>214</v>
      </c>
      <c r="J167" s="128"/>
      <c r="K167" s="122"/>
      <c r="L167" s="57"/>
      <c r="M167" s="72"/>
      <c r="N167" s="72"/>
      <c r="O167" s="72"/>
    </row>
    <row r="168" spans="1:15" s="64" customFormat="1" x14ac:dyDescent="0.35">
      <c r="A168" s="65">
        <f t="shared" si="6"/>
        <v>6</v>
      </c>
      <c r="B168" s="124"/>
      <c r="C168" s="124"/>
      <c r="D168" s="73">
        <v>3</v>
      </c>
      <c r="E168" s="65">
        <f t="shared" si="7"/>
        <v>3</v>
      </c>
      <c r="F168" s="96">
        <v>6.03</v>
      </c>
      <c r="G168" s="73">
        <v>12.1</v>
      </c>
      <c r="H168" s="65">
        <f t="shared" si="8"/>
        <v>12</v>
      </c>
      <c r="I168" s="97" t="s">
        <v>214</v>
      </c>
      <c r="J168" s="128"/>
      <c r="K168" s="122"/>
      <c r="L168" s="57"/>
    </row>
    <row r="169" spans="1:15" s="64" customFormat="1" x14ac:dyDescent="0.35">
      <c r="A169" s="65">
        <f t="shared" si="6"/>
        <v>6</v>
      </c>
      <c r="B169" s="132"/>
      <c r="C169" s="132"/>
      <c r="D169" s="54">
        <v>3</v>
      </c>
      <c r="E169" s="65">
        <f t="shared" si="7"/>
        <v>3</v>
      </c>
      <c r="F169" s="55">
        <v>6.04</v>
      </c>
      <c r="G169" s="54">
        <v>8.09</v>
      </c>
      <c r="H169" s="65">
        <f t="shared" si="8"/>
        <v>8</v>
      </c>
      <c r="I169" s="56" t="s">
        <v>213</v>
      </c>
      <c r="J169" s="128"/>
      <c r="K169" s="122"/>
      <c r="L169" s="57"/>
    </row>
    <row r="170" spans="1:15" s="64" customFormat="1" x14ac:dyDescent="0.35">
      <c r="A170" s="65">
        <f t="shared" si="6"/>
        <v>6</v>
      </c>
      <c r="B170" s="132"/>
      <c r="C170" s="132"/>
      <c r="D170" s="54">
        <v>3</v>
      </c>
      <c r="E170" s="65">
        <f t="shared" si="7"/>
        <v>3</v>
      </c>
      <c r="F170" s="55">
        <v>6.0510000000000002</v>
      </c>
      <c r="G170" s="54">
        <v>8.09</v>
      </c>
      <c r="H170" s="65">
        <f t="shared" si="8"/>
        <v>8</v>
      </c>
      <c r="I170" s="56" t="s">
        <v>213</v>
      </c>
      <c r="J170" s="128"/>
      <c r="K170" s="122"/>
      <c r="L170" s="57"/>
    </row>
    <row r="171" spans="1:15" s="72" customFormat="1" x14ac:dyDescent="0.35">
      <c r="A171" s="65">
        <f t="shared" si="6"/>
        <v>6</v>
      </c>
      <c r="B171" s="132"/>
      <c r="C171" s="132"/>
      <c r="D171" s="54">
        <v>3</v>
      </c>
      <c r="E171" s="65">
        <f t="shared" si="7"/>
        <v>3</v>
      </c>
      <c r="F171" s="55">
        <v>6.08</v>
      </c>
      <c r="G171" s="54">
        <v>8.09</v>
      </c>
      <c r="H171" s="65">
        <f t="shared" si="8"/>
        <v>8</v>
      </c>
      <c r="I171" s="56" t="s">
        <v>213</v>
      </c>
      <c r="J171" s="128" t="s">
        <v>576</v>
      </c>
      <c r="K171" s="122">
        <f>ROWS(J165:J171)</f>
        <v>7</v>
      </c>
      <c r="L171" s="57"/>
      <c r="M171" s="64"/>
      <c r="N171" s="64"/>
      <c r="O171" s="64"/>
    </row>
    <row r="172" spans="1:15" s="72" customFormat="1" x14ac:dyDescent="0.35">
      <c r="A172" s="65">
        <f t="shared" si="6"/>
        <v>6</v>
      </c>
      <c r="B172" s="132"/>
      <c r="C172" s="132"/>
      <c r="D172" s="54">
        <v>3</v>
      </c>
      <c r="E172" s="65">
        <f t="shared" si="7"/>
        <v>3</v>
      </c>
      <c r="F172" s="55">
        <v>6.03</v>
      </c>
      <c r="G172" s="54">
        <v>12.04</v>
      </c>
      <c r="H172" s="65">
        <f t="shared" si="8"/>
        <v>12</v>
      </c>
      <c r="I172" s="56" t="s">
        <v>213</v>
      </c>
      <c r="J172" s="128" t="s">
        <v>577</v>
      </c>
      <c r="K172" s="122">
        <f>ROWS(J170:J172)</f>
        <v>3</v>
      </c>
      <c r="L172" s="57"/>
      <c r="M172" s="64"/>
      <c r="N172" s="64"/>
      <c r="O172" s="64"/>
    </row>
    <row r="173" spans="1:15" s="64" customFormat="1" x14ac:dyDescent="0.35">
      <c r="A173" s="65">
        <f t="shared" si="6"/>
        <v>6</v>
      </c>
      <c r="B173" s="123"/>
      <c r="C173" s="123"/>
      <c r="D173" s="60">
        <v>5</v>
      </c>
      <c r="E173" s="65">
        <f t="shared" si="7"/>
        <v>5</v>
      </c>
      <c r="F173" s="61">
        <v>6.0609999999999999</v>
      </c>
      <c r="G173" s="60">
        <v>5.09</v>
      </c>
      <c r="H173" s="65">
        <f t="shared" si="8"/>
        <v>5</v>
      </c>
      <c r="I173" s="62" t="s">
        <v>159</v>
      </c>
      <c r="J173" s="128" t="s">
        <v>644</v>
      </c>
      <c r="K173" s="123">
        <f>ROWS(J173:J173)</f>
        <v>1</v>
      </c>
      <c r="L173" s="72"/>
      <c r="M173" s="72"/>
      <c r="N173" s="72"/>
      <c r="O173" s="72"/>
    </row>
    <row r="174" spans="1:15" s="64" customFormat="1" x14ac:dyDescent="0.35">
      <c r="A174" s="65">
        <f t="shared" si="6"/>
        <v>6</v>
      </c>
      <c r="B174" s="123"/>
      <c r="C174" s="123"/>
      <c r="D174" s="60">
        <v>5</v>
      </c>
      <c r="E174" s="65">
        <f t="shared" si="7"/>
        <v>5</v>
      </c>
      <c r="F174" s="61">
        <v>6.0609999999999999</v>
      </c>
      <c r="G174" s="60">
        <v>13.02</v>
      </c>
      <c r="H174" s="65">
        <f t="shared" si="8"/>
        <v>13</v>
      </c>
      <c r="I174" s="62" t="s">
        <v>159</v>
      </c>
      <c r="J174" s="128" t="s">
        <v>645</v>
      </c>
      <c r="K174" s="123">
        <f>ROWS(J174:J174)</f>
        <v>1</v>
      </c>
      <c r="L174" s="72"/>
      <c r="M174" s="72"/>
      <c r="N174" s="72"/>
      <c r="O174" s="72"/>
    </row>
    <row r="175" spans="1:15" s="64" customFormat="1" x14ac:dyDescent="0.35">
      <c r="A175" s="65">
        <f t="shared" si="6"/>
        <v>6</v>
      </c>
      <c r="B175" s="123"/>
      <c r="C175" s="123"/>
      <c r="D175" s="60">
        <v>7.1</v>
      </c>
      <c r="E175" s="65">
        <f t="shared" si="7"/>
        <v>7</v>
      </c>
      <c r="F175" s="61">
        <v>6.02</v>
      </c>
      <c r="G175" s="60">
        <v>8.07</v>
      </c>
      <c r="H175" s="65">
        <f t="shared" si="8"/>
        <v>8</v>
      </c>
      <c r="I175" s="62" t="s">
        <v>210</v>
      </c>
      <c r="J175" s="128"/>
      <c r="K175" s="122"/>
      <c r="L175" s="72"/>
      <c r="M175" s="59"/>
      <c r="N175" s="59"/>
      <c r="O175" s="59"/>
    </row>
    <row r="176" spans="1:15" s="64" customFormat="1" x14ac:dyDescent="0.35">
      <c r="A176" s="65">
        <f t="shared" si="6"/>
        <v>6</v>
      </c>
      <c r="B176" s="123"/>
      <c r="C176" s="123"/>
      <c r="D176" s="60">
        <v>7.1</v>
      </c>
      <c r="E176" s="65">
        <f t="shared" si="7"/>
        <v>7</v>
      </c>
      <c r="F176" s="61">
        <v>6.056</v>
      </c>
      <c r="G176" s="60">
        <v>8.07</v>
      </c>
      <c r="H176" s="65">
        <f t="shared" si="8"/>
        <v>8</v>
      </c>
      <c r="I176" s="62" t="s">
        <v>210</v>
      </c>
      <c r="J176" s="128"/>
      <c r="K176" s="122"/>
      <c r="L176" s="72"/>
      <c r="M176" s="72"/>
      <c r="N176" s="72"/>
      <c r="O176" s="72"/>
    </row>
    <row r="177" spans="1:15" s="64" customFormat="1" x14ac:dyDescent="0.35">
      <c r="A177" s="65">
        <f t="shared" si="6"/>
        <v>6</v>
      </c>
      <c r="B177" s="123"/>
      <c r="C177" s="123"/>
      <c r="D177" s="60">
        <v>7.1</v>
      </c>
      <c r="E177" s="65">
        <f t="shared" si="7"/>
        <v>7</v>
      </c>
      <c r="F177" s="61">
        <v>6.0570000000000004</v>
      </c>
      <c r="G177" s="60">
        <v>8.07</v>
      </c>
      <c r="H177" s="65">
        <f t="shared" si="8"/>
        <v>8</v>
      </c>
      <c r="I177" s="62" t="s">
        <v>210</v>
      </c>
      <c r="J177" s="128"/>
      <c r="K177" s="122"/>
      <c r="L177" s="72"/>
      <c r="M177" s="72"/>
      <c r="N177" s="72"/>
      <c r="O177" s="72"/>
    </row>
    <row r="178" spans="1:15" s="64" customFormat="1" x14ac:dyDescent="0.35">
      <c r="A178" s="65">
        <f t="shared" si="6"/>
        <v>6</v>
      </c>
      <c r="B178" s="132"/>
      <c r="C178" s="132"/>
      <c r="D178" s="54">
        <v>7.1</v>
      </c>
      <c r="E178" s="65">
        <f t="shared" si="7"/>
        <v>7</v>
      </c>
      <c r="F178" s="55">
        <v>6.08</v>
      </c>
      <c r="G178" s="54">
        <v>8.09</v>
      </c>
      <c r="H178" s="65">
        <f t="shared" si="8"/>
        <v>8</v>
      </c>
      <c r="I178" s="56" t="s">
        <v>213</v>
      </c>
      <c r="J178" s="128" t="s">
        <v>661</v>
      </c>
      <c r="K178" s="122">
        <f>ROWS(J175:J178)</f>
        <v>4</v>
      </c>
      <c r="L178" s="57"/>
    </row>
    <row r="179" spans="1:15" s="64" customFormat="1" x14ac:dyDescent="0.35">
      <c r="A179" s="65">
        <f t="shared" si="6"/>
        <v>6</v>
      </c>
      <c r="B179" s="123"/>
      <c r="C179" s="123"/>
      <c r="D179" s="60">
        <v>7.2</v>
      </c>
      <c r="E179" s="65">
        <f t="shared" si="7"/>
        <v>7</v>
      </c>
      <c r="F179" s="61">
        <v>6.01</v>
      </c>
      <c r="G179" s="60">
        <v>5.0599999999999996</v>
      </c>
      <c r="H179" s="65">
        <f t="shared" si="8"/>
        <v>5</v>
      </c>
      <c r="I179" s="62" t="s">
        <v>250</v>
      </c>
      <c r="J179" s="128"/>
      <c r="K179" s="122"/>
      <c r="L179" s="72"/>
      <c r="M179" s="72"/>
      <c r="N179" s="72"/>
      <c r="O179" s="72"/>
    </row>
    <row r="180" spans="1:15" s="64" customFormat="1" x14ac:dyDescent="0.35">
      <c r="A180" s="65">
        <f t="shared" si="6"/>
        <v>6</v>
      </c>
      <c r="B180" s="122"/>
      <c r="C180" s="122"/>
      <c r="D180" s="69">
        <v>7.2</v>
      </c>
      <c r="E180" s="65">
        <f t="shared" si="7"/>
        <v>7</v>
      </c>
      <c r="F180" s="70">
        <v>6.01</v>
      </c>
      <c r="G180" s="69">
        <v>5.0599999999999996</v>
      </c>
      <c r="H180" s="65">
        <f t="shared" si="8"/>
        <v>5</v>
      </c>
      <c r="I180" s="71" t="s">
        <v>222</v>
      </c>
      <c r="J180" s="128"/>
      <c r="K180" s="122"/>
      <c r="L180" s="88"/>
      <c r="M180" s="58"/>
      <c r="N180" s="58"/>
      <c r="O180" s="58"/>
    </row>
    <row r="181" spans="1:15" s="64" customFormat="1" x14ac:dyDescent="0.35">
      <c r="A181" s="65">
        <f t="shared" si="6"/>
        <v>6</v>
      </c>
      <c r="B181" s="122"/>
      <c r="C181" s="122"/>
      <c r="D181" s="69">
        <v>7.2</v>
      </c>
      <c r="E181" s="65">
        <f t="shared" si="7"/>
        <v>7</v>
      </c>
      <c r="F181" s="70">
        <v>6.01</v>
      </c>
      <c r="G181" s="69">
        <v>5.07</v>
      </c>
      <c r="H181" s="65">
        <f t="shared" si="8"/>
        <v>5</v>
      </c>
      <c r="I181" s="71" t="s">
        <v>222</v>
      </c>
      <c r="J181" s="128" t="s">
        <v>660</v>
      </c>
      <c r="K181" s="122">
        <f>ROWS(J179:J181)</f>
        <v>3</v>
      </c>
      <c r="L181" s="88"/>
      <c r="M181" s="58"/>
      <c r="N181" s="58"/>
      <c r="O181" s="58"/>
    </row>
    <row r="182" spans="1:15" s="64" customFormat="1" x14ac:dyDescent="0.35">
      <c r="A182" s="65">
        <f t="shared" si="6"/>
        <v>6</v>
      </c>
      <c r="B182" s="123"/>
      <c r="C182" s="123"/>
      <c r="D182" s="60">
        <v>7.1</v>
      </c>
      <c r="E182" s="65">
        <f t="shared" si="7"/>
        <v>7</v>
      </c>
      <c r="F182" s="61">
        <v>6.08</v>
      </c>
      <c r="G182" s="60">
        <v>18.03</v>
      </c>
      <c r="H182" s="65">
        <f t="shared" si="8"/>
        <v>18</v>
      </c>
      <c r="I182" s="62" t="s">
        <v>148</v>
      </c>
      <c r="J182" s="128" t="s">
        <v>662</v>
      </c>
      <c r="K182" s="123">
        <f>ROWS(J182:J182)</f>
        <v>1</v>
      </c>
      <c r="L182" s="72"/>
    </row>
    <row r="183" spans="1:15" s="64" customFormat="1" x14ac:dyDescent="0.35">
      <c r="A183" s="65">
        <f t="shared" si="6"/>
        <v>6</v>
      </c>
      <c r="B183" s="122"/>
      <c r="C183" s="122"/>
      <c r="D183" s="69">
        <v>9</v>
      </c>
      <c r="E183" s="65">
        <f t="shared" si="7"/>
        <v>9</v>
      </c>
      <c r="F183" s="70">
        <v>6.01</v>
      </c>
      <c r="G183" s="69">
        <v>16.024000000000001</v>
      </c>
      <c r="H183" s="65">
        <f t="shared" si="8"/>
        <v>16</v>
      </c>
      <c r="I183" s="71" t="s">
        <v>116</v>
      </c>
      <c r="J183" s="128"/>
      <c r="K183" s="122"/>
      <c r="L183" s="86"/>
      <c r="M183" s="85"/>
      <c r="N183" s="85"/>
      <c r="O183" s="85"/>
    </row>
    <row r="184" spans="1:15" s="64" customFormat="1" x14ac:dyDescent="0.35">
      <c r="A184" s="65">
        <f t="shared" si="6"/>
        <v>6</v>
      </c>
      <c r="B184" s="122"/>
      <c r="C184" s="122"/>
      <c r="D184" s="69">
        <v>9</v>
      </c>
      <c r="E184" s="65">
        <f t="shared" si="7"/>
        <v>9</v>
      </c>
      <c r="F184" s="70">
        <v>6.01</v>
      </c>
      <c r="G184" s="69">
        <v>16.024999999999999</v>
      </c>
      <c r="H184" s="65">
        <f t="shared" si="8"/>
        <v>16</v>
      </c>
      <c r="I184" s="71" t="s">
        <v>116</v>
      </c>
      <c r="J184" s="128"/>
      <c r="K184" s="122"/>
      <c r="L184" s="57"/>
      <c r="M184" s="85"/>
      <c r="N184" s="85"/>
      <c r="O184" s="85"/>
    </row>
    <row r="185" spans="1:15" s="64" customFormat="1" x14ac:dyDescent="0.35">
      <c r="A185" s="65">
        <f t="shared" si="6"/>
        <v>6</v>
      </c>
      <c r="B185" s="122"/>
      <c r="C185" s="122"/>
      <c r="D185" s="69">
        <v>9</v>
      </c>
      <c r="E185" s="65">
        <f t="shared" si="7"/>
        <v>9</v>
      </c>
      <c r="F185" s="70">
        <v>6.0529999999999999</v>
      </c>
      <c r="G185" s="69">
        <v>16.023</v>
      </c>
      <c r="H185" s="65">
        <f t="shared" si="8"/>
        <v>16</v>
      </c>
      <c r="I185" s="71" t="s">
        <v>116</v>
      </c>
      <c r="J185" s="128"/>
      <c r="K185" s="122"/>
      <c r="L185" s="58"/>
      <c r="M185" s="85"/>
      <c r="N185" s="85"/>
      <c r="O185" s="85"/>
    </row>
    <row r="186" spans="1:15" s="64" customFormat="1" x14ac:dyDescent="0.35">
      <c r="A186" s="65">
        <f t="shared" si="6"/>
        <v>6</v>
      </c>
      <c r="B186" s="122"/>
      <c r="C186" s="122"/>
      <c r="D186" s="69">
        <v>9</v>
      </c>
      <c r="E186" s="65">
        <f t="shared" si="7"/>
        <v>9</v>
      </c>
      <c r="F186" s="70">
        <v>6.0529999999999999</v>
      </c>
      <c r="G186" s="69">
        <v>16.024000000000001</v>
      </c>
      <c r="H186" s="65">
        <f t="shared" si="8"/>
        <v>16</v>
      </c>
      <c r="I186" s="71" t="s">
        <v>116</v>
      </c>
      <c r="J186" s="128"/>
      <c r="K186" s="122"/>
      <c r="L186" s="59"/>
      <c r="M186" s="85"/>
      <c r="N186" s="85"/>
      <c r="O186" s="85"/>
    </row>
    <row r="187" spans="1:15" s="64" customFormat="1" x14ac:dyDescent="0.35">
      <c r="A187" s="65">
        <f t="shared" si="6"/>
        <v>6</v>
      </c>
      <c r="B187" s="122"/>
      <c r="C187" s="122"/>
      <c r="D187" s="69">
        <v>9</v>
      </c>
      <c r="E187" s="65">
        <f t="shared" si="7"/>
        <v>9</v>
      </c>
      <c r="F187" s="70">
        <v>6.0529999999999999</v>
      </c>
      <c r="G187" s="69">
        <v>16.024999999999999</v>
      </c>
      <c r="H187" s="65">
        <f t="shared" si="8"/>
        <v>16</v>
      </c>
      <c r="I187" s="71" t="s">
        <v>116</v>
      </c>
      <c r="J187" s="132"/>
      <c r="K187" s="123"/>
      <c r="L187" s="58"/>
      <c r="M187" s="85"/>
      <c r="N187" s="85"/>
      <c r="O187" s="85"/>
    </row>
    <row r="188" spans="1:15" s="64" customFormat="1" x14ac:dyDescent="0.35">
      <c r="A188" s="65">
        <f t="shared" si="6"/>
        <v>6</v>
      </c>
      <c r="B188" s="122"/>
      <c r="C188" s="122"/>
      <c r="D188" s="69">
        <v>9</v>
      </c>
      <c r="E188" s="65">
        <f t="shared" si="7"/>
        <v>9</v>
      </c>
      <c r="F188" s="70">
        <v>6.0540000000000003</v>
      </c>
      <c r="G188" s="69">
        <v>16.023</v>
      </c>
      <c r="H188" s="65">
        <f t="shared" si="8"/>
        <v>16</v>
      </c>
      <c r="I188" s="71" t="s">
        <v>116</v>
      </c>
      <c r="J188" s="132"/>
      <c r="K188" s="123"/>
      <c r="L188" s="58"/>
      <c r="M188" s="85"/>
      <c r="N188" s="85"/>
      <c r="O188" s="85"/>
    </row>
    <row r="189" spans="1:15" s="64" customFormat="1" x14ac:dyDescent="0.35">
      <c r="A189" s="65">
        <f t="shared" si="6"/>
        <v>6</v>
      </c>
      <c r="B189" s="122"/>
      <c r="C189" s="122"/>
      <c r="D189" s="69">
        <v>9</v>
      </c>
      <c r="E189" s="65">
        <f t="shared" si="7"/>
        <v>9</v>
      </c>
      <c r="F189" s="70">
        <v>6.0540000000000003</v>
      </c>
      <c r="G189" s="69">
        <v>16.024000000000001</v>
      </c>
      <c r="H189" s="65">
        <f t="shared" si="8"/>
        <v>16</v>
      </c>
      <c r="I189" s="71" t="s">
        <v>116</v>
      </c>
      <c r="J189" s="132"/>
      <c r="K189" s="123"/>
      <c r="L189" s="58"/>
      <c r="M189" s="85"/>
      <c r="N189" s="85"/>
      <c r="O189" s="85"/>
    </row>
    <row r="190" spans="1:15" s="64" customFormat="1" x14ac:dyDescent="0.35">
      <c r="A190" s="65">
        <f t="shared" si="6"/>
        <v>6</v>
      </c>
      <c r="B190" s="122"/>
      <c r="C190" s="122"/>
      <c r="D190" s="69">
        <v>9</v>
      </c>
      <c r="E190" s="65">
        <f t="shared" si="7"/>
        <v>9</v>
      </c>
      <c r="F190" s="70">
        <v>6.0540000000000003</v>
      </c>
      <c r="G190" s="69">
        <v>16.024999999999999</v>
      </c>
      <c r="H190" s="65">
        <f t="shared" si="8"/>
        <v>16</v>
      </c>
      <c r="I190" s="71" t="s">
        <v>116</v>
      </c>
      <c r="J190" s="132"/>
      <c r="K190" s="123"/>
      <c r="L190" s="58"/>
      <c r="M190" s="85"/>
      <c r="N190" s="85"/>
      <c r="O190" s="85"/>
    </row>
    <row r="191" spans="1:15" s="64" customFormat="1" x14ac:dyDescent="0.35">
      <c r="A191" s="65">
        <f t="shared" si="6"/>
        <v>6</v>
      </c>
      <c r="B191" s="122"/>
      <c r="C191" s="122"/>
      <c r="D191" s="69">
        <v>9</v>
      </c>
      <c r="E191" s="65">
        <f t="shared" si="7"/>
        <v>9</v>
      </c>
      <c r="F191" s="70">
        <v>6.0549999999999997</v>
      </c>
      <c r="G191" s="69">
        <v>16.024999999999999</v>
      </c>
      <c r="H191" s="65">
        <f t="shared" si="8"/>
        <v>16</v>
      </c>
      <c r="I191" s="71" t="s">
        <v>116</v>
      </c>
      <c r="J191" s="132" t="s">
        <v>730</v>
      </c>
      <c r="K191" s="123">
        <f>ROWS(J183:J191)</f>
        <v>9</v>
      </c>
      <c r="L191" s="58"/>
      <c r="M191" s="85"/>
      <c r="N191" s="85"/>
      <c r="O191" s="85"/>
    </row>
    <row r="192" spans="1:15" s="64" customFormat="1" x14ac:dyDescent="0.35">
      <c r="A192" s="65">
        <f t="shared" si="6"/>
        <v>6</v>
      </c>
      <c r="B192" s="122"/>
      <c r="C192" s="122"/>
      <c r="D192" s="69">
        <v>10</v>
      </c>
      <c r="E192" s="65">
        <f t="shared" si="7"/>
        <v>10</v>
      </c>
      <c r="F192" s="70">
        <v>6.0620000000000003</v>
      </c>
      <c r="G192" s="69">
        <v>17.010999999999999</v>
      </c>
      <c r="H192" s="65">
        <f t="shared" si="8"/>
        <v>17</v>
      </c>
      <c r="I192" s="71" t="s">
        <v>113</v>
      </c>
      <c r="J192" s="128"/>
      <c r="K192" s="122"/>
      <c r="L192" s="72"/>
      <c r="M192" s="85"/>
      <c r="N192" s="85"/>
      <c r="O192" s="85"/>
    </row>
    <row r="193" spans="1:15" s="64" customFormat="1" x14ac:dyDescent="0.35">
      <c r="A193" s="65">
        <f t="shared" si="6"/>
        <v>6</v>
      </c>
      <c r="B193" s="122"/>
      <c r="C193" s="122"/>
      <c r="D193" s="69">
        <v>10</v>
      </c>
      <c r="E193" s="65">
        <f t="shared" si="7"/>
        <v>10</v>
      </c>
      <c r="F193" s="70">
        <v>6.0620000000000003</v>
      </c>
      <c r="G193" s="69">
        <v>17.021000000000001</v>
      </c>
      <c r="H193" s="65">
        <f t="shared" si="8"/>
        <v>17</v>
      </c>
      <c r="I193" s="71" t="s">
        <v>113</v>
      </c>
      <c r="J193" s="128"/>
      <c r="K193" s="122"/>
      <c r="L193" s="72"/>
      <c r="M193" s="85"/>
      <c r="N193" s="85"/>
      <c r="O193" s="85"/>
    </row>
    <row r="194" spans="1:15" s="64" customFormat="1" x14ac:dyDescent="0.35">
      <c r="A194" s="65">
        <f t="shared" ref="A194:A257" si="9">_xlfn.FLOOR.MATH(F194)</f>
        <v>6</v>
      </c>
      <c r="B194" s="122"/>
      <c r="C194" s="122"/>
      <c r="D194" s="69">
        <v>10</v>
      </c>
      <c r="E194" s="65">
        <f t="shared" ref="E194:E257" si="10">_xlfn.FLOOR.MATH(D194)</f>
        <v>10</v>
      </c>
      <c r="F194" s="70">
        <v>6.0620000000000003</v>
      </c>
      <c r="G194" s="69">
        <v>17.021999999999998</v>
      </c>
      <c r="H194" s="65">
        <f t="shared" ref="H194:H257" si="11">_xlfn.FLOOR.MATH(G194)</f>
        <v>17</v>
      </c>
      <c r="I194" s="71" t="s">
        <v>113</v>
      </c>
      <c r="J194" s="128" t="s">
        <v>734</v>
      </c>
      <c r="K194" s="122">
        <f>ROWS(J192:J194)</f>
        <v>3</v>
      </c>
      <c r="L194" s="72"/>
      <c r="M194" s="85"/>
      <c r="N194" s="85"/>
      <c r="O194" s="85"/>
    </row>
    <row r="195" spans="1:15" s="64" customFormat="1" x14ac:dyDescent="0.35">
      <c r="A195" s="65">
        <f t="shared" si="9"/>
        <v>6</v>
      </c>
      <c r="B195" s="122"/>
      <c r="C195" s="122"/>
      <c r="D195" s="69">
        <v>12.2</v>
      </c>
      <c r="E195" s="65">
        <f t="shared" si="10"/>
        <v>12</v>
      </c>
      <c r="F195" s="70">
        <v>6.01</v>
      </c>
      <c r="G195" s="69">
        <v>2.04</v>
      </c>
      <c r="H195" s="65">
        <f t="shared" si="11"/>
        <v>2</v>
      </c>
      <c r="I195" s="71" t="s">
        <v>300</v>
      </c>
      <c r="J195" s="128"/>
      <c r="K195" s="122"/>
      <c r="L195" s="72"/>
      <c r="M195" s="85"/>
      <c r="N195" s="85"/>
      <c r="O195" s="85"/>
    </row>
    <row r="196" spans="1:15" s="64" customFormat="1" x14ac:dyDescent="0.35">
      <c r="A196" s="65">
        <f t="shared" si="9"/>
        <v>6</v>
      </c>
      <c r="B196" s="122"/>
      <c r="C196" s="122"/>
      <c r="D196" s="69">
        <v>12.2</v>
      </c>
      <c r="E196" s="65">
        <f t="shared" si="10"/>
        <v>12</v>
      </c>
      <c r="F196" s="70">
        <v>6.01</v>
      </c>
      <c r="G196" s="69">
        <v>10.039999999999999</v>
      </c>
      <c r="H196" s="65">
        <f t="shared" si="11"/>
        <v>10</v>
      </c>
      <c r="I196" s="71" t="s">
        <v>300</v>
      </c>
      <c r="J196" s="128" t="s">
        <v>755</v>
      </c>
      <c r="K196" s="123">
        <f>ROWS(J196:J196)</f>
        <v>1</v>
      </c>
      <c r="L196" s="72"/>
      <c r="M196" s="85"/>
      <c r="N196" s="85"/>
      <c r="O196" s="85"/>
    </row>
    <row r="197" spans="1:15" s="64" customFormat="1" x14ac:dyDescent="0.35">
      <c r="A197" s="65">
        <f t="shared" si="9"/>
        <v>6</v>
      </c>
      <c r="B197" s="124"/>
      <c r="C197" s="124"/>
      <c r="D197" s="73">
        <v>12.2</v>
      </c>
      <c r="E197" s="65">
        <f t="shared" si="10"/>
        <v>12</v>
      </c>
      <c r="F197" s="96">
        <v>6.01</v>
      </c>
      <c r="G197" s="73">
        <v>8.01</v>
      </c>
      <c r="H197" s="65">
        <f t="shared" si="11"/>
        <v>8</v>
      </c>
      <c r="I197" s="97" t="s">
        <v>214</v>
      </c>
      <c r="J197" s="128" t="s">
        <v>754</v>
      </c>
      <c r="K197" s="123">
        <f>ROWS(J197:J197)</f>
        <v>1</v>
      </c>
      <c r="L197" s="72"/>
      <c r="M197" s="88"/>
      <c r="N197" s="88"/>
      <c r="O197" s="88"/>
    </row>
    <row r="198" spans="1:15" s="64" customFormat="1" x14ac:dyDescent="0.35">
      <c r="A198" s="65">
        <f t="shared" si="9"/>
        <v>6</v>
      </c>
      <c r="B198" s="124"/>
      <c r="C198" s="124"/>
      <c r="D198" s="73">
        <v>12.2</v>
      </c>
      <c r="E198" s="65">
        <f t="shared" si="10"/>
        <v>12</v>
      </c>
      <c r="F198" s="96">
        <v>6.01</v>
      </c>
      <c r="G198" s="73">
        <v>12.08</v>
      </c>
      <c r="H198" s="65">
        <f t="shared" si="11"/>
        <v>12</v>
      </c>
      <c r="I198" s="97" t="s">
        <v>214</v>
      </c>
      <c r="J198" s="128"/>
      <c r="K198" s="122"/>
      <c r="L198" s="57"/>
      <c r="M198" s="88"/>
      <c r="N198" s="88"/>
      <c r="O198" s="88"/>
    </row>
    <row r="199" spans="1:15" s="64" customFormat="1" x14ac:dyDescent="0.35">
      <c r="A199" s="65">
        <f t="shared" si="9"/>
        <v>6</v>
      </c>
      <c r="B199" s="122"/>
      <c r="C199" s="122"/>
      <c r="D199" s="69">
        <v>12.2</v>
      </c>
      <c r="E199" s="65">
        <f t="shared" si="10"/>
        <v>12</v>
      </c>
      <c r="F199" s="70">
        <v>6.01</v>
      </c>
      <c r="G199" s="69">
        <v>12.02</v>
      </c>
      <c r="H199" s="65">
        <f t="shared" si="11"/>
        <v>12</v>
      </c>
      <c r="I199" s="71" t="s">
        <v>145</v>
      </c>
      <c r="J199" s="128" t="s">
        <v>756</v>
      </c>
      <c r="K199" s="122">
        <f>ROWS(J198:J199)</f>
        <v>2</v>
      </c>
      <c r="L199" s="57"/>
      <c r="M199" s="85"/>
      <c r="N199" s="85"/>
      <c r="O199" s="85"/>
    </row>
    <row r="200" spans="1:15" s="72" customFormat="1" x14ac:dyDescent="0.35">
      <c r="A200" s="65">
        <f t="shared" si="9"/>
        <v>6</v>
      </c>
      <c r="B200" s="123"/>
      <c r="C200" s="123"/>
      <c r="D200" s="60">
        <v>12.2</v>
      </c>
      <c r="E200" s="65">
        <f t="shared" si="10"/>
        <v>12</v>
      </c>
      <c r="F200" s="61">
        <v>6.01</v>
      </c>
      <c r="G200" s="60">
        <v>2.02</v>
      </c>
      <c r="H200" s="65">
        <f t="shared" si="11"/>
        <v>2</v>
      </c>
      <c r="I200" s="62" t="s">
        <v>250</v>
      </c>
      <c r="J200" s="128" t="s">
        <v>752</v>
      </c>
      <c r="K200" s="122">
        <f>ROWS(J199:J200)</f>
        <v>2</v>
      </c>
    </row>
    <row r="201" spans="1:15" s="72" customFormat="1" x14ac:dyDescent="0.35">
      <c r="A201" s="65">
        <f t="shared" si="9"/>
        <v>6</v>
      </c>
      <c r="B201" s="123"/>
      <c r="C201" s="123"/>
      <c r="D201" s="60">
        <v>12.2</v>
      </c>
      <c r="E201" s="65">
        <f t="shared" si="10"/>
        <v>12</v>
      </c>
      <c r="F201" s="61">
        <v>6.01</v>
      </c>
      <c r="G201" s="60">
        <v>5.0599999999999996</v>
      </c>
      <c r="H201" s="65">
        <f t="shared" si="11"/>
        <v>5</v>
      </c>
      <c r="I201" s="62" t="s">
        <v>250</v>
      </c>
      <c r="J201" s="128"/>
      <c r="K201" s="122"/>
    </row>
    <row r="202" spans="1:15" s="72" customFormat="1" x14ac:dyDescent="0.35">
      <c r="A202" s="65">
        <f t="shared" si="9"/>
        <v>6</v>
      </c>
      <c r="B202" s="122">
        <f>ROWS(A135:A202)</f>
        <v>68</v>
      </c>
      <c r="C202" s="123">
        <f>B202/$B$672*100</f>
        <v>10.149253731343283</v>
      </c>
      <c r="D202" s="69">
        <v>12.2</v>
      </c>
      <c r="E202" s="65">
        <f t="shared" si="10"/>
        <v>12</v>
      </c>
      <c r="F202" s="70">
        <v>6.01</v>
      </c>
      <c r="G202" s="69">
        <v>5.07</v>
      </c>
      <c r="H202" s="65">
        <f t="shared" si="11"/>
        <v>5</v>
      </c>
      <c r="I202" s="71" t="s">
        <v>222</v>
      </c>
      <c r="J202" s="128" t="s">
        <v>753</v>
      </c>
      <c r="K202" s="122">
        <f>ROWS(J201:J202)</f>
        <v>2</v>
      </c>
    </row>
    <row r="203" spans="1:15" s="72" customFormat="1" x14ac:dyDescent="0.35">
      <c r="A203" s="65">
        <f t="shared" si="9"/>
        <v>7</v>
      </c>
      <c r="B203" s="122"/>
      <c r="C203" s="122"/>
      <c r="D203" s="69">
        <v>4</v>
      </c>
      <c r="E203" s="65">
        <f t="shared" si="10"/>
        <v>4</v>
      </c>
      <c r="F203" s="70">
        <v>7.03</v>
      </c>
      <c r="G203" s="69">
        <v>8.0299999999999994</v>
      </c>
      <c r="H203" s="65">
        <f t="shared" si="11"/>
        <v>8</v>
      </c>
      <c r="I203" s="71" t="s">
        <v>218</v>
      </c>
      <c r="J203" s="132"/>
      <c r="K203" s="123"/>
      <c r="L203" s="88"/>
    </row>
    <row r="204" spans="1:15" s="72" customFormat="1" x14ac:dyDescent="0.35">
      <c r="A204" s="65">
        <f t="shared" si="9"/>
        <v>7</v>
      </c>
      <c r="B204" s="122"/>
      <c r="C204" s="122"/>
      <c r="D204" s="69">
        <v>4</v>
      </c>
      <c r="E204" s="65">
        <f t="shared" si="10"/>
        <v>4</v>
      </c>
      <c r="F204" s="70">
        <v>7.03</v>
      </c>
      <c r="G204" s="69">
        <v>8.0399999999999991</v>
      </c>
      <c r="H204" s="65">
        <f t="shared" si="11"/>
        <v>8</v>
      </c>
      <c r="I204" s="71" t="s">
        <v>218</v>
      </c>
      <c r="J204" s="132"/>
      <c r="K204" s="123"/>
      <c r="L204" s="88"/>
    </row>
    <row r="205" spans="1:15" s="64" customFormat="1" x14ac:dyDescent="0.35">
      <c r="A205" s="65">
        <f t="shared" si="9"/>
        <v>7</v>
      </c>
      <c r="B205" s="122"/>
      <c r="C205" s="122"/>
      <c r="D205" s="69">
        <v>4</v>
      </c>
      <c r="E205" s="65">
        <f t="shared" si="10"/>
        <v>4</v>
      </c>
      <c r="F205" s="70">
        <v>7.04</v>
      </c>
      <c r="G205" s="69">
        <v>8.0299999999999994</v>
      </c>
      <c r="H205" s="65">
        <f t="shared" si="11"/>
        <v>8</v>
      </c>
      <c r="I205" s="71" t="s">
        <v>218</v>
      </c>
      <c r="J205" s="132"/>
      <c r="K205" s="123"/>
      <c r="L205" s="88"/>
      <c r="M205" s="72"/>
      <c r="N205" s="72"/>
      <c r="O205" s="72"/>
    </row>
    <row r="206" spans="1:15" s="64" customFormat="1" x14ac:dyDescent="0.35">
      <c r="A206" s="65">
        <f t="shared" si="9"/>
        <v>7</v>
      </c>
      <c r="B206" s="122"/>
      <c r="C206" s="122"/>
      <c r="D206" s="69">
        <v>4</v>
      </c>
      <c r="E206" s="65">
        <f t="shared" si="10"/>
        <v>4</v>
      </c>
      <c r="F206" s="70">
        <v>7.04</v>
      </c>
      <c r="G206" s="69">
        <v>8.0399999999999991</v>
      </c>
      <c r="H206" s="65">
        <f t="shared" si="11"/>
        <v>8</v>
      </c>
      <c r="I206" s="71" t="s">
        <v>218</v>
      </c>
      <c r="J206" s="132" t="s">
        <v>611</v>
      </c>
      <c r="K206" s="123">
        <f>ROWS(J203:J206)</f>
        <v>4</v>
      </c>
      <c r="L206" s="88"/>
      <c r="M206" s="72"/>
      <c r="N206" s="72"/>
      <c r="O206" s="72"/>
    </row>
    <row r="207" spans="1:15" s="64" customFormat="1" x14ac:dyDescent="0.35">
      <c r="A207" s="65">
        <f t="shared" si="9"/>
        <v>7</v>
      </c>
      <c r="B207" s="122"/>
      <c r="C207" s="122"/>
      <c r="D207" s="69">
        <v>5</v>
      </c>
      <c r="E207" s="65">
        <f t="shared" si="10"/>
        <v>5</v>
      </c>
      <c r="F207" s="70">
        <v>7.03</v>
      </c>
      <c r="G207" s="69">
        <v>8.0299999999999994</v>
      </c>
      <c r="H207" s="65">
        <f t="shared" si="11"/>
        <v>8</v>
      </c>
      <c r="I207" s="71" t="s">
        <v>218</v>
      </c>
      <c r="J207" s="128"/>
      <c r="K207" s="122"/>
      <c r="L207" s="88"/>
    </row>
    <row r="208" spans="1:15" s="64" customFormat="1" x14ac:dyDescent="0.35">
      <c r="A208" s="65">
        <f t="shared" si="9"/>
        <v>7</v>
      </c>
      <c r="B208" s="122"/>
      <c r="C208" s="122"/>
      <c r="D208" s="69">
        <v>5</v>
      </c>
      <c r="E208" s="65">
        <f t="shared" si="10"/>
        <v>5</v>
      </c>
      <c r="F208" s="70">
        <v>7.03</v>
      </c>
      <c r="G208" s="69">
        <v>8.0399999999999991</v>
      </c>
      <c r="H208" s="65">
        <f t="shared" si="11"/>
        <v>8</v>
      </c>
      <c r="I208" s="71" t="s">
        <v>218</v>
      </c>
      <c r="J208" s="128"/>
      <c r="K208" s="122"/>
      <c r="L208" s="88"/>
      <c r="M208" s="58"/>
      <c r="N208" s="58"/>
      <c r="O208" s="58"/>
    </row>
    <row r="209" spans="1:15" s="64" customFormat="1" x14ac:dyDescent="0.35">
      <c r="A209" s="65">
        <f t="shared" si="9"/>
        <v>7</v>
      </c>
      <c r="B209" s="122"/>
      <c r="C209" s="122"/>
      <c r="D209" s="69">
        <v>5</v>
      </c>
      <c r="E209" s="65">
        <f t="shared" si="10"/>
        <v>5</v>
      </c>
      <c r="F209" s="70">
        <v>7.04</v>
      </c>
      <c r="G209" s="69">
        <v>8.0299999999999994</v>
      </c>
      <c r="H209" s="65">
        <f t="shared" si="11"/>
        <v>8</v>
      </c>
      <c r="I209" s="71" t="s">
        <v>218</v>
      </c>
      <c r="J209" s="128"/>
      <c r="K209" s="122"/>
      <c r="L209" s="88"/>
      <c r="M209" s="58"/>
      <c r="N209" s="58"/>
      <c r="O209" s="58"/>
    </row>
    <row r="210" spans="1:15" s="64" customFormat="1" x14ac:dyDescent="0.35">
      <c r="A210" s="65">
        <f t="shared" si="9"/>
        <v>7</v>
      </c>
      <c r="B210" s="122"/>
      <c r="C210" s="122"/>
      <c r="D210" s="69">
        <v>5</v>
      </c>
      <c r="E210" s="65">
        <f t="shared" si="10"/>
        <v>5</v>
      </c>
      <c r="F210" s="70">
        <v>7.04</v>
      </c>
      <c r="G210" s="69">
        <v>8.0399999999999991</v>
      </c>
      <c r="H210" s="65">
        <f t="shared" si="11"/>
        <v>8</v>
      </c>
      <c r="I210" s="71" t="s">
        <v>218</v>
      </c>
      <c r="J210" s="128" t="s">
        <v>646</v>
      </c>
      <c r="K210" s="122">
        <f>ROWS(J207:J210)</f>
        <v>4</v>
      </c>
      <c r="L210" s="88"/>
      <c r="M210" s="58"/>
      <c r="N210" s="58"/>
      <c r="O210" s="58"/>
    </row>
    <row r="211" spans="1:15" s="64" customFormat="1" x14ac:dyDescent="0.35">
      <c r="A211" s="65">
        <f t="shared" si="9"/>
        <v>7</v>
      </c>
      <c r="B211" s="123"/>
      <c r="C211" s="123"/>
      <c r="D211" s="60">
        <v>7.1</v>
      </c>
      <c r="E211" s="65">
        <f t="shared" si="10"/>
        <v>7</v>
      </c>
      <c r="F211" s="61">
        <v>7.02</v>
      </c>
      <c r="G211" s="60">
        <v>8.07</v>
      </c>
      <c r="H211" s="65">
        <f t="shared" si="11"/>
        <v>8</v>
      </c>
      <c r="I211" s="62" t="s">
        <v>210</v>
      </c>
      <c r="J211" s="128" t="s">
        <v>663</v>
      </c>
      <c r="K211" s="123">
        <f>ROWS(J211:J211)</f>
        <v>1</v>
      </c>
      <c r="L211" s="72"/>
      <c r="M211" s="72"/>
      <c r="N211" s="72"/>
      <c r="O211" s="72"/>
    </row>
    <row r="212" spans="1:15" s="64" customFormat="1" x14ac:dyDescent="0.35">
      <c r="A212" s="65">
        <f t="shared" si="9"/>
        <v>7</v>
      </c>
      <c r="B212" s="122"/>
      <c r="C212" s="122"/>
      <c r="D212" s="69">
        <v>7.3</v>
      </c>
      <c r="E212" s="65">
        <f t="shared" si="10"/>
        <v>7</v>
      </c>
      <c r="F212" s="70">
        <v>7.01</v>
      </c>
      <c r="G212" s="69">
        <v>9.0299999999999994</v>
      </c>
      <c r="H212" s="65">
        <f t="shared" si="11"/>
        <v>9</v>
      </c>
      <c r="I212" s="71" t="s">
        <v>117</v>
      </c>
      <c r="J212" s="132"/>
      <c r="K212" s="123"/>
      <c r="L212" s="72"/>
      <c r="M212" s="72"/>
      <c r="N212" s="72"/>
      <c r="O212" s="72"/>
    </row>
    <row r="213" spans="1:15" s="64" customFormat="1" x14ac:dyDescent="0.35">
      <c r="A213" s="65">
        <f t="shared" si="9"/>
        <v>7</v>
      </c>
      <c r="B213" s="122"/>
      <c r="C213" s="122"/>
      <c r="D213" s="69">
        <v>7.3</v>
      </c>
      <c r="E213" s="65">
        <f t="shared" si="10"/>
        <v>7</v>
      </c>
      <c r="F213" s="70">
        <v>7.01</v>
      </c>
      <c r="G213" s="69">
        <v>9.0399999999999991</v>
      </c>
      <c r="H213" s="65">
        <f t="shared" si="11"/>
        <v>9</v>
      </c>
      <c r="I213" s="71" t="s">
        <v>117</v>
      </c>
      <c r="J213" s="132"/>
      <c r="K213" s="123"/>
      <c r="L213" s="88"/>
      <c r="M213" s="72"/>
      <c r="N213" s="72"/>
      <c r="O213" s="72"/>
    </row>
    <row r="214" spans="1:15" s="64" customFormat="1" x14ac:dyDescent="0.35">
      <c r="A214" s="65">
        <f t="shared" si="9"/>
        <v>7</v>
      </c>
      <c r="B214" s="122"/>
      <c r="C214" s="122"/>
      <c r="D214" s="69">
        <v>7.3</v>
      </c>
      <c r="E214" s="65">
        <f t="shared" si="10"/>
        <v>7</v>
      </c>
      <c r="F214" s="70">
        <v>7.01</v>
      </c>
      <c r="G214" s="69">
        <v>9.0500000000000007</v>
      </c>
      <c r="H214" s="65">
        <f t="shared" si="11"/>
        <v>9</v>
      </c>
      <c r="I214" s="71" t="s">
        <v>117</v>
      </c>
      <c r="J214" s="132" t="s">
        <v>664</v>
      </c>
      <c r="K214" s="123">
        <f>ROWS(J212:J214)</f>
        <v>3</v>
      </c>
      <c r="L214" s="88"/>
      <c r="M214" s="72"/>
      <c r="N214" s="72"/>
      <c r="O214" s="72"/>
    </row>
    <row r="215" spans="1:15" s="64" customFormat="1" x14ac:dyDescent="0.35">
      <c r="A215" s="65">
        <f t="shared" si="9"/>
        <v>7</v>
      </c>
      <c r="B215" s="122"/>
      <c r="C215" s="122"/>
      <c r="D215" s="69">
        <v>7.3</v>
      </c>
      <c r="E215" s="65">
        <f t="shared" si="10"/>
        <v>7</v>
      </c>
      <c r="F215" s="70">
        <v>7.01</v>
      </c>
      <c r="G215" s="69">
        <v>200</v>
      </c>
      <c r="H215" s="65">
        <f t="shared" si="11"/>
        <v>200</v>
      </c>
      <c r="I215" s="71" t="s">
        <v>117</v>
      </c>
      <c r="J215" s="132"/>
      <c r="K215" s="123"/>
      <c r="L215" s="88"/>
      <c r="M215" s="72"/>
      <c r="N215" s="72"/>
      <c r="O215" s="72"/>
    </row>
    <row r="216" spans="1:15" s="64" customFormat="1" x14ac:dyDescent="0.35">
      <c r="A216" s="65">
        <f t="shared" si="9"/>
        <v>7</v>
      </c>
      <c r="B216" s="122"/>
      <c r="C216" s="122"/>
      <c r="D216" s="69">
        <v>12.2</v>
      </c>
      <c r="E216" s="65">
        <f t="shared" si="10"/>
        <v>12</v>
      </c>
      <c r="F216" s="70">
        <v>7.03</v>
      </c>
      <c r="G216" s="69">
        <v>8.02</v>
      </c>
      <c r="H216" s="65">
        <f t="shared" si="11"/>
        <v>8</v>
      </c>
      <c r="I216" s="71" t="s">
        <v>211</v>
      </c>
      <c r="J216" s="128"/>
      <c r="K216" s="122"/>
      <c r="L216" s="88"/>
      <c r="M216" s="72"/>
      <c r="N216" s="72"/>
      <c r="O216" s="72"/>
    </row>
    <row r="217" spans="1:15" s="64" customFormat="1" x14ac:dyDescent="0.35">
      <c r="A217" s="65">
        <f t="shared" si="9"/>
        <v>7</v>
      </c>
      <c r="B217" s="122"/>
      <c r="C217" s="122"/>
      <c r="D217" s="69">
        <v>12.2</v>
      </c>
      <c r="E217" s="65">
        <f t="shared" si="10"/>
        <v>12</v>
      </c>
      <c r="F217" s="70">
        <v>7.03</v>
      </c>
      <c r="G217" s="69">
        <v>8.08</v>
      </c>
      <c r="H217" s="65">
        <f t="shared" si="11"/>
        <v>8</v>
      </c>
      <c r="I217" s="71" t="s">
        <v>211</v>
      </c>
      <c r="J217" s="128" t="s">
        <v>757</v>
      </c>
      <c r="K217" s="122">
        <f>ROWS(J216:J217)</f>
        <v>2</v>
      </c>
      <c r="L217" s="88"/>
      <c r="M217" s="72"/>
      <c r="N217" s="72"/>
      <c r="O217" s="72"/>
    </row>
    <row r="218" spans="1:15" s="64" customFormat="1" x14ac:dyDescent="0.35">
      <c r="A218" s="65">
        <f t="shared" si="9"/>
        <v>7</v>
      </c>
      <c r="B218" s="122">
        <f>ROWS(A203:A218)</f>
        <v>16</v>
      </c>
      <c r="C218" s="123">
        <f>B218/$B$672*100</f>
        <v>2.3880597014925375</v>
      </c>
      <c r="D218" s="69">
        <v>12.2</v>
      </c>
      <c r="E218" s="65">
        <f t="shared" si="10"/>
        <v>12</v>
      </c>
      <c r="F218" s="70">
        <v>7.03</v>
      </c>
      <c r="G218" s="69">
        <v>17.04</v>
      </c>
      <c r="H218" s="65">
        <f t="shared" si="11"/>
        <v>17</v>
      </c>
      <c r="I218" s="71" t="s">
        <v>211</v>
      </c>
      <c r="J218" s="128" t="s">
        <v>758</v>
      </c>
      <c r="K218" s="123">
        <f>ROWS(J218:J218)</f>
        <v>1</v>
      </c>
      <c r="L218" s="88"/>
      <c r="M218" s="72"/>
      <c r="N218" s="72"/>
      <c r="O218" s="72"/>
    </row>
    <row r="219" spans="1:15" s="64" customFormat="1" x14ac:dyDescent="0.35">
      <c r="A219" s="65">
        <f t="shared" si="9"/>
        <v>8</v>
      </c>
      <c r="B219" s="122"/>
      <c r="C219" s="122"/>
      <c r="D219" s="69">
        <v>1</v>
      </c>
      <c r="E219" s="65">
        <f t="shared" si="10"/>
        <v>1</v>
      </c>
      <c r="F219" s="70">
        <v>8.01</v>
      </c>
      <c r="G219" s="69">
        <v>11.01</v>
      </c>
      <c r="H219" s="65">
        <f t="shared" si="11"/>
        <v>11</v>
      </c>
      <c r="I219" s="71" t="s">
        <v>146</v>
      </c>
      <c r="J219" s="124" t="s">
        <v>552</v>
      </c>
      <c r="K219" s="123">
        <f>ROWS(J219:J219)</f>
        <v>1</v>
      </c>
      <c r="L219" s="88"/>
      <c r="M219" s="72"/>
      <c r="N219" s="72"/>
      <c r="O219" s="72"/>
    </row>
    <row r="220" spans="1:15" s="64" customFormat="1" x14ac:dyDescent="0.35">
      <c r="A220" s="65">
        <f t="shared" si="9"/>
        <v>8</v>
      </c>
      <c r="B220" s="122"/>
      <c r="C220" s="122"/>
      <c r="D220" s="69">
        <v>1</v>
      </c>
      <c r="E220" s="65">
        <f t="shared" si="10"/>
        <v>1</v>
      </c>
      <c r="F220" s="70">
        <v>8.01</v>
      </c>
      <c r="G220" s="69">
        <v>12.03</v>
      </c>
      <c r="H220" s="65">
        <f t="shared" si="11"/>
        <v>12</v>
      </c>
      <c r="I220" s="71" t="s">
        <v>146</v>
      </c>
      <c r="J220" s="124"/>
      <c r="K220" s="123"/>
      <c r="L220" s="88"/>
      <c r="M220" s="72"/>
      <c r="N220" s="72"/>
      <c r="O220" s="72"/>
    </row>
    <row r="221" spans="1:15" s="64" customFormat="1" x14ac:dyDescent="0.35">
      <c r="A221" s="65">
        <f t="shared" si="9"/>
        <v>8</v>
      </c>
      <c r="B221" s="122"/>
      <c r="C221" s="122"/>
      <c r="D221" s="69">
        <v>1</v>
      </c>
      <c r="E221" s="65">
        <f t="shared" si="10"/>
        <v>1</v>
      </c>
      <c r="F221" s="70">
        <v>8.01</v>
      </c>
      <c r="G221" s="69">
        <v>12.06</v>
      </c>
      <c r="H221" s="65">
        <f t="shared" si="11"/>
        <v>12</v>
      </c>
      <c r="I221" s="71" t="s">
        <v>146</v>
      </c>
      <c r="J221" s="124"/>
      <c r="K221" s="123"/>
      <c r="L221" s="88"/>
      <c r="M221" s="72"/>
      <c r="N221" s="72"/>
      <c r="O221" s="72"/>
    </row>
    <row r="222" spans="1:15" s="64" customFormat="1" x14ac:dyDescent="0.35">
      <c r="A222" s="65">
        <f t="shared" si="9"/>
        <v>8</v>
      </c>
      <c r="B222" s="122"/>
      <c r="C222" s="122"/>
      <c r="D222" s="69">
        <v>1</v>
      </c>
      <c r="E222" s="65">
        <f t="shared" si="10"/>
        <v>1</v>
      </c>
      <c r="F222" s="70">
        <v>8.01</v>
      </c>
      <c r="G222" s="69">
        <v>12.08</v>
      </c>
      <c r="H222" s="65">
        <f t="shared" si="11"/>
        <v>12</v>
      </c>
      <c r="I222" s="71" t="s">
        <v>146</v>
      </c>
      <c r="J222" s="124"/>
      <c r="K222" s="132"/>
      <c r="L222" s="88"/>
      <c r="M222" s="72"/>
      <c r="N222" s="72"/>
      <c r="O222" s="72"/>
    </row>
    <row r="223" spans="1:15" s="64" customFormat="1" x14ac:dyDescent="0.35">
      <c r="A223" s="65">
        <f t="shared" si="9"/>
        <v>8</v>
      </c>
      <c r="B223" s="122"/>
      <c r="C223" s="122"/>
      <c r="D223" s="69">
        <v>1</v>
      </c>
      <c r="E223" s="65">
        <f t="shared" si="10"/>
        <v>1</v>
      </c>
      <c r="F223" s="70">
        <v>8.01</v>
      </c>
      <c r="G223" s="69">
        <v>12.09</v>
      </c>
      <c r="H223" s="65">
        <f t="shared" si="11"/>
        <v>12</v>
      </c>
      <c r="I223" s="71" t="s">
        <v>146</v>
      </c>
      <c r="J223" s="128"/>
      <c r="K223" s="122"/>
      <c r="L223" s="88"/>
      <c r="M223" s="72"/>
      <c r="N223" s="72"/>
      <c r="O223" s="72"/>
    </row>
    <row r="224" spans="1:15" s="64" customFormat="1" x14ac:dyDescent="0.35">
      <c r="A224" s="65">
        <f t="shared" si="9"/>
        <v>8</v>
      </c>
      <c r="B224" s="122"/>
      <c r="C224" s="122"/>
      <c r="D224" s="69">
        <v>1</v>
      </c>
      <c r="E224" s="65">
        <f t="shared" si="10"/>
        <v>1</v>
      </c>
      <c r="F224" s="70">
        <v>8.01</v>
      </c>
      <c r="G224" s="69">
        <v>12.12</v>
      </c>
      <c r="H224" s="65">
        <f t="shared" si="11"/>
        <v>12</v>
      </c>
      <c r="I224" s="71" t="s">
        <v>146</v>
      </c>
      <c r="J224" s="128"/>
      <c r="K224" s="122"/>
      <c r="L224" s="88"/>
      <c r="M224" s="72"/>
      <c r="N224" s="72"/>
      <c r="O224" s="72"/>
    </row>
    <row r="225" spans="1:15" s="64" customFormat="1" x14ac:dyDescent="0.35">
      <c r="A225" s="65">
        <f t="shared" si="9"/>
        <v>8</v>
      </c>
      <c r="B225" s="122"/>
      <c r="C225" s="122"/>
      <c r="D225" s="69">
        <v>1</v>
      </c>
      <c r="E225" s="65">
        <f t="shared" si="10"/>
        <v>1</v>
      </c>
      <c r="F225" s="70">
        <v>8.01</v>
      </c>
      <c r="G225" s="69">
        <v>12.13</v>
      </c>
      <c r="H225" s="65">
        <f t="shared" si="11"/>
        <v>12</v>
      </c>
      <c r="I225" s="71" t="s">
        <v>146</v>
      </c>
      <c r="J225" s="128"/>
      <c r="K225" s="122"/>
      <c r="L225" s="88"/>
      <c r="M225" s="72"/>
      <c r="N225" s="72"/>
      <c r="O225" s="72"/>
    </row>
    <row r="226" spans="1:15" s="64" customFormat="1" x14ac:dyDescent="0.35">
      <c r="A226" s="65">
        <f t="shared" si="9"/>
        <v>8</v>
      </c>
      <c r="B226" s="122"/>
      <c r="C226" s="122"/>
      <c r="D226" s="69">
        <v>1</v>
      </c>
      <c r="E226" s="65">
        <f t="shared" si="10"/>
        <v>1</v>
      </c>
      <c r="F226" s="70">
        <v>8.02</v>
      </c>
      <c r="G226" s="69">
        <v>12.11</v>
      </c>
      <c r="H226" s="65">
        <f t="shared" si="11"/>
        <v>12</v>
      </c>
      <c r="I226" s="71" t="s">
        <v>146</v>
      </c>
      <c r="J226" s="128"/>
      <c r="K226" s="122"/>
      <c r="L226" s="88"/>
      <c r="M226" s="72"/>
      <c r="N226" s="72"/>
      <c r="O226" s="72"/>
    </row>
    <row r="227" spans="1:15" s="64" customFormat="1" x14ac:dyDescent="0.35">
      <c r="A227" s="65">
        <f t="shared" si="9"/>
        <v>8</v>
      </c>
      <c r="B227" s="122"/>
      <c r="C227" s="122"/>
      <c r="D227" s="69">
        <v>1</v>
      </c>
      <c r="E227" s="65">
        <f t="shared" si="10"/>
        <v>1</v>
      </c>
      <c r="F227" s="70">
        <v>8.0299999999999994</v>
      </c>
      <c r="G227" s="69">
        <v>15.04</v>
      </c>
      <c r="H227" s="65">
        <f t="shared" si="11"/>
        <v>15</v>
      </c>
      <c r="I227" s="71" t="s">
        <v>112</v>
      </c>
      <c r="J227" s="128" t="s">
        <v>554</v>
      </c>
      <c r="K227" s="123">
        <f>ROWS(J227:J227)</f>
        <v>1</v>
      </c>
    </row>
    <row r="228" spans="1:15" s="64" customFormat="1" x14ac:dyDescent="0.35">
      <c r="A228" s="65">
        <f t="shared" si="9"/>
        <v>8</v>
      </c>
      <c r="B228" s="122"/>
      <c r="C228" s="122"/>
      <c r="D228" s="69">
        <v>1</v>
      </c>
      <c r="E228" s="65">
        <f t="shared" si="10"/>
        <v>1</v>
      </c>
      <c r="F228" s="70">
        <v>8.01</v>
      </c>
      <c r="G228" s="69">
        <v>12.01</v>
      </c>
      <c r="H228" s="65">
        <f t="shared" si="11"/>
        <v>12</v>
      </c>
      <c r="I228" s="71" t="s">
        <v>145</v>
      </c>
      <c r="J228" s="124"/>
      <c r="K228" s="123"/>
      <c r="L228" s="72"/>
      <c r="M228" s="72"/>
      <c r="N228" s="72"/>
      <c r="O228" s="72"/>
    </row>
    <row r="229" spans="1:15" s="64" customFormat="1" x14ac:dyDescent="0.35">
      <c r="A229" s="65">
        <f t="shared" si="9"/>
        <v>8</v>
      </c>
      <c r="B229" s="122"/>
      <c r="C229" s="122"/>
      <c r="D229" s="69">
        <v>1</v>
      </c>
      <c r="E229" s="65">
        <f t="shared" si="10"/>
        <v>1</v>
      </c>
      <c r="F229" s="70">
        <v>8.01</v>
      </c>
      <c r="G229" s="69">
        <v>12.03</v>
      </c>
      <c r="H229" s="65">
        <f t="shared" si="11"/>
        <v>12</v>
      </c>
      <c r="I229" s="71" t="s">
        <v>145</v>
      </c>
      <c r="J229" s="124"/>
      <c r="K229" s="123"/>
      <c r="L229" s="72"/>
      <c r="M229" s="72"/>
      <c r="N229" s="72"/>
      <c r="O229" s="72"/>
    </row>
    <row r="230" spans="1:15" s="64" customFormat="1" x14ac:dyDescent="0.35">
      <c r="A230" s="65">
        <f t="shared" si="9"/>
        <v>8</v>
      </c>
      <c r="B230" s="122"/>
      <c r="C230" s="122"/>
      <c r="D230" s="69">
        <v>1</v>
      </c>
      <c r="E230" s="65">
        <f t="shared" si="10"/>
        <v>1</v>
      </c>
      <c r="F230" s="70">
        <v>8.01</v>
      </c>
      <c r="G230" s="69">
        <v>12.05</v>
      </c>
      <c r="H230" s="65">
        <f t="shared" si="11"/>
        <v>12</v>
      </c>
      <c r="I230" s="71" t="s">
        <v>145</v>
      </c>
      <c r="J230" s="124"/>
      <c r="K230" s="123"/>
      <c r="L230" s="72"/>
    </row>
    <row r="231" spans="1:15" s="64" customFormat="1" x14ac:dyDescent="0.35">
      <c r="A231" s="65">
        <f t="shared" si="9"/>
        <v>8</v>
      </c>
      <c r="B231" s="122"/>
      <c r="C231" s="122"/>
      <c r="D231" s="69">
        <v>1</v>
      </c>
      <c r="E231" s="65">
        <f t="shared" si="10"/>
        <v>1</v>
      </c>
      <c r="F231" s="70">
        <v>8.01</v>
      </c>
      <c r="G231" s="69">
        <v>12.07</v>
      </c>
      <c r="H231" s="65">
        <f t="shared" si="11"/>
        <v>12</v>
      </c>
      <c r="I231" s="71" t="s">
        <v>145</v>
      </c>
      <c r="J231" s="124" t="s">
        <v>553</v>
      </c>
      <c r="K231" s="132">
        <f>ROWS(J221:J231)</f>
        <v>11</v>
      </c>
    </row>
    <row r="232" spans="1:15" s="60" customFormat="1" x14ac:dyDescent="0.35">
      <c r="A232" s="65">
        <f t="shared" si="9"/>
        <v>8</v>
      </c>
      <c r="B232" s="122"/>
      <c r="C232" s="122"/>
      <c r="D232" s="69">
        <v>1</v>
      </c>
      <c r="E232" s="65">
        <f t="shared" si="10"/>
        <v>1</v>
      </c>
      <c r="F232" s="70">
        <v>8.0299999999999994</v>
      </c>
      <c r="G232" s="69">
        <v>16.021000000000001</v>
      </c>
      <c r="H232" s="65">
        <f t="shared" si="11"/>
        <v>16</v>
      </c>
      <c r="I232" s="71" t="s">
        <v>116</v>
      </c>
      <c r="J232" s="128"/>
      <c r="K232" s="122"/>
      <c r="L232" s="72"/>
      <c r="M232" s="64"/>
      <c r="N232" s="64"/>
      <c r="O232" s="64"/>
    </row>
    <row r="233" spans="1:15" s="60" customFormat="1" x14ac:dyDescent="0.35">
      <c r="A233" s="65">
        <f t="shared" si="9"/>
        <v>8</v>
      </c>
      <c r="B233" s="122"/>
      <c r="C233" s="122"/>
      <c r="D233" s="69">
        <v>1</v>
      </c>
      <c r="E233" s="65">
        <f t="shared" si="10"/>
        <v>1</v>
      </c>
      <c r="F233" s="70">
        <v>8.0299999999999994</v>
      </c>
      <c r="G233" s="69">
        <v>16.021999999999998</v>
      </c>
      <c r="H233" s="65">
        <f t="shared" si="11"/>
        <v>16</v>
      </c>
      <c r="I233" s="71" t="s">
        <v>116</v>
      </c>
      <c r="J233" s="128" t="s">
        <v>555</v>
      </c>
      <c r="K233" s="122">
        <f>ROWS(J232:J233)</f>
        <v>2</v>
      </c>
      <c r="L233" s="72"/>
      <c r="M233" s="64"/>
      <c r="N233" s="64"/>
      <c r="O233" s="64"/>
    </row>
    <row r="234" spans="1:15" s="60" customFormat="1" x14ac:dyDescent="0.35">
      <c r="A234" s="65">
        <f t="shared" si="9"/>
        <v>8</v>
      </c>
      <c r="B234" s="123"/>
      <c r="C234" s="123"/>
      <c r="D234" s="60">
        <v>2.1</v>
      </c>
      <c r="E234" s="65">
        <f t="shared" si="10"/>
        <v>2</v>
      </c>
      <c r="F234" s="61">
        <v>8.01</v>
      </c>
      <c r="G234" s="60">
        <v>14.02</v>
      </c>
      <c r="H234" s="65">
        <f t="shared" si="11"/>
        <v>14</v>
      </c>
      <c r="I234" s="62" t="s">
        <v>147</v>
      </c>
      <c r="J234" s="128"/>
      <c r="K234" s="122"/>
      <c r="L234" s="72"/>
      <c r="M234" s="58"/>
      <c r="N234" s="58"/>
      <c r="O234" s="58"/>
    </row>
    <row r="235" spans="1:15" s="60" customFormat="1" x14ac:dyDescent="0.35">
      <c r="A235" s="65">
        <f t="shared" si="9"/>
        <v>8</v>
      </c>
      <c r="B235" s="123"/>
      <c r="C235" s="123"/>
      <c r="D235" s="60">
        <v>2.2000000000000002</v>
      </c>
      <c r="E235" s="65">
        <f t="shared" si="10"/>
        <v>2</v>
      </c>
      <c r="F235" s="61">
        <v>8.01</v>
      </c>
      <c r="G235" s="60">
        <v>14.02</v>
      </c>
      <c r="H235" s="65">
        <f t="shared" si="11"/>
        <v>14</v>
      </c>
      <c r="I235" s="62" t="s">
        <v>147</v>
      </c>
      <c r="J235" s="128"/>
      <c r="K235" s="122"/>
      <c r="L235" s="72"/>
      <c r="M235" s="58"/>
      <c r="N235" s="58"/>
      <c r="O235" s="58"/>
    </row>
    <row r="236" spans="1:15" s="60" customFormat="1" x14ac:dyDescent="0.35">
      <c r="A236" s="65">
        <f t="shared" si="9"/>
        <v>8</v>
      </c>
      <c r="B236" s="123"/>
      <c r="C236" s="123"/>
      <c r="D236" s="60">
        <v>2.1</v>
      </c>
      <c r="E236" s="65">
        <f t="shared" si="10"/>
        <v>2</v>
      </c>
      <c r="F236" s="61">
        <v>8.02</v>
      </c>
      <c r="G236" s="60">
        <v>14.02</v>
      </c>
      <c r="H236" s="65">
        <f t="shared" si="11"/>
        <v>14</v>
      </c>
      <c r="I236" s="62" t="s">
        <v>147</v>
      </c>
      <c r="J236" s="128"/>
      <c r="K236" s="122"/>
      <c r="L236" s="72"/>
      <c r="M236" s="68"/>
      <c r="N236" s="68"/>
      <c r="O236" s="68"/>
    </row>
    <row r="237" spans="1:15" s="64" customFormat="1" x14ac:dyDescent="0.35">
      <c r="A237" s="65">
        <f t="shared" si="9"/>
        <v>8</v>
      </c>
      <c r="B237" s="123"/>
      <c r="C237" s="123"/>
      <c r="D237" s="60">
        <v>2.2000000000000002</v>
      </c>
      <c r="E237" s="65">
        <f t="shared" si="10"/>
        <v>2</v>
      </c>
      <c r="F237" s="61">
        <v>8.02</v>
      </c>
      <c r="G237" s="60">
        <v>14.02</v>
      </c>
      <c r="H237" s="65">
        <f t="shared" si="11"/>
        <v>14</v>
      </c>
      <c r="I237" s="62" t="s">
        <v>147</v>
      </c>
      <c r="J237" s="128"/>
      <c r="K237" s="122"/>
      <c r="L237" s="72"/>
      <c r="M237" s="68"/>
      <c r="N237" s="68"/>
      <c r="O237" s="68"/>
    </row>
    <row r="238" spans="1:15" s="64" customFormat="1" x14ac:dyDescent="0.35">
      <c r="A238" s="65">
        <f t="shared" si="9"/>
        <v>8</v>
      </c>
      <c r="B238" s="123"/>
      <c r="C238" s="123"/>
      <c r="D238" s="60">
        <v>2.1</v>
      </c>
      <c r="E238" s="65">
        <f t="shared" si="10"/>
        <v>2</v>
      </c>
      <c r="F238" s="61">
        <v>8.0299999999999994</v>
      </c>
      <c r="G238" s="60">
        <v>14.03</v>
      </c>
      <c r="H238" s="65">
        <f t="shared" si="11"/>
        <v>14</v>
      </c>
      <c r="I238" s="62" t="s">
        <v>147</v>
      </c>
      <c r="J238" s="128"/>
      <c r="K238" s="122"/>
      <c r="L238" s="72"/>
      <c r="M238" s="68"/>
      <c r="N238" s="68"/>
      <c r="O238" s="68"/>
    </row>
    <row r="239" spans="1:15" s="64" customFormat="1" x14ac:dyDescent="0.35">
      <c r="A239" s="65">
        <f t="shared" si="9"/>
        <v>8</v>
      </c>
      <c r="B239" s="123"/>
      <c r="C239" s="123"/>
      <c r="D239" s="82">
        <v>2.2000000000000002</v>
      </c>
      <c r="E239" s="65">
        <f t="shared" si="10"/>
        <v>2</v>
      </c>
      <c r="F239" s="61">
        <v>8.0299999999999994</v>
      </c>
      <c r="G239" s="60">
        <v>14.04</v>
      </c>
      <c r="H239" s="65">
        <f t="shared" si="11"/>
        <v>14</v>
      </c>
      <c r="I239" s="62" t="s">
        <v>147</v>
      </c>
      <c r="J239" s="128"/>
      <c r="K239" s="122"/>
      <c r="L239" s="72"/>
      <c r="M239" s="68"/>
      <c r="N239" s="68"/>
      <c r="O239" s="68"/>
    </row>
    <row r="240" spans="1:15" s="64" customFormat="1" x14ac:dyDescent="0.35">
      <c r="A240" s="65">
        <f t="shared" si="9"/>
        <v>8</v>
      </c>
      <c r="B240" s="123"/>
      <c r="C240" s="123"/>
      <c r="D240" s="82">
        <v>2.1</v>
      </c>
      <c r="E240" s="65">
        <f t="shared" si="10"/>
        <v>2</v>
      </c>
      <c r="F240" s="61">
        <v>8.0299999999999994</v>
      </c>
      <c r="G240" s="60">
        <v>14.04</v>
      </c>
      <c r="H240" s="65">
        <f t="shared" si="11"/>
        <v>14</v>
      </c>
      <c r="I240" s="62" t="s">
        <v>148</v>
      </c>
      <c r="J240" s="124"/>
      <c r="K240" s="132"/>
      <c r="L240" s="72"/>
      <c r="M240" s="68"/>
      <c r="N240" s="68"/>
      <c r="O240" s="68"/>
    </row>
    <row r="241" spans="1:15" s="72" customFormat="1" x14ac:dyDescent="0.35">
      <c r="A241" s="65">
        <f t="shared" si="9"/>
        <v>8</v>
      </c>
      <c r="B241" s="123"/>
      <c r="C241" s="123"/>
      <c r="D241" s="82">
        <v>2.1</v>
      </c>
      <c r="E241" s="65">
        <f t="shared" si="10"/>
        <v>2</v>
      </c>
      <c r="F241" s="61">
        <v>8.0299999999999994</v>
      </c>
      <c r="G241" s="60">
        <v>14.06</v>
      </c>
      <c r="H241" s="65">
        <f t="shared" si="11"/>
        <v>14</v>
      </c>
      <c r="I241" s="62" t="s">
        <v>148</v>
      </c>
      <c r="J241" s="128" t="s">
        <v>565</v>
      </c>
      <c r="K241" s="122">
        <f>ROWS(J234:J241)</f>
        <v>8</v>
      </c>
      <c r="M241" s="68"/>
      <c r="N241" s="68"/>
      <c r="O241" s="68"/>
    </row>
    <row r="242" spans="1:15" s="72" customFormat="1" x14ac:dyDescent="0.35">
      <c r="A242" s="65">
        <f t="shared" si="9"/>
        <v>8</v>
      </c>
      <c r="B242" s="122"/>
      <c r="C242" s="122"/>
      <c r="D242" s="69">
        <v>3</v>
      </c>
      <c r="E242" s="65">
        <f t="shared" si="10"/>
        <v>3</v>
      </c>
      <c r="F242" s="70">
        <v>8.01</v>
      </c>
      <c r="G242" s="69">
        <v>2.04</v>
      </c>
      <c r="H242" s="65">
        <f t="shared" si="11"/>
        <v>2</v>
      </c>
      <c r="I242" s="71" t="s">
        <v>300</v>
      </c>
      <c r="J242" s="128"/>
      <c r="K242" s="122"/>
      <c r="L242" s="88"/>
      <c r="M242" s="64"/>
      <c r="N242" s="64"/>
      <c r="O242" s="64"/>
    </row>
    <row r="243" spans="1:15" s="72" customFormat="1" x14ac:dyDescent="0.35">
      <c r="A243" s="65">
        <f t="shared" si="9"/>
        <v>8</v>
      </c>
      <c r="B243" s="122"/>
      <c r="C243" s="122"/>
      <c r="D243" s="69">
        <v>3</v>
      </c>
      <c r="E243" s="65">
        <f t="shared" si="10"/>
        <v>3</v>
      </c>
      <c r="F243" s="70">
        <v>8.02</v>
      </c>
      <c r="G243" s="69">
        <v>2.04</v>
      </c>
      <c r="H243" s="65">
        <f t="shared" si="11"/>
        <v>2</v>
      </c>
      <c r="I243" s="71" t="s">
        <v>300</v>
      </c>
      <c r="J243" s="128"/>
      <c r="K243" s="122"/>
      <c r="L243" s="88"/>
      <c r="M243" s="64"/>
      <c r="N243" s="64"/>
      <c r="O243" s="64"/>
    </row>
    <row r="244" spans="1:15" s="72" customFormat="1" x14ac:dyDescent="0.35">
      <c r="A244" s="65">
        <f t="shared" si="9"/>
        <v>8</v>
      </c>
      <c r="B244" s="123"/>
      <c r="C244" s="123"/>
      <c r="D244" s="60">
        <v>3</v>
      </c>
      <c r="E244" s="65">
        <f t="shared" si="10"/>
        <v>3</v>
      </c>
      <c r="F244" s="61">
        <v>8.01</v>
      </c>
      <c r="G244" s="60">
        <v>6.01</v>
      </c>
      <c r="H244" s="65">
        <f t="shared" si="11"/>
        <v>6</v>
      </c>
      <c r="I244" s="62" t="s">
        <v>156</v>
      </c>
      <c r="J244" s="128"/>
      <c r="K244" s="122"/>
      <c r="L244" s="88"/>
      <c r="M244" s="64"/>
      <c r="N244" s="64"/>
      <c r="O244" s="64"/>
    </row>
    <row r="245" spans="1:15" s="72" customFormat="1" x14ac:dyDescent="0.35">
      <c r="A245" s="65">
        <f t="shared" si="9"/>
        <v>8</v>
      </c>
      <c r="B245" s="123"/>
      <c r="C245" s="123"/>
      <c r="D245" s="60">
        <v>3</v>
      </c>
      <c r="E245" s="65">
        <f t="shared" si="10"/>
        <v>3</v>
      </c>
      <c r="F245" s="61">
        <v>8.0299999999999994</v>
      </c>
      <c r="G245" s="60">
        <v>6.03</v>
      </c>
      <c r="H245" s="65">
        <f t="shared" si="11"/>
        <v>6</v>
      </c>
      <c r="I245" s="62" t="s">
        <v>156</v>
      </c>
      <c r="J245" s="128" t="s">
        <v>580</v>
      </c>
      <c r="K245" s="122">
        <f>ROWS(J244:J245)</f>
        <v>2</v>
      </c>
      <c r="L245" s="88"/>
      <c r="M245" s="64"/>
      <c r="N245" s="64"/>
      <c r="O245" s="64"/>
    </row>
    <row r="246" spans="1:15" s="72" customFormat="1" x14ac:dyDescent="0.35">
      <c r="A246" s="65">
        <f t="shared" si="9"/>
        <v>8</v>
      </c>
      <c r="B246" s="123"/>
      <c r="C246" s="123"/>
      <c r="D246" s="60">
        <v>3</v>
      </c>
      <c r="E246" s="65">
        <f t="shared" si="10"/>
        <v>3</v>
      </c>
      <c r="F246" s="61">
        <v>8.01</v>
      </c>
      <c r="G246" s="60">
        <v>8.01</v>
      </c>
      <c r="H246" s="65">
        <f t="shared" si="11"/>
        <v>8</v>
      </c>
      <c r="I246" s="62" t="s">
        <v>156</v>
      </c>
      <c r="J246" s="128"/>
      <c r="K246" s="122"/>
      <c r="L246" s="88"/>
    </row>
    <row r="247" spans="1:15" s="72" customFormat="1" x14ac:dyDescent="0.35">
      <c r="A247" s="65">
        <f t="shared" si="9"/>
        <v>8</v>
      </c>
      <c r="B247" s="123"/>
      <c r="C247" s="123"/>
      <c r="D247" s="60">
        <v>3</v>
      </c>
      <c r="E247" s="65">
        <f t="shared" si="10"/>
        <v>3</v>
      </c>
      <c r="F247" s="61">
        <v>8.0299999999999994</v>
      </c>
      <c r="G247" s="60">
        <v>8.01</v>
      </c>
      <c r="H247" s="65">
        <f t="shared" si="11"/>
        <v>8</v>
      </c>
      <c r="I247" s="62" t="s">
        <v>156</v>
      </c>
      <c r="J247" s="128"/>
      <c r="K247" s="122"/>
      <c r="L247" s="88"/>
    </row>
    <row r="248" spans="1:15" s="72" customFormat="1" x14ac:dyDescent="0.35">
      <c r="A248" s="65">
        <f t="shared" si="9"/>
        <v>8</v>
      </c>
      <c r="B248" s="124"/>
      <c r="C248" s="124"/>
      <c r="D248" s="73">
        <v>3</v>
      </c>
      <c r="E248" s="65">
        <f t="shared" si="10"/>
        <v>3</v>
      </c>
      <c r="F248" s="96">
        <v>8.01</v>
      </c>
      <c r="G248" s="73">
        <v>8.01</v>
      </c>
      <c r="H248" s="65">
        <f t="shared" si="11"/>
        <v>8</v>
      </c>
      <c r="I248" s="97" t="s">
        <v>214</v>
      </c>
      <c r="J248" s="128"/>
      <c r="K248" s="122"/>
      <c r="L248" s="88"/>
      <c r="M248" s="64"/>
      <c r="N248" s="64"/>
      <c r="O248" s="64"/>
    </row>
    <row r="249" spans="1:15" s="72" customFormat="1" x14ac:dyDescent="0.35">
      <c r="A249" s="65">
        <f t="shared" si="9"/>
        <v>8</v>
      </c>
      <c r="B249" s="124"/>
      <c r="C249" s="124"/>
      <c r="D249" s="73">
        <v>3</v>
      </c>
      <c r="E249" s="65">
        <f t="shared" si="10"/>
        <v>3</v>
      </c>
      <c r="F249" s="96">
        <v>8.01</v>
      </c>
      <c r="G249" s="73">
        <v>12.09</v>
      </c>
      <c r="H249" s="65">
        <f t="shared" si="11"/>
        <v>12</v>
      </c>
      <c r="I249" s="97" t="s">
        <v>214</v>
      </c>
      <c r="J249" s="128"/>
      <c r="K249" s="122"/>
      <c r="L249" s="88"/>
      <c r="M249" s="64"/>
      <c r="N249" s="64"/>
      <c r="O249" s="64"/>
    </row>
    <row r="250" spans="1:15" s="72" customFormat="1" x14ac:dyDescent="0.35">
      <c r="A250" s="65">
        <f t="shared" si="9"/>
        <v>8</v>
      </c>
      <c r="B250" s="124"/>
      <c r="C250" s="124"/>
      <c r="D250" s="73">
        <v>3</v>
      </c>
      <c r="E250" s="65">
        <f t="shared" si="10"/>
        <v>3</v>
      </c>
      <c r="F250" s="96">
        <v>8.01</v>
      </c>
      <c r="G250" s="73">
        <v>12.1</v>
      </c>
      <c r="H250" s="65">
        <f t="shared" si="11"/>
        <v>12</v>
      </c>
      <c r="I250" s="97" t="s">
        <v>214</v>
      </c>
      <c r="J250" s="128" t="s">
        <v>583</v>
      </c>
      <c r="K250" s="122">
        <f>ROWS(J249:J250)</f>
        <v>2</v>
      </c>
      <c r="L250" s="88"/>
      <c r="M250" s="64"/>
      <c r="N250" s="64"/>
      <c r="O250" s="64"/>
    </row>
    <row r="251" spans="1:15" s="72" customFormat="1" x14ac:dyDescent="0.35">
      <c r="A251" s="65">
        <f t="shared" si="9"/>
        <v>8</v>
      </c>
      <c r="B251" s="122"/>
      <c r="C251" s="122"/>
      <c r="D251" s="69">
        <v>3</v>
      </c>
      <c r="E251" s="65">
        <f t="shared" si="10"/>
        <v>3</v>
      </c>
      <c r="F251" s="70">
        <v>8.01</v>
      </c>
      <c r="G251" s="69">
        <v>8.01</v>
      </c>
      <c r="H251" s="65">
        <f t="shared" si="11"/>
        <v>8</v>
      </c>
      <c r="I251" s="71" t="s">
        <v>212</v>
      </c>
      <c r="J251" s="128"/>
      <c r="K251" s="122"/>
      <c r="L251" s="88"/>
      <c r="M251" s="64"/>
      <c r="N251" s="64"/>
      <c r="O251" s="64"/>
    </row>
    <row r="252" spans="1:15" s="72" customFormat="1" x14ac:dyDescent="0.35">
      <c r="A252" s="65">
        <f t="shared" si="9"/>
        <v>8</v>
      </c>
      <c r="B252" s="123"/>
      <c r="C252" s="123"/>
      <c r="D252" s="60">
        <v>3</v>
      </c>
      <c r="E252" s="65">
        <f t="shared" si="10"/>
        <v>3</v>
      </c>
      <c r="F252" s="61">
        <v>8.01</v>
      </c>
      <c r="G252" s="60">
        <v>1.02</v>
      </c>
      <c r="H252" s="65">
        <f t="shared" si="11"/>
        <v>1</v>
      </c>
      <c r="I252" s="62" t="s">
        <v>228</v>
      </c>
      <c r="J252" s="128"/>
      <c r="K252" s="122"/>
      <c r="L252" s="64"/>
    </row>
    <row r="253" spans="1:15" s="72" customFormat="1" x14ac:dyDescent="0.35">
      <c r="A253" s="65">
        <f t="shared" si="9"/>
        <v>8</v>
      </c>
      <c r="B253" s="123"/>
      <c r="C253" s="123"/>
      <c r="D253" s="60">
        <v>3</v>
      </c>
      <c r="E253" s="65">
        <f t="shared" si="10"/>
        <v>3</v>
      </c>
      <c r="F253" s="61">
        <v>8.02</v>
      </c>
      <c r="G253" s="60">
        <v>1.02</v>
      </c>
      <c r="H253" s="65">
        <f t="shared" si="11"/>
        <v>1</v>
      </c>
      <c r="I253" s="62" t="s">
        <v>228</v>
      </c>
      <c r="J253" s="128"/>
      <c r="K253" s="122"/>
      <c r="L253" s="64"/>
    </row>
    <row r="254" spans="1:15" s="72" customFormat="1" x14ac:dyDescent="0.35">
      <c r="A254" s="65">
        <f t="shared" si="9"/>
        <v>8</v>
      </c>
      <c r="B254" s="123"/>
      <c r="C254" s="123"/>
      <c r="D254" s="60">
        <v>3</v>
      </c>
      <c r="E254" s="65">
        <f t="shared" si="10"/>
        <v>3</v>
      </c>
      <c r="F254" s="61">
        <v>8.0500000000000007</v>
      </c>
      <c r="G254" s="60">
        <v>1.02</v>
      </c>
      <c r="H254" s="65">
        <f t="shared" si="11"/>
        <v>1</v>
      </c>
      <c r="I254" s="62" t="s">
        <v>228</v>
      </c>
      <c r="J254" s="128"/>
      <c r="K254" s="122"/>
      <c r="L254" s="84"/>
      <c r="M254" s="64"/>
      <c r="N254" s="64"/>
      <c r="O254" s="64"/>
    </row>
    <row r="255" spans="1:15" s="72" customFormat="1" x14ac:dyDescent="0.35">
      <c r="A255" s="65">
        <f t="shared" si="9"/>
        <v>8</v>
      </c>
      <c r="B255" s="123"/>
      <c r="C255" s="123"/>
      <c r="D255" s="60">
        <v>3</v>
      </c>
      <c r="E255" s="65">
        <f t="shared" si="10"/>
        <v>3</v>
      </c>
      <c r="F255" s="61">
        <v>8.06</v>
      </c>
      <c r="G255" s="60">
        <v>1.02</v>
      </c>
      <c r="H255" s="65">
        <f t="shared" si="11"/>
        <v>1</v>
      </c>
      <c r="I255" s="62" t="s">
        <v>228</v>
      </c>
      <c r="J255" s="128"/>
      <c r="K255" s="122"/>
      <c r="L255" s="64"/>
      <c r="M255" s="64"/>
      <c r="N255" s="64"/>
      <c r="O255" s="64"/>
    </row>
    <row r="256" spans="1:15" s="72" customFormat="1" x14ac:dyDescent="0.35">
      <c r="A256" s="65">
        <f t="shared" si="9"/>
        <v>8</v>
      </c>
      <c r="B256" s="123"/>
      <c r="C256" s="123"/>
      <c r="D256" s="60">
        <v>3</v>
      </c>
      <c r="E256" s="65">
        <f t="shared" si="10"/>
        <v>3</v>
      </c>
      <c r="F256" s="61">
        <v>8.0500000000000007</v>
      </c>
      <c r="G256" s="60">
        <v>11.03</v>
      </c>
      <c r="H256" s="65">
        <f t="shared" si="11"/>
        <v>11</v>
      </c>
      <c r="I256" s="62" t="s">
        <v>228</v>
      </c>
      <c r="J256" s="128"/>
      <c r="K256" s="122"/>
      <c r="M256" s="84"/>
      <c r="N256" s="84"/>
      <c r="O256" s="84"/>
    </row>
    <row r="257" spans="1:15" s="64" customFormat="1" x14ac:dyDescent="0.35">
      <c r="A257" s="65">
        <f t="shared" si="9"/>
        <v>8</v>
      </c>
      <c r="B257" s="123"/>
      <c r="C257" s="123"/>
      <c r="D257" s="60">
        <v>3</v>
      </c>
      <c r="E257" s="65">
        <f t="shared" si="10"/>
        <v>3</v>
      </c>
      <c r="F257" s="61">
        <v>8.0500000000000007</v>
      </c>
      <c r="G257" s="60">
        <v>11.04</v>
      </c>
      <c r="H257" s="65">
        <f t="shared" si="11"/>
        <v>11</v>
      </c>
      <c r="I257" s="62" t="s">
        <v>228</v>
      </c>
      <c r="J257" s="128"/>
      <c r="K257" s="122"/>
      <c r="L257" s="72"/>
      <c r="M257" s="84"/>
      <c r="N257" s="84"/>
      <c r="O257" s="84"/>
    </row>
    <row r="258" spans="1:15" s="64" customFormat="1" x14ac:dyDescent="0.35">
      <c r="A258" s="65">
        <f t="shared" ref="A258:A321" si="12">_xlfn.FLOOR.MATH(F258)</f>
        <v>8</v>
      </c>
      <c r="B258" s="123"/>
      <c r="C258" s="123"/>
      <c r="D258" s="60">
        <v>3</v>
      </c>
      <c r="E258" s="65">
        <f t="shared" ref="E258:E321" si="13">_xlfn.FLOOR.MATH(D258)</f>
        <v>3</v>
      </c>
      <c r="F258" s="61">
        <v>8.06</v>
      </c>
      <c r="G258" s="60">
        <v>11.03</v>
      </c>
      <c r="H258" s="65">
        <f t="shared" ref="H258:H321" si="14">_xlfn.FLOOR.MATH(G258)</f>
        <v>11</v>
      </c>
      <c r="I258" s="62" t="s">
        <v>228</v>
      </c>
      <c r="J258" s="128"/>
      <c r="K258" s="122"/>
      <c r="L258" s="72"/>
      <c r="M258" s="84"/>
      <c r="N258" s="84"/>
      <c r="O258" s="84"/>
    </row>
    <row r="259" spans="1:15" s="64" customFormat="1" x14ac:dyDescent="0.35">
      <c r="A259" s="65">
        <f t="shared" si="12"/>
        <v>8</v>
      </c>
      <c r="B259" s="123"/>
      <c r="C259" s="123"/>
      <c r="D259" s="60">
        <v>3</v>
      </c>
      <c r="E259" s="65">
        <f t="shared" si="13"/>
        <v>3</v>
      </c>
      <c r="F259" s="61">
        <v>8.06</v>
      </c>
      <c r="G259" s="60">
        <v>11.04</v>
      </c>
      <c r="H259" s="65">
        <f t="shared" si="14"/>
        <v>11</v>
      </c>
      <c r="I259" s="62" t="s">
        <v>228</v>
      </c>
      <c r="J259" s="128" t="s">
        <v>582</v>
      </c>
      <c r="K259" s="122">
        <f>ROWS(J256:J259)</f>
        <v>4</v>
      </c>
      <c r="L259" s="72"/>
    </row>
    <row r="260" spans="1:15" s="64" customFormat="1" x14ac:dyDescent="0.35">
      <c r="A260" s="65">
        <f t="shared" si="12"/>
        <v>8</v>
      </c>
      <c r="B260" s="123"/>
      <c r="C260" s="123"/>
      <c r="D260" s="60">
        <v>3</v>
      </c>
      <c r="E260" s="65">
        <f t="shared" si="13"/>
        <v>3</v>
      </c>
      <c r="F260" s="61">
        <v>8.01</v>
      </c>
      <c r="G260" s="60">
        <v>8.01</v>
      </c>
      <c r="H260" s="65">
        <f t="shared" si="14"/>
        <v>8</v>
      </c>
      <c r="I260" s="62" t="s">
        <v>249</v>
      </c>
      <c r="J260" s="128"/>
      <c r="K260" s="122"/>
      <c r="L260" s="72"/>
    </row>
    <row r="261" spans="1:15" s="64" customFormat="1" x14ac:dyDescent="0.35">
      <c r="A261" s="65">
        <f t="shared" si="12"/>
        <v>8</v>
      </c>
      <c r="B261" s="122"/>
      <c r="C261" s="122"/>
      <c r="D261" s="69">
        <v>3</v>
      </c>
      <c r="E261" s="65">
        <f t="shared" si="13"/>
        <v>3</v>
      </c>
      <c r="F261" s="70">
        <v>8.01</v>
      </c>
      <c r="G261" s="69">
        <v>8.01</v>
      </c>
      <c r="H261" s="65">
        <f t="shared" si="14"/>
        <v>8</v>
      </c>
      <c r="I261" s="71" t="s">
        <v>248</v>
      </c>
      <c r="J261" s="128" t="s">
        <v>581</v>
      </c>
      <c r="K261" s="122">
        <f>ROWS(J256:J261)</f>
        <v>6</v>
      </c>
      <c r="L261" s="72"/>
    </row>
    <row r="262" spans="1:15" s="64" customFormat="1" x14ac:dyDescent="0.35">
      <c r="A262" s="65">
        <f t="shared" si="12"/>
        <v>8</v>
      </c>
      <c r="B262" s="122"/>
      <c r="C262" s="122"/>
      <c r="D262" s="69">
        <v>3</v>
      </c>
      <c r="E262" s="65">
        <f t="shared" si="13"/>
        <v>3</v>
      </c>
      <c r="F262" s="70">
        <v>8.01</v>
      </c>
      <c r="G262" s="69">
        <v>1.03</v>
      </c>
      <c r="H262" s="65">
        <f t="shared" si="14"/>
        <v>1</v>
      </c>
      <c r="I262" s="71" t="s">
        <v>226</v>
      </c>
      <c r="J262" s="128" t="s">
        <v>578</v>
      </c>
      <c r="K262" s="122">
        <f>ROWS(J258:J262)</f>
        <v>5</v>
      </c>
    </row>
    <row r="263" spans="1:15" s="64" customFormat="1" x14ac:dyDescent="0.35">
      <c r="A263" s="65">
        <f t="shared" si="12"/>
        <v>8</v>
      </c>
      <c r="B263" s="123"/>
      <c r="C263" s="123"/>
      <c r="D263" s="60">
        <v>3</v>
      </c>
      <c r="E263" s="65">
        <f t="shared" si="13"/>
        <v>3</v>
      </c>
      <c r="F263" s="61">
        <v>8.01</v>
      </c>
      <c r="G263" s="60">
        <v>2.0099999999999998</v>
      </c>
      <c r="H263" s="65">
        <f t="shared" si="14"/>
        <v>2</v>
      </c>
      <c r="I263" s="62" t="s">
        <v>221</v>
      </c>
      <c r="J263" s="128" t="s">
        <v>579</v>
      </c>
      <c r="K263" s="122">
        <f>ROWS(J261:J263)</f>
        <v>3</v>
      </c>
    </row>
    <row r="264" spans="1:15" s="64" customFormat="1" x14ac:dyDescent="0.35">
      <c r="A264" s="65">
        <f t="shared" si="12"/>
        <v>8</v>
      </c>
      <c r="B264" s="124"/>
      <c r="C264" s="124"/>
      <c r="D264" s="73">
        <v>4</v>
      </c>
      <c r="E264" s="65">
        <f t="shared" si="13"/>
        <v>4</v>
      </c>
      <c r="F264" s="96">
        <v>8.01</v>
      </c>
      <c r="G264" s="73">
        <v>8.01</v>
      </c>
      <c r="H264" s="65">
        <f t="shared" si="14"/>
        <v>8</v>
      </c>
      <c r="I264" s="97" t="s">
        <v>214</v>
      </c>
      <c r="J264" s="132"/>
      <c r="K264" s="123"/>
      <c r="L264" s="88"/>
    </row>
    <row r="265" spans="1:15" s="64" customFormat="1" x14ac:dyDescent="0.35">
      <c r="A265" s="65">
        <f t="shared" si="12"/>
        <v>8</v>
      </c>
      <c r="B265" s="122"/>
      <c r="C265" s="122"/>
      <c r="D265" s="69">
        <v>4</v>
      </c>
      <c r="E265" s="65">
        <f t="shared" si="13"/>
        <v>4</v>
      </c>
      <c r="F265" s="70">
        <v>8.01</v>
      </c>
      <c r="G265" s="65">
        <v>8.01</v>
      </c>
      <c r="H265" s="65">
        <f t="shared" si="14"/>
        <v>8</v>
      </c>
      <c r="I265" s="71" t="s">
        <v>212</v>
      </c>
      <c r="J265" s="132" t="s">
        <v>615</v>
      </c>
      <c r="K265" s="123">
        <f>ROWS(J264:J265)</f>
        <v>2</v>
      </c>
      <c r="L265" s="88"/>
    </row>
    <row r="266" spans="1:15" s="64" customFormat="1" x14ac:dyDescent="0.35">
      <c r="A266" s="65">
        <f t="shared" si="12"/>
        <v>8</v>
      </c>
      <c r="B266" s="123"/>
      <c r="C266" s="123"/>
      <c r="D266" s="60">
        <v>4</v>
      </c>
      <c r="E266" s="65">
        <f t="shared" si="13"/>
        <v>4</v>
      </c>
      <c r="F266" s="61">
        <v>8.01</v>
      </c>
      <c r="G266" s="60">
        <v>1.04</v>
      </c>
      <c r="H266" s="65">
        <f t="shared" si="14"/>
        <v>1</v>
      </c>
      <c r="I266" s="62" t="s">
        <v>233</v>
      </c>
      <c r="J266" s="132"/>
      <c r="K266" s="123"/>
      <c r="L266" s="72"/>
      <c r="M266" s="60"/>
      <c r="N266" s="60"/>
      <c r="O266" s="60"/>
    </row>
    <row r="267" spans="1:15" s="72" customFormat="1" x14ac:dyDescent="0.35">
      <c r="A267" s="65">
        <f t="shared" si="12"/>
        <v>8</v>
      </c>
      <c r="B267" s="123"/>
      <c r="C267" s="123"/>
      <c r="D267" s="60">
        <v>4</v>
      </c>
      <c r="E267" s="65">
        <f t="shared" si="13"/>
        <v>4</v>
      </c>
      <c r="F267" s="61">
        <v>8.02</v>
      </c>
      <c r="G267" s="60">
        <v>1.04</v>
      </c>
      <c r="H267" s="65">
        <f t="shared" si="14"/>
        <v>1</v>
      </c>
      <c r="I267" s="62" t="s">
        <v>233</v>
      </c>
      <c r="J267" s="132"/>
      <c r="K267" s="123"/>
      <c r="M267" s="60"/>
      <c r="N267" s="60"/>
      <c r="O267" s="60"/>
    </row>
    <row r="268" spans="1:15" s="72" customFormat="1" x14ac:dyDescent="0.35">
      <c r="A268" s="65">
        <f t="shared" si="12"/>
        <v>8</v>
      </c>
      <c r="B268" s="123"/>
      <c r="C268" s="123"/>
      <c r="D268" s="60">
        <v>4</v>
      </c>
      <c r="E268" s="65">
        <f t="shared" si="13"/>
        <v>4</v>
      </c>
      <c r="F268" s="61">
        <v>8.0399999999999991</v>
      </c>
      <c r="G268" s="60">
        <v>1.04</v>
      </c>
      <c r="H268" s="65">
        <f t="shared" si="14"/>
        <v>1</v>
      </c>
      <c r="I268" s="62" t="s">
        <v>233</v>
      </c>
      <c r="J268" s="132"/>
      <c r="K268" s="123"/>
      <c r="M268" s="60"/>
      <c r="N268" s="60"/>
      <c r="O268" s="60"/>
    </row>
    <row r="269" spans="1:15" s="72" customFormat="1" x14ac:dyDescent="0.35">
      <c r="A269" s="65">
        <f t="shared" si="12"/>
        <v>8</v>
      </c>
      <c r="B269" s="123"/>
      <c r="C269" s="123"/>
      <c r="D269" s="60">
        <v>4</v>
      </c>
      <c r="E269" s="65">
        <f t="shared" si="13"/>
        <v>4</v>
      </c>
      <c r="F269" s="61">
        <v>8.01</v>
      </c>
      <c r="G269" s="60">
        <v>1.02</v>
      </c>
      <c r="H269" s="65">
        <f t="shared" si="14"/>
        <v>1</v>
      </c>
      <c r="I269" s="62" t="s">
        <v>228</v>
      </c>
      <c r="J269" s="132"/>
      <c r="K269" s="123"/>
      <c r="L269" s="64"/>
      <c r="M269" s="64"/>
      <c r="N269" s="64"/>
      <c r="O269" s="64"/>
    </row>
    <row r="270" spans="1:15" s="72" customFormat="1" x14ac:dyDescent="0.35">
      <c r="A270" s="65">
        <f t="shared" si="12"/>
        <v>8</v>
      </c>
      <c r="B270" s="123"/>
      <c r="C270" s="123"/>
      <c r="D270" s="60">
        <v>4</v>
      </c>
      <c r="E270" s="65">
        <f t="shared" si="13"/>
        <v>4</v>
      </c>
      <c r="F270" s="61">
        <v>8.02</v>
      </c>
      <c r="G270" s="60">
        <v>1.02</v>
      </c>
      <c r="H270" s="65">
        <f t="shared" si="14"/>
        <v>1</v>
      </c>
      <c r="I270" s="62" t="s">
        <v>228</v>
      </c>
      <c r="J270" s="132"/>
      <c r="K270" s="123"/>
      <c r="L270" s="84"/>
      <c r="M270" s="64"/>
      <c r="N270" s="64"/>
      <c r="O270" s="64"/>
    </row>
    <row r="271" spans="1:15" s="72" customFormat="1" x14ac:dyDescent="0.35">
      <c r="A271" s="65">
        <f t="shared" si="12"/>
        <v>8</v>
      </c>
      <c r="B271" s="123"/>
      <c r="C271" s="123"/>
      <c r="D271" s="60">
        <v>4</v>
      </c>
      <c r="E271" s="65">
        <f t="shared" si="13"/>
        <v>4</v>
      </c>
      <c r="F271" s="61">
        <v>8.0500000000000007</v>
      </c>
      <c r="G271" s="60">
        <v>1.02</v>
      </c>
      <c r="H271" s="65">
        <f t="shared" si="14"/>
        <v>1</v>
      </c>
      <c r="I271" s="62" t="s">
        <v>228</v>
      </c>
      <c r="J271" s="132"/>
      <c r="K271" s="123"/>
      <c r="L271" s="64"/>
    </row>
    <row r="272" spans="1:15" s="72" customFormat="1" x14ac:dyDescent="0.35">
      <c r="A272" s="65">
        <f t="shared" si="12"/>
        <v>8</v>
      </c>
      <c r="B272" s="123"/>
      <c r="C272" s="123"/>
      <c r="D272" s="60">
        <v>4</v>
      </c>
      <c r="E272" s="65">
        <f t="shared" si="13"/>
        <v>4</v>
      </c>
      <c r="F272" s="61">
        <v>8.06</v>
      </c>
      <c r="G272" s="60">
        <v>1.02</v>
      </c>
      <c r="H272" s="65">
        <f t="shared" si="14"/>
        <v>1</v>
      </c>
      <c r="I272" s="62" t="s">
        <v>228</v>
      </c>
      <c r="J272" s="132" t="s">
        <v>612</v>
      </c>
      <c r="K272" s="123">
        <f>ROWS(J266:J272)</f>
        <v>7</v>
      </c>
      <c r="L272" s="64"/>
    </row>
    <row r="273" spans="1:15" s="72" customFormat="1" x14ac:dyDescent="0.35">
      <c r="A273" s="65">
        <f t="shared" si="12"/>
        <v>8</v>
      </c>
      <c r="B273" s="123"/>
      <c r="C273" s="123"/>
      <c r="D273" s="60">
        <v>4</v>
      </c>
      <c r="E273" s="65">
        <f t="shared" si="13"/>
        <v>4</v>
      </c>
      <c r="F273" s="61">
        <v>8.0299999999999994</v>
      </c>
      <c r="G273" s="60">
        <v>18.02</v>
      </c>
      <c r="H273" s="65">
        <f t="shared" si="14"/>
        <v>18</v>
      </c>
      <c r="I273" s="62" t="s">
        <v>148</v>
      </c>
      <c r="J273" s="132"/>
      <c r="K273" s="123"/>
    </row>
    <row r="274" spans="1:15" s="72" customFormat="1" x14ac:dyDescent="0.35">
      <c r="A274" s="65">
        <f t="shared" si="12"/>
        <v>8</v>
      </c>
      <c r="B274" s="123"/>
      <c r="C274" s="123"/>
      <c r="D274" s="60">
        <v>4</v>
      </c>
      <c r="E274" s="65">
        <f t="shared" si="13"/>
        <v>4</v>
      </c>
      <c r="F274" s="61">
        <v>8.0299999999999994</v>
      </c>
      <c r="G274" s="60">
        <v>18.03</v>
      </c>
      <c r="H274" s="65">
        <f t="shared" si="14"/>
        <v>18</v>
      </c>
      <c r="I274" s="62" t="s">
        <v>148</v>
      </c>
      <c r="J274" s="132" t="s">
        <v>618</v>
      </c>
      <c r="K274" s="123">
        <f>ROWS(J273:J274)</f>
        <v>2</v>
      </c>
    </row>
    <row r="275" spans="1:15" s="72" customFormat="1" x14ac:dyDescent="0.35">
      <c r="A275" s="65">
        <f t="shared" si="12"/>
        <v>8</v>
      </c>
      <c r="B275" s="123"/>
      <c r="C275" s="123"/>
      <c r="D275" s="60">
        <v>4</v>
      </c>
      <c r="E275" s="65">
        <f t="shared" si="13"/>
        <v>4</v>
      </c>
      <c r="F275" s="61">
        <v>8.01</v>
      </c>
      <c r="G275" s="60">
        <v>2.0099999999999998</v>
      </c>
      <c r="H275" s="65">
        <f t="shared" si="14"/>
        <v>2</v>
      </c>
      <c r="I275" s="62" t="s">
        <v>234</v>
      </c>
      <c r="J275" s="132" t="s">
        <v>613</v>
      </c>
      <c r="K275" s="123">
        <f>ROWS(J275:J275)</f>
        <v>1</v>
      </c>
      <c r="L275" s="64"/>
    </row>
    <row r="276" spans="1:15" s="72" customFormat="1" x14ac:dyDescent="0.35">
      <c r="A276" s="65">
        <f t="shared" si="12"/>
        <v>8</v>
      </c>
      <c r="B276" s="123"/>
      <c r="C276" s="123"/>
      <c r="D276" s="60">
        <v>4</v>
      </c>
      <c r="E276" s="65">
        <f t="shared" si="13"/>
        <v>4</v>
      </c>
      <c r="F276" s="61">
        <v>8.01</v>
      </c>
      <c r="G276" s="60">
        <v>6.01</v>
      </c>
      <c r="H276" s="65">
        <f t="shared" si="14"/>
        <v>6</v>
      </c>
      <c r="I276" s="62" t="s">
        <v>234</v>
      </c>
      <c r="J276" s="132" t="s">
        <v>614</v>
      </c>
      <c r="K276" s="123">
        <f>ROWS(J276:J276)</f>
        <v>1</v>
      </c>
      <c r="L276" s="64"/>
    </row>
    <row r="277" spans="1:15" s="72" customFormat="1" x14ac:dyDescent="0.35">
      <c r="A277" s="65">
        <f t="shared" si="12"/>
        <v>8</v>
      </c>
      <c r="B277" s="123"/>
      <c r="C277" s="123"/>
      <c r="D277" s="60">
        <v>4</v>
      </c>
      <c r="E277" s="65">
        <f t="shared" si="13"/>
        <v>4</v>
      </c>
      <c r="F277" s="61">
        <v>8.07</v>
      </c>
      <c r="G277" s="60">
        <v>11.02</v>
      </c>
      <c r="H277" s="65">
        <f t="shared" si="14"/>
        <v>11</v>
      </c>
      <c r="I277" s="62" t="s">
        <v>234</v>
      </c>
      <c r="J277" s="132" t="s">
        <v>616</v>
      </c>
      <c r="K277" s="123">
        <f>ROWS(J277:J277)</f>
        <v>1</v>
      </c>
      <c r="L277" s="64"/>
    </row>
    <row r="278" spans="1:15" s="72" customFormat="1" x14ac:dyDescent="0.35">
      <c r="A278" s="65">
        <f t="shared" si="12"/>
        <v>8</v>
      </c>
      <c r="B278" s="123"/>
      <c r="C278" s="123"/>
      <c r="D278" s="60">
        <v>4</v>
      </c>
      <c r="E278" s="65">
        <f t="shared" si="13"/>
        <v>4</v>
      </c>
      <c r="F278" s="61">
        <v>8.01</v>
      </c>
      <c r="G278" s="60">
        <v>12.06</v>
      </c>
      <c r="H278" s="65">
        <f t="shared" si="14"/>
        <v>12</v>
      </c>
      <c r="I278" s="62" t="s">
        <v>234</v>
      </c>
      <c r="J278" s="132" t="s">
        <v>617</v>
      </c>
      <c r="K278" s="123">
        <f>ROWS(J278:J278)</f>
        <v>1</v>
      </c>
      <c r="L278" s="64"/>
    </row>
    <row r="279" spans="1:15" s="72" customFormat="1" x14ac:dyDescent="0.35">
      <c r="A279" s="65">
        <f t="shared" si="12"/>
        <v>8</v>
      </c>
      <c r="B279" s="128"/>
      <c r="C279" s="128"/>
      <c r="D279" s="65">
        <v>7.1</v>
      </c>
      <c r="E279" s="65">
        <f t="shared" si="13"/>
        <v>7</v>
      </c>
      <c r="F279" s="66">
        <v>8.01</v>
      </c>
      <c r="G279" s="65">
        <v>8.01</v>
      </c>
      <c r="H279" s="65">
        <f t="shared" si="14"/>
        <v>8</v>
      </c>
      <c r="I279" s="67" t="s">
        <v>212</v>
      </c>
      <c r="J279" s="124" t="s">
        <v>669</v>
      </c>
      <c r="K279" s="123">
        <f>ROWS(J279:J279)</f>
        <v>1</v>
      </c>
      <c r="L279" s="88"/>
      <c r="M279" s="64"/>
      <c r="N279" s="64"/>
      <c r="O279" s="64"/>
    </row>
    <row r="280" spans="1:15" s="72" customFormat="1" x14ac:dyDescent="0.35">
      <c r="A280" s="65">
        <f t="shared" si="12"/>
        <v>8</v>
      </c>
      <c r="B280" s="123"/>
      <c r="C280" s="123"/>
      <c r="D280" s="60">
        <v>7.1</v>
      </c>
      <c r="E280" s="65">
        <f t="shared" si="13"/>
        <v>7</v>
      </c>
      <c r="F280" s="61">
        <v>8.01</v>
      </c>
      <c r="G280" s="60">
        <v>3.03</v>
      </c>
      <c r="H280" s="65">
        <f t="shared" si="14"/>
        <v>3</v>
      </c>
      <c r="I280" s="62" t="s">
        <v>215</v>
      </c>
      <c r="J280" s="128"/>
      <c r="K280" s="122"/>
      <c r="M280" s="64"/>
      <c r="N280" s="64"/>
      <c r="O280" s="64"/>
    </row>
    <row r="281" spans="1:15" s="72" customFormat="1" x14ac:dyDescent="0.35">
      <c r="A281" s="65">
        <f t="shared" si="12"/>
        <v>8</v>
      </c>
      <c r="B281" s="123"/>
      <c r="C281" s="123"/>
      <c r="D281" s="60">
        <v>7.1</v>
      </c>
      <c r="E281" s="65">
        <f t="shared" si="13"/>
        <v>7</v>
      </c>
      <c r="F281" s="61">
        <v>8.01</v>
      </c>
      <c r="G281" s="60">
        <v>3.04</v>
      </c>
      <c r="H281" s="65">
        <f t="shared" si="14"/>
        <v>3</v>
      </c>
      <c r="I281" s="62" t="s">
        <v>215</v>
      </c>
      <c r="J281" s="128"/>
      <c r="K281" s="122"/>
      <c r="M281" s="64"/>
      <c r="N281" s="64"/>
      <c r="O281" s="64"/>
    </row>
    <row r="282" spans="1:15" s="72" customFormat="1" x14ac:dyDescent="0.35">
      <c r="A282" s="65">
        <f t="shared" si="12"/>
        <v>8</v>
      </c>
      <c r="B282" s="123"/>
      <c r="C282" s="123"/>
      <c r="D282" s="60">
        <v>7.1</v>
      </c>
      <c r="E282" s="65">
        <f t="shared" si="13"/>
        <v>7</v>
      </c>
      <c r="F282" s="61">
        <v>8.0399999999999991</v>
      </c>
      <c r="G282" s="60">
        <v>3.03</v>
      </c>
      <c r="H282" s="65">
        <f t="shared" si="14"/>
        <v>3</v>
      </c>
      <c r="I282" s="62" t="s">
        <v>215</v>
      </c>
      <c r="J282" s="124"/>
      <c r="K282" s="123"/>
      <c r="M282" s="64"/>
      <c r="N282" s="64"/>
      <c r="O282" s="64"/>
    </row>
    <row r="283" spans="1:15" s="72" customFormat="1" x14ac:dyDescent="0.35">
      <c r="A283" s="65">
        <f t="shared" si="12"/>
        <v>8</v>
      </c>
      <c r="B283" s="123"/>
      <c r="C283" s="123"/>
      <c r="D283" s="60">
        <v>7.1</v>
      </c>
      <c r="E283" s="65">
        <f t="shared" si="13"/>
        <v>7</v>
      </c>
      <c r="F283" s="61">
        <v>8.0399999999999991</v>
      </c>
      <c r="G283" s="60">
        <v>3.04</v>
      </c>
      <c r="H283" s="65">
        <f t="shared" si="14"/>
        <v>3</v>
      </c>
      <c r="I283" s="62" t="s">
        <v>215</v>
      </c>
      <c r="J283" s="124" t="s">
        <v>665</v>
      </c>
      <c r="K283" s="132">
        <f>ROWS(J279:J283)</f>
        <v>5</v>
      </c>
    </row>
    <row r="284" spans="1:15" s="72" customFormat="1" x14ac:dyDescent="0.35">
      <c r="A284" s="65">
        <f t="shared" si="12"/>
        <v>8</v>
      </c>
      <c r="B284" s="123"/>
      <c r="C284" s="123"/>
      <c r="D284" s="60">
        <v>7.1</v>
      </c>
      <c r="E284" s="65">
        <f t="shared" si="13"/>
        <v>7</v>
      </c>
      <c r="F284" s="61">
        <v>8.01</v>
      </c>
      <c r="G284" s="60">
        <v>10.09</v>
      </c>
      <c r="H284" s="65">
        <f t="shared" si="14"/>
        <v>10</v>
      </c>
      <c r="I284" s="62" t="s">
        <v>215</v>
      </c>
      <c r="J284" s="124"/>
      <c r="K284" s="132"/>
    </row>
    <row r="285" spans="1:15" s="72" customFormat="1" x14ac:dyDescent="0.35">
      <c r="A285" s="65">
        <f t="shared" si="12"/>
        <v>8</v>
      </c>
      <c r="B285" s="123"/>
      <c r="C285" s="123"/>
      <c r="D285" s="60">
        <v>7.1</v>
      </c>
      <c r="E285" s="65">
        <f t="shared" si="13"/>
        <v>7</v>
      </c>
      <c r="F285" s="61">
        <v>8.0399999999999991</v>
      </c>
      <c r="G285" s="60">
        <v>10.09</v>
      </c>
      <c r="H285" s="65">
        <f t="shared" si="14"/>
        <v>10</v>
      </c>
      <c r="I285" s="62" t="s">
        <v>215</v>
      </c>
      <c r="J285" s="124" t="s">
        <v>670</v>
      </c>
      <c r="K285" s="132">
        <f>ROWS(J284:J285)</f>
        <v>2</v>
      </c>
    </row>
    <row r="286" spans="1:15" s="72" customFormat="1" x14ac:dyDescent="0.35">
      <c r="A286" s="65">
        <f t="shared" si="12"/>
        <v>8</v>
      </c>
      <c r="B286" s="122"/>
      <c r="C286" s="122"/>
      <c r="D286" s="69">
        <v>7.1</v>
      </c>
      <c r="E286" s="65">
        <f t="shared" si="13"/>
        <v>7</v>
      </c>
      <c r="F286" s="70">
        <v>8.01</v>
      </c>
      <c r="G286" s="69">
        <v>5.04</v>
      </c>
      <c r="H286" s="65">
        <f t="shared" si="14"/>
        <v>5</v>
      </c>
      <c r="I286" s="71" t="s">
        <v>235</v>
      </c>
      <c r="J286" s="128"/>
      <c r="K286" s="122"/>
    </row>
    <row r="287" spans="1:15" s="58" customFormat="1" x14ac:dyDescent="0.35">
      <c r="A287" s="65">
        <f t="shared" si="12"/>
        <v>8</v>
      </c>
      <c r="B287" s="122"/>
      <c r="C287" s="122"/>
      <c r="D287" s="69">
        <v>7.1</v>
      </c>
      <c r="E287" s="65">
        <f t="shared" si="13"/>
        <v>7</v>
      </c>
      <c r="F287" s="70">
        <v>8.02</v>
      </c>
      <c r="G287" s="69">
        <v>5.04</v>
      </c>
      <c r="H287" s="65">
        <f t="shared" si="14"/>
        <v>5</v>
      </c>
      <c r="I287" s="71" t="s">
        <v>235</v>
      </c>
      <c r="J287" s="124"/>
      <c r="K287" s="132"/>
      <c r="L287" s="72"/>
      <c r="M287" s="72"/>
      <c r="N287" s="72"/>
      <c r="O287" s="72"/>
    </row>
    <row r="288" spans="1:15" s="64" customFormat="1" x14ac:dyDescent="0.35">
      <c r="A288" s="65">
        <f t="shared" si="12"/>
        <v>8</v>
      </c>
      <c r="B288" s="122"/>
      <c r="C288" s="122"/>
      <c r="D288" s="69">
        <v>7.1</v>
      </c>
      <c r="E288" s="65">
        <f t="shared" si="13"/>
        <v>7</v>
      </c>
      <c r="F288" s="70">
        <v>8.0399999999999991</v>
      </c>
      <c r="G288" s="69">
        <v>5.04</v>
      </c>
      <c r="H288" s="65">
        <f t="shared" si="14"/>
        <v>5</v>
      </c>
      <c r="I288" s="71" t="s">
        <v>235</v>
      </c>
      <c r="J288" s="124"/>
      <c r="K288" s="132"/>
      <c r="L288" s="72"/>
      <c r="M288" s="72"/>
      <c r="N288" s="72"/>
      <c r="O288" s="72"/>
    </row>
    <row r="289" spans="1:15" s="64" customFormat="1" x14ac:dyDescent="0.35">
      <c r="A289" s="65">
        <f t="shared" si="12"/>
        <v>8</v>
      </c>
      <c r="B289" s="123"/>
      <c r="C289" s="123"/>
      <c r="D289" s="60">
        <v>7.1</v>
      </c>
      <c r="E289" s="65">
        <f t="shared" si="13"/>
        <v>7</v>
      </c>
      <c r="F289" s="61">
        <v>8.0299999999999994</v>
      </c>
      <c r="G289" s="60">
        <v>18.03</v>
      </c>
      <c r="H289" s="65">
        <f t="shared" si="14"/>
        <v>18</v>
      </c>
      <c r="I289" s="62" t="s">
        <v>148</v>
      </c>
      <c r="J289" s="124"/>
      <c r="K289" s="132"/>
      <c r="M289" s="72"/>
      <c r="N289" s="72"/>
      <c r="O289" s="72"/>
    </row>
    <row r="290" spans="1:15" s="58" customFormat="1" x14ac:dyDescent="0.35">
      <c r="A290" s="65">
        <f t="shared" si="12"/>
        <v>8</v>
      </c>
      <c r="B290" s="123"/>
      <c r="C290" s="123"/>
      <c r="D290" s="60">
        <v>7.1</v>
      </c>
      <c r="E290" s="65">
        <f t="shared" si="13"/>
        <v>7</v>
      </c>
      <c r="F290" s="61">
        <v>8.0299999999999994</v>
      </c>
      <c r="G290" s="60">
        <v>18.03</v>
      </c>
      <c r="H290" s="65">
        <f t="shared" si="14"/>
        <v>18</v>
      </c>
      <c r="I290" s="62" t="s">
        <v>148</v>
      </c>
      <c r="J290" s="124" t="s">
        <v>672</v>
      </c>
      <c r="K290" s="123">
        <f>ROWS(J289:J290)</f>
        <v>2</v>
      </c>
      <c r="L290" s="64"/>
      <c r="M290" s="72"/>
      <c r="N290" s="72"/>
      <c r="O290" s="72"/>
    </row>
    <row r="291" spans="1:15" s="58" customFormat="1" x14ac:dyDescent="0.35">
      <c r="A291" s="65">
        <f t="shared" si="12"/>
        <v>8</v>
      </c>
      <c r="B291" s="123"/>
      <c r="C291" s="123"/>
      <c r="D291" s="60">
        <v>7.1</v>
      </c>
      <c r="E291" s="65">
        <f t="shared" si="13"/>
        <v>7</v>
      </c>
      <c r="F291" s="61">
        <v>8.0399999999999991</v>
      </c>
      <c r="G291" s="60">
        <v>4.01</v>
      </c>
      <c r="H291" s="65">
        <f t="shared" si="14"/>
        <v>4</v>
      </c>
      <c r="I291" s="62" t="s">
        <v>227</v>
      </c>
      <c r="J291" s="124" t="s">
        <v>666</v>
      </c>
      <c r="K291" s="123">
        <f>ROWS(J291:J291)</f>
        <v>1</v>
      </c>
      <c r="L291" s="64"/>
      <c r="M291" s="72"/>
      <c r="N291" s="72"/>
      <c r="O291" s="72"/>
    </row>
    <row r="292" spans="1:15" s="58" customFormat="1" x14ac:dyDescent="0.35">
      <c r="A292" s="65">
        <f t="shared" si="12"/>
        <v>8</v>
      </c>
      <c r="B292" s="123"/>
      <c r="C292" s="123"/>
      <c r="D292" s="60">
        <v>7.1</v>
      </c>
      <c r="E292" s="65">
        <f t="shared" si="13"/>
        <v>7</v>
      </c>
      <c r="F292" s="61">
        <v>8.01</v>
      </c>
      <c r="G292" s="60">
        <v>5.03</v>
      </c>
      <c r="H292" s="65">
        <f t="shared" si="14"/>
        <v>5</v>
      </c>
      <c r="I292" s="62" t="s">
        <v>227</v>
      </c>
      <c r="J292" s="128"/>
      <c r="K292" s="122"/>
      <c r="L292" s="64"/>
      <c r="M292" s="64"/>
      <c r="N292" s="64"/>
      <c r="O292" s="64"/>
    </row>
    <row r="293" spans="1:15" s="58" customFormat="1" x14ac:dyDescent="0.35">
      <c r="A293" s="65">
        <f t="shared" si="12"/>
        <v>8</v>
      </c>
      <c r="B293" s="123"/>
      <c r="C293" s="123"/>
      <c r="D293" s="60">
        <v>7.1</v>
      </c>
      <c r="E293" s="65">
        <f t="shared" si="13"/>
        <v>7</v>
      </c>
      <c r="F293" s="61">
        <v>8.01</v>
      </c>
      <c r="G293" s="60">
        <v>6.01</v>
      </c>
      <c r="H293" s="65">
        <f t="shared" si="14"/>
        <v>6</v>
      </c>
      <c r="I293" s="62" t="s">
        <v>234</v>
      </c>
      <c r="J293" s="128"/>
      <c r="K293" s="122"/>
      <c r="L293" s="64"/>
      <c r="M293" s="64"/>
      <c r="N293" s="64"/>
      <c r="O293" s="64"/>
    </row>
    <row r="294" spans="1:15" s="58" customFormat="1" x14ac:dyDescent="0.35">
      <c r="A294" s="65">
        <f t="shared" si="12"/>
        <v>8</v>
      </c>
      <c r="B294" s="123"/>
      <c r="C294" s="123"/>
      <c r="D294" s="60">
        <v>7.1</v>
      </c>
      <c r="E294" s="65">
        <f t="shared" si="13"/>
        <v>7</v>
      </c>
      <c r="F294" s="61">
        <v>8.01</v>
      </c>
      <c r="G294" s="60">
        <v>6.02</v>
      </c>
      <c r="H294" s="65">
        <f t="shared" si="14"/>
        <v>6</v>
      </c>
      <c r="I294" s="62" t="s">
        <v>234</v>
      </c>
      <c r="J294" s="128"/>
      <c r="K294" s="122"/>
      <c r="L294" s="64"/>
      <c r="M294" s="64"/>
      <c r="N294" s="64"/>
      <c r="O294" s="64"/>
    </row>
    <row r="295" spans="1:15" s="58" customFormat="1" x14ac:dyDescent="0.35">
      <c r="A295" s="65">
        <f t="shared" si="12"/>
        <v>8</v>
      </c>
      <c r="B295" s="123"/>
      <c r="C295" s="123"/>
      <c r="D295" s="60">
        <v>7.1</v>
      </c>
      <c r="E295" s="65">
        <f t="shared" si="13"/>
        <v>7</v>
      </c>
      <c r="F295" s="61">
        <v>8.07</v>
      </c>
      <c r="G295" s="60">
        <v>6.01</v>
      </c>
      <c r="H295" s="65">
        <f t="shared" si="14"/>
        <v>6</v>
      </c>
      <c r="I295" s="62" t="s">
        <v>234</v>
      </c>
      <c r="J295" s="124"/>
      <c r="K295" s="132"/>
      <c r="L295" s="64"/>
      <c r="M295" s="72"/>
      <c r="N295" s="72"/>
      <c r="O295" s="72"/>
    </row>
    <row r="296" spans="1:15" s="58" customFormat="1" x14ac:dyDescent="0.35">
      <c r="A296" s="65">
        <f t="shared" si="12"/>
        <v>8</v>
      </c>
      <c r="B296" s="123"/>
      <c r="C296" s="123"/>
      <c r="D296" s="60">
        <v>7.1</v>
      </c>
      <c r="E296" s="65">
        <f t="shared" si="13"/>
        <v>7</v>
      </c>
      <c r="F296" s="61">
        <v>8.07</v>
      </c>
      <c r="G296" s="60">
        <v>11.02</v>
      </c>
      <c r="H296" s="65">
        <f t="shared" si="14"/>
        <v>11</v>
      </c>
      <c r="I296" s="62" t="s">
        <v>234</v>
      </c>
      <c r="J296" s="124" t="s">
        <v>671</v>
      </c>
      <c r="K296" s="123">
        <f>ROWS(J296:J296)</f>
        <v>1</v>
      </c>
      <c r="L296" s="64"/>
      <c r="M296" s="72"/>
      <c r="N296" s="72"/>
      <c r="O296" s="72"/>
    </row>
    <row r="297" spans="1:15" s="58" customFormat="1" x14ac:dyDescent="0.35">
      <c r="A297" s="65">
        <f t="shared" si="12"/>
        <v>8</v>
      </c>
      <c r="B297" s="122"/>
      <c r="C297" s="122"/>
      <c r="D297" s="69">
        <v>7.1</v>
      </c>
      <c r="E297" s="65">
        <f t="shared" si="13"/>
        <v>7</v>
      </c>
      <c r="F297" s="70">
        <v>8.01</v>
      </c>
      <c r="G297" s="69">
        <v>5.05</v>
      </c>
      <c r="H297" s="65">
        <f t="shared" si="14"/>
        <v>5</v>
      </c>
      <c r="I297" s="71" t="s">
        <v>226</v>
      </c>
      <c r="J297" s="128"/>
      <c r="K297" s="122"/>
      <c r="L297" s="64"/>
      <c r="M297" s="72"/>
      <c r="N297" s="72"/>
      <c r="O297" s="72"/>
    </row>
    <row r="298" spans="1:15" s="58" customFormat="1" x14ac:dyDescent="0.35">
      <c r="A298" s="65">
        <f t="shared" si="12"/>
        <v>8</v>
      </c>
      <c r="B298" s="122"/>
      <c r="C298" s="122"/>
      <c r="D298" s="69">
        <v>7.1</v>
      </c>
      <c r="E298" s="65">
        <f t="shared" si="13"/>
        <v>7</v>
      </c>
      <c r="F298" s="70">
        <v>8.01</v>
      </c>
      <c r="G298" s="69">
        <v>5.05</v>
      </c>
      <c r="H298" s="65">
        <f t="shared" si="14"/>
        <v>5</v>
      </c>
      <c r="I298" s="71" t="s">
        <v>226</v>
      </c>
      <c r="J298" s="128" t="s">
        <v>667</v>
      </c>
      <c r="K298" s="122">
        <f>ROWS(J293:J298)</f>
        <v>6</v>
      </c>
      <c r="L298" s="64"/>
      <c r="M298" s="72"/>
      <c r="N298" s="72"/>
      <c r="O298" s="72"/>
    </row>
    <row r="299" spans="1:15" s="58" customFormat="1" x14ac:dyDescent="0.35">
      <c r="A299" s="65">
        <f t="shared" si="12"/>
        <v>8</v>
      </c>
      <c r="B299" s="123"/>
      <c r="C299" s="123"/>
      <c r="D299" s="60">
        <v>7.1</v>
      </c>
      <c r="E299" s="65">
        <f t="shared" si="13"/>
        <v>7</v>
      </c>
      <c r="F299" s="61">
        <v>8.01</v>
      </c>
      <c r="G299" s="60">
        <v>6.01</v>
      </c>
      <c r="H299" s="65">
        <f t="shared" si="14"/>
        <v>6</v>
      </c>
      <c r="I299" s="62" t="s">
        <v>221</v>
      </c>
      <c r="J299" s="128" t="s">
        <v>668</v>
      </c>
      <c r="K299" s="122">
        <f>ROWS(J296:J299)</f>
        <v>4</v>
      </c>
      <c r="L299" s="64"/>
      <c r="M299" s="72"/>
      <c r="N299" s="72"/>
      <c r="O299" s="72"/>
    </row>
    <row r="300" spans="1:15" s="58" customFormat="1" x14ac:dyDescent="0.35">
      <c r="A300" s="65">
        <f t="shared" si="12"/>
        <v>8</v>
      </c>
      <c r="B300" s="122"/>
      <c r="C300" s="122"/>
      <c r="D300" s="69">
        <v>9</v>
      </c>
      <c r="E300" s="65">
        <f t="shared" si="13"/>
        <v>9</v>
      </c>
      <c r="F300" s="70">
        <v>8.0299999999999994</v>
      </c>
      <c r="G300" s="69">
        <v>16.021000000000001</v>
      </c>
      <c r="H300" s="65">
        <f t="shared" si="14"/>
        <v>16</v>
      </c>
      <c r="I300" s="71" t="s">
        <v>116</v>
      </c>
      <c r="J300" s="132"/>
      <c r="K300" s="123"/>
      <c r="L300" s="72"/>
      <c r="M300" s="85"/>
      <c r="N300" s="85"/>
      <c r="O300" s="85"/>
    </row>
    <row r="301" spans="1:15" s="58" customFormat="1" x14ac:dyDescent="0.35">
      <c r="A301" s="65">
        <f t="shared" si="12"/>
        <v>8</v>
      </c>
      <c r="B301" s="122"/>
      <c r="C301" s="122"/>
      <c r="D301" s="69">
        <v>9</v>
      </c>
      <c r="E301" s="65">
        <f t="shared" si="13"/>
        <v>9</v>
      </c>
      <c r="F301" s="70">
        <v>8.0299999999999994</v>
      </c>
      <c r="G301" s="69">
        <v>16.021999999999998</v>
      </c>
      <c r="H301" s="65">
        <f t="shared" si="14"/>
        <v>16</v>
      </c>
      <c r="I301" s="71" t="s">
        <v>116</v>
      </c>
      <c r="J301" s="132"/>
      <c r="K301" s="123"/>
      <c r="L301" s="72"/>
      <c r="M301" s="85"/>
      <c r="N301" s="85"/>
      <c r="O301" s="85"/>
    </row>
    <row r="302" spans="1:15" s="58" customFormat="1" x14ac:dyDescent="0.35">
      <c r="A302" s="65">
        <f t="shared" si="12"/>
        <v>8</v>
      </c>
      <c r="B302" s="122"/>
      <c r="C302" s="122"/>
      <c r="D302" s="69">
        <v>9</v>
      </c>
      <c r="E302" s="65">
        <f t="shared" si="13"/>
        <v>9</v>
      </c>
      <c r="F302" s="70">
        <v>8.0299999999999994</v>
      </c>
      <c r="G302" s="69">
        <v>16.010999999999999</v>
      </c>
      <c r="H302" s="65">
        <f t="shared" si="14"/>
        <v>16</v>
      </c>
      <c r="I302" s="71" t="s">
        <v>113</v>
      </c>
      <c r="J302" s="132"/>
      <c r="K302" s="123"/>
      <c r="L302" s="85"/>
      <c r="M302" s="85"/>
      <c r="N302" s="85"/>
      <c r="O302" s="85"/>
    </row>
    <row r="303" spans="1:15" s="58" customFormat="1" x14ac:dyDescent="0.35">
      <c r="A303" s="65">
        <f t="shared" si="12"/>
        <v>8</v>
      </c>
      <c r="B303" s="122"/>
      <c r="C303" s="122"/>
      <c r="D303" s="69">
        <v>9</v>
      </c>
      <c r="E303" s="65">
        <f t="shared" si="13"/>
        <v>9</v>
      </c>
      <c r="F303" s="70">
        <v>8.0299999999999994</v>
      </c>
      <c r="G303" s="69">
        <v>16.012</v>
      </c>
      <c r="H303" s="65">
        <f t="shared" si="14"/>
        <v>16</v>
      </c>
      <c r="I303" s="71" t="s">
        <v>113</v>
      </c>
      <c r="J303" s="132" t="s">
        <v>731</v>
      </c>
      <c r="K303" s="123">
        <f>ROWS(J300:J303)</f>
        <v>4</v>
      </c>
      <c r="L303" s="85"/>
      <c r="M303" s="85"/>
      <c r="N303" s="85"/>
      <c r="O303" s="85"/>
    </row>
    <row r="304" spans="1:15" s="59" customFormat="1" x14ac:dyDescent="0.35">
      <c r="A304" s="65">
        <f t="shared" si="12"/>
        <v>8</v>
      </c>
      <c r="B304" s="122"/>
      <c r="C304" s="122"/>
      <c r="D304" s="69">
        <v>10</v>
      </c>
      <c r="E304" s="65">
        <f t="shared" si="13"/>
        <v>10</v>
      </c>
      <c r="F304" s="70">
        <v>8.0299999999999994</v>
      </c>
      <c r="G304" s="69">
        <v>17.010999999999999</v>
      </c>
      <c r="H304" s="65">
        <f t="shared" si="14"/>
        <v>17</v>
      </c>
      <c r="I304" s="71" t="s">
        <v>113</v>
      </c>
      <c r="J304" s="128"/>
      <c r="K304" s="122"/>
      <c r="L304" s="85"/>
      <c r="M304" s="85"/>
      <c r="N304" s="85"/>
      <c r="O304" s="85"/>
    </row>
    <row r="305" spans="1:15" s="59" customFormat="1" x14ac:dyDescent="0.35">
      <c r="A305" s="65">
        <f t="shared" si="12"/>
        <v>8</v>
      </c>
      <c r="B305" s="122"/>
      <c r="C305" s="122"/>
      <c r="D305" s="69">
        <v>10</v>
      </c>
      <c r="E305" s="65">
        <f t="shared" si="13"/>
        <v>10</v>
      </c>
      <c r="F305" s="70">
        <v>8.0299999999999994</v>
      </c>
      <c r="G305" s="69">
        <v>17.021000000000001</v>
      </c>
      <c r="H305" s="65">
        <f t="shared" si="14"/>
        <v>17</v>
      </c>
      <c r="I305" s="71" t="s">
        <v>113</v>
      </c>
      <c r="J305" s="128"/>
      <c r="K305" s="122"/>
      <c r="L305" s="85"/>
      <c r="M305" s="85"/>
      <c r="N305" s="85"/>
      <c r="O305" s="85"/>
    </row>
    <row r="306" spans="1:15" s="59" customFormat="1" x14ac:dyDescent="0.35">
      <c r="A306" s="65">
        <f t="shared" si="12"/>
        <v>8</v>
      </c>
      <c r="B306" s="122"/>
      <c r="C306" s="122"/>
      <c r="D306" s="69">
        <v>10</v>
      </c>
      <c r="E306" s="65">
        <f t="shared" si="13"/>
        <v>10</v>
      </c>
      <c r="F306" s="70">
        <v>8.0299999999999994</v>
      </c>
      <c r="G306" s="69">
        <v>17.021999999999998</v>
      </c>
      <c r="H306" s="65">
        <f t="shared" si="14"/>
        <v>17</v>
      </c>
      <c r="I306" s="71" t="s">
        <v>113</v>
      </c>
      <c r="J306" s="128" t="s">
        <v>735</v>
      </c>
      <c r="K306" s="122">
        <f>ROWS(J304:J306)</f>
        <v>3</v>
      </c>
      <c r="L306" s="85"/>
      <c r="M306" s="85"/>
      <c r="N306" s="85"/>
      <c r="O306" s="85"/>
    </row>
    <row r="307" spans="1:15" s="59" customFormat="1" x14ac:dyDescent="0.35">
      <c r="A307" s="65">
        <f t="shared" si="12"/>
        <v>8</v>
      </c>
      <c r="B307" s="122"/>
      <c r="C307" s="122"/>
      <c r="D307" s="69">
        <v>11</v>
      </c>
      <c r="E307" s="65">
        <f t="shared" si="13"/>
        <v>11</v>
      </c>
      <c r="F307" s="70">
        <v>8.0299999999999994</v>
      </c>
      <c r="G307" s="69">
        <v>15.010999999999999</v>
      </c>
      <c r="H307" s="65">
        <f t="shared" si="14"/>
        <v>15</v>
      </c>
      <c r="I307" s="71" t="s">
        <v>112</v>
      </c>
      <c r="J307" s="132"/>
      <c r="K307" s="123"/>
      <c r="L307" s="72"/>
      <c r="M307" s="89"/>
      <c r="N307" s="89"/>
      <c r="O307" s="89"/>
    </row>
    <row r="308" spans="1:15" s="59" customFormat="1" x14ac:dyDescent="0.35">
      <c r="A308" s="65">
        <f t="shared" si="12"/>
        <v>8</v>
      </c>
      <c r="B308" s="122"/>
      <c r="C308" s="122"/>
      <c r="D308" s="69">
        <v>11</v>
      </c>
      <c r="E308" s="65">
        <f t="shared" si="13"/>
        <v>11</v>
      </c>
      <c r="F308" s="70">
        <v>8.0299999999999994</v>
      </c>
      <c r="G308" s="69">
        <v>15.021000000000001</v>
      </c>
      <c r="H308" s="65">
        <f t="shared" si="14"/>
        <v>15</v>
      </c>
      <c r="I308" s="71" t="s">
        <v>113</v>
      </c>
      <c r="J308" s="132"/>
      <c r="K308" s="123"/>
      <c r="L308" s="85"/>
      <c r="M308" s="88"/>
      <c r="N308" s="88"/>
      <c r="O308" s="88"/>
    </row>
    <row r="309" spans="1:15" s="59" customFormat="1" x14ac:dyDescent="0.35">
      <c r="A309" s="65">
        <f t="shared" si="12"/>
        <v>8</v>
      </c>
      <c r="B309" s="122"/>
      <c r="C309" s="122"/>
      <c r="D309" s="69">
        <v>11</v>
      </c>
      <c r="E309" s="65">
        <f t="shared" si="13"/>
        <v>11</v>
      </c>
      <c r="F309" s="70">
        <v>8.0299999999999994</v>
      </c>
      <c r="G309" s="69">
        <v>15.022</v>
      </c>
      <c r="H309" s="65">
        <f t="shared" si="14"/>
        <v>15</v>
      </c>
      <c r="I309" s="71" t="s">
        <v>113</v>
      </c>
      <c r="J309" s="132"/>
      <c r="K309" s="123"/>
      <c r="L309" s="85"/>
      <c r="M309" s="88"/>
      <c r="N309" s="88"/>
      <c r="O309" s="88"/>
    </row>
    <row r="310" spans="1:15" s="59" customFormat="1" x14ac:dyDescent="0.35">
      <c r="A310" s="65">
        <f t="shared" si="12"/>
        <v>8</v>
      </c>
      <c r="B310" s="122"/>
      <c r="C310" s="122"/>
      <c r="D310" s="69">
        <v>11</v>
      </c>
      <c r="E310" s="65">
        <f t="shared" si="13"/>
        <v>11</v>
      </c>
      <c r="F310" s="70">
        <v>8.0299999999999994</v>
      </c>
      <c r="G310" s="69">
        <v>15.023</v>
      </c>
      <c r="H310" s="65">
        <f t="shared" si="14"/>
        <v>15</v>
      </c>
      <c r="I310" s="71" t="s">
        <v>113</v>
      </c>
      <c r="J310" s="132"/>
      <c r="K310" s="123"/>
      <c r="L310" s="85"/>
      <c r="M310" s="88"/>
      <c r="N310" s="88"/>
      <c r="O310" s="88"/>
    </row>
    <row r="311" spans="1:15" s="59" customFormat="1" x14ac:dyDescent="0.35">
      <c r="A311" s="65">
        <f t="shared" si="12"/>
        <v>8</v>
      </c>
      <c r="B311" s="122"/>
      <c r="C311" s="122"/>
      <c r="D311" s="69">
        <v>11</v>
      </c>
      <c r="E311" s="65">
        <f t="shared" si="13"/>
        <v>11</v>
      </c>
      <c r="F311" s="70">
        <v>8.0299999999999994</v>
      </c>
      <c r="G311" s="69">
        <v>15.031000000000001</v>
      </c>
      <c r="H311" s="65">
        <f t="shared" si="14"/>
        <v>15</v>
      </c>
      <c r="I311" s="71" t="s">
        <v>113</v>
      </c>
      <c r="J311" s="132"/>
      <c r="K311" s="123"/>
      <c r="L311" s="85"/>
      <c r="M311" s="88"/>
      <c r="N311" s="88"/>
      <c r="O311" s="88"/>
    </row>
    <row r="312" spans="1:15" s="59" customFormat="1" x14ac:dyDescent="0.35">
      <c r="A312" s="65">
        <f t="shared" si="12"/>
        <v>8</v>
      </c>
      <c r="B312" s="122"/>
      <c r="C312" s="122"/>
      <c r="D312" s="69">
        <v>11</v>
      </c>
      <c r="E312" s="65">
        <f t="shared" si="13"/>
        <v>11</v>
      </c>
      <c r="F312" s="70">
        <v>8.0299999999999994</v>
      </c>
      <c r="G312" s="69">
        <v>15.032</v>
      </c>
      <c r="H312" s="65">
        <f t="shared" si="14"/>
        <v>15</v>
      </c>
      <c r="I312" s="71" t="s">
        <v>113</v>
      </c>
      <c r="J312" s="132"/>
      <c r="K312" s="123"/>
      <c r="L312" s="85"/>
      <c r="M312" s="88"/>
      <c r="N312" s="88"/>
      <c r="O312" s="88"/>
    </row>
    <row r="313" spans="1:15" s="59" customFormat="1" x14ac:dyDescent="0.35">
      <c r="A313" s="65">
        <f t="shared" si="12"/>
        <v>8</v>
      </c>
      <c r="B313" s="122"/>
      <c r="C313" s="122"/>
      <c r="D313" s="69">
        <v>11</v>
      </c>
      <c r="E313" s="65">
        <f t="shared" si="13"/>
        <v>11</v>
      </c>
      <c r="F313" s="70">
        <v>8.0299999999999994</v>
      </c>
      <c r="G313" s="69">
        <v>15.032999999999999</v>
      </c>
      <c r="H313" s="65">
        <f t="shared" si="14"/>
        <v>15</v>
      </c>
      <c r="I313" s="71" t="s">
        <v>113</v>
      </c>
      <c r="J313" s="132" t="s">
        <v>740</v>
      </c>
      <c r="K313" s="123">
        <f>ROWS(J307:J313)</f>
        <v>7</v>
      </c>
      <c r="L313" s="85"/>
      <c r="M313" s="88"/>
      <c r="N313" s="88"/>
      <c r="O313" s="88"/>
    </row>
    <row r="314" spans="1:15" s="59" customFormat="1" x14ac:dyDescent="0.35">
      <c r="A314" s="65">
        <f t="shared" si="12"/>
        <v>8</v>
      </c>
      <c r="B314" s="122">
        <f>ROWS(A219:A314)</f>
        <v>96</v>
      </c>
      <c r="C314" s="123">
        <f>B314/$B$672*100</f>
        <v>14.328358208955224</v>
      </c>
      <c r="D314" s="69">
        <v>12.2</v>
      </c>
      <c r="E314" s="65">
        <f t="shared" si="13"/>
        <v>12</v>
      </c>
      <c r="F314" s="70">
        <v>8.01</v>
      </c>
      <c r="G314" s="69">
        <v>12.02</v>
      </c>
      <c r="H314" s="65">
        <f t="shared" si="14"/>
        <v>12</v>
      </c>
      <c r="I314" s="71" t="s">
        <v>145</v>
      </c>
      <c r="J314" s="128" t="s">
        <v>759</v>
      </c>
      <c r="K314" s="123">
        <f>ROWS(J314:J314)</f>
        <v>1</v>
      </c>
      <c r="L314" s="64"/>
      <c r="M314" s="85"/>
      <c r="N314" s="85"/>
      <c r="O314" s="85"/>
    </row>
    <row r="315" spans="1:15" s="59" customFormat="1" x14ac:dyDescent="0.35">
      <c r="A315" s="65">
        <f t="shared" si="12"/>
        <v>9</v>
      </c>
      <c r="B315" s="123"/>
      <c r="C315" s="123"/>
      <c r="D315" s="82">
        <v>2.1</v>
      </c>
      <c r="E315" s="65">
        <f t="shared" si="13"/>
        <v>2</v>
      </c>
      <c r="F315" s="61">
        <v>9.0299999999999994</v>
      </c>
      <c r="G315" s="60">
        <v>14.06</v>
      </c>
      <c r="H315" s="65">
        <f t="shared" si="14"/>
        <v>14</v>
      </c>
      <c r="I315" s="62" t="s">
        <v>148</v>
      </c>
      <c r="J315" s="128" t="s">
        <v>566</v>
      </c>
      <c r="K315" s="122">
        <f>ROWS(J315:J315)</f>
        <v>1</v>
      </c>
      <c r="L315" s="85"/>
      <c r="M315" s="68"/>
      <c r="N315" s="68"/>
      <c r="O315" s="68"/>
    </row>
    <row r="316" spans="1:15" s="59" customFormat="1" x14ac:dyDescent="0.3">
      <c r="A316" s="65">
        <f t="shared" si="12"/>
        <v>9</v>
      </c>
      <c r="B316" s="128"/>
      <c r="C316" s="128"/>
      <c r="D316" s="65">
        <v>3</v>
      </c>
      <c r="E316" s="65">
        <f t="shared" si="13"/>
        <v>3</v>
      </c>
      <c r="F316" s="66">
        <v>9.0500000000000007</v>
      </c>
      <c r="G316" s="65">
        <v>1.01</v>
      </c>
      <c r="H316" s="65">
        <f t="shared" si="14"/>
        <v>1</v>
      </c>
      <c r="I316" s="67" t="s">
        <v>224</v>
      </c>
      <c r="J316" s="124"/>
      <c r="K316" s="124"/>
      <c r="L316" s="85"/>
      <c r="M316" s="64"/>
      <c r="N316" s="64"/>
      <c r="O316" s="64"/>
    </row>
    <row r="317" spans="1:15" s="59" customFormat="1" x14ac:dyDescent="0.3">
      <c r="A317" s="65">
        <f t="shared" si="12"/>
        <v>9</v>
      </c>
      <c r="B317" s="128"/>
      <c r="C317" s="128"/>
      <c r="D317" s="65">
        <v>3</v>
      </c>
      <c r="E317" s="65">
        <f t="shared" si="13"/>
        <v>3</v>
      </c>
      <c r="F317" s="66">
        <v>9.0500000000000007</v>
      </c>
      <c r="G317" s="65">
        <v>2.0099999999999998</v>
      </c>
      <c r="H317" s="65">
        <f t="shared" si="14"/>
        <v>2</v>
      </c>
      <c r="I317" s="67" t="s">
        <v>224</v>
      </c>
      <c r="J317" s="124"/>
      <c r="K317" s="124"/>
      <c r="L317" s="85"/>
      <c r="M317" s="64"/>
      <c r="N317" s="64"/>
      <c r="O317" s="64"/>
    </row>
    <row r="318" spans="1:15" s="59" customFormat="1" x14ac:dyDescent="0.35">
      <c r="A318" s="65">
        <f t="shared" si="12"/>
        <v>9</v>
      </c>
      <c r="B318" s="122"/>
      <c r="C318" s="122"/>
      <c r="D318" s="69">
        <v>3</v>
      </c>
      <c r="E318" s="65">
        <f t="shared" si="13"/>
        <v>3</v>
      </c>
      <c r="F318" s="70">
        <v>9.01</v>
      </c>
      <c r="G318" s="69">
        <v>2.04</v>
      </c>
      <c r="H318" s="65">
        <f t="shared" si="14"/>
        <v>2</v>
      </c>
      <c r="I318" s="71" t="s">
        <v>300</v>
      </c>
      <c r="J318" s="124"/>
      <c r="K318" s="124"/>
      <c r="L318" s="64"/>
      <c r="M318" s="64"/>
      <c r="N318" s="64"/>
      <c r="O318" s="64"/>
    </row>
    <row r="319" spans="1:15" s="59" customFormat="1" x14ac:dyDescent="0.35">
      <c r="A319" s="65">
        <f t="shared" si="12"/>
        <v>9</v>
      </c>
      <c r="B319" s="122"/>
      <c r="C319" s="122"/>
      <c r="D319" s="69">
        <v>3</v>
      </c>
      <c r="E319" s="65">
        <f t="shared" si="13"/>
        <v>3</v>
      </c>
      <c r="F319" s="70">
        <v>9.0399999999999991</v>
      </c>
      <c r="G319" s="69">
        <v>2.04</v>
      </c>
      <c r="H319" s="65">
        <f t="shared" si="14"/>
        <v>2</v>
      </c>
      <c r="I319" s="71" t="s">
        <v>300</v>
      </c>
      <c r="J319" s="124" t="s">
        <v>585</v>
      </c>
      <c r="K319" s="124">
        <f>ROWS(J317:J319)</f>
        <v>3</v>
      </c>
      <c r="L319" s="64"/>
      <c r="M319" s="64"/>
      <c r="N319" s="64"/>
      <c r="O319" s="64"/>
    </row>
    <row r="320" spans="1:15" s="59" customFormat="1" x14ac:dyDescent="0.35">
      <c r="A320" s="65">
        <f t="shared" si="12"/>
        <v>9</v>
      </c>
      <c r="B320" s="123"/>
      <c r="C320" s="123"/>
      <c r="D320" s="60">
        <v>3</v>
      </c>
      <c r="E320" s="65">
        <f t="shared" si="13"/>
        <v>3</v>
      </c>
      <c r="F320" s="61">
        <v>9.01</v>
      </c>
      <c r="G320" s="60">
        <v>8.01</v>
      </c>
      <c r="H320" s="65">
        <f t="shared" si="14"/>
        <v>8</v>
      </c>
      <c r="I320" s="62" t="s">
        <v>149</v>
      </c>
      <c r="J320" s="124"/>
      <c r="K320" s="124"/>
      <c r="L320" s="64"/>
      <c r="M320" s="64"/>
      <c r="N320" s="64"/>
      <c r="O320" s="64"/>
    </row>
    <row r="321" spans="1:15" s="72" customFormat="1" x14ac:dyDescent="0.35">
      <c r="A321" s="65">
        <f t="shared" si="12"/>
        <v>9</v>
      </c>
      <c r="B321" s="123"/>
      <c r="C321" s="123"/>
      <c r="D321" s="60">
        <v>3</v>
      </c>
      <c r="E321" s="65">
        <f t="shared" si="13"/>
        <v>3</v>
      </c>
      <c r="F321" s="61">
        <v>9.01</v>
      </c>
      <c r="G321" s="60">
        <v>18.04</v>
      </c>
      <c r="H321" s="65">
        <f t="shared" si="14"/>
        <v>18</v>
      </c>
      <c r="I321" s="62" t="s">
        <v>149</v>
      </c>
      <c r="J321" s="124" t="s">
        <v>588</v>
      </c>
      <c r="K321" s="124">
        <f>ROWS(J321:J321)</f>
        <v>1</v>
      </c>
      <c r="L321" s="58"/>
      <c r="M321" s="64"/>
      <c r="N321" s="64"/>
      <c r="O321" s="64"/>
    </row>
    <row r="322" spans="1:15" s="72" customFormat="1" x14ac:dyDescent="0.35">
      <c r="A322" s="65">
        <f t="shared" ref="A322:A385" si="15">_xlfn.FLOOR.MATH(F322)</f>
        <v>9</v>
      </c>
      <c r="B322" s="122"/>
      <c r="C322" s="122"/>
      <c r="D322" s="69">
        <v>3</v>
      </c>
      <c r="E322" s="65">
        <f t="shared" ref="E322:E385" si="16">_xlfn.FLOOR.MATH(D322)</f>
        <v>3</v>
      </c>
      <c r="F322" s="70">
        <v>9.0399999999999991</v>
      </c>
      <c r="G322" s="69">
        <v>3.01</v>
      </c>
      <c r="H322" s="65">
        <f t="shared" ref="H322:H385" si="17">_xlfn.FLOOR.MATH(G322)</f>
        <v>3</v>
      </c>
      <c r="I322" s="71" t="s">
        <v>229</v>
      </c>
      <c r="J322" s="124" t="s">
        <v>586</v>
      </c>
      <c r="K322" s="124">
        <f>ROWS(J322:J322)</f>
        <v>1</v>
      </c>
      <c r="L322" s="85"/>
      <c r="M322" s="83"/>
      <c r="N322" s="83"/>
      <c r="O322" s="83"/>
    </row>
    <row r="323" spans="1:15" s="72" customFormat="1" x14ac:dyDescent="0.3">
      <c r="A323" s="65">
        <f t="shared" si="15"/>
        <v>9</v>
      </c>
      <c r="B323" s="132"/>
      <c r="C323" s="132"/>
      <c r="D323" s="54">
        <v>3</v>
      </c>
      <c r="E323" s="65">
        <f t="shared" si="16"/>
        <v>3</v>
      </c>
      <c r="F323" s="55">
        <v>9.02</v>
      </c>
      <c r="G323" s="54">
        <v>8.09</v>
      </c>
      <c r="H323" s="65">
        <f t="shared" si="17"/>
        <v>8</v>
      </c>
      <c r="I323" s="56" t="s">
        <v>213</v>
      </c>
      <c r="J323" s="124" t="s">
        <v>587</v>
      </c>
      <c r="K323" s="124">
        <f>ROWS(J322:J323)</f>
        <v>2</v>
      </c>
      <c r="L323" s="85"/>
      <c r="M323" s="64"/>
      <c r="N323" s="64"/>
      <c r="O323" s="64"/>
    </row>
    <row r="324" spans="1:15" s="72" customFormat="1" x14ac:dyDescent="0.25">
      <c r="A324" s="65">
        <f t="shared" si="15"/>
        <v>9</v>
      </c>
      <c r="B324" s="132"/>
      <c r="C324" s="132"/>
      <c r="D324" s="54">
        <v>3</v>
      </c>
      <c r="E324" s="65">
        <f t="shared" si="16"/>
        <v>3</v>
      </c>
      <c r="F324" s="55">
        <v>9.09</v>
      </c>
      <c r="G324" s="54">
        <v>1.05</v>
      </c>
      <c r="H324" s="65">
        <f t="shared" si="17"/>
        <v>1</v>
      </c>
      <c r="I324" s="56" t="s">
        <v>217</v>
      </c>
      <c r="J324" s="124" t="s">
        <v>584</v>
      </c>
      <c r="K324" s="124">
        <f>ROWS(J323:J324)</f>
        <v>2</v>
      </c>
      <c r="L324" s="64"/>
      <c r="M324" s="84"/>
      <c r="N324" s="84"/>
      <c r="O324" s="84"/>
    </row>
    <row r="325" spans="1:15" s="72" customFormat="1" x14ac:dyDescent="0.35">
      <c r="A325" s="65">
        <f t="shared" si="15"/>
        <v>9</v>
      </c>
      <c r="B325" s="122"/>
      <c r="C325" s="122"/>
      <c r="D325" s="69">
        <v>4</v>
      </c>
      <c r="E325" s="65">
        <f t="shared" si="16"/>
        <v>4</v>
      </c>
      <c r="F325" s="70">
        <v>9.0399999999999991</v>
      </c>
      <c r="G325" s="69">
        <v>3.01</v>
      </c>
      <c r="H325" s="65">
        <f t="shared" si="17"/>
        <v>3</v>
      </c>
      <c r="I325" s="71" t="s">
        <v>229</v>
      </c>
      <c r="J325" s="132" t="s">
        <v>619</v>
      </c>
      <c r="K325" s="123">
        <f>ROWS(J325:J325)</f>
        <v>1</v>
      </c>
      <c r="L325" s="58"/>
      <c r="M325" s="64"/>
      <c r="N325" s="64"/>
      <c r="O325" s="64"/>
    </row>
    <row r="326" spans="1:15" s="64" customFormat="1" x14ac:dyDescent="0.35">
      <c r="A326" s="65">
        <f t="shared" si="15"/>
        <v>9</v>
      </c>
      <c r="B326" s="122"/>
      <c r="C326" s="122"/>
      <c r="D326" s="69">
        <v>4</v>
      </c>
      <c r="E326" s="65">
        <f t="shared" si="16"/>
        <v>4</v>
      </c>
      <c r="F326" s="70">
        <v>9.0399999999999991</v>
      </c>
      <c r="G326" s="69">
        <v>7.01</v>
      </c>
      <c r="H326" s="65">
        <f t="shared" si="17"/>
        <v>7</v>
      </c>
      <c r="I326" s="71" t="s">
        <v>229</v>
      </c>
      <c r="J326" s="132" t="s">
        <v>621</v>
      </c>
      <c r="K326" s="123">
        <f>ROWS(J326:J326)</f>
        <v>1</v>
      </c>
      <c r="L326" s="58"/>
    </row>
    <row r="327" spans="1:15" s="64" customFormat="1" x14ac:dyDescent="0.35">
      <c r="A327" s="65">
        <f t="shared" si="15"/>
        <v>9</v>
      </c>
      <c r="B327" s="132"/>
      <c r="C327" s="132"/>
      <c r="D327" s="54">
        <v>4</v>
      </c>
      <c r="E327" s="65">
        <f t="shared" si="16"/>
        <v>4</v>
      </c>
      <c r="F327" s="55">
        <v>9.02</v>
      </c>
      <c r="G327" s="54">
        <v>8.09</v>
      </c>
      <c r="H327" s="65">
        <f t="shared" si="17"/>
        <v>8</v>
      </c>
      <c r="I327" s="56" t="s">
        <v>213</v>
      </c>
      <c r="J327" s="132" t="s">
        <v>622</v>
      </c>
      <c r="K327" s="123">
        <f>ROWS(J327:J327)</f>
        <v>1</v>
      </c>
      <c r="L327" s="85"/>
    </row>
    <row r="328" spans="1:15" s="64" customFormat="1" x14ac:dyDescent="0.35">
      <c r="A328" s="65">
        <f t="shared" si="15"/>
        <v>9</v>
      </c>
      <c r="B328" s="123"/>
      <c r="C328" s="123"/>
      <c r="D328" s="60">
        <v>4</v>
      </c>
      <c r="E328" s="65">
        <f t="shared" si="16"/>
        <v>4</v>
      </c>
      <c r="F328" s="61">
        <v>9.0399999999999991</v>
      </c>
      <c r="G328" s="60">
        <v>5.01</v>
      </c>
      <c r="H328" s="65">
        <f t="shared" si="17"/>
        <v>5</v>
      </c>
      <c r="I328" s="62" t="s">
        <v>233</v>
      </c>
      <c r="J328" s="132" t="s">
        <v>620</v>
      </c>
      <c r="K328" s="123">
        <f>ROWS(J328:J328)</f>
        <v>1</v>
      </c>
      <c r="L328" s="58"/>
    </row>
    <row r="329" spans="1:15" s="64" customFormat="1" x14ac:dyDescent="0.35">
      <c r="A329" s="65">
        <f t="shared" si="15"/>
        <v>9</v>
      </c>
      <c r="B329" s="123"/>
      <c r="C329" s="123"/>
      <c r="D329" s="60">
        <v>4</v>
      </c>
      <c r="E329" s="65">
        <f t="shared" si="16"/>
        <v>4</v>
      </c>
      <c r="F329" s="61">
        <v>9.0299999999999994</v>
      </c>
      <c r="G329" s="60">
        <v>18.02</v>
      </c>
      <c r="H329" s="65">
        <f t="shared" si="17"/>
        <v>18</v>
      </c>
      <c r="I329" s="62" t="s">
        <v>148</v>
      </c>
      <c r="J329" s="132"/>
      <c r="K329" s="123"/>
      <c r="L329" s="85"/>
      <c r="M329" s="72"/>
      <c r="N329" s="72"/>
      <c r="O329" s="72"/>
    </row>
    <row r="330" spans="1:15" s="64" customFormat="1" x14ac:dyDescent="0.35">
      <c r="A330" s="65">
        <f t="shared" si="15"/>
        <v>9</v>
      </c>
      <c r="B330" s="123"/>
      <c r="C330" s="123"/>
      <c r="D330" s="60">
        <v>4</v>
      </c>
      <c r="E330" s="65">
        <f t="shared" si="16"/>
        <v>4</v>
      </c>
      <c r="F330" s="61">
        <v>9.0299999999999994</v>
      </c>
      <c r="G330" s="60">
        <v>18.03</v>
      </c>
      <c r="H330" s="65">
        <f t="shared" si="17"/>
        <v>18</v>
      </c>
      <c r="I330" s="62" t="s">
        <v>148</v>
      </c>
      <c r="J330" s="132" t="s">
        <v>623</v>
      </c>
      <c r="K330" s="123">
        <f>ROWS(J329:J330)</f>
        <v>2</v>
      </c>
      <c r="L330" s="85"/>
      <c r="M330" s="72"/>
      <c r="N330" s="72"/>
      <c r="O330" s="72"/>
    </row>
    <row r="331" spans="1:15" s="64" customFormat="1" x14ac:dyDescent="0.35">
      <c r="A331" s="65">
        <f t="shared" si="15"/>
        <v>9</v>
      </c>
      <c r="B331" s="122"/>
      <c r="C331" s="122"/>
      <c r="D331" s="69">
        <v>4</v>
      </c>
      <c r="E331" s="65">
        <f t="shared" si="16"/>
        <v>4</v>
      </c>
      <c r="F331" s="70">
        <v>9.06</v>
      </c>
      <c r="G331" s="69">
        <v>200</v>
      </c>
      <c r="H331" s="65">
        <f t="shared" si="17"/>
        <v>200</v>
      </c>
      <c r="I331" s="71" t="s">
        <v>230</v>
      </c>
      <c r="J331" s="132"/>
      <c r="K331" s="123"/>
    </row>
    <row r="332" spans="1:15" s="64" customFormat="1" x14ac:dyDescent="0.35">
      <c r="A332" s="65">
        <f t="shared" si="15"/>
        <v>9</v>
      </c>
      <c r="B332" s="122"/>
      <c r="C332" s="122"/>
      <c r="D332" s="69">
        <v>4</v>
      </c>
      <c r="E332" s="65">
        <f t="shared" si="16"/>
        <v>4</v>
      </c>
      <c r="F332" s="70">
        <v>9.07</v>
      </c>
      <c r="G332" s="69">
        <v>200</v>
      </c>
      <c r="H332" s="65">
        <f t="shared" si="17"/>
        <v>200</v>
      </c>
      <c r="I332" s="71" t="s">
        <v>230</v>
      </c>
      <c r="J332" s="125"/>
      <c r="K332" s="122"/>
    </row>
    <row r="333" spans="1:15" s="64" customFormat="1" x14ac:dyDescent="0.35">
      <c r="A333" s="65">
        <f t="shared" si="15"/>
        <v>9</v>
      </c>
      <c r="B333" s="122"/>
      <c r="C333" s="122"/>
      <c r="D333" s="69">
        <v>5</v>
      </c>
      <c r="E333" s="65">
        <f t="shared" si="16"/>
        <v>5</v>
      </c>
      <c r="F333" s="70">
        <v>9.0399999999999991</v>
      </c>
      <c r="G333" s="69">
        <v>7.01</v>
      </c>
      <c r="H333" s="65">
        <f t="shared" si="17"/>
        <v>7</v>
      </c>
      <c r="I333" s="71" t="s">
        <v>229</v>
      </c>
      <c r="J333" s="128" t="s">
        <v>647</v>
      </c>
      <c r="K333" s="123">
        <f>ROWS(J333:J333)</f>
        <v>1</v>
      </c>
      <c r="L333" s="85"/>
      <c r="M333" s="72"/>
      <c r="N333" s="72"/>
      <c r="O333" s="72"/>
    </row>
    <row r="334" spans="1:15" s="64" customFormat="1" x14ac:dyDescent="0.35">
      <c r="A334" s="65">
        <f t="shared" si="15"/>
        <v>9</v>
      </c>
      <c r="B334" s="128"/>
      <c r="C334" s="128"/>
      <c r="D334" s="65">
        <v>7.1</v>
      </c>
      <c r="E334" s="65">
        <f t="shared" si="16"/>
        <v>7</v>
      </c>
      <c r="F334" s="66">
        <v>9.0500000000000007</v>
      </c>
      <c r="G334" s="65">
        <v>1.01</v>
      </c>
      <c r="H334" s="65">
        <f t="shared" si="17"/>
        <v>1</v>
      </c>
      <c r="I334" s="67" t="s">
        <v>224</v>
      </c>
      <c r="J334" s="128" t="s">
        <v>673</v>
      </c>
      <c r="K334" s="123">
        <f>ROWS(J334:J334)</f>
        <v>1</v>
      </c>
      <c r="L334" s="85"/>
      <c r="M334" s="59"/>
      <c r="N334" s="59"/>
      <c r="O334" s="59"/>
    </row>
    <row r="335" spans="1:15" s="64" customFormat="1" x14ac:dyDescent="0.35">
      <c r="A335" s="65">
        <f t="shared" si="15"/>
        <v>9</v>
      </c>
      <c r="B335" s="128"/>
      <c r="C335" s="128"/>
      <c r="D335" s="65">
        <v>7.1</v>
      </c>
      <c r="E335" s="65">
        <f t="shared" si="16"/>
        <v>7</v>
      </c>
      <c r="F335" s="66">
        <v>9.0500000000000007</v>
      </c>
      <c r="G335" s="65">
        <v>2.0099999999999998</v>
      </c>
      <c r="H335" s="65">
        <f t="shared" si="17"/>
        <v>2</v>
      </c>
      <c r="I335" s="67" t="s">
        <v>224</v>
      </c>
      <c r="J335" s="128" t="s">
        <v>674</v>
      </c>
      <c r="K335" s="123">
        <f>ROWS(J335:J335)</f>
        <v>1</v>
      </c>
      <c r="L335" s="85"/>
      <c r="M335" s="59"/>
      <c r="N335" s="59"/>
      <c r="O335" s="59"/>
    </row>
    <row r="336" spans="1:15" s="64" customFormat="1" x14ac:dyDescent="0.35">
      <c r="A336" s="65">
        <f t="shared" si="15"/>
        <v>9</v>
      </c>
      <c r="B336" s="123"/>
      <c r="C336" s="123"/>
      <c r="D336" s="60">
        <v>7.1</v>
      </c>
      <c r="E336" s="65">
        <f t="shared" si="16"/>
        <v>7</v>
      </c>
      <c r="F336" s="61">
        <v>9.0500000000000007</v>
      </c>
      <c r="G336" s="60">
        <v>5.09</v>
      </c>
      <c r="H336" s="65">
        <f t="shared" si="17"/>
        <v>5</v>
      </c>
      <c r="I336" s="62" t="s">
        <v>159</v>
      </c>
      <c r="J336" s="128"/>
      <c r="K336" s="122"/>
      <c r="L336" s="85"/>
      <c r="M336" s="59"/>
      <c r="N336" s="59"/>
      <c r="O336" s="59"/>
    </row>
    <row r="337" spans="1:15" s="64" customFormat="1" x14ac:dyDescent="0.35">
      <c r="A337" s="65">
        <f t="shared" si="15"/>
        <v>9</v>
      </c>
      <c r="B337" s="123"/>
      <c r="C337" s="123"/>
      <c r="D337" s="60">
        <v>7.1</v>
      </c>
      <c r="E337" s="65">
        <f t="shared" si="16"/>
        <v>7</v>
      </c>
      <c r="F337" s="61">
        <v>9.0500000000000007</v>
      </c>
      <c r="G337" s="60">
        <v>13.01</v>
      </c>
      <c r="H337" s="65">
        <f t="shared" si="17"/>
        <v>13</v>
      </c>
      <c r="I337" s="62" t="s">
        <v>159</v>
      </c>
      <c r="J337" s="128"/>
      <c r="K337" s="122"/>
      <c r="M337" s="59"/>
      <c r="N337" s="59"/>
      <c r="O337" s="59"/>
    </row>
    <row r="338" spans="1:15" s="64" customFormat="1" x14ac:dyDescent="0.35">
      <c r="A338" s="65">
        <f t="shared" si="15"/>
        <v>9</v>
      </c>
      <c r="B338" s="123"/>
      <c r="C338" s="123"/>
      <c r="D338" s="60">
        <v>7.1</v>
      </c>
      <c r="E338" s="65">
        <f t="shared" si="16"/>
        <v>7</v>
      </c>
      <c r="F338" s="61">
        <v>9.0500000000000007</v>
      </c>
      <c r="G338" s="60">
        <v>13.02</v>
      </c>
      <c r="H338" s="65">
        <f t="shared" si="17"/>
        <v>13</v>
      </c>
      <c r="I338" s="62" t="s">
        <v>159</v>
      </c>
      <c r="J338" s="128" t="s">
        <v>680</v>
      </c>
      <c r="K338" s="122">
        <f>ROWS(J337:J338)</f>
        <v>2</v>
      </c>
      <c r="M338" s="59"/>
      <c r="N338" s="59"/>
      <c r="O338" s="59"/>
    </row>
    <row r="339" spans="1:15" s="64" customFormat="1" x14ac:dyDescent="0.35">
      <c r="A339" s="65">
        <f t="shared" si="15"/>
        <v>9</v>
      </c>
      <c r="B339" s="123"/>
      <c r="C339" s="123"/>
      <c r="D339" s="60">
        <v>7.1</v>
      </c>
      <c r="E339" s="65">
        <f t="shared" si="16"/>
        <v>7</v>
      </c>
      <c r="F339" s="61">
        <v>9.11</v>
      </c>
      <c r="G339" s="60">
        <v>8.07</v>
      </c>
      <c r="H339" s="65">
        <f t="shared" si="17"/>
        <v>8</v>
      </c>
      <c r="I339" s="62" t="s">
        <v>210</v>
      </c>
      <c r="J339" s="128"/>
      <c r="K339" s="122"/>
      <c r="L339" s="85"/>
      <c r="M339" s="72"/>
      <c r="N339" s="72"/>
      <c r="O339" s="72"/>
    </row>
    <row r="340" spans="1:15" s="64" customFormat="1" x14ac:dyDescent="0.35">
      <c r="A340" s="65">
        <f t="shared" si="15"/>
        <v>9</v>
      </c>
      <c r="B340" s="123"/>
      <c r="C340" s="123"/>
      <c r="D340" s="60">
        <v>7.1</v>
      </c>
      <c r="E340" s="65">
        <f t="shared" si="16"/>
        <v>7</v>
      </c>
      <c r="F340" s="61">
        <v>9.1199999999999992</v>
      </c>
      <c r="G340" s="60">
        <v>8.07</v>
      </c>
      <c r="H340" s="65">
        <f t="shared" si="17"/>
        <v>8</v>
      </c>
      <c r="I340" s="62" t="s">
        <v>210</v>
      </c>
      <c r="J340" s="128"/>
      <c r="K340" s="122"/>
      <c r="L340" s="85"/>
      <c r="M340" s="72"/>
      <c r="N340" s="72"/>
      <c r="O340" s="72"/>
    </row>
    <row r="341" spans="1:15" s="64" customFormat="1" x14ac:dyDescent="0.35">
      <c r="A341" s="65">
        <f t="shared" si="15"/>
        <v>9</v>
      </c>
      <c r="B341" s="123"/>
      <c r="C341" s="123"/>
      <c r="D341" s="60">
        <v>7.1</v>
      </c>
      <c r="E341" s="65">
        <f t="shared" si="16"/>
        <v>7</v>
      </c>
      <c r="F341" s="61">
        <v>9.01</v>
      </c>
      <c r="G341" s="60">
        <v>18.04</v>
      </c>
      <c r="H341" s="65">
        <f t="shared" si="17"/>
        <v>18</v>
      </c>
      <c r="I341" s="62" t="s">
        <v>149</v>
      </c>
      <c r="J341" s="124"/>
      <c r="K341" s="132"/>
      <c r="L341" s="58"/>
    </row>
    <row r="342" spans="1:15" s="72" customFormat="1" x14ac:dyDescent="0.35">
      <c r="A342" s="65">
        <f t="shared" si="15"/>
        <v>9</v>
      </c>
      <c r="B342" s="122"/>
      <c r="C342" s="122"/>
      <c r="D342" s="69">
        <v>7.1</v>
      </c>
      <c r="E342" s="65">
        <f t="shared" si="16"/>
        <v>7</v>
      </c>
      <c r="F342" s="70">
        <v>9.0399999999999991</v>
      </c>
      <c r="G342" s="69">
        <v>7.01</v>
      </c>
      <c r="H342" s="65">
        <f t="shared" si="17"/>
        <v>7</v>
      </c>
      <c r="I342" s="71" t="s">
        <v>229</v>
      </c>
      <c r="J342" s="128"/>
      <c r="K342" s="122"/>
      <c r="L342" s="85"/>
      <c r="M342" s="64"/>
      <c r="N342" s="64"/>
      <c r="O342" s="64"/>
    </row>
    <row r="343" spans="1:15" s="72" customFormat="1" x14ac:dyDescent="0.3">
      <c r="A343" s="65">
        <f t="shared" si="15"/>
        <v>9</v>
      </c>
      <c r="B343" s="132"/>
      <c r="C343" s="132"/>
      <c r="D343" s="54">
        <v>7.1</v>
      </c>
      <c r="E343" s="65">
        <f t="shared" si="16"/>
        <v>7</v>
      </c>
      <c r="F343" s="55">
        <v>9.02</v>
      </c>
      <c r="G343" s="54">
        <v>8.09</v>
      </c>
      <c r="H343" s="65">
        <f t="shared" si="17"/>
        <v>8</v>
      </c>
      <c r="I343" s="56" t="s">
        <v>213</v>
      </c>
      <c r="J343" s="124"/>
      <c r="K343" s="132"/>
      <c r="L343" s="85"/>
      <c r="M343" s="64"/>
      <c r="N343" s="64"/>
      <c r="O343" s="64"/>
    </row>
    <row r="344" spans="1:15" s="72" customFormat="1" x14ac:dyDescent="0.35">
      <c r="A344" s="65">
        <f t="shared" si="15"/>
        <v>9</v>
      </c>
      <c r="B344" s="122"/>
      <c r="C344" s="122"/>
      <c r="D344" s="69">
        <v>7.1</v>
      </c>
      <c r="E344" s="65">
        <f t="shared" si="16"/>
        <v>7</v>
      </c>
      <c r="F344" s="70">
        <v>9.02</v>
      </c>
      <c r="G344" s="69">
        <v>5.04</v>
      </c>
      <c r="H344" s="65">
        <f t="shared" si="17"/>
        <v>5</v>
      </c>
      <c r="I344" s="71" t="s">
        <v>235</v>
      </c>
      <c r="J344" s="124"/>
      <c r="K344" s="132"/>
      <c r="L344" s="85"/>
    </row>
    <row r="345" spans="1:15" s="72" customFormat="1" x14ac:dyDescent="0.35">
      <c r="A345" s="65">
        <f t="shared" si="15"/>
        <v>9</v>
      </c>
      <c r="B345" s="122"/>
      <c r="C345" s="122"/>
      <c r="D345" s="69">
        <v>7.1</v>
      </c>
      <c r="E345" s="65">
        <f t="shared" si="16"/>
        <v>7</v>
      </c>
      <c r="F345" s="70">
        <v>9.0399999999999991</v>
      </c>
      <c r="G345" s="69">
        <v>5.04</v>
      </c>
      <c r="H345" s="65">
        <f t="shared" si="17"/>
        <v>5</v>
      </c>
      <c r="I345" s="71" t="s">
        <v>235</v>
      </c>
      <c r="J345" s="128"/>
      <c r="K345" s="122"/>
      <c r="L345" s="58"/>
    </row>
    <row r="346" spans="1:15" s="72" customFormat="1" x14ac:dyDescent="0.35">
      <c r="A346" s="65">
        <f t="shared" si="15"/>
        <v>9</v>
      </c>
      <c r="B346" s="122"/>
      <c r="C346" s="122"/>
      <c r="D346" s="69">
        <v>7.1</v>
      </c>
      <c r="E346" s="65">
        <f t="shared" si="16"/>
        <v>7</v>
      </c>
      <c r="F346" s="70">
        <v>9.06</v>
      </c>
      <c r="G346" s="69">
        <v>5.04</v>
      </c>
      <c r="H346" s="65">
        <f t="shared" si="17"/>
        <v>5</v>
      </c>
      <c r="I346" s="71" t="s">
        <v>235</v>
      </c>
      <c r="J346" s="128"/>
      <c r="K346" s="122"/>
      <c r="L346" s="58"/>
    </row>
    <row r="347" spans="1:15" s="72" customFormat="1" x14ac:dyDescent="0.35">
      <c r="A347" s="65">
        <f t="shared" si="15"/>
        <v>9</v>
      </c>
      <c r="B347" s="122"/>
      <c r="C347" s="122"/>
      <c r="D347" s="69">
        <v>7.1</v>
      </c>
      <c r="E347" s="65">
        <f t="shared" si="16"/>
        <v>7</v>
      </c>
      <c r="F347" s="70">
        <v>9.07</v>
      </c>
      <c r="G347" s="69">
        <v>5.04</v>
      </c>
      <c r="H347" s="65">
        <f t="shared" si="17"/>
        <v>5</v>
      </c>
      <c r="I347" s="71" t="s">
        <v>235</v>
      </c>
      <c r="J347" s="128"/>
      <c r="K347" s="122"/>
      <c r="L347" s="58"/>
    </row>
    <row r="348" spans="1:15" s="72" customFormat="1" x14ac:dyDescent="0.35">
      <c r="A348" s="65">
        <f t="shared" si="15"/>
        <v>9</v>
      </c>
      <c r="B348" s="123"/>
      <c r="C348" s="123"/>
      <c r="D348" s="60">
        <v>7.1</v>
      </c>
      <c r="E348" s="65">
        <f t="shared" si="16"/>
        <v>7</v>
      </c>
      <c r="F348" s="61">
        <v>9.0399999999999991</v>
      </c>
      <c r="G348" s="60">
        <v>5.05</v>
      </c>
      <c r="H348" s="65">
        <f t="shared" si="17"/>
        <v>5</v>
      </c>
      <c r="I348" s="62" t="s">
        <v>228</v>
      </c>
      <c r="J348" s="128"/>
      <c r="K348" s="122"/>
      <c r="L348" s="58"/>
    </row>
    <row r="349" spans="1:15" s="72" customFormat="1" x14ac:dyDescent="0.35">
      <c r="A349" s="65">
        <f t="shared" si="15"/>
        <v>9</v>
      </c>
      <c r="B349" s="132"/>
      <c r="C349" s="132"/>
      <c r="D349" s="54">
        <v>7.1</v>
      </c>
      <c r="E349" s="65">
        <f t="shared" si="16"/>
        <v>7</v>
      </c>
      <c r="F349" s="55">
        <v>9.09</v>
      </c>
      <c r="G349" s="54">
        <v>5.08</v>
      </c>
      <c r="H349" s="65">
        <f t="shared" si="17"/>
        <v>5</v>
      </c>
      <c r="I349" s="56" t="s">
        <v>217</v>
      </c>
      <c r="J349" s="128"/>
      <c r="K349" s="122"/>
      <c r="L349" s="85"/>
    </row>
    <row r="350" spans="1:15" s="72" customFormat="1" x14ac:dyDescent="0.35">
      <c r="A350" s="65">
        <f t="shared" si="15"/>
        <v>9</v>
      </c>
      <c r="B350" s="122"/>
      <c r="C350" s="122"/>
      <c r="D350" s="69">
        <v>7.3</v>
      </c>
      <c r="E350" s="65">
        <f t="shared" si="16"/>
        <v>7</v>
      </c>
      <c r="F350" s="70">
        <v>9.1199999999999992</v>
      </c>
      <c r="G350" s="69">
        <v>9.0299999999999994</v>
      </c>
      <c r="H350" s="65">
        <f t="shared" si="17"/>
        <v>9</v>
      </c>
      <c r="I350" s="71" t="s">
        <v>117</v>
      </c>
      <c r="J350" s="132"/>
      <c r="K350" s="123"/>
      <c r="L350" s="85"/>
    </row>
    <row r="351" spans="1:15" s="72" customFormat="1" x14ac:dyDescent="0.35">
      <c r="A351" s="65">
        <f t="shared" si="15"/>
        <v>9</v>
      </c>
      <c r="B351" s="122"/>
      <c r="C351" s="122"/>
      <c r="D351" s="69">
        <v>7.3</v>
      </c>
      <c r="E351" s="65">
        <f t="shared" si="16"/>
        <v>7</v>
      </c>
      <c r="F351" s="70">
        <v>9.1199999999999992</v>
      </c>
      <c r="G351" s="69">
        <v>9.0399999999999991</v>
      </c>
      <c r="H351" s="65">
        <f t="shared" si="17"/>
        <v>9</v>
      </c>
      <c r="I351" s="71" t="s">
        <v>117</v>
      </c>
      <c r="J351" s="132"/>
      <c r="K351" s="123"/>
      <c r="L351" s="85"/>
      <c r="M351" s="68"/>
      <c r="N351" s="68"/>
      <c r="O351" s="68"/>
    </row>
    <row r="352" spans="1:15" s="72" customFormat="1" x14ac:dyDescent="0.35">
      <c r="A352" s="65">
        <f t="shared" si="15"/>
        <v>9</v>
      </c>
      <c r="B352" s="122"/>
      <c r="C352" s="122"/>
      <c r="D352" s="69">
        <v>7.3</v>
      </c>
      <c r="E352" s="65">
        <f t="shared" si="16"/>
        <v>7</v>
      </c>
      <c r="F352" s="70">
        <v>9.1199999999999992</v>
      </c>
      <c r="G352" s="69">
        <v>9.0500000000000007</v>
      </c>
      <c r="H352" s="65">
        <f t="shared" si="17"/>
        <v>9</v>
      </c>
      <c r="I352" s="71" t="s">
        <v>117</v>
      </c>
      <c r="J352" s="132" t="s">
        <v>679</v>
      </c>
      <c r="K352" s="123">
        <f>ROWS(J350:J352)</f>
        <v>3</v>
      </c>
      <c r="L352" s="85"/>
      <c r="M352" s="68"/>
      <c r="N352" s="68"/>
      <c r="O352" s="68"/>
    </row>
    <row r="353" spans="1:15" s="72" customFormat="1" x14ac:dyDescent="0.35">
      <c r="A353" s="65">
        <f t="shared" si="15"/>
        <v>9</v>
      </c>
      <c r="B353" s="122"/>
      <c r="C353" s="122"/>
      <c r="D353" s="69">
        <v>7.1</v>
      </c>
      <c r="E353" s="65">
        <f t="shared" si="16"/>
        <v>7</v>
      </c>
      <c r="F353" s="70">
        <v>9.11</v>
      </c>
      <c r="G353" s="69">
        <v>8.02</v>
      </c>
      <c r="H353" s="65">
        <f t="shared" si="17"/>
        <v>8</v>
      </c>
      <c r="I353" s="71" t="s">
        <v>211</v>
      </c>
      <c r="J353" s="128"/>
      <c r="K353" s="122"/>
      <c r="L353" s="85"/>
    </row>
    <row r="354" spans="1:15" s="72" customFormat="1" x14ac:dyDescent="0.35">
      <c r="A354" s="65">
        <f t="shared" si="15"/>
        <v>9</v>
      </c>
      <c r="B354" s="122"/>
      <c r="C354" s="122"/>
      <c r="D354" s="69">
        <v>7.1</v>
      </c>
      <c r="E354" s="65">
        <f t="shared" si="16"/>
        <v>7</v>
      </c>
      <c r="F354" s="70">
        <v>9.11</v>
      </c>
      <c r="G354" s="69">
        <v>8.08</v>
      </c>
      <c r="H354" s="65">
        <f t="shared" si="17"/>
        <v>8</v>
      </c>
      <c r="I354" s="71" t="s">
        <v>211</v>
      </c>
      <c r="J354" s="128"/>
      <c r="K354" s="122"/>
      <c r="L354" s="85"/>
    </row>
    <row r="355" spans="1:15" s="72" customFormat="1" x14ac:dyDescent="0.35">
      <c r="A355" s="65">
        <f t="shared" si="15"/>
        <v>9</v>
      </c>
      <c r="B355" s="122"/>
      <c r="C355" s="122"/>
      <c r="D355" s="69">
        <v>7.1</v>
      </c>
      <c r="E355" s="65">
        <f t="shared" si="16"/>
        <v>7</v>
      </c>
      <c r="F355" s="70">
        <v>9.11</v>
      </c>
      <c r="G355" s="69">
        <v>17.04</v>
      </c>
      <c r="H355" s="65">
        <f t="shared" si="17"/>
        <v>17</v>
      </c>
      <c r="I355" s="71" t="s">
        <v>211</v>
      </c>
      <c r="J355" s="128" t="s">
        <v>681</v>
      </c>
      <c r="K355" s="123">
        <f>ROWS(J355:J355)</f>
        <v>1</v>
      </c>
      <c r="L355" s="85"/>
    </row>
    <row r="356" spans="1:15" s="72" customFormat="1" x14ac:dyDescent="0.35">
      <c r="A356" s="65">
        <f t="shared" si="15"/>
        <v>9</v>
      </c>
      <c r="B356" s="123"/>
      <c r="C356" s="123"/>
      <c r="D356" s="60">
        <v>7.2</v>
      </c>
      <c r="E356" s="65">
        <f t="shared" si="16"/>
        <v>7</v>
      </c>
      <c r="F356" s="61">
        <v>9.08</v>
      </c>
      <c r="G356" s="60">
        <v>5.0599999999999996</v>
      </c>
      <c r="H356" s="65">
        <f t="shared" si="17"/>
        <v>5</v>
      </c>
      <c r="I356" s="62" t="s">
        <v>250</v>
      </c>
      <c r="J356" s="128"/>
      <c r="K356" s="122"/>
      <c r="L356" s="85"/>
      <c r="M356" s="64"/>
      <c r="N356" s="64"/>
      <c r="O356" s="64"/>
    </row>
    <row r="357" spans="1:15" s="72" customFormat="1" x14ac:dyDescent="0.35">
      <c r="A357" s="65">
        <f t="shared" si="15"/>
        <v>9</v>
      </c>
      <c r="B357" s="122"/>
      <c r="C357" s="122"/>
      <c r="D357" s="69">
        <v>7.2</v>
      </c>
      <c r="E357" s="65">
        <f t="shared" si="16"/>
        <v>7</v>
      </c>
      <c r="F357" s="70">
        <v>9.08</v>
      </c>
      <c r="G357" s="69">
        <v>5.0599999999999996</v>
      </c>
      <c r="H357" s="65">
        <f t="shared" si="17"/>
        <v>5</v>
      </c>
      <c r="I357" s="71" t="s">
        <v>222</v>
      </c>
      <c r="J357" s="128"/>
      <c r="K357" s="122"/>
      <c r="L357" s="85"/>
      <c r="M357" s="58"/>
      <c r="N357" s="58"/>
      <c r="O357" s="58"/>
    </row>
    <row r="358" spans="1:15" s="72" customFormat="1" x14ac:dyDescent="0.35">
      <c r="A358" s="65">
        <f t="shared" si="15"/>
        <v>9</v>
      </c>
      <c r="B358" s="122"/>
      <c r="C358" s="122"/>
      <c r="D358" s="69">
        <v>7.2</v>
      </c>
      <c r="E358" s="65">
        <f t="shared" si="16"/>
        <v>7</v>
      </c>
      <c r="F358" s="70">
        <v>9.08</v>
      </c>
      <c r="G358" s="69">
        <v>5.07</v>
      </c>
      <c r="H358" s="65">
        <f t="shared" si="17"/>
        <v>5</v>
      </c>
      <c r="I358" s="71" t="s">
        <v>222</v>
      </c>
      <c r="J358" s="128"/>
      <c r="K358" s="122"/>
      <c r="L358" s="85"/>
      <c r="M358" s="58"/>
      <c r="N358" s="58"/>
      <c r="O358" s="58"/>
    </row>
    <row r="359" spans="1:15" s="72" customFormat="1" x14ac:dyDescent="0.35">
      <c r="A359" s="65">
        <f t="shared" si="15"/>
        <v>9</v>
      </c>
      <c r="B359" s="122"/>
      <c r="C359" s="122"/>
      <c r="D359" s="69">
        <v>7.2</v>
      </c>
      <c r="E359" s="65">
        <f t="shared" si="16"/>
        <v>7</v>
      </c>
      <c r="F359" s="70">
        <v>9.09</v>
      </c>
      <c r="G359" s="69">
        <v>5.0599999999999996</v>
      </c>
      <c r="H359" s="65">
        <f t="shared" si="17"/>
        <v>5</v>
      </c>
      <c r="I359" s="71" t="s">
        <v>222</v>
      </c>
      <c r="J359" s="128"/>
      <c r="K359" s="122"/>
      <c r="L359" s="85"/>
      <c r="M359" s="58"/>
      <c r="N359" s="58"/>
      <c r="O359" s="58"/>
    </row>
    <row r="360" spans="1:15" s="72" customFormat="1" x14ac:dyDescent="0.35">
      <c r="A360" s="65">
        <f t="shared" si="15"/>
        <v>9</v>
      </c>
      <c r="B360" s="122"/>
      <c r="C360" s="122"/>
      <c r="D360" s="69">
        <v>7.2</v>
      </c>
      <c r="E360" s="65">
        <f t="shared" si="16"/>
        <v>7</v>
      </c>
      <c r="F360" s="70">
        <v>9.09</v>
      </c>
      <c r="G360" s="69">
        <v>5.07</v>
      </c>
      <c r="H360" s="65">
        <f t="shared" si="17"/>
        <v>5</v>
      </c>
      <c r="I360" s="71" t="s">
        <v>222</v>
      </c>
      <c r="J360" s="128" t="s">
        <v>676</v>
      </c>
      <c r="K360" s="122">
        <f>ROWS(J349:J360)</f>
        <v>12</v>
      </c>
      <c r="L360" s="85"/>
      <c r="M360" s="58"/>
      <c r="N360" s="58"/>
      <c r="O360" s="58"/>
    </row>
    <row r="361" spans="1:15" s="72" customFormat="1" x14ac:dyDescent="0.35">
      <c r="A361" s="65">
        <f t="shared" si="15"/>
        <v>9</v>
      </c>
      <c r="B361" s="123"/>
      <c r="C361" s="123"/>
      <c r="D361" s="60">
        <v>7.1</v>
      </c>
      <c r="E361" s="65">
        <f t="shared" si="16"/>
        <v>7</v>
      </c>
      <c r="F361" s="61">
        <v>9.0299999999999994</v>
      </c>
      <c r="G361" s="60">
        <v>18.03</v>
      </c>
      <c r="H361" s="65">
        <f t="shared" si="17"/>
        <v>18</v>
      </c>
      <c r="I361" s="62" t="s">
        <v>148</v>
      </c>
      <c r="J361" s="132"/>
      <c r="K361" s="123"/>
      <c r="L361" s="85"/>
    </row>
    <row r="362" spans="1:15" s="72" customFormat="1" x14ac:dyDescent="0.35">
      <c r="A362" s="65">
        <f t="shared" si="15"/>
        <v>9</v>
      </c>
      <c r="B362" s="123"/>
      <c r="C362" s="123"/>
      <c r="D362" s="60">
        <v>7.1</v>
      </c>
      <c r="E362" s="65">
        <f t="shared" si="16"/>
        <v>7</v>
      </c>
      <c r="F362" s="61">
        <v>9.0299999999999994</v>
      </c>
      <c r="G362" s="60">
        <v>18.03</v>
      </c>
      <c r="H362" s="65">
        <f t="shared" si="17"/>
        <v>18</v>
      </c>
      <c r="I362" s="62" t="s">
        <v>148</v>
      </c>
      <c r="J362" s="128" t="s">
        <v>682</v>
      </c>
      <c r="K362" s="122">
        <f>ROWS(J360:J362)</f>
        <v>3</v>
      </c>
      <c r="L362" s="85"/>
    </row>
    <row r="363" spans="1:15" s="72" customFormat="1" x14ac:dyDescent="0.35">
      <c r="A363" s="65">
        <f t="shared" si="15"/>
        <v>9</v>
      </c>
      <c r="B363" s="122"/>
      <c r="C363" s="122"/>
      <c r="D363" s="69">
        <v>7.2</v>
      </c>
      <c r="E363" s="65">
        <f t="shared" si="16"/>
        <v>7</v>
      </c>
      <c r="F363" s="70">
        <v>9.14</v>
      </c>
      <c r="G363" s="69">
        <v>8.0299999999999994</v>
      </c>
      <c r="H363" s="65">
        <f t="shared" si="17"/>
        <v>8</v>
      </c>
      <c r="I363" s="71" t="s">
        <v>218</v>
      </c>
      <c r="J363" s="128"/>
      <c r="K363" s="122"/>
      <c r="L363" s="85"/>
    </row>
    <row r="364" spans="1:15" s="72" customFormat="1" x14ac:dyDescent="0.35">
      <c r="A364" s="65">
        <f t="shared" si="15"/>
        <v>9</v>
      </c>
      <c r="B364" s="122"/>
      <c r="C364" s="122"/>
      <c r="D364" s="69">
        <v>7.2</v>
      </c>
      <c r="E364" s="65">
        <f t="shared" si="16"/>
        <v>7</v>
      </c>
      <c r="F364" s="70">
        <v>9.14</v>
      </c>
      <c r="G364" s="69">
        <v>8.0399999999999991</v>
      </c>
      <c r="H364" s="65">
        <f t="shared" si="17"/>
        <v>8</v>
      </c>
      <c r="I364" s="71" t="s">
        <v>218</v>
      </c>
      <c r="J364" s="128"/>
      <c r="K364" s="122"/>
      <c r="L364" s="58"/>
    </row>
    <row r="365" spans="1:15" s="72" customFormat="1" x14ac:dyDescent="0.35">
      <c r="A365" s="65">
        <f t="shared" si="15"/>
        <v>9</v>
      </c>
      <c r="B365" s="122"/>
      <c r="C365" s="122"/>
      <c r="D365" s="69">
        <v>7.2</v>
      </c>
      <c r="E365" s="65">
        <f t="shared" si="16"/>
        <v>7</v>
      </c>
      <c r="F365" s="70">
        <v>9.15</v>
      </c>
      <c r="G365" s="69">
        <v>8.0299999999999994</v>
      </c>
      <c r="H365" s="65">
        <f t="shared" si="17"/>
        <v>8</v>
      </c>
      <c r="I365" s="71" t="s">
        <v>218</v>
      </c>
      <c r="J365" s="128"/>
      <c r="K365" s="122"/>
      <c r="L365" s="85"/>
    </row>
    <row r="366" spans="1:15" s="72" customFormat="1" x14ac:dyDescent="0.35">
      <c r="A366" s="65">
        <f t="shared" si="15"/>
        <v>9</v>
      </c>
      <c r="B366" s="122"/>
      <c r="C366" s="122"/>
      <c r="D366" s="69">
        <v>7.2</v>
      </c>
      <c r="E366" s="65">
        <f t="shared" si="16"/>
        <v>7</v>
      </c>
      <c r="F366" s="70">
        <v>9.15</v>
      </c>
      <c r="G366" s="69">
        <v>8.0399999999999991</v>
      </c>
      <c r="H366" s="65">
        <f t="shared" si="17"/>
        <v>8</v>
      </c>
      <c r="I366" s="71" t="s">
        <v>218</v>
      </c>
      <c r="J366" s="128" t="s">
        <v>678</v>
      </c>
      <c r="K366" s="122">
        <f>ROWS(J358:J366)</f>
        <v>9</v>
      </c>
      <c r="L366" s="85"/>
    </row>
    <row r="367" spans="1:15" s="72" customFormat="1" x14ac:dyDescent="0.35">
      <c r="A367" s="65">
        <f t="shared" si="15"/>
        <v>9</v>
      </c>
      <c r="B367" s="122"/>
      <c r="C367" s="122"/>
      <c r="D367" s="69">
        <v>7.1</v>
      </c>
      <c r="E367" s="65">
        <f t="shared" si="16"/>
        <v>7</v>
      </c>
      <c r="F367" s="70">
        <v>9.06</v>
      </c>
      <c r="G367" s="69">
        <v>3.02</v>
      </c>
      <c r="H367" s="65">
        <f t="shared" si="17"/>
        <v>3</v>
      </c>
      <c r="I367" s="71" t="s">
        <v>230</v>
      </c>
      <c r="J367" s="244"/>
      <c r="K367" s="122"/>
      <c r="L367" s="85"/>
      <c r="M367" s="64"/>
      <c r="N367" s="64"/>
      <c r="O367" s="64"/>
    </row>
    <row r="368" spans="1:15" s="72" customFormat="1" x14ac:dyDescent="0.35">
      <c r="A368" s="65">
        <f t="shared" si="15"/>
        <v>9</v>
      </c>
      <c r="B368" s="122"/>
      <c r="C368" s="122"/>
      <c r="D368" s="69">
        <v>7.1</v>
      </c>
      <c r="E368" s="65">
        <f t="shared" si="16"/>
        <v>7</v>
      </c>
      <c r="F368" s="70">
        <v>9.07</v>
      </c>
      <c r="G368" s="69">
        <v>3.02</v>
      </c>
      <c r="H368" s="65">
        <f t="shared" si="17"/>
        <v>3</v>
      </c>
      <c r="I368" s="71" t="s">
        <v>230</v>
      </c>
      <c r="J368" s="128" t="s">
        <v>675</v>
      </c>
      <c r="K368" s="122">
        <f>ROWS(J367:J368)</f>
        <v>2</v>
      </c>
      <c r="L368" s="85"/>
      <c r="M368" s="64"/>
      <c r="N368" s="64"/>
      <c r="O368" s="64"/>
    </row>
    <row r="369" spans="1:15" s="72" customFormat="1" x14ac:dyDescent="0.35">
      <c r="A369" s="65">
        <f t="shared" si="15"/>
        <v>9</v>
      </c>
      <c r="B369" s="122"/>
      <c r="C369" s="122"/>
      <c r="D369" s="69">
        <v>7.1</v>
      </c>
      <c r="E369" s="65">
        <f t="shared" si="16"/>
        <v>7</v>
      </c>
      <c r="F369" s="70">
        <v>9.06</v>
      </c>
      <c r="G369" s="69">
        <v>7.02</v>
      </c>
      <c r="H369" s="65">
        <f t="shared" si="17"/>
        <v>7</v>
      </c>
      <c r="I369" s="71" t="s">
        <v>230</v>
      </c>
      <c r="J369" s="128"/>
      <c r="K369" s="122"/>
      <c r="L369" s="85"/>
      <c r="M369" s="64"/>
      <c r="N369" s="64"/>
      <c r="O369" s="64"/>
    </row>
    <row r="370" spans="1:15" s="72" customFormat="1" x14ac:dyDescent="0.35">
      <c r="A370" s="65">
        <f t="shared" si="15"/>
        <v>9</v>
      </c>
      <c r="B370" s="122"/>
      <c r="C370" s="122"/>
      <c r="D370" s="69">
        <v>7.1</v>
      </c>
      <c r="E370" s="65">
        <f t="shared" si="16"/>
        <v>7</v>
      </c>
      <c r="F370" s="70">
        <v>9.07</v>
      </c>
      <c r="G370" s="69">
        <v>7.02</v>
      </c>
      <c r="H370" s="65">
        <f t="shared" si="17"/>
        <v>7</v>
      </c>
      <c r="I370" s="71" t="s">
        <v>230</v>
      </c>
      <c r="J370" s="128" t="s">
        <v>677</v>
      </c>
      <c r="K370" s="122">
        <f>ROWS(J368:J370)</f>
        <v>3</v>
      </c>
      <c r="L370" s="85"/>
      <c r="M370" s="64"/>
      <c r="N370" s="64"/>
      <c r="O370" s="64"/>
    </row>
    <row r="371" spans="1:15" s="72" customFormat="1" x14ac:dyDescent="0.35">
      <c r="A371" s="65">
        <f t="shared" si="15"/>
        <v>9</v>
      </c>
      <c r="B371" s="122"/>
      <c r="C371" s="122"/>
      <c r="D371" s="69">
        <v>10</v>
      </c>
      <c r="E371" s="65">
        <f t="shared" si="16"/>
        <v>10</v>
      </c>
      <c r="F371" s="70">
        <v>9.1</v>
      </c>
      <c r="G371" s="69">
        <v>17.03</v>
      </c>
      <c r="H371" s="65">
        <f t="shared" si="17"/>
        <v>17</v>
      </c>
      <c r="I371" s="71" t="s">
        <v>112</v>
      </c>
      <c r="J371" s="128" t="s">
        <v>736</v>
      </c>
      <c r="K371" s="123">
        <f>ROWS(J371:J371)</f>
        <v>1</v>
      </c>
      <c r="L371" s="58"/>
      <c r="M371" s="85"/>
      <c r="N371" s="85"/>
      <c r="O371" s="85"/>
    </row>
    <row r="372" spans="1:15" s="72" customFormat="1" x14ac:dyDescent="0.35">
      <c r="A372" s="65">
        <f t="shared" si="15"/>
        <v>9</v>
      </c>
      <c r="B372" s="122"/>
      <c r="C372" s="122"/>
      <c r="D372" s="69">
        <v>13</v>
      </c>
      <c r="E372" s="65">
        <f t="shared" si="16"/>
        <v>13</v>
      </c>
      <c r="F372" s="70">
        <v>9.1199999999999992</v>
      </c>
      <c r="G372" s="69">
        <v>9.0299999999999994</v>
      </c>
      <c r="H372" s="65">
        <f t="shared" si="17"/>
        <v>9</v>
      </c>
      <c r="I372" s="71" t="s">
        <v>117</v>
      </c>
      <c r="J372" s="128"/>
      <c r="K372" s="122"/>
      <c r="L372" s="85"/>
    </row>
    <row r="373" spans="1:15" s="68" customFormat="1" x14ac:dyDescent="0.35">
      <c r="A373" s="65">
        <f t="shared" si="15"/>
        <v>9</v>
      </c>
      <c r="B373" s="122"/>
      <c r="C373" s="122"/>
      <c r="D373" s="69">
        <v>13</v>
      </c>
      <c r="E373" s="65">
        <f t="shared" si="16"/>
        <v>13</v>
      </c>
      <c r="F373" s="70">
        <v>9.1199999999999992</v>
      </c>
      <c r="G373" s="69">
        <v>9.0399999999999991</v>
      </c>
      <c r="H373" s="65">
        <f t="shared" si="17"/>
        <v>9</v>
      </c>
      <c r="I373" s="71" t="s">
        <v>117</v>
      </c>
      <c r="J373" s="128"/>
      <c r="K373" s="122"/>
      <c r="L373" s="58"/>
      <c r="M373" s="72"/>
      <c r="N373" s="72"/>
      <c r="O373" s="72"/>
    </row>
    <row r="374" spans="1:15" s="68" customFormat="1" x14ac:dyDescent="0.35">
      <c r="A374" s="65">
        <f t="shared" si="15"/>
        <v>9</v>
      </c>
      <c r="B374" s="122">
        <f>ROWS(A315:A374)</f>
        <v>60</v>
      </c>
      <c r="C374" s="123">
        <f>B374/$B$672*100</f>
        <v>8.9552238805970141</v>
      </c>
      <c r="D374" s="69">
        <v>13</v>
      </c>
      <c r="E374" s="65">
        <f t="shared" si="16"/>
        <v>13</v>
      </c>
      <c r="F374" s="70">
        <v>9.1199999999999992</v>
      </c>
      <c r="G374" s="69">
        <v>9.0500000000000007</v>
      </c>
      <c r="H374" s="65">
        <f t="shared" si="17"/>
        <v>9</v>
      </c>
      <c r="I374" s="71" t="s">
        <v>117</v>
      </c>
      <c r="J374" s="128" t="s">
        <v>767</v>
      </c>
      <c r="K374" s="122">
        <f>ROWS(J372:J374)</f>
        <v>3</v>
      </c>
      <c r="L374" s="85"/>
      <c r="M374" s="72"/>
      <c r="N374" s="72"/>
      <c r="O374" s="72"/>
    </row>
    <row r="375" spans="1:15" s="72" customFormat="1" x14ac:dyDescent="0.35">
      <c r="A375" s="65">
        <f t="shared" si="15"/>
        <v>10</v>
      </c>
      <c r="B375" s="122"/>
      <c r="C375" s="122"/>
      <c r="D375" s="69">
        <v>1</v>
      </c>
      <c r="E375" s="65">
        <f t="shared" si="16"/>
        <v>1</v>
      </c>
      <c r="F375" s="70">
        <v>10.021000000000001</v>
      </c>
      <c r="G375" s="69">
        <v>11.01</v>
      </c>
      <c r="H375" s="65">
        <f t="shared" si="17"/>
        <v>11</v>
      </c>
      <c r="I375" s="71" t="s">
        <v>146</v>
      </c>
      <c r="J375" s="128" t="s">
        <v>556</v>
      </c>
      <c r="K375" s="122">
        <f>ROWS(J375:J375)</f>
        <v>1</v>
      </c>
      <c r="L375" s="85"/>
    </row>
    <row r="376" spans="1:15" s="72" customFormat="1" x14ac:dyDescent="0.35">
      <c r="A376" s="65">
        <f t="shared" si="15"/>
        <v>10</v>
      </c>
      <c r="B376" s="122"/>
      <c r="C376" s="122"/>
      <c r="D376" s="69">
        <v>1</v>
      </c>
      <c r="E376" s="65">
        <f t="shared" si="16"/>
        <v>1</v>
      </c>
      <c r="F376" s="70">
        <v>10.021000000000001</v>
      </c>
      <c r="G376" s="69">
        <v>12.06</v>
      </c>
      <c r="H376" s="65">
        <f t="shared" si="17"/>
        <v>12</v>
      </c>
      <c r="I376" s="71" t="s">
        <v>146</v>
      </c>
      <c r="J376" s="128"/>
      <c r="K376" s="122"/>
      <c r="L376" s="85"/>
    </row>
    <row r="377" spans="1:15" s="72" customFormat="1" x14ac:dyDescent="0.35">
      <c r="A377" s="65">
        <f t="shared" si="15"/>
        <v>10</v>
      </c>
      <c r="B377" s="122"/>
      <c r="C377" s="122"/>
      <c r="D377" s="69">
        <v>1</v>
      </c>
      <c r="E377" s="65">
        <f t="shared" si="16"/>
        <v>1</v>
      </c>
      <c r="F377" s="70">
        <v>10.021000000000001</v>
      </c>
      <c r="G377" s="69">
        <v>12.08</v>
      </c>
      <c r="H377" s="65">
        <f t="shared" si="17"/>
        <v>12</v>
      </c>
      <c r="I377" s="71" t="s">
        <v>146</v>
      </c>
      <c r="J377" s="128"/>
      <c r="K377" s="122"/>
    </row>
    <row r="378" spans="1:15" s="72" customFormat="1" x14ac:dyDescent="0.35">
      <c r="A378" s="65">
        <f t="shared" si="15"/>
        <v>10</v>
      </c>
      <c r="B378" s="122"/>
      <c r="C378" s="122"/>
      <c r="D378" s="69">
        <v>1</v>
      </c>
      <c r="E378" s="65">
        <f t="shared" si="16"/>
        <v>1</v>
      </c>
      <c r="F378" s="70">
        <v>10.021000000000001</v>
      </c>
      <c r="G378" s="69">
        <v>12.09</v>
      </c>
      <c r="H378" s="65">
        <f t="shared" si="17"/>
        <v>12</v>
      </c>
      <c r="I378" s="71" t="s">
        <v>146</v>
      </c>
      <c r="J378" s="128"/>
      <c r="K378" s="122"/>
    </row>
    <row r="379" spans="1:15" s="72" customFormat="1" x14ac:dyDescent="0.35">
      <c r="A379" s="65">
        <f t="shared" si="15"/>
        <v>10</v>
      </c>
      <c r="B379" s="122"/>
      <c r="C379" s="122"/>
      <c r="D379" s="69">
        <v>1</v>
      </c>
      <c r="E379" s="65">
        <f t="shared" si="16"/>
        <v>1</v>
      </c>
      <c r="F379" s="70">
        <v>10.021000000000001</v>
      </c>
      <c r="G379" s="69">
        <v>12.13</v>
      </c>
      <c r="H379" s="65">
        <f t="shared" si="17"/>
        <v>12</v>
      </c>
      <c r="I379" s="71" t="s">
        <v>146</v>
      </c>
      <c r="J379" s="128"/>
      <c r="K379" s="122"/>
      <c r="L379" s="85"/>
    </row>
    <row r="380" spans="1:15" s="72" customFormat="1" x14ac:dyDescent="0.35">
      <c r="A380" s="65">
        <f t="shared" si="15"/>
        <v>10</v>
      </c>
      <c r="B380" s="122"/>
      <c r="C380" s="122"/>
      <c r="D380" s="69">
        <v>1</v>
      </c>
      <c r="E380" s="65">
        <f t="shared" si="16"/>
        <v>1</v>
      </c>
      <c r="F380" s="70">
        <v>10.025</v>
      </c>
      <c r="G380" s="69">
        <v>12.11</v>
      </c>
      <c r="H380" s="65">
        <f t="shared" si="17"/>
        <v>12</v>
      </c>
      <c r="I380" s="71" t="s">
        <v>146</v>
      </c>
      <c r="J380" s="128" t="s">
        <v>557</v>
      </c>
      <c r="K380" s="122">
        <f>ROWS(J376:J380)</f>
        <v>5</v>
      </c>
      <c r="L380" s="64"/>
    </row>
    <row r="381" spans="1:15" s="68" customFormat="1" x14ac:dyDescent="0.35">
      <c r="A381" s="65">
        <f t="shared" si="15"/>
        <v>10</v>
      </c>
      <c r="B381" s="122"/>
      <c r="C381" s="122"/>
      <c r="D381" s="69">
        <v>1</v>
      </c>
      <c r="E381" s="65">
        <f t="shared" si="16"/>
        <v>1</v>
      </c>
      <c r="F381" s="70">
        <v>10.012</v>
      </c>
      <c r="G381" s="69">
        <v>15.04</v>
      </c>
      <c r="H381" s="65">
        <f t="shared" si="17"/>
        <v>15</v>
      </c>
      <c r="I381" s="71" t="s">
        <v>112</v>
      </c>
      <c r="J381" s="128"/>
      <c r="K381" s="122"/>
      <c r="L381" s="64"/>
      <c r="M381" s="64"/>
      <c r="N381" s="64"/>
      <c r="O381" s="64"/>
    </row>
    <row r="382" spans="1:15" s="68" customFormat="1" x14ac:dyDescent="0.35">
      <c r="A382" s="65">
        <f t="shared" si="15"/>
        <v>10</v>
      </c>
      <c r="B382" s="122"/>
      <c r="C382" s="122"/>
      <c r="D382" s="69">
        <v>1</v>
      </c>
      <c r="E382" s="65">
        <f t="shared" si="16"/>
        <v>1</v>
      </c>
      <c r="F382" s="70">
        <v>10.026</v>
      </c>
      <c r="G382" s="69">
        <v>15.04</v>
      </c>
      <c r="H382" s="65">
        <f t="shared" si="17"/>
        <v>15</v>
      </c>
      <c r="I382" s="71" t="s">
        <v>112</v>
      </c>
      <c r="J382" s="128" t="s">
        <v>558</v>
      </c>
      <c r="K382" s="122">
        <f>ROWS(J381:J382)</f>
        <v>2</v>
      </c>
      <c r="L382" s="85"/>
      <c r="M382" s="64"/>
      <c r="N382" s="64"/>
      <c r="O382" s="64"/>
    </row>
    <row r="383" spans="1:15" s="68" customFormat="1" x14ac:dyDescent="0.25">
      <c r="A383" s="65">
        <f t="shared" si="15"/>
        <v>10</v>
      </c>
      <c r="B383" s="128"/>
      <c r="C383" s="128"/>
      <c r="D383" s="65">
        <v>3</v>
      </c>
      <c r="E383" s="65">
        <f t="shared" si="16"/>
        <v>3</v>
      </c>
      <c r="F383" s="66">
        <v>10.021000000000001</v>
      </c>
      <c r="G383" s="65">
        <v>1.01</v>
      </c>
      <c r="H383" s="65">
        <f t="shared" si="17"/>
        <v>1</v>
      </c>
      <c r="I383" s="67" t="s">
        <v>224</v>
      </c>
      <c r="J383" s="124"/>
      <c r="K383" s="124"/>
      <c r="L383" s="64"/>
      <c r="M383" s="64"/>
      <c r="N383" s="64"/>
      <c r="O383" s="64"/>
    </row>
    <row r="384" spans="1:15" s="72" customFormat="1" x14ac:dyDescent="0.35">
      <c r="A384" s="65">
        <f t="shared" si="15"/>
        <v>10</v>
      </c>
      <c r="B384" s="128"/>
      <c r="C384" s="128"/>
      <c r="D384" s="65">
        <v>3</v>
      </c>
      <c r="E384" s="65">
        <f t="shared" si="16"/>
        <v>3</v>
      </c>
      <c r="F384" s="66">
        <v>10.021000000000001</v>
      </c>
      <c r="G384" s="65">
        <v>2.0099999999999998</v>
      </c>
      <c r="H384" s="65">
        <f t="shared" si="17"/>
        <v>2</v>
      </c>
      <c r="I384" s="67" t="s">
        <v>224</v>
      </c>
      <c r="J384" s="124"/>
      <c r="K384" s="123"/>
      <c r="L384" s="85"/>
      <c r="M384" s="64"/>
      <c r="N384" s="64"/>
      <c r="O384" s="64"/>
    </row>
    <row r="385" spans="1:15" s="72" customFormat="1" x14ac:dyDescent="0.35">
      <c r="A385" s="65">
        <f t="shared" si="15"/>
        <v>10</v>
      </c>
      <c r="B385" s="122"/>
      <c r="C385" s="122"/>
      <c r="D385" s="69">
        <v>3</v>
      </c>
      <c r="E385" s="65">
        <f t="shared" si="16"/>
        <v>3</v>
      </c>
      <c r="F385" s="70">
        <v>10.010999999999999</v>
      </c>
      <c r="G385" s="69">
        <v>3.01</v>
      </c>
      <c r="H385" s="65">
        <f t="shared" si="17"/>
        <v>3</v>
      </c>
      <c r="I385" s="71" t="s">
        <v>229</v>
      </c>
      <c r="J385" s="124"/>
      <c r="K385" s="124"/>
      <c r="L385" s="64"/>
      <c r="M385" s="83"/>
      <c r="N385" s="83"/>
      <c r="O385" s="83"/>
    </row>
    <row r="386" spans="1:15" s="72" customFormat="1" x14ac:dyDescent="0.35">
      <c r="A386" s="65">
        <f t="shared" ref="A386:A449" si="18">_xlfn.FLOOR.MATH(F386)</f>
        <v>10</v>
      </c>
      <c r="B386" s="122"/>
      <c r="C386" s="122"/>
      <c r="D386" s="69">
        <v>3</v>
      </c>
      <c r="E386" s="65">
        <f t="shared" ref="E386:E449" si="19">_xlfn.FLOOR.MATH(D386)</f>
        <v>3</v>
      </c>
      <c r="F386" s="70">
        <v>10.021000000000001</v>
      </c>
      <c r="G386" s="69">
        <v>3.01</v>
      </c>
      <c r="H386" s="65">
        <f t="shared" ref="H386:H449" si="20">_xlfn.FLOOR.MATH(G386)</f>
        <v>3</v>
      </c>
      <c r="I386" s="71" t="s">
        <v>229</v>
      </c>
      <c r="J386" s="125" t="s">
        <v>591</v>
      </c>
      <c r="K386" s="128">
        <f>ROWS(J385:J386)</f>
        <v>2</v>
      </c>
      <c r="M386" s="83"/>
      <c r="N386" s="83"/>
      <c r="O386" s="83"/>
    </row>
    <row r="387" spans="1:15" s="72" customFormat="1" x14ac:dyDescent="0.35">
      <c r="A387" s="65">
        <f t="shared" si="18"/>
        <v>10</v>
      </c>
      <c r="B387" s="123"/>
      <c r="C387" s="123"/>
      <c r="D387" s="60">
        <v>3</v>
      </c>
      <c r="E387" s="65">
        <f t="shared" si="19"/>
        <v>3</v>
      </c>
      <c r="F387" s="61">
        <v>10.010999999999999</v>
      </c>
      <c r="G387" s="60">
        <v>1.02</v>
      </c>
      <c r="H387" s="65">
        <f t="shared" si="20"/>
        <v>1</v>
      </c>
      <c r="I387" s="62" t="s">
        <v>228</v>
      </c>
      <c r="J387" s="124"/>
      <c r="K387" s="124"/>
      <c r="M387" s="84"/>
      <c r="N387" s="84"/>
      <c r="O387" s="84"/>
    </row>
    <row r="388" spans="1:15" s="72" customFormat="1" x14ac:dyDescent="0.25">
      <c r="A388" s="65">
        <f t="shared" si="18"/>
        <v>10</v>
      </c>
      <c r="B388" s="132"/>
      <c r="C388" s="132"/>
      <c r="D388" s="54">
        <v>3</v>
      </c>
      <c r="E388" s="65">
        <f t="shared" si="19"/>
        <v>3</v>
      </c>
      <c r="F388" s="55">
        <v>10.021000000000001</v>
      </c>
      <c r="G388" s="54">
        <v>1.05</v>
      </c>
      <c r="H388" s="65">
        <f t="shared" si="20"/>
        <v>1</v>
      </c>
      <c r="I388" s="56" t="s">
        <v>217</v>
      </c>
      <c r="J388" s="124"/>
      <c r="K388" s="124"/>
      <c r="M388" s="84"/>
      <c r="N388" s="84"/>
      <c r="O388" s="84"/>
    </row>
    <row r="389" spans="1:15" s="72" customFormat="1" x14ac:dyDescent="0.35">
      <c r="A389" s="65">
        <f t="shared" si="18"/>
        <v>10</v>
      </c>
      <c r="B389" s="132"/>
      <c r="C389" s="132"/>
      <c r="D389" s="54">
        <v>3</v>
      </c>
      <c r="E389" s="65">
        <f t="shared" si="19"/>
        <v>3</v>
      </c>
      <c r="F389" s="55">
        <v>10.023</v>
      </c>
      <c r="G389" s="54">
        <v>1.05</v>
      </c>
      <c r="H389" s="65">
        <f t="shared" si="20"/>
        <v>1</v>
      </c>
      <c r="I389" s="56" t="s">
        <v>217</v>
      </c>
      <c r="J389" s="128"/>
      <c r="K389" s="122"/>
      <c r="L389" s="85"/>
      <c r="M389" s="84"/>
      <c r="N389" s="84"/>
      <c r="O389" s="84"/>
    </row>
    <row r="390" spans="1:15" s="72" customFormat="1" x14ac:dyDescent="0.35">
      <c r="A390" s="65">
        <f t="shared" si="18"/>
        <v>10</v>
      </c>
      <c r="B390" s="123"/>
      <c r="C390" s="123"/>
      <c r="D390" s="60">
        <v>3</v>
      </c>
      <c r="E390" s="65">
        <f t="shared" si="19"/>
        <v>3</v>
      </c>
      <c r="F390" s="61">
        <v>10.025</v>
      </c>
      <c r="G390" s="60">
        <v>1.05</v>
      </c>
      <c r="H390" s="65">
        <f t="shared" si="20"/>
        <v>1</v>
      </c>
      <c r="I390" s="62" t="s">
        <v>217</v>
      </c>
      <c r="J390" s="128"/>
      <c r="K390" s="122"/>
      <c r="L390" s="64"/>
      <c r="M390" s="64"/>
      <c r="N390" s="64"/>
      <c r="O390" s="64"/>
    </row>
    <row r="391" spans="1:15" s="72" customFormat="1" x14ac:dyDescent="0.35">
      <c r="A391" s="65">
        <f t="shared" si="18"/>
        <v>10</v>
      </c>
      <c r="B391" s="123"/>
      <c r="C391" s="123"/>
      <c r="D391" s="60">
        <v>3</v>
      </c>
      <c r="E391" s="65">
        <f t="shared" si="19"/>
        <v>3</v>
      </c>
      <c r="F391" s="61">
        <v>10.013</v>
      </c>
      <c r="G391" s="60">
        <v>8.01</v>
      </c>
      <c r="H391" s="65">
        <f t="shared" si="20"/>
        <v>8</v>
      </c>
      <c r="I391" s="62" t="s">
        <v>249</v>
      </c>
      <c r="J391" s="124"/>
      <c r="K391" s="124"/>
      <c r="L391" s="64"/>
      <c r="M391" s="64"/>
      <c r="N391" s="64"/>
      <c r="O391" s="64"/>
    </row>
    <row r="392" spans="1:15" s="72" customFormat="1" x14ac:dyDescent="0.35">
      <c r="A392" s="65">
        <f t="shared" si="18"/>
        <v>10</v>
      </c>
      <c r="B392" s="122"/>
      <c r="C392" s="122"/>
      <c r="D392" s="69">
        <v>3</v>
      </c>
      <c r="E392" s="65">
        <f t="shared" si="19"/>
        <v>3</v>
      </c>
      <c r="F392" s="70">
        <v>10.010999999999999</v>
      </c>
      <c r="G392" s="69">
        <v>8.01</v>
      </c>
      <c r="H392" s="65">
        <f t="shared" si="20"/>
        <v>8</v>
      </c>
      <c r="I392" s="71" t="s">
        <v>248</v>
      </c>
      <c r="J392" s="124" t="s">
        <v>592</v>
      </c>
      <c r="K392" s="124">
        <f>ROWS(J391:J392)</f>
        <v>2</v>
      </c>
      <c r="L392" s="64"/>
      <c r="M392" s="64"/>
      <c r="N392" s="64"/>
      <c r="O392" s="64"/>
    </row>
    <row r="393" spans="1:15" s="72" customFormat="1" x14ac:dyDescent="0.35">
      <c r="A393" s="65">
        <f t="shared" si="18"/>
        <v>10</v>
      </c>
      <c r="B393" s="122"/>
      <c r="C393" s="122"/>
      <c r="D393" s="69">
        <v>3</v>
      </c>
      <c r="E393" s="65">
        <f t="shared" si="19"/>
        <v>3</v>
      </c>
      <c r="F393" s="70">
        <v>10.010999999999999</v>
      </c>
      <c r="G393" s="69">
        <v>1.03</v>
      </c>
      <c r="H393" s="65">
        <f t="shared" si="20"/>
        <v>1</v>
      </c>
      <c r="I393" s="71" t="s">
        <v>226</v>
      </c>
      <c r="J393" s="124" t="s">
        <v>589</v>
      </c>
      <c r="K393" s="124">
        <f>ROWS(J388:J393)</f>
        <v>6</v>
      </c>
      <c r="L393" s="64"/>
      <c r="M393" s="64"/>
      <c r="N393" s="64"/>
      <c r="O393" s="64"/>
    </row>
    <row r="394" spans="1:15" s="72" customFormat="1" x14ac:dyDescent="0.35">
      <c r="A394" s="65">
        <f t="shared" si="18"/>
        <v>10</v>
      </c>
      <c r="B394" s="123"/>
      <c r="C394" s="123"/>
      <c r="D394" s="60">
        <v>3</v>
      </c>
      <c r="E394" s="65">
        <f t="shared" si="19"/>
        <v>3</v>
      </c>
      <c r="F394" s="61">
        <v>10.021000000000001</v>
      </c>
      <c r="G394" s="60">
        <v>2.0099999999999998</v>
      </c>
      <c r="H394" s="65">
        <f t="shared" si="20"/>
        <v>2</v>
      </c>
      <c r="I394" s="62" t="s">
        <v>221</v>
      </c>
      <c r="J394" s="128" t="s">
        <v>590</v>
      </c>
      <c r="K394" s="122">
        <f>ROWS(J393:J394)</f>
        <v>2</v>
      </c>
      <c r="L394" s="64"/>
    </row>
    <row r="395" spans="1:15" s="72" customFormat="1" x14ac:dyDescent="0.35">
      <c r="A395" s="65">
        <f t="shared" si="18"/>
        <v>10</v>
      </c>
      <c r="B395" s="122"/>
      <c r="C395" s="122"/>
      <c r="D395" s="69">
        <v>4</v>
      </c>
      <c r="E395" s="65">
        <f t="shared" si="19"/>
        <v>4</v>
      </c>
      <c r="F395" s="70">
        <v>10.010999999999999</v>
      </c>
      <c r="G395" s="69">
        <v>3.01</v>
      </c>
      <c r="H395" s="65">
        <f t="shared" si="20"/>
        <v>3</v>
      </c>
      <c r="I395" s="71" t="s">
        <v>229</v>
      </c>
      <c r="J395" s="125"/>
      <c r="K395" s="122"/>
      <c r="L395" s="64"/>
      <c r="M395" s="64"/>
      <c r="N395" s="64"/>
      <c r="O395" s="64"/>
    </row>
    <row r="396" spans="1:15" s="64" customFormat="1" x14ac:dyDescent="0.35">
      <c r="A396" s="65">
        <f t="shared" si="18"/>
        <v>10</v>
      </c>
      <c r="B396" s="122"/>
      <c r="C396" s="122"/>
      <c r="D396" s="69">
        <v>4</v>
      </c>
      <c r="E396" s="65">
        <f t="shared" si="19"/>
        <v>4</v>
      </c>
      <c r="F396" s="70">
        <v>10.021000000000001</v>
      </c>
      <c r="G396" s="69">
        <v>3.01</v>
      </c>
      <c r="H396" s="65">
        <f t="shared" si="20"/>
        <v>3</v>
      </c>
      <c r="I396" s="71" t="s">
        <v>229</v>
      </c>
      <c r="J396" s="125" t="s">
        <v>624</v>
      </c>
      <c r="K396" s="122">
        <f>ROWS(J393:J396)</f>
        <v>4</v>
      </c>
      <c r="L396" s="85"/>
    </row>
    <row r="397" spans="1:15" s="64" customFormat="1" x14ac:dyDescent="0.35">
      <c r="A397" s="65">
        <f t="shared" si="18"/>
        <v>10</v>
      </c>
      <c r="B397" s="122"/>
      <c r="C397" s="122"/>
      <c r="D397" s="69">
        <v>4</v>
      </c>
      <c r="E397" s="65">
        <f t="shared" si="19"/>
        <v>4</v>
      </c>
      <c r="F397" s="70">
        <v>10.010999999999999</v>
      </c>
      <c r="G397" s="69">
        <v>7.01</v>
      </c>
      <c r="H397" s="65">
        <f t="shared" si="20"/>
        <v>7</v>
      </c>
      <c r="I397" s="71" t="s">
        <v>229</v>
      </c>
      <c r="J397" s="125"/>
      <c r="K397" s="122"/>
    </row>
    <row r="398" spans="1:15" s="58" customFormat="1" x14ac:dyDescent="0.35">
      <c r="A398" s="65">
        <f t="shared" si="18"/>
        <v>10</v>
      </c>
      <c r="B398" s="122"/>
      <c r="C398" s="122"/>
      <c r="D398" s="69">
        <v>4</v>
      </c>
      <c r="E398" s="65">
        <f t="shared" si="19"/>
        <v>4</v>
      </c>
      <c r="F398" s="70">
        <v>10.021000000000001</v>
      </c>
      <c r="G398" s="69">
        <v>7.01</v>
      </c>
      <c r="H398" s="65">
        <f t="shared" si="20"/>
        <v>7</v>
      </c>
      <c r="I398" s="71" t="s">
        <v>229</v>
      </c>
      <c r="J398" s="125" t="s">
        <v>625</v>
      </c>
      <c r="K398" s="122">
        <f>ROWS(J397:J398)</f>
        <v>2</v>
      </c>
      <c r="L398" s="85"/>
      <c r="M398" s="64"/>
      <c r="N398" s="64"/>
      <c r="O398" s="64"/>
    </row>
    <row r="399" spans="1:15" s="58" customFormat="1" x14ac:dyDescent="0.35">
      <c r="A399" s="65">
        <f t="shared" si="18"/>
        <v>10</v>
      </c>
      <c r="B399" s="122"/>
      <c r="C399" s="122"/>
      <c r="D399" s="69">
        <v>4</v>
      </c>
      <c r="E399" s="65">
        <f t="shared" si="19"/>
        <v>4</v>
      </c>
      <c r="F399" s="70">
        <v>10.010999999999999</v>
      </c>
      <c r="G399" s="69">
        <v>8.0299999999999994</v>
      </c>
      <c r="H399" s="65">
        <f t="shared" si="20"/>
        <v>8</v>
      </c>
      <c r="I399" s="71" t="s">
        <v>218</v>
      </c>
      <c r="J399" s="125"/>
      <c r="K399" s="122"/>
      <c r="L399" s="64"/>
      <c r="M399" s="72"/>
      <c r="N399" s="72"/>
      <c r="O399" s="72"/>
    </row>
    <row r="400" spans="1:15" s="58" customFormat="1" x14ac:dyDescent="0.35">
      <c r="A400" s="65">
        <f t="shared" si="18"/>
        <v>10</v>
      </c>
      <c r="B400" s="122"/>
      <c r="C400" s="122"/>
      <c r="D400" s="69">
        <v>4</v>
      </c>
      <c r="E400" s="65">
        <f t="shared" si="19"/>
        <v>4</v>
      </c>
      <c r="F400" s="70">
        <v>10.010999999999999</v>
      </c>
      <c r="G400" s="69">
        <v>8.0399999999999991</v>
      </c>
      <c r="H400" s="65">
        <f t="shared" si="20"/>
        <v>8</v>
      </c>
      <c r="I400" s="71" t="s">
        <v>218</v>
      </c>
      <c r="J400" s="125"/>
      <c r="K400" s="122"/>
      <c r="L400" s="72"/>
      <c r="M400" s="72"/>
      <c r="N400" s="72"/>
      <c r="O400" s="72"/>
    </row>
    <row r="401" spans="1:15" s="58" customFormat="1" x14ac:dyDescent="0.35">
      <c r="A401" s="65">
        <f t="shared" si="18"/>
        <v>10</v>
      </c>
      <c r="B401" s="122"/>
      <c r="C401" s="122"/>
      <c r="D401" s="69">
        <v>4</v>
      </c>
      <c r="E401" s="65">
        <f t="shared" si="19"/>
        <v>4</v>
      </c>
      <c r="F401" s="70">
        <v>10.012</v>
      </c>
      <c r="G401" s="69">
        <v>8.0299999999999994</v>
      </c>
      <c r="H401" s="65">
        <f t="shared" si="20"/>
        <v>8</v>
      </c>
      <c r="I401" s="71" t="s">
        <v>218</v>
      </c>
      <c r="J401" s="125"/>
      <c r="K401" s="122"/>
      <c r="L401" s="72"/>
      <c r="M401" s="72"/>
      <c r="N401" s="72"/>
      <c r="O401" s="72"/>
    </row>
    <row r="402" spans="1:15" s="58" customFormat="1" x14ac:dyDescent="0.35">
      <c r="A402" s="65">
        <f t="shared" si="18"/>
        <v>10</v>
      </c>
      <c r="B402" s="122"/>
      <c r="C402" s="122"/>
      <c r="D402" s="69">
        <v>4</v>
      </c>
      <c r="E402" s="65">
        <f t="shared" si="19"/>
        <v>4</v>
      </c>
      <c r="F402" s="70">
        <v>10.012</v>
      </c>
      <c r="G402" s="69">
        <v>8.0399999999999991</v>
      </c>
      <c r="H402" s="65">
        <f t="shared" si="20"/>
        <v>8</v>
      </c>
      <c r="I402" s="71" t="s">
        <v>218</v>
      </c>
      <c r="J402" s="125" t="s">
        <v>626</v>
      </c>
      <c r="K402" s="122">
        <f>ROWS(J399:J402)</f>
        <v>4</v>
      </c>
      <c r="L402" s="72"/>
      <c r="M402" s="72"/>
      <c r="N402" s="72"/>
      <c r="O402" s="72"/>
    </row>
    <row r="403" spans="1:15" s="58" customFormat="1" x14ac:dyDescent="0.35">
      <c r="A403" s="65">
        <f t="shared" si="18"/>
        <v>10</v>
      </c>
      <c r="B403" s="122"/>
      <c r="C403" s="122"/>
      <c r="D403" s="69">
        <v>4</v>
      </c>
      <c r="E403" s="65">
        <f t="shared" si="19"/>
        <v>4</v>
      </c>
      <c r="F403" s="70">
        <v>10.010999999999999</v>
      </c>
      <c r="G403" s="69">
        <v>200</v>
      </c>
      <c r="H403" s="65">
        <f t="shared" si="20"/>
        <v>200</v>
      </c>
      <c r="I403" s="71" t="s">
        <v>230</v>
      </c>
      <c r="J403" s="125"/>
      <c r="K403" s="122"/>
      <c r="L403" s="64"/>
      <c r="M403" s="64"/>
      <c r="N403" s="64"/>
      <c r="O403" s="64"/>
    </row>
    <row r="404" spans="1:15" s="58" customFormat="1" x14ac:dyDescent="0.35">
      <c r="A404" s="65">
        <f t="shared" si="18"/>
        <v>10</v>
      </c>
      <c r="B404" s="122"/>
      <c r="C404" s="122"/>
      <c r="D404" s="69">
        <v>4</v>
      </c>
      <c r="E404" s="65">
        <f t="shared" si="19"/>
        <v>4</v>
      </c>
      <c r="F404" s="70">
        <v>10.023</v>
      </c>
      <c r="G404" s="69">
        <v>200</v>
      </c>
      <c r="H404" s="65">
        <f t="shared" si="20"/>
        <v>200</v>
      </c>
      <c r="I404" s="71" t="s">
        <v>230</v>
      </c>
      <c r="J404" s="125"/>
      <c r="K404" s="122"/>
      <c r="L404" s="64"/>
      <c r="M404" s="64"/>
      <c r="N404" s="64"/>
      <c r="O404" s="64"/>
    </row>
    <row r="405" spans="1:15" s="58" customFormat="1" x14ac:dyDescent="0.35">
      <c r="A405" s="65">
        <f t="shared" si="18"/>
        <v>10</v>
      </c>
      <c r="B405" s="122"/>
      <c r="C405" s="122"/>
      <c r="D405" s="69">
        <v>5</v>
      </c>
      <c r="E405" s="65">
        <f t="shared" si="19"/>
        <v>5</v>
      </c>
      <c r="F405" s="70">
        <v>10.010999999999999</v>
      </c>
      <c r="G405" s="69">
        <v>7.01</v>
      </c>
      <c r="H405" s="65">
        <f t="shared" si="20"/>
        <v>7</v>
      </c>
      <c r="I405" s="71" t="s">
        <v>229</v>
      </c>
      <c r="J405" s="132"/>
      <c r="K405" s="123"/>
      <c r="L405" s="64"/>
      <c r="M405" s="72"/>
      <c r="N405" s="72"/>
      <c r="O405" s="72"/>
    </row>
    <row r="406" spans="1:15" s="58" customFormat="1" x14ac:dyDescent="0.35">
      <c r="A406" s="65">
        <f t="shared" si="18"/>
        <v>10</v>
      </c>
      <c r="B406" s="122"/>
      <c r="C406" s="122"/>
      <c r="D406" s="69">
        <v>5</v>
      </c>
      <c r="E406" s="65">
        <f t="shared" si="19"/>
        <v>5</v>
      </c>
      <c r="F406" s="70">
        <v>10.021000000000001</v>
      </c>
      <c r="G406" s="69">
        <v>7.01</v>
      </c>
      <c r="H406" s="65">
        <f t="shared" si="20"/>
        <v>7</v>
      </c>
      <c r="I406" s="71" t="s">
        <v>229</v>
      </c>
      <c r="J406" s="132" t="s">
        <v>648</v>
      </c>
      <c r="K406" s="123">
        <f>ROWS(J405:J406)</f>
        <v>2</v>
      </c>
      <c r="L406" s="72"/>
      <c r="M406" s="72"/>
      <c r="N406" s="72"/>
      <c r="O406" s="72"/>
    </row>
    <row r="407" spans="1:15" s="64" customFormat="1" x14ac:dyDescent="0.35">
      <c r="A407" s="65">
        <f t="shared" si="18"/>
        <v>10</v>
      </c>
      <c r="B407" s="122"/>
      <c r="C407" s="122"/>
      <c r="D407" s="69">
        <v>5</v>
      </c>
      <c r="E407" s="65">
        <f t="shared" si="19"/>
        <v>5</v>
      </c>
      <c r="F407" s="70">
        <v>10.010999999999999</v>
      </c>
      <c r="G407" s="69">
        <v>8.0299999999999994</v>
      </c>
      <c r="H407" s="65">
        <f t="shared" si="20"/>
        <v>8</v>
      </c>
      <c r="I407" s="71" t="s">
        <v>218</v>
      </c>
      <c r="J407" s="132"/>
      <c r="K407" s="123"/>
      <c r="L407" s="72"/>
      <c r="M407" s="58"/>
      <c r="N407" s="58"/>
      <c r="O407" s="58"/>
    </row>
    <row r="408" spans="1:15" s="64" customFormat="1" x14ac:dyDescent="0.35">
      <c r="A408" s="65">
        <f t="shared" si="18"/>
        <v>10</v>
      </c>
      <c r="B408" s="122"/>
      <c r="C408" s="122"/>
      <c r="D408" s="69">
        <v>5</v>
      </c>
      <c r="E408" s="65">
        <f t="shared" si="19"/>
        <v>5</v>
      </c>
      <c r="F408" s="70">
        <v>10.010999999999999</v>
      </c>
      <c r="G408" s="69">
        <v>8.0399999999999991</v>
      </c>
      <c r="H408" s="65">
        <f t="shared" si="20"/>
        <v>8</v>
      </c>
      <c r="I408" s="71" t="s">
        <v>218</v>
      </c>
      <c r="J408" s="132"/>
      <c r="K408" s="123"/>
      <c r="M408" s="58"/>
      <c r="N408" s="58"/>
      <c r="O408" s="58"/>
    </row>
    <row r="409" spans="1:15" s="64" customFormat="1" x14ac:dyDescent="0.35">
      <c r="A409" s="65">
        <f t="shared" si="18"/>
        <v>10</v>
      </c>
      <c r="B409" s="122"/>
      <c r="C409" s="122"/>
      <c r="D409" s="69">
        <v>5</v>
      </c>
      <c r="E409" s="65">
        <f t="shared" si="19"/>
        <v>5</v>
      </c>
      <c r="F409" s="70">
        <v>10.012</v>
      </c>
      <c r="G409" s="69">
        <v>8.0299999999999994</v>
      </c>
      <c r="H409" s="65">
        <f t="shared" si="20"/>
        <v>8</v>
      </c>
      <c r="I409" s="71" t="s">
        <v>218</v>
      </c>
      <c r="J409" s="132"/>
      <c r="K409" s="123"/>
      <c r="M409" s="58"/>
      <c r="N409" s="58"/>
      <c r="O409" s="58"/>
    </row>
    <row r="410" spans="1:15" s="64" customFormat="1" x14ac:dyDescent="0.35">
      <c r="A410" s="65">
        <f t="shared" si="18"/>
        <v>10</v>
      </c>
      <c r="B410" s="122"/>
      <c r="C410" s="122"/>
      <c r="D410" s="69">
        <v>5</v>
      </c>
      <c r="E410" s="65">
        <f t="shared" si="19"/>
        <v>5</v>
      </c>
      <c r="F410" s="70">
        <v>10.012</v>
      </c>
      <c r="G410" s="69">
        <v>8.0399999999999991</v>
      </c>
      <c r="H410" s="65">
        <f t="shared" si="20"/>
        <v>8</v>
      </c>
      <c r="I410" s="71" t="s">
        <v>218</v>
      </c>
      <c r="J410" s="132" t="s">
        <v>649</v>
      </c>
      <c r="K410" s="123">
        <f>ROWS(J407:J410)</f>
        <v>4</v>
      </c>
      <c r="M410" s="58"/>
      <c r="N410" s="58"/>
      <c r="O410" s="58"/>
    </row>
    <row r="411" spans="1:15" s="64" customFormat="1" x14ac:dyDescent="0.35">
      <c r="A411" s="65">
        <f t="shared" si="18"/>
        <v>10</v>
      </c>
      <c r="B411" s="128"/>
      <c r="C411" s="128"/>
      <c r="D411" s="65">
        <v>7.1</v>
      </c>
      <c r="E411" s="65">
        <f t="shared" si="19"/>
        <v>7</v>
      </c>
      <c r="F411" s="66">
        <v>10.021000000000001</v>
      </c>
      <c r="G411" s="65">
        <v>1.01</v>
      </c>
      <c r="H411" s="65">
        <f t="shared" si="20"/>
        <v>1</v>
      </c>
      <c r="I411" s="67" t="s">
        <v>224</v>
      </c>
      <c r="J411" s="128" t="s">
        <v>683</v>
      </c>
      <c r="K411" s="123">
        <f>ROWS(J411:J411)</f>
        <v>1</v>
      </c>
      <c r="L411" s="85"/>
      <c r="M411" s="59"/>
      <c r="N411" s="59"/>
      <c r="O411" s="59"/>
    </row>
    <row r="412" spans="1:15" s="72" customFormat="1" x14ac:dyDescent="0.35">
      <c r="A412" s="65">
        <f t="shared" si="18"/>
        <v>10</v>
      </c>
      <c r="B412" s="128"/>
      <c r="C412" s="128"/>
      <c r="D412" s="65">
        <v>7.1</v>
      </c>
      <c r="E412" s="65">
        <f t="shared" si="19"/>
        <v>7</v>
      </c>
      <c r="F412" s="66">
        <v>10.021000000000001</v>
      </c>
      <c r="G412" s="65">
        <v>2.0099999999999998</v>
      </c>
      <c r="H412" s="65">
        <f t="shared" si="20"/>
        <v>2</v>
      </c>
      <c r="I412" s="67" t="s">
        <v>224</v>
      </c>
      <c r="J412" s="128" t="s">
        <v>684</v>
      </c>
      <c r="K412" s="123">
        <f>ROWS(J412:J412)</f>
        <v>1</v>
      </c>
      <c r="L412" s="85"/>
      <c r="M412" s="59"/>
      <c r="N412" s="59"/>
      <c r="O412" s="59"/>
    </row>
    <row r="413" spans="1:15" s="72" customFormat="1" x14ac:dyDescent="0.35">
      <c r="A413" s="65">
        <f t="shared" si="18"/>
        <v>10</v>
      </c>
      <c r="B413" s="123"/>
      <c r="C413" s="123"/>
      <c r="D413" s="60">
        <v>7.1</v>
      </c>
      <c r="E413" s="65">
        <f t="shared" si="19"/>
        <v>7</v>
      </c>
      <c r="F413" s="61">
        <v>10.021000000000001</v>
      </c>
      <c r="G413" s="60">
        <v>5.09</v>
      </c>
      <c r="H413" s="65">
        <f t="shared" si="20"/>
        <v>5</v>
      </c>
      <c r="I413" s="62" t="s">
        <v>159</v>
      </c>
      <c r="J413" s="128"/>
      <c r="K413" s="122"/>
      <c r="L413" s="58"/>
      <c r="M413" s="59"/>
      <c r="N413" s="59"/>
      <c r="O413" s="59"/>
    </row>
    <row r="414" spans="1:15" s="72" customFormat="1" x14ac:dyDescent="0.35">
      <c r="A414" s="65">
        <f t="shared" si="18"/>
        <v>10</v>
      </c>
      <c r="B414" s="123"/>
      <c r="C414" s="123"/>
      <c r="D414" s="60">
        <v>7.1</v>
      </c>
      <c r="E414" s="65">
        <f t="shared" si="19"/>
        <v>7</v>
      </c>
      <c r="F414" s="61">
        <v>10.021000000000001</v>
      </c>
      <c r="G414" s="60">
        <v>13.01</v>
      </c>
      <c r="H414" s="65">
        <f t="shared" si="20"/>
        <v>13</v>
      </c>
      <c r="I414" s="62" t="s">
        <v>159</v>
      </c>
      <c r="J414" s="128"/>
      <c r="K414" s="122"/>
      <c r="L414" s="64"/>
      <c r="M414" s="59"/>
      <c r="N414" s="59"/>
      <c r="O414" s="59"/>
    </row>
    <row r="415" spans="1:15" s="72" customFormat="1" x14ac:dyDescent="0.35">
      <c r="A415" s="65">
        <f t="shared" si="18"/>
        <v>10</v>
      </c>
      <c r="B415" s="123"/>
      <c r="C415" s="123"/>
      <c r="D415" s="60">
        <v>7.1</v>
      </c>
      <c r="E415" s="65">
        <f t="shared" si="19"/>
        <v>7</v>
      </c>
      <c r="F415" s="61">
        <v>10.021000000000001</v>
      </c>
      <c r="G415" s="60">
        <v>13.02</v>
      </c>
      <c r="H415" s="65">
        <f t="shared" si="20"/>
        <v>13</v>
      </c>
      <c r="I415" s="62" t="s">
        <v>159</v>
      </c>
      <c r="J415" s="132" t="s">
        <v>693</v>
      </c>
      <c r="K415" s="123">
        <f>ROWS(J414:J415)</f>
        <v>2</v>
      </c>
      <c r="L415" s="85"/>
      <c r="M415" s="59"/>
      <c r="N415" s="59"/>
      <c r="O415" s="59"/>
    </row>
    <row r="416" spans="1:15" s="72" customFormat="1" x14ac:dyDescent="0.35">
      <c r="A416" s="65">
        <f t="shared" si="18"/>
        <v>10</v>
      </c>
      <c r="B416" s="123"/>
      <c r="C416" s="123"/>
      <c r="D416" s="60">
        <v>7.1</v>
      </c>
      <c r="E416" s="65">
        <f t="shared" si="19"/>
        <v>7</v>
      </c>
      <c r="F416" s="61">
        <v>10.010999999999999</v>
      </c>
      <c r="G416" s="60">
        <v>8.07</v>
      </c>
      <c r="H416" s="65">
        <f t="shared" si="20"/>
        <v>8</v>
      </c>
      <c r="I416" s="62" t="s">
        <v>210</v>
      </c>
      <c r="J416" s="128"/>
      <c r="K416" s="122"/>
      <c r="L416" s="85"/>
      <c r="M416" s="64"/>
      <c r="N416" s="64"/>
      <c r="O416" s="64"/>
    </row>
    <row r="417" spans="1:15" s="72" customFormat="1" x14ac:dyDescent="0.35">
      <c r="A417" s="65">
        <f t="shared" si="18"/>
        <v>10</v>
      </c>
      <c r="B417" s="123"/>
      <c r="C417" s="123"/>
      <c r="D417" s="60">
        <v>7.1</v>
      </c>
      <c r="E417" s="65">
        <f t="shared" si="19"/>
        <v>7</v>
      </c>
      <c r="F417" s="61">
        <v>10.012</v>
      </c>
      <c r="G417" s="60">
        <v>8.07</v>
      </c>
      <c r="H417" s="65">
        <f t="shared" si="20"/>
        <v>8</v>
      </c>
      <c r="I417" s="62" t="s">
        <v>210</v>
      </c>
      <c r="J417" s="128"/>
      <c r="K417" s="122"/>
      <c r="M417" s="64"/>
      <c r="N417" s="64"/>
      <c r="O417" s="64"/>
    </row>
    <row r="418" spans="1:15" s="72" customFormat="1" x14ac:dyDescent="0.35">
      <c r="A418" s="65">
        <f t="shared" si="18"/>
        <v>10</v>
      </c>
      <c r="B418" s="122"/>
      <c r="C418" s="122"/>
      <c r="D418" s="69">
        <v>7.1</v>
      </c>
      <c r="E418" s="65">
        <f t="shared" si="19"/>
        <v>7</v>
      </c>
      <c r="F418" s="70">
        <v>10.010999999999999</v>
      </c>
      <c r="G418" s="69">
        <v>7.01</v>
      </c>
      <c r="H418" s="65">
        <f t="shared" si="20"/>
        <v>7</v>
      </c>
      <c r="I418" s="71" t="s">
        <v>229</v>
      </c>
      <c r="J418" s="128"/>
      <c r="K418" s="122"/>
      <c r="M418" s="64"/>
      <c r="N418" s="64"/>
      <c r="O418" s="64"/>
    </row>
    <row r="419" spans="1:15" s="72" customFormat="1" x14ac:dyDescent="0.35">
      <c r="A419" s="65">
        <f t="shared" si="18"/>
        <v>10</v>
      </c>
      <c r="B419" s="122"/>
      <c r="C419" s="122"/>
      <c r="D419" s="69">
        <v>7.1</v>
      </c>
      <c r="E419" s="65">
        <f t="shared" si="19"/>
        <v>7</v>
      </c>
      <c r="F419" s="70">
        <v>10.021000000000001</v>
      </c>
      <c r="G419" s="69">
        <v>7.01</v>
      </c>
      <c r="H419" s="65">
        <f t="shared" si="20"/>
        <v>7</v>
      </c>
      <c r="I419" s="71" t="s">
        <v>229</v>
      </c>
      <c r="J419" s="128"/>
      <c r="K419" s="122"/>
      <c r="L419" s="64"/>
      <c r="M419" s="64"/>
      <c r="N419" s="64"/>
      <c r="O419" s="64"/>
    </row>
    <row r="420" spans="1:15" s="72" customFormat="1" x14ac:dyDescent="0.35">
      <c r="A420" s="65">
        <f t="shared" si="18"/>
        <v>10</v>
      </c>
      <c r="B420" s="123"/>
      <c r="C420" s="123"/>
      <c r="D420" s="60">
        <v>7.1</v>
      </c>
      <c r="E420" s="65">
        <f t="shared" si="19"/>
        <v>7</v>
      </c>
      <c r="F420" s="61">
        <v>10.010999999999999</v>
      </c>
      <c r="G420" s="60">
        <v>3.03</v>
      </c>
      <c r="H420" s="65">
        <f t="shared" si="20"/>
        <v>3</v>
      </c>
      <c r="I420" s="62" t="s">
        <v>215</v>
      </c>
      <c r="J420" s="128"/>
      <c r="K420" s="122"/>
      <c r="L420" s="64"/>
    </row>
    <row r="421" spans="1:15" s="72" customFormat="1" x14ac:dyDescent="0.35">
      <c r="A421" s="65">
        <f t="shared" si="18"/>
        <v>10</v>
      </c>
      <c r="B421" s="123"/>
      <c r="C421" s="123"/>
      <c r="D421" s="60">
        <v>7.1</v>
      </c>
      <c r="E421" s="65">
        <f t="shared" si="19"/>
        <v>7</v>
      </c>
      <c r="F421" s="61">
        <v>10.010999999999999</v>
      </c>
      <c r="G421" s="60">
        <v>3.04</v>
      </c>
      <c r="H421" s="65">
        <f t="shared" si="20"/>
        <v>3</v>
      </c>
      <c r="I421" s="62" t="s">
        <v>215</v>
      </c>
      <c r="J421" s="128"/>
      <c r="K421" s="122"/>
      <c r="L421" s="64"/>
    </row>
    <row r="422" spans="1:15" s="72" customFormat="1" x14ac:dyDescent="0.35">
      <c r="A422" s="65">
        <f t="shared" si="18"/>
        <v>10</v>
      </c>
      <c r="B422" s="123"/>
      <c r="C422" s="123"/>
      <c r="D422" s="60">
        <v>7.1</v>
      </c>
      <c r="E422" s="65">
        <f t="shared" si="19"/>
        <v>7</v>
      </c>
      <c r="F422" s="61">
        <v>10.021000000000001</v>
      </c>
      <c r="G422" s="60">
        <v>3.03</v>
      </c>
      <c r="H422" s="65">
        <f t="shared" si="20"/>
        <v>3</v>
      </c>
      <c r="I422" s="62" t="s">
        <v>215</v>
      </c>
      <c r="J422" s="128"/>
      <c r="K422" s="122"/>
      <c r="L422" s="64"/>
    </row>
    <row r="423" spans="1:15" s="72" customFormat="1" x14ac:dyDescent="0.35">
      <c r="A423" s="65">
        <f t="shared" si="18"/>
        <v>10</v>
      </c>
      <c r="B423" s="123"/>
      <c r="C423" s="123"/>
      <c r="D423" s="60">
        <v>7.1</v>
      </c>
      <c r="E423" s="65">
        <f t="shared" si="19"/>
        <v>7</v>
      </c>
      <c r="F423" s="61">
        <v>10.021000000000001</v>
      </c>
      <c r="G423" s="60">
        <v>3.04</v>
      </c>
      <c r="H423" s="65">
        <f t="shared" si="20"/>
        <v>3</v>
      </c>
      <c r="I423" s="62" t="s">
        <v>215</v>
      </c>
      <c r="J423" s="128"/>
      <c r="K423" s="122"/>
      <c r="L423" s="64"/>
    </row>
    <row r="424" spans="1:15" s="72" customFormat="1" x14ac:dyDescent="0.35">
      <c r="A424" s="65">
        <f t="shared" si="18"/>
        <v>10</v>
      </c>
      <c r="B424" s="123"/>
      <c r="C424" s="123"/>
      <c r="D424" s="60">
        <v>7.1</v>
      </c>
      <c r="E424" s="65">
        <f t="shared" si="19"/>
        <v>7</v>
      </c>
      <c r="F424" s="61">
        <v>10.010999999999999</v>
      </c>
      <c r="G424" s="60">
        <v>10.09</v>
      </c>
      <c r="H424" s="65">
        <f t="shared" si="20"/>
        <v>10</v>
      </c>
      <c r="I424" s="62" t="s">
        <v>215</v>
      </c>
      <c r="J424" s="128"/>
      <c r="K424" s="122"/>
      <c r="L424" s="64"/>
    </row>
    <row r="425" spans="1:15" s="72" customFormat="1" x14ac:dyDescent="0.35">
      <c r="A425" s="65">
        <f t="shared" si="18"/>
        <v>10</v>
      </c>
      <c r="B425" s="123"/>
      <c r="C425" s="123"/>
      <c r="D425" s="60">
        <v>7.1</v>
      </c>
      <c r="E425" s="65">
        <f t="shared" si="19"/>
        <v>7</v>
      </c>
      <c r="F425" s="61">
        <v>10.021000000000001</v>
      </c>
      <c r="G425" s="60">
        <v>10.09</v>
      </c>
      <c r="H425" s="65">
        <f t="shared" si="20"/>
        <v>10</v>
      </c>
      <c r="I425" s="62" t="s">
        <v>215</v>
      </c>
      <c r="J425" s="128" t="s">
        <v>692</v>
      </c>
      <c r="K425" s="122">
        <f>ROWS(J424:J425)</f>
        <v>2</v>
      </c>
      <c r="L425" s="85"/>
    </row>
    <row r="426" spans="1:15" s="72" customFormat="1" x14ac:dyDescent="0.35">
      <c r="A426" s="65">
        <f t="shared" si="18"/>
        <v>10</v>
      </c>
      <c r="B426" s="122"/>
      <c r="C426" s="122"/>
      <c r="D426" s="69">
        <v>7.1</v>
      </c>
      <c r="E426" s="65">
        <f t="shared" si="19"/>
        <v>7</v>
      </c>
      <c r="F426" s="70">
        <v>10.010999999999999</v>
      </c>
      <c r="G426" s="69">
        <v>5.04</v>
      </c>
      <c r="H426" s="65">
        <f t="shared" si="20"/>
        <v>5</v>
      </c>
      <c r="I426" s="71" t="s">
        <v>235</v>
      </c>
      <c r="J426" s="128"/>
      <c r="K426" s="122"/>
      <c r="L426" s="85"/>
    </row>
    <row r="427" spans="1:15" s="72" customFormat="1" x14ac:dyDescent="0.35">
      <c r="A427" s="65">
        <f t="shared" si="18"/>
        <v>10</v>
      </c>
      <c r="B427" s="122"/>
      <c r="C427" s="122"/>
      <c r="D427" s="69">
        <v>7.1</v>
      </c>
      <c r="E427" s="65">
        <f t="shared" si="19"/>
        <v>7</v>
      </c>
      <c r="F427" s="70">
        <v>10.023</v>
      </c>
      <c r="G427" s="69">
        <v>5.04</v>
      </c>
      <c r="H427" s="65">
        <f t="shared" si="20"/>
        <v>5</v>
      </c>
      <c r="I427" s="71" t="s">
        <v>235</v>
      </c>
      <c r="J427" s="132"/>
      <c r="K427" s="123"/>
      <c r="L427" s="85"/>
    </row>
    <row r="428" spans="1:15" s="72" customFormat="1" x14ac:dyDescent="0.35">
      <c r="A428" s="65">
        <f t="shared" si="18"/>
        <v>10</v>
      </c>
      <c r="B428" s="122"/>
      <c r="C428" s="122"/>
      <c r="D428" s="69">
        <v>7.1</v>
      </c>
      <c r="E428" s="65">
        <f t="shared" si="19"/>
        <v>7</v>
      </c>
      <c r="F428" s="70">
        <v>10.025</v>
      </c>
      <c r="G428" s="69">
        <v>5.04</v>
      </c>
      <c r="H428" s="65">
        <f t="shared" si="20"/>
        <v>5</v>
      </c>
      <c r="I428" s="71" t="s">
        <v>235</v>
      </c>
      <c r="J428" s="132"/>
      <c r="K428" s="123"/>
    </row>
    <row r="429" spans="1:15" s="64" customFormat="1" x14ac:dyDescent="0.35">
      <c r="A429" s="65">
        <f t="shared" si="18"/>
        <v>10</v>
      </c>
      <c r="B429" s="123"/>
      <c r="C429" s="123"/>
      <c r="D429" s="60">
        <v>7.1</v>
      </c>
      <c r="E429" s="65">
        <f t="shared" si="19"/>
        <v>7</v>
      </c>
      <c r="F429" s="61">
        <v>10.021000000000001</v>
      </c>
      <c r="G429" s="60">
        <v>5.01</v>
      </c>
      <c r="H429" s="65">
        <f t="shared" si="20"/>
        <v>5</v>
      </c>
      <c r="I429" s="62" t="s">
        <v>233</v>
      </c>
      <c r="J429" s="128"/>
      <c r="K429" s="122"/>
      <c r="L429" s="72"/>
      <c r="M429" s="72"/>
      <c r="N429" s="72"/>
      <c r="O429" s="72"/>
    </row>
    <row r="430" spans="1:15" s="64" customFormat="1" x14ac:dyDescent="0.35">
      <c r="A430" s="65">
        <f t="shared" si="18"/>
        <v>10</v>
      </c>
      <c r="B430" s="123"/>
      <c r="C430" s="123"/>
      <c r="D430" s="60">
        <v>7.1</v>
      </c>
      <c r="E430" s="65">
        <f t="shared" si="19"/>
        <v>7</v>
      </c>
      <c r="F430" s="61">
        <v>10.010999999999999</v>
      </c>
      <c r="G430" s="60">
        <v>5.05</v>
      </c>
      <c r="H430" s="65">
        <f t="shared" si="20"/>
        <v>5</v>
      </c>
      <c r="I430" s="62" t="s">
        <v>228</v>
      </c>
      <c r="J430" s="128"/>
      <c r="K430" s="122"/>
      <c r="L430" s="85"/>
      <c r="M430" s="72"/>
      <c r="N430" s="72"/>
      <c r="O430" s="72"/>
    </row>
    <row r="431" spans="1:15" s="64" customFormat="1" x14ac:dyDescent="0.35">
      <c r="A431" s="65">
        <f t="shared" si="18"/>
        <v>10</v>
      </c>
      <c r="B431" s="132"/>
      <c r="C431" s="132"/>
      <c r="D431" s="54">
        <v>7.1</v>
      </c>
      <c r="E431" s="65">
        <f t="shared" si="19"/>
        <v>7</v>
      </c>
      <c r="F431" s="55">
        <v>10.021000000000001</v>
      </c>
      <c r="G431" s="54">
        <v>5.08</v>
      </c>
      <c r="H431" s="65">
        <f t="shared" si="20"/>
        <v>5</v>
      </c>
      <c r="I431" s="56" t="s">
        <v>217</v>
      </c>
      <c r="J431" s="128"/>
      <c r="K431" s="122"/>
      <c r="L431" s="85"/>
      <c r="M431" s="72"/>
      <c r="N431" s="72"/>
      <c r="O431" s="72"/>
    </row>
    <row r="432" spans="1:15" s="64" customFormat="1" x14ac:dyDescent="0.35">
      <c r="A432" s="65">
        <f t="shared" si="18"/>
        <v>10</v>
      </c>
      <c r="B432" s="132"/>
      <c r="C432" s="132"/>
      <c r="D432" s="54">
        <v>7.1</v>
      </c>
      <c r="E432" s="65">
        <f t="shared" si="19"/>
        <v>7</v>
      </c>
      <c r="F432" s="55">
        <v>10.023</v>
      </c>
      <c r="G432" s="54">
        <v>5.08</v>
      </c>
      <c r="H432" s="65">
        <f t="shared" si="20"/>
        <v>5</v>
      </c>
      <c r="I432" s="56" t="s">
        <v>217</v>
      </c>
      <c r="J432" s="132"/>
      <c r="K432" s="123"/>
      <c r="L432" s="72"/>
      <c r="M432" s="72"/>
      <c r="N432" s="72"/>
      <c r="O432" s="72"/>
    </row>
    <row r="433" spans="1:15" s="64" customFormat="1" x14ac:dyDescent="0.35">
      <c r="A433" s="65">
        <f t="shared" si="18"/>
        <v>10</v>
      </c>
      <c r="B433" s="132"/>
      <c r="C433" s="132"/>
      <c r="D433" s="54">
        <v>7.1</v>
      </c>
      <c r="E433" s="65">
        <f t="shared" si="19"/>
        <v>7</v>
      </c>
      <c r="F433" s="55">
        <v>10.025</v>
      </c>
      <c r="G433" s="54">
        <v>5.08</v>
      </c>
      <c r="H433" s="65">
        <f t="shared" si="20"/>
        <v>5</v>
      </c>
      <c r="I433" s="56" t="s">
        <v>217</v>
      </c>
      <c r="J433" s="132"/>
      <c r="K433" s="123"/>
      <c r="L433" s="72"/>
      <c r="M433" s="72"/>
      <c r="N433" s="72"/>
      <c r="O433" s="72"/>
    </row>
    <row r="434" spans="1:15" s="64" customFormat="1" x14ac:dyDescent="0.35">
      <c r="A434" s="65">
        <f t="shared" si="18"/>
        <v>10</v>
      </c>
      <c r="B434" s="122"/>
      <c r="C434" s="122"/>
      <c r="D434" s="69">
        <v>7.3</v>
      </c>
      <c r="E434" s="65">
        <f t="shared" si="19"/>
        <v>7</v>
      </c>
      <c r="F434" s="70">
        <v>10.012</v>
      </c>
      <c r="G434" s="69">
        <v>9.0299999999999994</v>
      </c>
      <c r="H434" s="65">
        <f t="shared" si="20"/>
        <v>9</v>
      </c>
      <c r="I434" s="71" t="s">
        <v>117</v>
      </c>
      <c r="J434" s="128"/>
      <c r="K434" s="122"/>
      <c r="L434" s="72"/>
      <c r="M434" s="72"/>
      <c r="N434" s="72"/>
      <c r="O434" s="72"/>
    </row>
    <row r="435" spans="1:15" s="64" customFormat="1" x14ac:dyDescent="0.35">
      <c r="A435" s="65">
        <f t="shared" si="18"/>
        <v>10</v>
      </c>
      <c r="B435" s="122"/>
      <c r="C435" s="122"/>
      <c r="D435" s="69">
        <v>7.3</v>
      </c>
      <c r="E435" s="65">
        <f t="shared" si="19"/>
        <v>7</v>
      </c>
      <c r="F435" s="70">
        <v>10.012</v>
      </c>
      <c r="G435" s="69">
        <v>9.0399999999999991</v>
      </c>
      <c r="H435" s="65">
        <f t="shared" si="20"/>
        <v>9</v>
      </c>
      <c r="I435" s="71" t="s">
        <v>117</v>
      </c>
      <c r="J435" s="128"/>
      <c r="K435" s="122"/>
      <c r="L435" s="85"/>
      <c r="M435" s="72"/>
      <c r="N435" s="72"/>
      <c r="O435" s="72"/>
    </row>
    <row r="436" spans="1:15" s="64" customFormat="1" x14ac:dyDescent="0.35">
      <c r="A436" s="65">
        <f t="shared" si="18"/>
        <v>10</v>
      </c>
      <c r="B436" s="122"/>
      <c r="C436" s="122"/>
      <c r="D436" s="69">
        <v>7.3</v>
      </c>
      <c r="E436" s="65">
        <f t="shared" si="19"/>
        <v>7</v>
      </c>
      <c r="F436" s="70">
        <v>10.012</v>
      </c>
      <c r="G436" s="69">
        <v>9.0500000000000007</v>
      </c>
      <c r="H436" s="65">
        <f t="shared" si="20"/>
        <v>9</v>
      </c>
      <c r="I436" s="71" t="s">
        <v>117</v>
      </c>
      <c r="J436" s="128"/>
      <c r="K436" s="122"/>
      <c r="L436" s="85"/>
      <c r="M436" s="72"/>
      <c r="N436" s="72"/>
      <c r="O436" s="72"/>
    </row>
    <row r="437" spans="1:15" s="64" customFormat="1" x14ac:dyDescent="0.35">
      <c r="A437" s="65">
        <f t="shared" si="18"/>
        <v>10</v>
      </c>
      <c r="B437" s="122"/>
      <c r="C437" s="122"/>
      <c r="D437" s="69">
        <v>7.3</v>
      </c>
      <c r="E437" s="65">
        <f t="shared" si="19"/>
        <v>7</v>
      </c>
      <c r="F437" s="70">
        <v>10.021000000000001</v>
      </c>
      <c r="G437" s="69">
        <v>9.0299999999999994</v>
      </c>
      <c r="H437" s="65">
        <f t="shared" si="20"/>
        <v>9</v>
      </c>
      <c r="I437" s="71" t="s">
        <v>117</v>
      </c>
      <c r="J437" s="128"/>
      <c r="K437" s="122"/>
      <c r="L437" s="72"/>
      <c r="M437" s="72"/>
      <c r="N437" s="72"/>
      <c r="O437" s="72"/>
    </row>
    <row r="438" spans="1:15" s="64" customFormat="1" x14ac:dyDescent="0.35">
      <c r="A438" s="65">
        <f t="shared" si="18"/>
        <v>10</v>
      </c>
      <c r="B438" s="122"/>
      <c r="C438" s="122"/>
      <c r="D438" s="69">
        <v>7.3</v>
      </c>
      <c r="E438" s="65">
        <f t="shared" si="19"/>
        <v>7</v>
      </c>
      <c r="F438" s="70">
        <v>10.021000000000001</v>
      </c>
      <c r="G438" s="69">
        <v>9.0399999999999991</v>
      </c>
      <c r="H438" s="65">
        <f t="shared" si="20"/>
        <v>9</v>
      </c>
      <c r="I438" s="71" t="s">
        <v>117</v>
      </c>
      <c r="J438" s="128"/>
      <c r="K438" s="122"/>
      <c r="L438" s="72"/>
      <c r="M438" s="72"/>
      <c r="N438" s="72"/>
      <c r="O438" s="72"/>
    </row>
    <row r="439" spans="1:15" s="64" customFormat="1" x14ac:dyDescent="0.35">
      <c r="A439" s="65">
        <f t="shared" si="18"/>
        <v>10</v>
      </c>
      <c r="B439" s="122"/>
      <c r="C439" s="122"/>
      <c r="D439" s="69">
        <v>7.3</v>
      </c>
      <c r="E439" s="65">
        <f t="shared" si="19"/>
        <v>7</v>
      </c>
      <c r="F439" s="70">
        <v>10.021000000000001</v>
      </c>
      <c r="G439" s="69">
        <v>9.0500000000000007</v>
      </c>
      <c r="H439" s="65">
        <f t="shared" si="20"/>
        <v>9</v>
      </c>
      <c r="I439" s="71" t="s">
        <v>117</v>
      </c>
      <c r="J439" s="128" t="s">
        <v>691</v>
      </c>
      <c r="K439" s="122">
        <f>ROWS(J434:J439)</f>
        <v>6</v>
      </c>
      <c r="L439" s="72"/>
      <c r="M439" s="72"/>
      <c r="N439" s="72"/>
      <c r="O439" s="72"/>
    </row>
    <row r="440" spans="1:15" s="64" customFormat="1" x14ac:dyDescent="0.35">
      <c r="A440" s="65">
        <f t="shared" si="18"/>
        <v>10</v>
      </c>
      <c r="B440" s="122"/>
      <c r="C440" s="122"/>
      <c r="D440" s="69">
        <v>7.1</v>
      </c>
      <c r="E440" s="65">
        <f t="shared" si="19"/>
        <v>7</v>
      </c>
      <c r="F440" s="70">
        <v>10.012</v>
      </c>
      <c r="G440" s="69">
        <v>8.02</v>
      </c>
      <c r="H440" s="65">
        <f t="shared" si="20"/>
        <v>8</v>
      </c>
      <c r="I440" s="71" t="s">
        <v>211</v>
      </c>
      <c r="J440" s="128"/>
      <c r="K440" s="122"/>
      <c r="L440" s="72"/>
      <c r="M440" s="72"/>
      <c r="N440" s="72"/>
      <c r="O440" s="72"/>
    </row>
    <row r="441" spans="1:15" s="64" customFormat="1" x14ac:dyDescent="0.35">
      <c r="A441" s="65">
        <f t="shared" si="18"/>
        <v>10</v>
      </c>
      <c r="B441" s="122"/>
      <c r="C441" s="122"/>
      <c r="D441" s="69">
        <v>7.1</v>
      </c>
      <c r="E441" s="65">
        <f t="shared" si="19"/>
        <v>7</v>
      </c>
      <c r="F441" s="70">
        <v>10.012</v>
      </c>
      <c r="G441" s="69">
        <v>8.08</v>
      </c>
      <c r="H441" s="65">
        <f t="shared" si="20"/>
        <v>8</v>
      </c>
      <c r="I441" s="71" t="s">
        <v>211</v>
      </c>
      <c r="J441" s="128"/>
      <c r="K441" s="122"/>
      <c r="L441" s="72"/>
      <c r="M441" s="72"/>
      <c r="N441" s="72"/>
      <c r="O441" s="72"/>
    </row>
    <row r="442" spans="1:15" s="64" customFormat="1" x14ac:dyDescent="0.35">
      <c r="A442" s="65">
        <f t="shared" si="18"/>
        <v>10</v>
      </c>
      <c r="B442" s="122"/>
      <c r="C442" s="122"/>
      <c r="D442" s="69">
        <v>7.1</v>
      </c>
      <c r="E442" s="65">
        <f t="shared" si="19"/>
        <v>7</v>
      </c>
      <c r="F442" s="70">
        <v>10.012</v>
      </c>
      <c r="G442" s="69">
        <v>17.04</v>
      </c>
      <c r="H442" s="65">
        <f t="shared" si="20"/>
        <v>17</v>
      </c>
      <c r="I442" s="71" t="s">
        <v>211</v>
      </c>
      <c r="J442" s="128" t="s">
        <v>694</v>
      </c>
      <c r="K442" s="123">
        <f>ROWS(J442:J442)</f>
        <v>1</v>
      </c>
      <c r="M442" s="72"/>
      <c r="N442" s="72"/>
      <c r="O442" s="72"/>
    </row>
    <row r="443" spans="1:15" s="72" customFormat="1" x14ac:dyDescent="0.35">
      <c r="A443" s="65">
        <f t="shared" si="18"/>
        <v>10</v>
      </c>
      <c r="B443" s="123"/>
      <c r="C443" s="123"/>
      <c r="D443" s="60">
        <v>7.2</v>
      </c>
      <c r="E443" s="65">
        <f t="shared" si="19"/>
        <v>7</v>
      </c>
      <c r="F443" s="61">
        <v>10.010999999999999</v>
      </c>
      <c r="G443" s="60">
        <v>5.0599999999999996</v>
      </c>
      <c r="H443" s="65">
        <f t="shared" si="20"/>
        <v>5</v>
      </c>
      <c r="I443" s="62" t="s">
        <v>250</v>
      </c>
      <c r="J443" s="128"/>
      <c r="K443" s="122"/>
      <c r="M443" s="64"/>
      <c r="N443" s="64"/>
      <c r="O443" s="64"/>
    </row>
    <row r="444" spans="1:15" s="72" customFormat="1" x14ac:dyDescent="0.35">
      <c r="A444" s="65">
        <f t="shared" si="18"/>
        <v>10</v>
      </c>
      <c r="B444" s="122"/>
      <c r="C444" s="122"/>
      <c r="D444" s="69">
        <v>7.2</v>
      </c>
      <c r="E444" s="65">
        <f t="shared" si="19"/>
        <v>7</v>
      </c>
      <c r="F444" s="70">
        <v>10.010999999999999</v>
      </c>
      <c r="G444" s="69">
        <v>5.0599999999999996</v>
      </c>
      <c r="H444" s="65">
        <f t="shared" si="20"/>
        <v>5</v>
      </c>
      <c r="I444" s="71" t="s">
        <v>222</v>
      </c>
      <c r="J444" s="128"/>
      <c r="K444" s="122"/>
      <c r="M444" s="58"/>
      <c r="N444" s="58"/>
      <c r="O444" s="58"/>
    </row>
    <row r="445" spans="1:15" s="72" customFormat="1" x14ac:dyDescent="0.35">
      <c r="A445" s="65">
        <f t="shared" si="18"/>
        <v>10</v>
      </c>
      <c r="B445" s="122"/>
      <c r="C445" s="122"/>
      <c r="D445" s="69">
        <v>7.2</v>
      </c>
      <c r="E445" s="65">
        <f t="shared" si="19"/>
        <v>7</v>
      </c>
      <c r="F445" s="70">
        <v>10.010999999999999</v>
      </c>
      <c r="G445" s="69">
        <v>5.07</v>
      </c>
      <c r="H445" s="65">
        <f t="shared" si="20"/>
        <v>5</v>
      </c>
      <c r="I445" s="71" t="s">
        <v>222</v>
      </c>
      <c r="J445" s="128"/>
      <c r="K445" s="122"/>
      <c r="M445" s="58"/>
      <c r="N445" s="58"/>
      <c r="O445" s="58"/>
    </row>
    <row r="446" spans="1:15" s="72" customFormat="1" x14ac:dyDescent="0.35">
      <c r="A446" s="65">
        <f t="shared" si="18"/>
        <v>10</v>
      </c>
      <c r="B446" s="122"/>
      <c r="C446" s="122"/>
      <c r="D446" s="69">
        <v>7.2</v>
      </c>
      <c r="E446" s="65">
        <f t="shared" si="19"/>
        <v>7</v>
      </c>
      <c r="F446" s="70">
        <v>10.012</v>
      </c>
      <c r="G446" s="69">
        <v>5.0599999999999996</v>
      </c>
      <c r="H446" s="65">
        <f t="shared" si="20"/>
        <v>5</v>
      </c>
      <c r="I446" s="71" t="s">
        <v>222</v>
      </c>
      <c r="J446" s="132"/>
      <c r="K446" s="123"/>
      <c r="L446" s="85"/>
      <c r="M446" s="58"/>
      <c r="N446" s="58"/>
      <c r="O446" s="58"/>
    </row>
    <row r="447" spans="1:15" s="72" customFormat="1" x14ac:dyDescent="0.35">
      <c r="A447" s="65">
        <f t="shared" si="18"/>
        <v>10</v>
      </c>
      <c r="B447" s="122"/>
      <c r="C447" s="122"/>
      <c r="D447" s="69">
        <v>7.2</v>
      </c>
      <c r="E447" s="65">
        <f t="shared" si="19"/>
        <v>7</v>
      </c>
      <c r="F447" s="70">
        <v>10.012</v>
      </c>
      <c r="G447" s="69">
        <v>5.07</v>
      </c>
      <c r="H447" s="65">
        <f t="shared" si="20"/>
        <v>5</v>
      </c>
      <c r="I447" s="71" t="s">
        <v>222</v>
      </c>
      <c r="J447" s="132"/>
      <c r="K447" s="123"/>
      <c r="L447" s="85"/>
      <c r="M447" s="64"/>
      <c r="N447" s="64"/>
      <c r="O447" s="64"/>
    </row>
    <row r="448" spans="1:15" s="72" customFormat="1" x14ac:dyDescent="0.35">
      <c r="A448" s="65">
        <f t="shared" si="18"/>
        <v>10</v>
      </c>
      <c r="B448" s="122"/>
      <c r="C448" s="122"/>
      <c r="D448" s="69">
        <v>7.2</v>
      </c>
      <c r="E448" s="65">
        <f t="shared" si="19"/>
        <v>7</v>
      </c>
      <c r="F448" s="70">
        <v>10.021000000000001</v>
      </c>
      <c r="G448" s="69">
        <v>5.0599999999999996</v>
      </c>
      <c r="H448" s="65">
        <f t="shared" si="20"/>
        <v>5</v>
      </c>
      <c r="I448" s="71" t="s">
        <v>222</v>
      </c>
      <c r="J448" s="132"/>
      <c r="K448" s="123"/>
      <c r="L448" s="64"/>
      <c r="M448" s="64"/>
      <c r="N448" s="64"/>
      <c r="O448" s="64"/>
    </row>
    <row r="449" spans="1:15" s="72" customFormat="1" x14ac:dyDescent="0.35">
      <c r="A449" s="65">
        <f t="shared" si="18"/>
        <v>10</v>
      </c>
      <c r="B449" s="122"/>
      <c r="C449" s="122"/>
      <c r="D449" s="69">
        <v>7.2</v>
      </c>
      <c r="E449" s="65">
        <f t="shared" si="19"/>
        <v>7</v>
      </c>
      <c r="F449" s="70">
        <v>10.021000000000001</v>
      </c>
      <c r="G449" s="69">
        <v>5.07</v>
      </c>
      <c r="H449" s="65">
        <f t="shared" si="20"/>
        <v>5</v>
      </c>
      <c r="I449" s="71" t="s">
        <v>222</v>
      </c>
      <c r="J449" s="132"/>
      <c r="K449" s="123"/>
      <c r="L449" s="64"/>
      <c r="M449" s="64"/>
      <c r="N449" s="64"/>
      <c r="O449" s="64"/>
    </row>
    <row r="450" spans="1:15" s="72" customFormat="1" x14ac:dyDescent="0.35">
      <c r="A450" s="65">
        <f t="shared" ref="A450:A513" si="21">_xlfn.FLOOR.MATH(F450)</f>
        <v>10</v>
      </c>
      <c r="B450" s="122"/>
      <c r="C450" s="122"/>
      <c r="D450" s="69">
        <v>7.2</v>
      </c>
      <c r="E450" s="65">
        <f t="shared" ref="E450:E513" si="22">_xlfn.FLOOR.MATH(D450)</f>
        <v>7</v>
      </c>
      <c r="F450" s="70">
        <v>10.022</v>
      </c>
      <c r="G450" s="69">
        <v>5.0599999999999996</v>
      </c>
      <c r="H450" s="65">
        <f t="shared" ref="H450:H513" si="23">_xlfn.FLOOR.MATH(G450)</f>
        <v>5</v>
      </c>
      <c r="I450" s="71" t="s">
        <v>222</v>
      </c>
      <c r="J450" s="132"/>
      <c r="K450" s="123"/>
      <c r="L450" s="64"/>
      <c r="M450" s="64"/>
      <c r="N450" s="64"/>
      <c r="O450" s="64"/>
    </row>
    <row r="451" spans="1:15" s="72" customFormat="1" x14ac:dyDescent="0.35">
      <c r="A451" s="65">
        <f t="shared" si="21"/>
        <v>10</v>
      </c>
      <c r="B451" s="123"/>
      <c r="C451" s="123"/>
      <c r="D451" s="60">
        <v>7.1</v>
      </c>
      <c r="E451" s="65">
        <f t="shared" si="22"/>
        <v>7</v>
      </c>
      <c r="F451" s="61">
        <v>10.010999999999999</v>
      </c>
      <c r="G451" s="60">
        <v>18.03</v>
      </c>
      <c r="H451" s="65">
        <f t="shared" si="23"/>
        <v>18</v>
      </c>
      <c r="I451" s="62" t="s">
        <v>148</v>
      </c>
      <c r="J451" s="128"/>
      <c r="K451" s="122"/>
    </row>
    <row r="452" spans="1:15" s="72" customFormat="1" x14ac:dyDescent="0.35">
      <c r="A452" s="65">
        <f t="shared" si="21"/>
        <v>10</v>
      </c>
      <c r="B452" s="123"/>
      <c r="C452" s="123"/>
      <c r="D452" s="60">
        <v>7.1</v>
      </c>
      <c r="E452" s="65">
        <f t="shared" si="22"/>
        <v>7</v>
      </c>
      <c r="F452" s="61">
        <v>10.010999999999999</v>
      </c>
      <c r="G452" s="60">
        <v>18.03</v>
      </c>
      <c r="H452" s="65">
        <f t="shared" si="23"/>
        <v>18</v>
      </c>
      <c r="I452" s="62" t="s">
        <v>148</v>
      </c>
      <c r="J452" s="128"/>
      <c r="K452" s="122"/>
    </row>
    <row r="453" spans="1:15" s="72" customFormat="1" x14ac:dyDescent="0.35">
      <c r="A453" s="65">
        <f t="shared" si="21"/>
        <v>10</v>
      </c>
      <c r="B453" s="123"/>
      <c r="C453" s="123"/>
      <c r="D453" s="60">
        <v>7.1</v>
      </c>
      <c r="E453" s="65">
        <f t="shared" si="22"/>
        <v>7</v>
      </c>
      <c r="F453" s="61">
        <v>10.012</v>
      </c>
      <c r="G453" s="60">
        <v>18.03</v>
      </c>
      <c r="H453" s="65">
        <f t="shared" si="23"/>
        <v>18</v>
      </c>
      <c r="I453" s="62" t="s">
        <v>148</v>
      </c>
      <c r="J453" s="128"/>
      <c r="K453" s="122"/>
    </row>
    <row r="454" spans="1:15" s="72" customFormat="1" x14ac:dyDescent="0.35">
      <c r="A454" s="65">
        <f t="shared" si="21"/>
        <v>10</v>
      </c>
      <c r="B454" s="123"/>
      <c r="C454" s="123"/>
      <c r="D454" s="60">
        <v>7.1</v>
      </c>
      <c r="E454" s="65">
        <f t="shared" si="22"/>
        <v>7</v>
      </c>
      <c r="F454" s="61">
        <v>10.012</v>
      </c>
      <c r="G454" s="60">
        <v>18.03</v>
      </c>
      <c r="H454" s="65">
        <f t="shared" si="23"/>
        <v>18</v>
      </c>
      <c r="I454" s="62" t="s">
        <v>148</v>
      </c>
      <c r="J454" s="128" t="s">
        <v>695</v>
      </c>
      <c r="K454" s="122">
        <f>ROWS(J451:J454)</f>
        <v>4</v>
      </c>
      <c r="L454" s="64"/>
    </row>
    <row r="455" spans="1:15" s="72" customFormat="1" x14ac:dyDescent="0.35">
      <c r="A455" s="65">
        <f t="shared" si="21"/>
        <v>10</v>
      </c>
      <c r="B455" s="122"/>
      <c r="C455" s="122"/>
      <c r="D455" s="69">
        <v>7.2</v>
      </c>
      <c r="E455" s="65">
        <f t="shared" si="22"/>
        <v>7</v>
      </c>
      <c r="F455" s="70">
        <v>10.010999999999999</v>
      </c>
      <c r="G455" s="69">
        <v>8.0299999999999994</v>
      </c>
      <c r="H455" s="65">
        <f t="shared" si="23"/>
        <v>8</v>
      </c>
      <c r="I455" s="71" t="s">
        <v>218</v>
      </c>
      <c r="J455" s="128"/>
      <c r="K455" s="122"/>
      <c r="L455" s="64"/>
    </row>
    <row r="456" spans="1:15" s="72" customFormat="1" x14ac:dyDescent="0.35">
      <c r="A456" s="65">
        <f t="shared" si="21"/>
        <v>10</v>
      </c>
      <c r="B456" s="122"/>
      <c r="C456" s="122"/>
      <c r="D456" s="69">
        <v>7.2</v>
      </c>
      <c r="E456" s="65">
        <f t="shared" si="22"/>
        <v>7</v>
      </c>
      <c r="F456" s="70">
        <v>10.010999999999999</v>
      </c>
      <c r="G456" s="69">
        <v>8.0399999999999991</v>
      </c>
      <c r="H456" s="65">
        <f t="shared" si="23"/>
        <v>8</v>
      </c>
      <c r="I456" s="71" t="s">
        <v>218</v>
      </c>
      <c r="J456" s="128"/>
      <c r="K456" s="122"/>
    </row>
    <row r="457" spans="1:15" s="72" customFormat="1" x14ac:dyDescent="0.35">
      <c r="A457" s="65">
        <f t="shared" si="21"/>
        <v>10</v>
      </c>
      <c r="B457" s="122"/>
      <c r="C457" s="122"/>
      <c r="D457" s="69">
        <v>7.2</v>
      </c>
      <c r="E457" s="65">
        <f t="shared" si="22"/>
        <v>7</v>
      </c>
      <c r="F457" s="70">
        <v>10.012</v>
      </c>
      <c r="G457" s="69">
        <v>8.0299999999999994</v>
      </c>
      <c r="H457" s="65">
        <f t="shared" si="23"/>
        <v>8</v>
      </c>
      <c r="I457" s="71" t="s">
        <v>218</v>
      </c>
      <c r="J457" s="132"/>
      <c r="K457" s="123"/>
    </row>
    <row r="458" spans="1:15" s="72" customFormat="1" x14ac:dyDescent="0.35">
      <c r="A458" s="65">
        <f t="shared" si="21"/>
        <v>10</v>
      </c>
      <c r="B458" s="122"/>
      <c r="C458" s="122"/>
      <c r="D458" s="69">
        <v>7.2</v>
      </c>
      <c r="E458" s="65">
        <f t="shared" si="22"/>
        <v>7</v>
      </c>
      <c r="F458" s="70">
        <v>10.012</v>
      </c>
      <c r="G458" s="69">
        <v>8.0399999999999991</v>
      </c>
      <c r="H458" s="65">
        <f t="shared" si="23"/>
        <v>8</v>
      </c>
      <c r="I458" s="71" t="s">
        <v>218</v>
      </c>
      <c r="J458" s="132" t="s">
        <v>690</v>
      </c>
      <c r="K458" s="123">
        <f>ROWS(J451:J458)</f>
        <v>8</v>
      </c>
    </row>
    <row r="459" spans="1:15" s="72" customFormat="1" x14ac:dyDescent="0.35">
      <c r="A459" s="65">
        <f t="shared" si="21"/>
        <v>10</v>
      </c>
      <c r="B459" s="123"/>
      <c r="C459" s="123"/>
      <c r="D459" s="60">
        <v>7.1</v>
      </c>
      <c r="E459" s="65">
        <f t="shared" si="22"/>
        <v>7</v>
      </c>
      <c r="F459" s="61">
        <v>10.023</v>
      </c>
      <c r="G459" s="60">
        <v>4.01</v>
      </c>
      <c r="H459" s="65">
        <f t="shared" si="23"/>
        <v>4</v>
      </c>
      <c r="I459" s="62" t="s">
        <v>227</v>
      </c>
      <c r="J459" s="132"/>
      <c r="K459" s="123"/>
      <c r="M459" s="64"/>
      <c r="N459" s="64"/>
      <c r="O459" s="64"/>
    </row>
    <row r="460" spans="1:15" s="72" customFormat="1" x14ac:dyDescent="0.35">
      <c r="A460" s="65">
        <f t="shared" si="21"/>
        <v>10</v>
      </c>
      <c r="B460" s="123"/>
      <c r="C460" s="123"/>
      <c r="D460" s="60">
        <v>7.1</v>
      </c>
      <c r="E460" s="65">
        <f t="shared" si="22"/>
        <v>7</v>
      </c>
      <c r="F460" s="61">
        <v>10.023999999999999</v>
      </c>
      <c r="G460" s="60">
        <v>4.01</v>
      </c>
      <c r="H460" s="65">
        <f t="shared" si="23"/>
        <v>4</v>
      </c>
      <c r="I460" s="62" t="s">
        <v>227</v>
      </c>
      <c r="J460" s="132" t="s">
        <v>686</v>
      </c>
      <c r="K460" s="123">
        <f>ROWS(J459:J460)</f>
        <v>2</v>
      </c>
      <c r="L460" s="64"/>
      <c r="M460" s="64"/>
      <c r="N460" s="64"/>
      <c r="O460" s="64"/>
    </row>
    <row r="461" spans="1:15" s="72" customFormat="1" x14ac:dyDescent="0.35">
      <c r="A461" s="65">
        <f t="shared" si="21"/>
        <v>10</v>
      </c>
      <c r="B461" s="123"/>
      <c r="C461" s="123"/>
      <c r="D461" s="60">
        <v>7.1</v>
      </c>
      <c r="E461" s="65">
        <f t="shared" si="22"/>
        <v>7</v>
      </c>
      <c r="F461" s="61">
        <v>10.010999999999999</v>
      </c>
      <c r="G461" s="60">
        <v>5.03</v>
      </c>
      <c r="H461" s="65">
        <f t="shared" si="23"/>
        <v>5</v>
      </c>
      <c r="I461" s="62" t="s">
        <v>227</v>
      </c>
      <c r="J461" s="128"/>
      <c r="K461" s="122"/>
      <c r="L461" s="86"/>
      <c r="M461" s="64"/>
      <c r="N461" s="64"/>
      <c r="O461" s="64"/>
    </row>
    <row r="462" spans="1:15" s="64" customFormat="1" x14ac:dyDescent="0.35">
      <c r="A462" s="65">
        <f t="shared" si="21"/>
        <v>10</v>
      </c>
      <c r="B462" s="122"/>
      <c r="C462" s="122"/>
      <c r="D462" s="69">
        <v>7.1</v>
      </c>
      <c r="E462" s="65">
        <f t="shared" si="22"/>
        <v>7</v>
      </c>
      <c r="F462" s="70">
        <v>10.010999999999999</v>
      </c>
      <c r="G462" s="69">
        <v>3.02</v>
      </c>
      <c r="H462" s="65">
        <f t="shared" si="23"/>
        <v>3</v>
      </c>
      <c r="I462" s="71" t="s">
        <v>230</v>
      </c>
      <c r="J462" s="128"/>
      <c r="K462" s="122"/>
    </row>
    <row r="463" spans="1:15" s="64" customFormat="1" x14ac:dyDescent="0.35">
      <c r="A463" s="65">
        <f t="shared" si="21"/>
        <v>10</v>
      </c>
      <c r="B463" s="122"/>
      <c r="C463" s="122"/>
      <c r="D463" s="69">
        <v>7.1</v>
      </c>
      <c r="E463" s="65">
        <f t="shared" si="22"/>
        <v>7</v>
      </c>
      <c r="F463" s="70">
        <v>10.023</v>
      </c>
      <c r="G463" s="69">
        <v>3.02</v>
      </c>
      <c r="H463" s="65">
        <f t="shared" si="23"/>
        <v>3</v>
      </c>
      <c r="I463" s="71" t="s">
        <v>230</v>
      </c>
      <c r="J463" s="132" t="s">
        <v>685</v>
      </c>
      <c r="K463" s="123">
        <f>ROWS(J458:J463)</f>
        <v>6</v>
      </c>
    </row>
    <row r="464" spans="1:15" s="64" customFormat="1" x14ac:dyDescent="0.35">
      <c r="A464" s="65">
        <f t="shared" si="21"/>
        <v>10</v>
      </c>
      <c r="B464" s="122"/>
      <c r="C464" s="122"/>
      <c r="D464" s="69">
        <v>7.1</v>
      </c>
      <c r="E464" s="65">
        <f t="shared" si="22"/>
        <v>7</v>
      </c>
      <c r="F464" s="70">
        <v>10.010999999999999</v>
      </c>
      <c r="G464" s="69">
        <v>7.02</v>
      </c>
      <c r="H464" s="65">
        <f t="shared" si="23"/>
        <v>7</v>
      </c>
      <c r="I464" s="71" t="s">
        <v>230</v>
      </c>
      <c r="J464" s="128"/>
      <c r="K464" s="122"/>
    </row>
    <row r="465" spans="1:15" s="64" customFormat="1" x14ac:dyDescent="0.35">
      <c r="A465" s="65">
        <f t="shared" si="21"/>
        <v>10</v>
      </c>
      <c r="B465" s="122"/>
      <c r="C465" s="122"/>
      <c r="D465" s="69">
        <v>7.1</v>
      </c>
      <c r="E465" s="65">
        <f t="shared" si="22"/>
        <v>7</v>
      </c>
      <c r="F465" s="70">
        <v>10.023</v>
      </c>
      <c r="G465" s="69">
        <v>7.02</v>
      </c>
      <c r="H465" s="65">
        <f t="shared" si="23"/>
        <v>7</v>
      </c>
      <c r="I465" s="71" t="s">
        <v>230</v>
      </c>
      <c r="J465" s="132" t="s">
        <v>689</v>
      </c>
      <c r="K465" s="123">
        <f>ROWS(J462:J465)</f>
        <v>4</v>
      </c>
      <c r="L465" s="72"/>
    </row>
    <row r="466" spans="1:15" s="64" customFormat="1" x14ac:dyDescent="0.35">
      <c r="A466" s="65">
        <f t="shared" si="21"/>
        <v>10</v>
      </c>
      <c r="B466" s="123"/>
      <c r="C466" s="123"/>
      <c r="D466" s="60">
        <v>7.1</v>
      </c>
      <c r="E466" s="65">
        <f t="shared" si="22"/>
        <v>7</v>
      </c>
      <c r="F466" s="61">
        <v>10.021000000000001</v>
      </c>
      <c r="G466" s="60">
        <v>6.01</v>
      </c>
      <c r="H466" s="65">
        <f t="shared" si="23"/>
        <v>6</v>
      </c>
      <c r="I466" s="62" t="s">
        <v>234</v>
      </c>
      <c r="J466" s="128"/>
      <c r="K466" s="122"/>
      <c r="M466" s="72"/>
      <c r="N466" s="72"/>
      <c r="O466" s="72"/>
    </row>
    <row r="467" spans="1:15" s="64" customFormat="1" x14ac:dyDescent="0.35">
      <c r="A467" s="65">
        <f t="shared" si="21"/>
        <v>10</v>
      </c>
      <c r="B467" s="123"/>
      <c r="C467" s="123"/>
      <c r="D467" s="60">
        <v>7.1</v>
      </c>
      <c r="E467" s="65">
        <f t="shared" si="22"/>
        <v>7</v>
      </c>
      <c r="F467" s="61">
        <v>10.021000000000001</v>
      </c>
      <c r="G467" s="60">
        <v>6.02</v>
      </c>
      <c r="H467" s="65">
        <f t="shared" si="23"/>
        <v>6</v>
      </c>
      <c r="I467" s="62" t="s">
        <v>234</v>
      </c>
      <c r="J467" s="128"/>
      <c r="K467" s="122"/>
      <c r="M467" s="72"/>
      <c r="N467" s="72"/>
      <c r="O467" s="72"/>
    </row>
    <row r="468" spans="1:15" s="64" customFormat="1" x14ac:dyDescent="0.35">
      <c r="A468" s="65">
        <f t="shared" si="21"/>
        <v>10</v>
      </c>
      <c r="B468" s="122"/>
      <c r="C468" s="122"/>
      <c r="D468" s="69">
        <v>7.1</v>
      </c>
      <c r="E468" s="65">
        <f t="shared" si="22"/>
        <v>7</v>
      </c>
      <c r="F468" s="70">
        <v>10.010999999999999</v>
      </c>
      <c r="G468" s="69">
        <v>5.05</v>
      </c>
      <c r="H468" s="65">
        <f t="shared" si="23"/>
        <v>5</v>
      </c>
      <c r="I468" s="71" t="s">
        <v>226</v>
      </c>
      <c r="J468" s="128"/>
      <c r="K468" s="122"/>
      <c r="M468" s="72"/>
      <c r="N468" s="72"/>
      <c r="O468" s="72"/>
    </row>
    <row r="469" spans="1:15" s="64" customFormat="1" x14ac:dyDescent="0.35">
      <c r="A469" s="65">
        <f t="shared" si="21"/>
        <v>10</v>
      </c>
      <c r="B469" s="122"/>
      <c r="C469" s="122"/>
      <c r="D469" s="69">
        <v>7.1</v>
      </c>
      <c r="E469" s="65">
        <f t="shared" si="22"/>
        <v>7</v>
      </c>
      <c r="F469" s="70">
        <v>10.010999999999999</v>
      </c>
      <c r="G469" s="69">
        <v>5.05</v>
      </c>
      <c r="H469" s="65">
        <f t="shared" si="23"/>
        <v>5</v>
      </c>
      <c r="I469" s="71" t="s">
        <v>226</v>
      </c>
      <c r="J469" s="128" t="s">
        <v>687</v>
      </c>
      <c r="K469" s="122">
        <f>ROWS(J450:J469)</f>
        <v>20</v>
      </c>
      <c r="M469" s="72"/>
      <c r="N469" s="72"/>
      <c r="O469" s="72"/>
    </row>
    <row r="470" spans="1:15" s="64" customFormat="1" x14ac:dyDescent="0.35">
      <c r="A470" s="65">
        <f t="shared" si="21"/>
        <v>10</v>
      </c>
      <c r="B470" s="123"/>
      <c r="C470" s="123"/>
      <c r="D470" s="60">
        <v>7.1</v>
      </c>
      <c r="E470" s="65">
        <f t="shared" si="22"/>
        <v>7</v>
      </c>
      <c r="F470" s="61">
        <v>10.021000000000001</v>
      </c>
      <c r="G470" s="60">
        <v>6.01</v>
      </c>
      <c r="H470" s="65">
        <f t="shared" si="23"/>
        <v>6</v>
      </c>
      <c r="I470" s="62" t="s">
        <v>221</v>
      </c>
      <c r="J470" s="128" t="s">
        <v>688</v>
      </c>
      <c r="K470" s="122">
        <f>ROWS(J468:J470)</f>
        <v>3</v>
      </c>
      <c r="M470" s="72"/>
      <c r="N470" s="72"/>
      <c r="O470" s="72"/>
    </row>
    <row r="471" spans="1:15" s="64" customFormat="1" x14ac:dyDescent="0.35">
      <c r="A471" s="65">
        <f t="shared" si="21"/>
        <v>10</v>
      </c>
      <c r="B471" s="122"/>
      <c r="C471" s="122"/>
      <c r="D471" s="69">
        <v>11</v>
      </c>
      <c r="E471" s="65">
        <f t="shared" si="22"/>
        <v>11</v>
      </c>
      <c r="F471" s="70">
        <v>10.012</v>
      </c>
      <c r="G471" s="69">
        <v>15.010999999999999</v>
      </c>
      <c r="H471" s="65">
        <f t="shared" si="23"/>
        <v>15</v>
      </c>
      <c r="I471" s="71" t="s">
        <v>112</v>
      </c>
      <c r="J471" s="132"/>
      <c r="K471" s="123"/>
      <c r="L471" s="85"/>
      <c r="M471" s="89"/>
      <c r="N471" s="89"/>
      <c r="O471" s="89"/>
    </row>
    <row r="472" spans="1:15" s="64" customFormat="1" x14ac:dyDescent="0.35">
      <c r="A472" s="65">
        <f t="shared" si="21"/>
        <v>10</v>
      </c>
      <c r="B472" s="122"/>
      <c r="C472" s="122"/>
      <c r="D472" s="69">
        <v>11</v>
      </c>
      <c r="E472" s="65">
        <f t="shared" si="22"/>
        <v>11</v>
      </c>
      <c r="F472" s="70">
        <v>10.026</v>
      </c>
      <c r="G472" s="69">
        <v>15.010999999999999</v>
      </c>
      <c r="H472" s="65">
        <f t="shared" si="23"/>
        <v>15</v>
      </c>
      <c r="I472" s="71" t="s">
        <v>112</v>
      </c>
      <c r="J472" s="132" t="s">
        <v>741</v>
      </c>
      <c r="K472" s="123">
        <f>ROWS(J471:J472)</f>
        <v>2</v>
      </c>
      <c r="L472" s="85"/>
      <c r="M472" s="89"/>
      <c r="N472" s="89"/>
      <c r="O472" s="89"/>
    </row>
    <row r="473" spans="1:15" s="64" customFormat="1" x14ac:dyDescent="0.35">
      <c r="A473" s="65">
        <f t="shared" si="21"/>
        <v>10</v>
      </c>
      <c r="B473" s="122"/>
      <c r="C473" s="122"/>
      <c r="D473" s="69">
        <v>13</v>
      </c>
      <c r="E473" s="65">
        <f t="shared" si="22"/>
        <v>13</v>
      </c>
      <c r="F473" s="70">
        <v>10.012</v>
      </c>
      <c r="G473" s="69">
        <v>9.0299999999999994</v>
      </c>
      <c r="H473" s="65">
        <f t="shared" si="23"/>
        <v>9</v>
      </c>
      <c r="I473" s="71" t="s">
        <v>117</v>
      </c>
      <c r="J473" s="128"/>
      <c r="K473" s="122"/>
      <c r="M473" s="72"/>
      <c r="N473" s="72"/>
      <c r="O473" s="72"/>
    </row>
    <row r="474" spans="1:15" s="64" customFormat="1" x14ac:dyDescent="0.35">
      <c r="A474" s="65">
        <f t="shared" si="21"/>
        <v>10</v>
      </c>
      <c r="B474" s="122"/>
      <c r="C474" s="122"/>
      <c r="D474" s="69">
        <v>13</v>
      </c>
      <c r="E474" s="65">
        <f t="shared" si="22"/>
        <v>13</v>
      </c>
      <c r="F474" s="70">
        <v>10.012</v>
      </c>
      <c r="G474" s="69">
        <v>9.0399999999999991</v>
      </c>
      <c r="H474" s="65">
        <f t="shared" si="23"/>
        <v>9</v>
      </c>
      <c r="I474" s="71" t="s">
        <v>117</v>
      </c>
      <c r="J474" s="128"/>
      <c r="K474" s="122"/>
      <c r="M474" s="72"/>
      <c r="N474" s="72"/>
      <c r="O474" s="72"/>
    </row>
    <row r="475" spans="1:15" s="64" customFormat="1" x14ac:dyDescent="0.35">
      <c r="A475" s="65">
        <f t="shared" si="21"/>
        <v>10</v>
      </c>
      <c r="B475" s="122"/>
      <c r="C475" s="122"/>
      <c r="D475" s="69">
        <v>13</v>
      </c>
      <c r="E475" s="65">
        <f t="shared" si="22"/>
        <v>13</v>
      </c>
      <c r="F475" s="70">
        <v>10.012</v>
      </c>
      <c r="G475" s="69">
        <v>9.0500000000000007</v>
      </c>
      <c r="H475" s="65">
        <f t="shared" si="23"/>
        <v>9</v>
      </c>
      <c r="I475" s="71" t="s">
        <v>117</v>
      </c>
      <c r="J475" s="128"/>
      <c r="K475" s="122"/>
      <c r="L475" s="72"/>
      <c r="M475" s="72"/>
      <c r="N475" s="72"/>
      <c r="O475" s="72"/>
    </row>
    <row r="476" spans="1:15" s="64" customFormat="1" x14ac:dyDescent="0.35">
      <c r="A476" s="65">
        <f t="shared" si="21"/>
        <v>10</v>
      </c>
      <c r="B476" s="122"/>
      <c r="C476" s="122"/>
      <c r="D476" s="69">
        <v>13</v>
      </c>
      <c r="E476" s="65">
        <f t="shared" si="22"/>
        <v>13</v>
      </c>
      <c r="F476" s="70">
        <v>10.021000000000001</v>
      </c>
      <c r="G476" s="69">
        <v>9.0299999999999994</v>
      </c>
      <c r="H476" s="65">
        <f t="shared" si="23"/>
        <v>9</v>
      </c>
      <c r="I476" s="71" t="s">
        <v>117</v>
      </c>
      <c r="J476" s="128"/>
      <c r="K476" s="122"/>
      <c r="L476" s="72"/>
      <c r="M476" s="72"/>
      <c r="N476" s="72"/>
      <c r="O476" s="72"/>
    </row>
    <row r="477" spans="1:15" s="64" customFormat="1" x14ac:dyDescent="0.35">
      <c r="A477" s="65">
        <f t="shared" si="21"/>
        <v>10</v>
      </c>
      <c r="B477" s="122"/>
      <c r="C477" s="122"/>
      <c r="D477" s="69">
        <v>13</v>
      </c>
      <c r="E477" s="65">
        <f t="shared" si="22"/>
        <v>13</v>
      </c>
      <c r="F477" s="70">
        <v>10.021000000000001</v>
      </c>
      <c r="G477" s="69">
        <v>9.0399999999999991</v>
      </c>
      <c r="H477" s="65">
        <f t="shared" si="23"/>
        <v>9</v>
      </c>
      <c r="I477" s="71" t="s">
        <v>117</v>
      </c>
      <c r="J477" s="128"/>
      <c r="K477" s="122"/>
      <c r="L477" s="72"/>
      <c r="M477" s="72"/>
      <c r="N477" s="72"/>
      <c r="O477" s="72"/>
    </row>
    <row r="478" spans="1:15" s="64" customFormat="1" x14ac:dyDescent="0.35">
      <c r="A478" s="65">
        <f t="shared" si="21"/>
        <v>10</v>
      </c>
      <c r="B478" s="122">
        <f>ROWS(A375:A478)</f>
        <v>104</v>
      </c>
      <c r="C478" s="123">
        <f>B478/$B$672*100</f>
        <v>15.522388059701491</v>
      </c>
      <c r="D478" s="69">
        <v>13</v>
      </c>
      <c r="E478" s="65">
        <f t="shared" si="22"/>
        <v>13</v>
      </c>
      <c r="F478" s="70">
        <v>10.021000000000001</v>
      </c>
      <c r="G478" s="69">
        <v>9.0500000000000007</v>
      </c>
      <c r="H478" s="65">
        <f t="shared" si="23"/>
        <v>9</v>
      </c>
      <c r="I478" s="71" t="s">
        <v>117</v>
      </c>
      <c r="J478" s="128" t="s">
        <v>768</v>
      </c>
      <c r="K478" s="122">
        <f>ROWS(J473:J478)</f>
        <v>6</v>
      </c>
      <c r="L478" s="85"/>
      <c r="M478" s="72"/>
      <c r="N478" s="72"/>
      <c r="O478" s="72"/>
    </row>
    <row r="479" spans="1:15" s="64" customFormat="1" x14ac:dyDescent="0.35">
      <c r="A479" s="65">
        <f t="shared" si="21"/>
        <v>11</v>
      </c>
      <c r="B479" s="122"/>
      <c r="C479" s="122"/>
      <c r="D479" s="69">
        <v>1</v>
      </c>
      <c r="E479" s="65">
        <f t="shared" si="22"/>
        <v>1</v>
      </c>
      <c r="F479" s="70">
        <v>11.03</v>
      </c>
      <c r="G479" s="69">
        <v>12.03</v>
      </c>
      <c r="H479" s="65">
        <f t="shared" si="23"/>
        <v>12</v>
      </c>
      <c r="I479" s="71" t="s">
        <v>146</v>
      </c>
      <c r="J479" s="128"/>
      <c r="K479" s="122"/>
      <c r="M479" s="72"/>
      <c r="N479" s="72"/>
      <c r="O479" s="72"/>
    </row>
    <row r="480" spans="1:15" s="64" customFormat="1" x14ac:dyDescent="0.35">
      <c r="A480" s="65">
        <f t="shared" si="21"/>
        <v>11</v>
      </c>
      <c r="B480" s="122"/>
      <c r="C480" s="122"/>
      <c r="D480" s="69">
        <v>1</v>
      </c>
      <c r="E480" s="65">
        <f t="shared" si="22"/>
        <v>1</v>
      </c>
      <c r="F480" s="70">
        <v>11.03</v>
      </c>
      <c r="G480" s="69">
        <v>12.09</v>
      </c>
      <c r="H480" s="65">
        <f t="shared" si="23"/>
        <v>12</v>
      </c>
      <c r="I480" s="71" t="s">
        <v>146</v>
      </c>
      <c r="J480" s="132"/>
      <c r="K480" s="123"/>
      <c r="M480" s="72"/>
      <c r="N480" s="72"/>
      <c r="O480" s="72"/>
    </row>
    <row r="481" spans="1:15" s="72" customFormat="1" x14ac:dyDescent="0.35">
      <c r="A481" s="65">
        <f t="shared" si="21"/>
        <v>11</v>
      </c>
      <c r="B481" s="122"/>
      <c r="C481" s="122"/>
      <c r="D481" s="69">
        <v>1</v>
      </c>
      <c r="E481" s="65">
        <f t="shared" si="22"/>
        <v>1</v>
      </c>
      <c r="F481" s="70">
        <v>11.03</v>
      </c>
      <c r="G481" s="69">
        <v>12.11</v>
      </c>
      <c r="H481" s="65">
        <f t="shared" si="23"/>
        <v>12</v>
      </c>
      <c r="I481" s="71" t="s">
        <v>146</v>
      </c>
      <c r="J481" s="132"/>
      <c r="K481" s="123"/>
      <c r="L481" s="64"/>
    </row>
    <row r="482" spans="1:15" s="72" customFormat="1" x14ac:dyDescent="0.35">
      <c r="A482" s="65">
        <f t="shared" si="21"/>
        <v>11</v>
      </c>
      <c r="B482" s="122"/>
      <c r="C482" s="122"/>
      <c r="D482" s="69">
        <v>1</v>
      </c>
      <c r="E482" s="65">
        <f t="shared" si="22"/>
        <v>1</v>
      </c>
      <c r="F482" s="70">
        <v>11.03</v>
      </c>
      <c r="G482" s="69">
        <v>12.12</v>
      </c>
      <c r="H482" s="65">
        <f t="shared" si="23"/>
        <v>12</v>
      </c>
      <c r="I482" s="71" t="s">
        <v>146</v>
      </c>
      <c r="J482" s="132"/>
      <c r="K482" s="123"/>
      <c r="L482" s="64"/>
    </row>
    <row r="483" spans="1:15" s="72" customFormat="1" x14ac:dyDescent="0.35">
      <c r="A483" s="65">
        <f t="shared" si="21"/>
        <v>11</v>
      </c>
      <c r="B483" s="122"/>
      <c r="C483" s="122"/>
      <c r="D483" s="69">
        <v>1</v>
      </c>
      <c r="E483" s="65">
        <f t="shared" si="22"/>
        <v>1</v>
      </c>
      <c r="F483" s="70">
        <v>11.03</v>
      </c>
      <c r="G483" s="69">
        <v>12.13</v>
      </c>
      <c r="H483" s="65">
        <f t="shared" si="23"/>
        <v>12</v>
      </c>
      <c r="I483" s="71" t="s">
        <v>146</v>
      </c>
      <c r="J483" s="132"/>
      <c r="K483" s="123"/>
    </row>
    <row r="484" spans="1:15" s="72" customFormat="1" x14ac:dyDescent="0.35">
      <c r="A484" s="65">
        <f t="shared" si="21"/>
        <v>11</v>
      </c>
      <c r="B484" s="122"/>
      <c r="C484" s="122"/>
      <c r="D484" s="69">
        <v>1</v>
      </c>
      <c r="E484" s="65">
        <f t="shared" si="22"/>
        <v>1</v>
      </c>
      <c r="F484" s="70">
        <v>11.03</v>
      </c>
      <c r="G484" s="69">
        <v>12.13</v>
      </c>
      <c r="H484" s="65">
        <f t="shared" si="23"/>
        <v>12</v>
      </c>
      <c r="I484" s="71" t="s">
        <v>146</v>
      </c>
      <c r="J484" s="132" t="s">
        <v>559</v>
      </c>
      <c r="K484" s="123">
        <f>ROWS(J479:J484)</f>
        <v>6</v>
      </c>
      <c r="L484" s="64"/>
      <c r="M484" s="64"/>
      <c r="N484" s="64"/>
      <c r="O484" s="64"/>
    </row>
    <row r="485" spans="1:15" s="72" customFormat="1" x14ac:dyDescent="0.35">
      <c r="A485" s="65">
        <f t="shared" si="21"/>
        <v>11</v>
      </c>
      <c r="B485" s="122"/>
      <c r="C485" s="122"/>
      <c r="D485" s="69">
        <v>1</v>
      </c>
      <c r="E485" s="65">
        <f t="shared" si="22"/>
        <v>1</v>
      </c>
      <c r="F485" s="70">
        <v>11.06</v>
      </c>
      <c r="G485" s="69">
        <v>15.04</v>
      </c>
      <c r="H485" s="65">
        <f t="shared" si="23"/>
        <v>15</v>
      </c>
      <c r="I485" s="71" t="s">
        <v>112</v>
      </c>
      <c r="J485" s="132" t="s">
        <v>560</v>
      </c>
      <c r="K485" s="123">
        <f>ROWS(J485:J485)</f>
        <v>1</v>
      </c>
      <c r="M485" s="64"/>
      <c r="N485" s="64"/>
      <c r="O485" s="64"/>
    </row>
    <row r="486" spans="1:15" s="72" customFormat="1" x14ac:dyDescent="0.35">
      <c r="A486" s="65">
        <f t="shared" si="21"/>
        <v>11</v>
      </c>
      <c r="B486" s="123"/>
      <c r="C486" s="123"/>
      <c r="D486" s="60">
        <v>3</v>
      </c>
      <c r="E486" s="65">
        <f t="shared" si="22"/>
        <v>3</v>
      </c>
      <c r="F486" s="61">
        <v>11.04</v>
      </c>
      <c r="G486" s="60">
        <v>8.01</v>
      </c>
      <c r="H486" s="65">
        <f t="shared" si="23"/>
        <v>8</v>
      </c>
      <c r="I486" s="62" t="s">
        <v>149</v>
      </c>
      <c r="J486" s="124"/>
      <c r="K486" s="132"/>
      <c r="M486" s="64"/>
      <c r="N486" s="64"/>
      <c r="O486" s="64"/>
    </row>
    <row r="487" spans="1:15" s="72" customFormat="1" x14ac:dyDescent="0.25">
      <c r="A487" s="65">
        <f t="shared" si="21"/>
        <v>11</v>
      </c>
      <c r="B487" s="124"/>
      <c r="C487" s="124"/>
      <c r="D487" s="73">
        <v>3</v>
      </c>
      <c r="E487" s="65">
        <f t="shared" si="22"/>
        <v>3</v>
      </c>
      <c r="F487" s="96">
        <v>11.02</v>
      </c>
      <c r="G487" s="73">
        <v>8.01</v>
      </c>
      <c r="H487" s="65">
        <f t="shared" si="23"/>
        <v>8</v>
      </c>
      <c r="I487" s="97" t="s">
        <v>214</v>
      </c>
      <c r="J487" s="128"/>
      <c r="K487" s="128"/>
      <c r="L487" s="64"/>
      <c r="M487" s="64"/>
      <c r="N487" s="64"/>
      <c r="O487" s="64"/>
    </row>
    <row r="488" spans="1:15" s="64" customFormat="1" x14ac:dyDescent="0.25">
      <c r="A488" s="65">
        <f t="shared" si="21"/>
        <v>11</v>
      </c>
      <c r="B488" s="124"/>
      <c r="C488" s="124"/>
      <c r="D488" s="73">
        <v>3</v>
      </c>
      <c r="E488" s="65">
        <f t="shared" si="22"/>
        <v>3</v>
      </c>
      <c r="F488" s="96">
        <v>11.02</v>
      </c>
      <c r="G488" s="73">
        <v>12.09</v>
      </c>
      <c r="H488" s="65">
        <f t="shared" si="23"/>
        <v>12</v>
      </c>
      <c r="I488" s="97" t="s">
        <v>214</v>
      </c>
      <c r="J488" s="124"/>
      <c r="K488" s="132"/>
    </row>
    <row r="489" spans="1:15" s="64" customFormat="1" x14ac:dyDescent="0.25">
      <c r="A489" s="65">
        <f t="shared" si="21"/>
        <v>11</v>
      </c>
      <c r="B489" s="124"/>
      <c r="C489" s="124"/>
      <c r="D489" s="73">
        <v>3</v>
      </c>
      <c r="E489" s="65">
        <f t="shared" si="22"/>
        <v>3</v>
      </c>
      <c r="F489" s="96">
        <v>11.02</v>
      </c>
      <c r="G489" s="73">
        <v>12.1</v>
      </c>
      <c r="H489" s="65">
        <f t="shared" si="23"/>
        <v>12</v>
      </c>
      <c r="I489" s="97" t="s">
        <v>214</v>
      </c>
      <c r="J489" s="124" t="s">
        <v>594</v>
      </c>
      <c r="K489" s="132">
        <f>ROWS(J488:J489)</f>
        <v>2</v>
      </c>
      <c r="L489" s="72"/>
    </row>
    <row r="490" spans="1:15" s="64" customFormat="1" x14ac:dyDescent="0.35">
      <c r="A490" s="65">
        <f t="shared" si="21"/>
        <v>11</v>
      </c>
      <c r="B490" s="122"/>
      <c r="C490" s="122"/>
      <c r="D490" s="69">
        <v>3</v>
      </c>
      <c r="E490" s="65">
        <f t="shared" si="22"/>
        <v>3</v>
      </c>
      <c r="F490" s="70">
        <v>11.02</v>
      </c>
      <c r="G490" s="69">
        <v>8.01</v>
      </c>
      <c r="H490" s="65">
        <f t="shared" si="23"/>
        <v>8</v>
      </c>
      <c r="I490" s="71" t="s">
        <v>212</v>
      </c>
      <c r="J490" s="124"/>
      <c r="K490" s="132"/>
    </row>
    <row r="491" spans="1:15" s="64" customFormat="1" x14ac:dyDescent="0.25">
      <c r="A491" s="65">
        <f t="shared" si="21"/>
        <v>11</v>
      </c>
      <c r="B491" s="132"/>
      <c r="C491" s="132"/>
      <c r="D491" s="54">
        <v>3</v>
      </c>
      <c r="E491" s="65">
        <f t="shared" si="22"/>
        <v>3</v>
      </c>
      <c r="F491" s="55">
        <v>11.01</v>
      </c>
      <c r="G491" s="54">
        <v>8.09</v>
      </c>
      <c r="H491" s="65">
        <f t="shared" si="23"/>
        <v>8</v>
      </c>
      <c r="I491" s="56" t="s">
        <v>213</v>
      </c>
      <c r="J491" s="128"/>
      <c r="K491" s="128"/>
    </row>
    <row r="492" spans="1:15" s="64" customFormat="1" x14ac:dyDescent="0.35">
      <c r="A492" s="65">
        <f t="shared" si="21"/>
        <v>11</v>
      </c>
      <c r="B492" s="122"/>
      <c r="C492" s="122"/>
      <c r="D492" s="69">
        <v>3</v>
      </c>
      <c r="E492" s="65">
        <f t="shared" si="22"/>
        <v>3</v>
      </c>
      <c r="F492" s="70">
        <v>11.09</v>
      </c>
      <c r="G492" s="69">
        <v>8.01</v>
      </c>
      <c r="H492" s="65">
        <f t="shared" si="23"/>
        <v>8</v>
      </c>
      <c r="I492" s="71" t="s">
        <v>248</v>
      </c>
      <c r="J492" s="124" t="s">
        <v>593</v>
      </c>
      <c r="K492" s="132">
        <f>ROWS(J488:J492)</f>
        <v>5</v>
      </c>
    </row>
    <row r="493" spans="1:15" s="64" customFormat="1" x14ac:dyDescent="0.35">
      <c r="A493" s="65">
        <f t="shared" si="21"/>
        <v>11</v>
      </c>
      <c r="B493" s="122"/>
      <c r="C493" s="122"/>
      <c r="D493" s="69">
        <v>4</v>
      </c>
      <c r="E493" s="65">
        <f t="shared" si="22"/>
        <v>4</v>
      </c>
      <c r="F493" s="70">
        <v>11.07</v>
      </c>
      <c r="G493" s="69">
        <v>8.0299999999999994</v>
      </c>
      <c r="H493" s="65">
        <f t="shared" si="23"/>
        <v>8</v>
      </c>
      <c r="I493" s="71" t="s">
        <v>218</v>
      </c>
      <c r="J493" s="125"/>
      <c r="K493" s="122"/>
    </row>
    <row r="494" spans="1:15" s="64" customFormat="1" x14ac:dyDescent="0.35">
      <c r="A494" s="65">
        <f t="shared" si="21"/>
        <v>11</v>
      </c>
      <c r="B494" s="122"/>
      <c r="C494" s="122"/>
      <c r="D494" s="69">
        <v>4</v>
      </c>
      <c r="E494" s="65">
        <f t="shared" si="22"/>
        <v>4</v>
      </c>
      <c r="F494" s="70">
        <v>11.07</v>
      </c>
      <c r="G494" s="69">
        <v>8.0399999999999991</v>
      </c>
      <c r="H494" s="65">
        <f t="shared" si="23"/>
        <v>8</v>
      </c>
      <c r="I494" s="71" t="s">
        <v>218</v>
      </c>
      <c r="J494" s="125"/>
      <c r="K494" s="122"/>
    </row>
    <row r="495" spans="1:15" s="64" customFormat="1" x14ac:dyDescent="0.35">
      <c r="A495" s="65">
        <f t="shared" si="21"/>
        <v>11</v>
      </c>
      <c r="B495" s="122"/>
      <c r="C495" s="122"/>
      <c r="D495" s="69">
        <v>4</v>
      </c>
      <c r="E495" s="65">
        <f t="shared" si="22"/>
        <v>4</v>
      </c>
      <c r="F495" s="70">
        <v>11.08</v>
      </c>
      <c r="G495" s="69">
        <v>8.0299999999999994</v>
      </c>
      <c r="H495" s="65">
        <f t="shared" si="23"/>
        <v>8</v>
      </c>
      <c r="I495" s="71" t="s">
        <v>218</v>
      </c>
      <c r="J495" s="125"/>
      <c r="K495" s="122"/>
    </row>
    <row r="496" spans="1:15" s="64" customFormat="1" x14ac:dyDescent="0.35">
      <c r="A496" s="65">
        <f t="shared" si="21"/>
        <v>11</v>
      </c>
      <c r="B496" s="122"/>
      <c r="C496" s="122"/>
      <c r="D496" s="69">
        <v>4</v>
      </c>
      <c r="E496" s="65">
        <f t="shared" si="22"/>
        <v>4</v>
      </c>
      <c r="F496" s="70">
        <v>11.08</v>
      </c>
      <c r="G496" s="69">
        <v>8.0399999999999991</v>
      </c>
      <c r="H496" s="65">
        <f t="shared" si="23"/>
        <v>8</v>
      </c>
      <c r="I496" s="71" t="s">
        <v>218</v>
      </c>
      <c r="J496" s="125" t="s">
        <v>627</v>
      </c>
      <c r="K496" s="122">
        <f>ROWS(J491:J496)</f>
        <v>6</v>
      </c>
    </row>
    <row r="497" spans="1:15" s="64" customFormat="1" x14ac:dyDescent="0.35">
      <c r="A497" s="65">
        <f t="shared" si="21"/>
        <v>11</v>
      </c>
      <c r="B497" s="122"/>
      <c r="C497" s="122"/>
      <c r="D497" s="69">
        <v>5</v>
      </c>
      <c r="E497" s="65">
        <f t="shared" si="22"/>
        <v>5</v>
      </c>
      <c r="F497" s="70">
        <v>11.07</v>
      </c>
      <c r="G497" s="69">
        <v>8.0299999999999994</v>
      </c>
      <c r="H497" s="65">
        <f t="shared" si="23"/>
        <v>8</v>
      </c>
      <c r="I497" s="71" t="s">
        <v>218</v>
      </c>
      <c r="J497" s="132"/>
      <c r="K497" s="123"/>
      <c r="M497" s="58"/>
      <c r="N497" s="58"/>
      <c r="O497" s="58"/>
    </row>
    <row r="498" spans="1:15" s="64" customFormat="1" x14ac:dyDescent="0.35">
      <c r="A498" s="65">
        <f t="shared" si="21"/>
        <v>11</v>
      </c>
      <c r="B498" s="122"/>
      <c r="C498" s="122"/>
      <c r="D498" s="69">
        <v>5</v>
      </c>
      <c r="E498" s="65">
        <f t="shared" si="22"/>
        <v>5</v>
      </c>
      <c r="F498" s="70">
        <v>11.07</v>
      </c>
      <c r="G498" s="69">
        <v>8.0399999999999991</v>
      </c>
      <c r="H498" s="65">
        <f t="shared" si="23"/>
        <v>8</v>
      </c>
      <c r="I498" s="71" t="s">
        <v>218</v>
      </c>
      <c r="J498" s="132"/>
      <c r="K498" s="123"/>
      <c r="M498" s="58"/>
      <c r="N498" s="58"/>
      <c r="O498" s="58"/>
    </row>
    <row r="499" spans="1:15" s="64" customFormat="1" x14ac:dyDescent="0.35">
      <c r="A499" s="65">
        <f t="shared" si="21"/>
        <v>11</v>
      </c>
      <c r="B499" s="122"/>
      <c r="C499" s="122"/>
      <c r="D499" s="69">
        <v>5</v>
      </c>
      <c r="E499" s="65">
        <f t="shared" si="22"/>
        <v>5</v>
      </c>
      <c r="F499" s="70">
        <v>11.08</v>
      </c>
      <c r="G499" s="69">
        <v>8.0299999999999994</v>
      </c>
      <c r="H499" s="65">
        <f t="shared" si="23"/>
        <v>8</v>
      </c>
      <c r="I499" s="71" t="s">
        <v>218</v>
      </c>
      <c r="J499" s="132"/>
      <c r="K499" s="123"/>
      <c r="L499" s="72"/>
      <c r="M499" s="58"/>
      <c r="N499" s="58"/>
      <c r="O499" s="58"/>
    </row>
    <row r="500" spans="1:15" s="64" customFormat="1" x14ac:dyDescent="0.35">
      <c r="A500" s="65">
        <f t="shared" si="21"/>
        <v>11</v>
      </c>
      <c r="B500" s="122"/>
      <c r="C500" s="122"/>
      <c r="D500" s="69">
        <v>5</v>
      </c>
      <c r="E500" s="65">
        <f t="shared" si="22"/>
        <v>5</v>
      </c>
      <c r="F500" s="70">
        <v>11.08</v>
      </c>
      <c r="G500" s="69">
        <v>8.0399999999999991</v>
      </c>
      <c r="H500" s="65">
        <f t="shared" si="23"/>
        <v>8</v>
      </c>
      <c r="I500" s="71" t="s">
        <v>218</v>
      </c>
      <c r="J500" s="132" t="s">
        <v>650</v>
      </c>
      <c r="K500" s="123">
        <f>ROWS(J497:J500)</f>
        <v>4</v>
      </c>
      <c r="L500" s="72"/>
      <c r="M500" s="58"/>
      <c r="N500" s="58"/>
      <c r="O500" s="58"/>
    </row>
    <row r="501" spans="1:15" s="64" customFormat="1" x14ac:dyDescent="0.35">
      <c r="A501" s="65">
        <f t="shared" si="21"/>
        <v>11</v>
      </c>
      <c r="B501" s="123"/>
      <c r="C501" s="123"/>
      <c r="D501" s="60">
        <v>7.1</v>
      </c>
      <c r="E501" s="65">
        <f t="shared" si="22"/>
        <v>7</v>
      </c>
      <c r="F501" s="61">
        <v>11.05</v>
      </c>
      <c r="G501" s="60">
        <v>8.07</v>
      </c>
      <c r="H501" s="65">
        <f t="shared" si="23"/>
        <v>8</v>
      </c>
      <c r="I501" s="62" t="s">
        <v>210</v>
      </c>
      <c r="J501" s="132"/>
      <c r="K501" s="123"/>
    </row>
    <row r="502" spans="1:15" s="64" customFormat="1" x14ac:dyDescent="0.35">
      <c r="A502" s="65">
        <f t="shared" si="21"/>
        <v>11</v>
      </c>
      <c r="B502" s="123"/>
      <c r="C502" s="123"/>
      <c r="D502" s="60">
        <v>7.1</v>
      </c>
      <c r="E502" s="65">
        <f t="shared" si="22"/>
        <v>7</v>
      </c>
      <c r="F502" s="61">
        <v>11.04</v>
      </c>
      <c r="G502" s="60">
        <v>18.04</v>
      </c>
      <c r="H502" s="65">
        <f t="shared" si="23"/>
        <v>18</v>
      </c>
      <c r="I502" s="62" t="s">
        <v>149</v>
      </c>
      <c r="J502" s="132" t="s">
        <v>699</v>
      </c>
      <c r="K502" s="123">
        <f>ROWS(J502:J502)</f>
        <v>1</v>
      </c>
    </row>
    <row r="503" spans="1:15" s="64" customFormat="1" x14ac:dyDescent="0.35">
      <c r="A503" s="65">
        <f t="shared" si="21"/>
        <v>11</v>
      </c>
      <c r="B503" s="128"/>
      <c r="C503" s="128"/>
      <c r="D503" s="65">
        <v>7.1</v>
      </c>
      <c r="E503" s="65">
        <f t="shared" si="22"/>
        <v>7</v>
      </c>
      <c r="F503" s="66">
        <v>11.02</v>
      </c>
      <c r="G503" s="65">
        <v>8.01</v>
      </c>
      <c r="H503" s="65">
        <f t="shared" si="23"/>
        <v>8</v>
      </c>
      <c r="I503" s="67" t="s">
        <v>212</v>
      </c>
      <c r="J503" s="132"/>
      <c r="K503" s="123"/>
      <c r="L503" s="72"/>
    </row>
    <row r="504" spans="1:15" s="64" customFormat="1" x14ac:dyDescent="0.35">
      <c r="A504" s="65">
        <f t="shared" si="21"/>
        <v>11</v>
      </c>
      <c r="B504" s="132"/>
      <c r="C504" s="132"/>
      <c r="D504" s="54">
        <v>7.1</v>
      </c>
      <c r="E504" s="65">
        <f t="shared" si="22"/>
        <v>7</v>
      </c>
      <c r="F504" s="55">
        <v>11.01</v>
      </c>
      <c r="G504" s="54">
        <v>8.09</v>
      </c>
      <c r="H504" s="65">
        <f t="shared" si="23"/>
        <v>8</v>
      </c>
      <c r="I504" s="56" t="s">
        <v>213</v>
      </c>
      <c r="J504" s="132"/>
      <c r="K504" s="123"/>
      <c r="L504" s="72"/>
    </row>
    <row r="505" spans="1:15" s="64" customFormat="1" x14ac:dyDescent="0.35">
      <c r="A505" s="65">
        <f t="shared" si="21"/>
        <v>11</v>
      </c>
      <c r="B505" s="122"/>
      <c r="C505" s="122"/>
      <c r="D505" s="69">
        <v>7.3</v>
      </c>
      <c r="E505" s="65">
        <f t="shared" si="22"/>
        <v>7</v>
      </c>
      <c r="F505" s="70">
        <v>11.05</v>
      </c>
      <c r="G505" s="69">
        <v>9.0299999999999994</v>
      </c>
      <c r="H505" s="65">
        <f t="shared" si="23"/>
        <v>9</v>
      </c>
      <c r="I505" s="71" t="s">
        <v>117</v>
      </c>
      <c r="J505" s="128"/>
      <c r="K505" s="122"/>
      <c r="M505" s="68"/>
      <c r="N505" s="68"/>
      <c r="O505" s="68"/>
    </row>
    <row r="506" spans="1:15" s="64" customFormat="1" x14ac:dyDescent="0.35">
      <c r="A506" s="65">
        <f t="shared" si="21"/>
        <v>11</v>
      </c>
      <c r="B506" s="122"/>
      <c r="C506" s="122"/>
      <c r="D506" s="69">
        <v>7.3</v>
      </c>
      <c r="E506" s="65">
        <f t="shared" si="22"/>
        <v>7</v>
      </c>
      <c r="F506" s="70">
        <v>11.05</v>
      </c>
      <c r="G506" s="69">
        <v>9.0399999999999991</v>
      </c>
      <c r="H506" s="65">
        <f t="shared" si="23"/>
        <v>9</v>
      </c>
      <c r="I506" s="71" t="s">
        <v>117</v>
      </c>
      <c r="J506" s="128"/>
      <c r="K506" s="122"/>
      <c r="M506" s="68"/>
      <c r="N506" s="68"/>
      <c r="O506" s="68"/>
    </row>
    <row r="507" spans="1:15" s="64" customFormat="1" x14ac:dyDescent="0.35">
      <c r="A507" s="65">
        <f t="shared" si="21"/>
        <v>11</v>
      </c>
      <c r="B507" s="122"/>
      <c r="C507" s="122"/>
      <c r="D507" s="69">
        <v>7.3</v>
      </c>
      <c r="E507" s="65">
        <f t="shared" si="22"/>
        <v>7</v>
      </c>
      <c r="F507" s="70">
        <v>11.05</v>
      </c>
      <c r="G507" s="69">
        <v>9.0500000000000007</v>
      </c>
      <c r="H507" s="65">
        <f t="shared" si="23"/>
        <v>9</v>
      </c>
      <c r="I507" s="71" t="s">
        <v>117</v>
      </c>
      <c r="J507" s="128" t="s">
        <v>697</v>
      </c>
      <c r="K507" s="122">
        <f>ROWS(J505:J507)</f>
        <v>3</v>
      </c>
      <c r="M507" s="68"/>
      <c r="N507" s="68"/>
      <c r="O507" s="68"/>
    </row>
    <row r="508" spans="1:15" s="64" customFormat="1" x14ac:dyDescent="0.35">
      <c r="A508" s="65">
        <f t="shared" si="21"/>
        <v>11</v>
      </c>
      <c r="B508" s="122"/>
      <c r="C508" s="122"/>
      <c r="D508" s="69">
        <v>7.1</v>
      </c>
      <c r="E508" s="65">
        <f t="shared" si="22"/>
        <v>7</v>
      </c>
      <c r="F508" s="70">
        <v>11.01</v>
      </c>
      <c r="G508" s="69">
        <v>8.02</v>
      </c>
      <c r="H508" s="65">
        <f t="shared" si="23"/>
        <v>8</v>
      </c>
      <c r="I508" s="71" t="s">
        <v>211</v>
      </c>
      <c r="J508" s="132"/>
      <c r="K508" s="123"/>
      <c r="M508" s="72"/>
      <c r="N508" s="72"/>
      <c r="O508" s="72"/>
    </row>
    <row r="509" spans="1:15" s="64" customFormat="1" x14ac:dyDescent="0.35">
      <c r="A509" s="65">
        <f t="shared" si="21"/>
        <v>11</v>
      </c>
      <c r="B509" s="122"/>
      <c r="C509" s="122"/>
      <c r="D509" s="69">
        <v>7.1</v>
      </c>
      <c r="E509" s="65">
        <f t="shared" si="22"/>
        <v>7</v>
      </c>
      <c r="F509" s="70">
        <v>11.01</v>
      </c>
      <c r="G509" s="69">
        <v>8.08</v>
      </c>
      <c r="H509" s="65">
        <f t="shared" si="23"/>
        <v>8</v>
      </c>
      <c r="I509" s="71" t="s">
        <v>211</v>
      </c>
      <c r="J509" s="132" t="s">
        <v>696</v>
      </c>
      <c r="K509" s="123">
        <f>ROWS(J505:J509)</f>
        <v>5</v>
      </c>
      <c r="M509" s="72"/>
      <c r="N509" s="72"/>
      <c r="O509" s="72"/>
    </row>
    <row r="510" spans="1:15" s="72" customFormat="1" x14ac:dyDescent="0.35">
      <c r="A510" s="65">
        <f t="shared" si="21"/>
        <v>11</v>
      </c>
      <c r="B510" s="122"/>
      <c r="C510" s="122"/>
      <c r="D510" s="69">
        <v>7.1</v>
      </c>
      <c r="E510" s="65">
        <f t="shared" si="22"/>
        <v>7</v>
      </c>
      <c r="F510" s="70">
        <v>11.01</v>
      </c>
      <c r="G510" s="69">
        <v>17.04</v>
      </c>
      <c r="H510" s="65">
        <f t="shared" si="23"/>
        <v>17</v>
      </c>
      <c r="I510" s="71" t="s">
        <v>211</v>
      </c>
      <c r="J510" s="132" t="s">
        <v>698</v>
      </c>
      <c r="K510" s="123">
        <f>ROWS(J510:J510)</f>
        <v>1</v>
      </c>
      <c r="L510" s="64"/>
    </row>
    <row r="511" spans="1:15" s="72" customFormat="1" x14ac:dyDescent="0.35">
      <c r="A511" s="65">
        <f t="shared" si="21"/>
        <v>11</v>
      </c>
      <c r="B511" s="122"/>
      <c r="C511" s="122"/>
      <c r="D511" s="69">
        <v>9</v>
      </c>
      <c r="E511" s="65">
        <f t="shared" si="22"/>
        <v>9</v>
      </c>
      <c r="F511" s="70">
        <v>11.05</v>
      </c>
      <c r="G511" s="69">
        <v>16.010999999999999</v>
      </c>
      <c r="H511" s="65">
        <f t="shared" si="23"/>
        <v>16</v>
      </c>
      <c r="I511" s="71" t="s">
        <v>113</v>
      </c>
      <c r="J511" s="128"/>
      <c r="K511" s="122"/>
      <c r="M511" s="85"/>
      <c r="N511" s="85"/>
      <c r="O511" s="85"/>
    </row>
    <row r="512" spans="1:15" s="72" customFormat="1" x14ac:dyDescent="0.35">
      <c r="A512" s="65">
        <f t="shared" si="21"/>
        <v>11</v>
      </c>
      <c r="B512" s="122"/>
      <c r="C512" s="122"/>
      <c r="D512" s="69">
        <v>9</v>
      </c>
      <c r="E512" s="65">
        <f t="shared" si="22"/>
        <v>9</v>
      </c>
      <c r="F512" s="70">
        <v>11.05</v>
      </c>
      <c r="G512" s="69">
        <v>16.012</v>
      </c>
      <c r="H512" s="65">
        <f t="shared" si="23"/>
        <v>16</v>
      </c>
      <c r="I512" s="71" t="s">
        <v>113</v>
      </c>
      <c r="J512" s="128"/>
      <c r="K512" s="122"/>
      <c r="M512" s="85"/>
      <c r="N512" s="85"/>
      <c r="O512" s="85"/>
    </row>
    <row r="513" spans="1:15" s="85" customFormat="1" x14ac:dyDescent="0.35">
      <c r="A513" s="65">
        <f t="shared" si="21"/>
        <v>11</v>
      </c>
      <c r="B513" s="122"/>
      <c r="C513" s="122"/>
      <c r="D513" s="69">
        <v>9</v>
      </c>
      <c r="E513" s="65">
        <f t="shared" si="22"/>
        <v>9</v>
      </c>
      <c r="F513" s="70">
        <v>11.06</v>
      </c>
      <c r="G513" s="69">
        <v>16.010999999999999</v>
      </c>
      <c r="H513" s="65">
        <f t="shared" si="23"/>
        <v>16</v>
      </c>
      <c r="I513" s="71" t="s">
        <v>113</v>
      </c>
      <c r="J513" s="128"/>
      <c r="K513" s="122"/>
      <c r="L513" s="72"/>
    </row>
    <row r="514" spans="1:15" s="85" customFormat="1" x14ac:dyDescent="0.35">
      <c r="A514" s="65">
        <f t="shared" ref="A514:A577" si="24">_xlfn.FLOOR.MATH(F514)</f>
        <v>11</v>
      </c>
      <c r="B514" s="122"/>
      <c r="C514" s="122"/>
      <c r="D514" s="69">
        <v>9</v>
      </c>
      <c r="E514" s="65">
        <f t="shared" ref="E514:E577" si="25">_xlfn.FLOOR.MATH(D514)</f>
        <v>9</v>
      </c>
      <c r="F514" s="70">
        <v>11.06</v>
      </c>
      <c r="G514" s="69">
        <v>16.012</v>
      </c>
      <c r="H514" s="65">
        <f t="shared" ref="H514:H577" si="26">_xlfn.FLOOR.MATH(G514)</f>
        <v>16</v>
      </c>
      <c r="I514" s="71" t="s">
        <v>113</v>
      </c>
      <c r="J514" s="128" t="s">
        <v>732</v>
      </c>
      <c r="K514" s="122">
        <f>ROWS(J511:J514)</f>
        <v>4</v>
      </c>
      <c r="L514" s="72"/>
    </row>
    <row r="515" spans="1:15" s="85" customFormat="1" x14ac:dyDescent="0.35">
      <c r="A515" s="65">
        <f t="shared" si="24"/>
        <v>11</v>
      </c>
      <c r="B515" s="122"/>
      <c r="C515" s="122"/>
      <c r="D515" s="69">
        <v>10</v>
      </c>
      <c r="E515" s="65">
        <f t="shared" si="25"/>
        <v>10</v>
      </c>
      <c r="F515" s="70">
        <v>11.05</v>
      </c>
      <c r="G515" s="69">
        <v>17.010999999999999</v>
      </c>
      <c r="H515" s="65">
        <f t="shared" si="26"/>
        <v>17</v>
      </c>
      <c r="I515" s="71" t="s">
        <v>113</v>
      </c>
      <c r="J515" s="128"/>
      <c r="K515" s="122"/>
      <c r="L515" s="72"/>
    </row>
    <row r="516" spans="1:15" s="85" customFormat="1" x14ac:dyDescent="0.35">
      <c r="A516" s="65">
        <f t="shared" si="24"/>
        <v>11</v>
      </c>
      <c r="B516" s="122"/>
      <c r="C516" s="122"/>
      <c r="D516" s="69">
        <v>10</v>
      </c>
      <c r="E516" s="65">
        <f t="shared" si="25"/>
        <v>10</v>
      </c>
      <c r="F516" s="70">
        <v>11.05</v>
      </c>
      <c r="G516" s="69">
        <v>17.021000000000001</v>
      </c>
      <c r="H516" s="65">
        <f t="shared" si="26"/>
        <v>17</v>
      </c>
      <c r="I516" s="71" t="s">
        <v>113</v>
      </c>
      <c r="J516" s="128"/>
      <c r="K516" s="122"/>
      <c r="L516" s="72"/>
    </row>
    <row r="517" spans="1:15" s="85" customFormat="1" x14ac:dyDescent="0.35">
      <c r="A517" s="65">
        <f t="shared" si="24"/>
        <v>11</v>
      </c>
      <c r="B517" s="122"/>
      <c r="C517" s="122"/>
      <c r="D517" s="69">
        <v>10</v>
      </c>
      <c r="E517" s="65">
        <f t="shared" si="25"/>
        <v>10</v>
      </c>
      <c r="F517" s="70">
        <v>11.05</v>
      </c>
      <c r="G517" s="69">
        <v>17.021999999999998</v>
      </c>
      <c r="H517" s="65">
        <f t="shared" si="26"/>
        <v>17</v>
      </c>
      <c r="I517" s="71" t="s">
        <v>113</v>
      </c>
      <c r="J517" s="128"/>
      <c r="K517" s="122"/>
      <c r="L517" s="72"/>
      <c r="M517" s="72"/>
      <c r="N517" s="72"/>
      <c r="O517" s="72"/>
    </row>
    <row r="518" spans="1:15" s="85" customFormat="1" x14ac:dyDescent="0.35">
      <c r="A518" s="65">
        <f t="shared" si="24"/>
        <v>11</v>
      </c>
      <c r="B518" s="122"/>
      <c r="C518" s="122"/>
      <c r="D518" s="69">
        <v>10</v>
      </c>
      <c r="E518" s="65">
        <f t="shared" si="25"/>
        <v>10</v>
      </c>
      <c r="F518" s="70">
        <v>11.06</v>
      </c>
      <c r="G518" s="69">
        <v>17.010999999999999</v>
      </c>
      <c r="H518" s="65">
        <f t="shared" si="26"/>
        <v>17</v>
      </c>
      <c r="I518" s="71" t="s">
        <v>113</v>
      </c>
      <c r="J518" s="128"/>
      <c r="K518" s="122"/>
      <c r="L518" s="72"/>
      <c r="M518" s="72"/>
      <c r="N518" s="72"/>
      <c r="O518" s="72"/>
    </row>
    <row r="519" spans="1:15" s="85" customFormat="1" x14ac:dyDescent="0.35">
      <c r="A519" s="65">
        <f t="shared" si="24"/>
        <v>11</v>
      </c>
      <c r="B519" s="122"/>
      <c r="C519" s="122"/>
      <c r="D519" s="69">
        <v>10</v>
      </c>
      <c r="E519" s="65">
        <f t="shared" si="25"/>
        <v>10</v>
      </c>
      <c r="F519" s="70">
        <v>11.06</v>
      </c>
      <c r="G519" s="69">
        <v>17.021000000000001</v>
      </c>
      <c r="H519" s="65">
        <f t="shared" si="26"/>
        <v>17</v>
      </c>
      <c r="I519" s="71" t="s">
        <v>113</v>
      </c>
      <c r="J519" s="128"/>
      <c r="K519" s="122"/>
      <c r="L519" s="72"/>
      <c r="M519" s="72"/>
      <c r="N519" s="72"/>
      <c r="O519" s="72"/>
    </row>
    <row r="520" spans="1:15" s="85" customFormat="1" x14ac:dyDescent="0.35">
      <c r="A520" s="65">
        <f t="shared" si="24"/>
        <v>11</v>
      </c>
      <c r="B520" s="122"/>
      <c r="C520" s="122"/>
      <c r="D520" s="69">
        <v>10</v>
      </c>
      <c r="E520" s="65">
        <f t="shared" si="25"/>
        <v>10</v>
      </c>
      <c r="F520" s="70">
        <v>11.06</v>
      </c>
      <c r="G520" s="69">
        <v>17.021999999999998</v>
      </c>
      <c r="H520" s="65">
        <f t="shared" si="26"/>
        <v>17</v>
      </c>
      <c r="I520" s="71" t="s">
        <v>113</v>
      </c>
      <c r="J520" s="128" t="s">
        <v>737</v>
      </c>
      <c r="K520" s="122">
        <f>ROWS(J515:J520)</f>
        <v>6</v>
      </c>
      <c r="L520" s="72"/>
      <c r="M520" s="72"/>
      <c r="N520" s="72"/>
      <c r="O520" s="72"/>
    </row>
    <row r="521" spans="1:15" s="85" customFormat="1" x14ac:dyDescent="0.35">
      <c r="A521" s="65">
        <f t="shared" si="24"/>
        <v>11</v>
      </c>
      <c r="B521" s="122"/>
      <c r="C521" s="122"/>
      <c r="D521" s="69">
        <v>11</v>
      </c>
      <c r="E521" s="65">
        <f t="shared" si="25"/>
        <v>11</v>
      </c>
      <c r="F521" s="70">
        <v>11.06</v>
      </c>
      <c r="G521" s="69">
        <v>15.010999999999999</v>
      </c>
      <c r="H521" s="65">
        <f t="shared" si="26"/>
        <v>15</v>
      </c>
      <c r="I521" s="71" t="s">
        <v>112</v>
      </c>
      <c r="J521" s="132"/>
      <c r="K521" s="123"/>
      <c r="L521" s="72"/>
      <c r="M521" s="89"/>
      <c r="N521" s="89"/>
      <c r="O521" s="89"/>
    </row>
    <row r="522" spans="1:15" s="85" customFormat="1" x14ac:dyDescent="0.35">
      <c r="A522" s="65">
        <f t="shared" si="24"/>
        <v>11</v>
      </c>
      <c r="B522" s="122"/>
      <c r="C522" s="122"/>
      <c r="D522" s="69">
        <v>11</v>
      </c>
      <c r="E522" s="65">
        <f t="shared" si="25"/>
        <v>11</v>
      </c>
      <c r="F522" s="70">
        <v>11.05</v>
      </c>
      <c r="G522" s="69">
        <v>15.021000000000001</v>
      </c>
      <c r="H522" s="65">
        <f t="shared" si="26"/>
        <v>15</v>
      </c>
      <c r="I522" s="71" t="s">
        <v>113</v>
      </c>
      <c r="J522" s="132"/>
      <c r="K522" s="123"/>
      <c r="L522" s="72"/>
      <c r="M522" s="88"/>
      <c r="N522" s="88"/>
      <c r="O522" s="88"/>
    </row>
    <row r="523" spans="1:15" s="85" customFormat="1" x14ac:dyDescent="0.35">
      <c r="A523" s="65">
        <f t="shared" si="24"/>
        <v>11</v>
      </c>
      <c r="B523" s="122"/>
      <c r="C523" s="122"/>
      <c r="D523" s="69">
        <v>11</v>
      </c>
      <c r="E523" s="65">
        <f t="shared" si="25"/>
        <v>11</v>
      </c>
      <c r="F523" s="70">
        <v>11.05</v>
      </c>
      <c r="G523" s="69">
        <v>15.022</v>
      </c>
      <c r="H523" s="65">
        <f t="shared" si="26"/>
        <v>15</v>
      </c>
      <c r="I523" s="71" t="s">
        <v>113</v>
      </c>
      <c r="J523" s="132"/>
      <c r="K523" s="123"/>
      <c r="L523" s="72"/>
      <c r="M523" s="88"/>
      <c r="N523" s="88"/>
      <c r="O523" s="88"/>
    </row>
    <row r="524" spans="1:15" s="85" customFormat="1" x14ac:dyDescent="0.35">
      <c r="A524" s="65">
        <f t="shared" si="24"/>
        <v>11</v>
      </c>
      <c r="B524" s="122"/>
      <c r="C524" s="122"/>
      <c r="D524" s="69">
        <v>11</v>
      </c>
      <c r="E524" s="65">
        <f t="shared" si="25"/>
        <v>11</v>
      </c>
      <c r="F524" s="70">
        <v>11.05</v>
      </c>
      <c r="G524" s="69">
        <v>15.023</v>
      </c>
      <c r="H524" s="65">
        <f t="shared" si="26"/>
        <v>15</v>
      </c>
      <c r="I524" s="71" t="s">
        <v>113</v>
      </c>
      <c r="J524" s="132"/>
      <c r="K524" s="123"/>
      <c r="L524" s="72"/>
      <c r="M524" s="88"/>
      <c r="N524" s="88"/>
      <c r="O524" s="88"/>
    </row>
    <row r="525" spans="1:15" s="85" customFormat="1" x14ac:dyDescent="0.35">
      <c r="A525" s="65">
        <f t="shared" si="24"/>
        <v>11</v>
      </c>
      <c r="B525" s="122"/>
      <c r="C525" s="122"/>
      <c r="D525" s="69">
        <v>11</v>
      </c>
      <c r="E525" s="65">
        <f t="shared" si="25"/>
        <v>11</v>
      </c>
      <c r="F525" s="70">
        <v>11.05</v>
      </c>
      <c r="G525" s="69">
        <v>15.031000000000001</v>
      </c>
      <c r="H525" s="65">
        <f t="shared" si="26"/>
        <v>15</v>
      </c>
      <c r="I525" s="71" t="s">
        <v>113</v>
      </c>
      <c r="J525" s="132"/>
      <c r="K525" s="123"/>
      <c r="L525" s="72"/>
      <c r="M525" s="88"/>
      <c r="N525" s="88"/>
      <c r="O525" s="88"/>
    </row>
    <row r="526" spans="1:15" s="85" customFormat="1" x14ac:dyDescent="0.35">
      <c r="A526" s="65">
        <f t="shared" si="24"/>
        <v>11</v>
      </c>
      <c r="B526" s="122"/>
      <c r="C526" s="122"/>
      <c r="D526" s="69">
        <v>11</v>
      </c>
      <c r="E526" s="65">
        <f t="shared" si="25"/>
        <v>11</v>
      </c>
      <c r="F526" s="70">
        <v>11.05</v>
      </c>
      <c r="G526" s="69">
        <v>15.032</v>
      </c>
      <c r="H526" s="65">
        <f t="shared" si="26"/>
        <v>15</v>
      </c>
      <c r="I526" s="71" t="s">
        <v>113</v>
      </c>
      <c r="J526" s="132"/>
      <c r="K526" s="123"/>
      <c r="L526" s="72"/>
      <c r="M526" s="88"/>
      <c r="N526" s="88"/>
      <c r="O526" s="88"/>
    </row>
    <row r="527" spans="1:15" s="85" customFormat="1" x14ac:dyDescent="0.35">
      <c r="A527" s="65">
        <f t="shared" si="24"/>
        <v>11</v>
      </c>
      <c r="B527" s="122"/>
      <c r="C527" s="122"/>
      <c r="D527" s="69">
        <v>11</v>
      </c>
      <c r="E527" s="65">
        <f t="shared" si="25"/>
        <v>11</v>
      </c>
      <c r="F527" s="70">
        <v>11.05</v>
      </c>
      <c r="G527" s="69">
        <v>15.032999999999999</v>
      </c>
      <c r="H527" s="65">
        <f t="shared" si="26"/>
        <v>15</v>
      </c>
      <c r="I527" s="71" t="s">
        <v>113</v>
      </c>
      <c r="J527" s="132"/>
      <c r="K527" s="123"/>
      <c r="L527" s="72"/>
      <c r="M527" s="88"/>
      <c r="N527" s="88"/>
      <c r="O527" s="88"/>
    </row>
    <row r="528" spans="1:15" s="85" customFormat="1" x14ac:dyDescent="0.35">
      <c r="A528" s="65">
        <f t="shared" si="24"/>
        <v>11</v>
      </c>
      <c r="B528" s="122"/>
      <c r="C528" s="122"/>
      <c r="D528" s="69">
        <v>11</v>
      </c>
      <c r="E528" s="65">
        <f t="shared" si="25"/>
        <v>11</v>
      </c>
      <c r="F528" s="70">
        <v>11.06</v>
      </c>
      <c r="G528" s="69">
        <v>15.021000000000001</v>
      </c>
      <c r="H528" s="65">
        <f t="shared" si="26"/>
        <v>15</v>
      </c>
      <c r="I528" s="71" t="s">
        <v>113</v>
      </c>
      <c r="J528" s="132"/>
      <c r="K528" s="123"/>
      <c r="L528" s="72"/>
      <c r="M528" s="88"/>
      <c r="N528" s="88"/>
      <c r="O528" s="88"/>
    </row>
    <row r="529" spans="1:15" s="85" customFormat="1" x14ac:dyDescent="0.35">
      <c r="A529" s="65">
        <f t="shared" si="24"/>
        <v>11</v>
      </c>
      <c r="B529" s="122"/>
      <c r="C529" s="122"/>
      <c r="D529" s="69">
        <v>11</v>
      </c>
      <c r="E529" s="65">
        <f t="shared" si="25"/>
        <v>11</v>
      </c>
      <c r="F529" s="70">
        <v>11.06</v>
      </c>
      <c r="G529" s="69">
        <v>15.022</v>
      </c>
      <c r="H529" s="65">
        <f t="shared" si="26"/>
        <v>15</v>
      </c>
      <c r="I529" s="71" t="s">
        <v>113</v>
      </c>
      <c r="J529" s="132"/>
      <c r="K529" s="123"/>
      <c r="L529" s="72"/>
      <c r="M529" s="88"/>
      <c r="N529" s="88"/>
      <c r="O529" s="88"/>
    </row>
    <row r="530" spans="1:15" s="85" customFormat="1" x14ac:dyDescent="0.35">
      <c r="A530" s="65">
        <f t="shared" si="24"/>
        <v>11</v>
      </c>
      <c r="B530" s="122"/>
      <c r="C530" s="122"/>
      <c r="D530" s="69">
        <v>11</v>
      </c>
      <c r="E530" s="65">
        <f t="shared" si="25"/>
        <v>11</v>
      </c>
      <c r="F530" s="70">
        <v>11.06</v>
      </c>
      <c r="G530" s="69">
        <v>15.023</v>
      </c>
      <c r="H530" s="65">
        <f t="shared" si="26"/>
        <v>15</v>
      </c>
      <c r="I530" s="71" t="s">
        <v>113</v>
      </c>
      <c r="J530" s="132"/>
      <c r="K530" s="123"/>
      <c r="L530" s="72"/>
      <c r="M530" s="88"/>
      <c r="N530" s="88"/>
      <c r="O530" s="88"/>
    </row>
    <row r="531" spans="1:15" s="85" customFormat="1" x14ac:dyDescent="0.35">
      <c r="A531" s="65">
        <f t="shared" si="24"/>
        <v>11</v>
      </c>
      <c r="B531" s="122"/>
      <c r="C531" s="122"/>
      <c r="D531" s="69">
        <v>11</v>
      </c>
      <c r="E531" s="65">
        <f t="shared" si="25"/>
        <v>11</v>
      </c>
      <c r="F531" s="70">
        <v>11.06</v>
      </c>
      <c r="G531" s="69">
        <v>15.031000000000001</v>
      </c>
      <c r="H531" s="65">
        <f t="shared" si="26"/>
        <v>15</v>
      </c>
      <c r="I531" s="71" t="s">
        <v>113</v>
      </c>
      <c r="J531" s="132"/>
      <c r="K531" s="123"/>
      <c r="L531" s="72"/>
      <c r="M531" s="88"/>
      <c r="N531" s="88"/>
      <c r="O531" s="88"/>
    </row>
    <row r="532" spans="1:15" s="85" customFormat="1" x14ac:dyDescent="0.35">
      <c r="A532" s="65">
        <f t="shared" si="24"/>
        <v>11</v>
      </c>
      <c r="B532" s="122"/>
      <c r="C532" s="122"/>
      <c r="D532" s="69">
        <v>11</v>
      </c>
      <c r="E532" s="65">
        <f t="shared" si="25"/>
        <v>11</v>
      </c>
      <c r="F532" s="70">
        <v>11.06</v>
      </c>
      <c r="G532" s="69">
        <v>15.032</v>
      </c>
      <c r="H532" s="65">
        <f t="shared" si="26"/>
        <v>15</v>
      </c>
      <c r="I532" s="71" t="s">
        <v>113</v>
      </c>
      <c r="J532" s="128"/>
      <c r="K532" s="122"/>
      <c r="L532" s="72"/>
    </row>
    <row r="533" spans="1:15" s="85" customFormat="1" x14ac:dyDescent="0.35">
      <c r="A533" s="65">
        <f t="shared" si="24"/>
        <v>11</v>
      </c>
      <c r="B533" s="122">
        <f>ROWS(A479:A533)</f>
        <v>55</v>
      </c>
      <c r="C533" s="123">
        <f>B533/$B$672*100</f>
        <v>8.2089552238805972</v>
      </c>
      <c r="D533" s="69">
        <v>11</v>
      </c>
      <c r="E533" s="65">
        <f t="shared" si="25"/>
        <v>11</v>
      </c>
      <c r="F533" s="70">
        <v>11.06</v>
      </c>
      <c r="G533" s="69">
        <v>15.032999999999999</v>
      </c>
      <c r="H533" s="65">
        <f t="shared" si="26"/>
        <v>15</v>
      </c>
      <c r="I533" s="71" t="s">
        <v>113</v>
      </c>
      <c r="J533" s="128" t="s">
        <v>742</v>
      </c>
      <c r="K533" s="122">
        <f>ROWS(J521:J533)</f>
        <v>13</v>
      </c>
      <c r="L533" s="72"/>
    </row>
    <row r="534" spans="1:15" s="85" customFormat="1" x14ac:dyDescent="0.35">
      <c r="A534" s="65">
        <f t="shared" si="24"/>
        <v>12</v>
      </c>
      <c r="B534" s="122"/>
      <c r="C534" s="122"/>
      <c r="D534" s="69">
        <v>1</v>
      </c>
      <c r="E534" s="65">
        <f t="shared" si="25"/>
        <v>1</v>
      </c>
      <c r="F534" s="70">
        <v>12.01</v>
      </c>
      <c r="G534" s="69">
        <v>11.01</v>
      </c>
      <c r="H534" s="65">
        <f t="shared" si="26"/>
        <v>11</v>
      </c>
      <c r="I534" s="71" t="s">
        <v>146</v>
      </c>
      <c r="J534" s="132" t="s">
        <v>561</v>
      </c>
      <c r="K534" s="123">
        <f>ROWS(J534:J534)</f>
        <v>1</v>
      </c>
      <c r="L534" s="72"/>
      <c r="M534" s="64"/>
      <c r="N534" s="64"/>
      <c r="O534" s="64"/>
    </row>
    <row r="535" spans="1:15" s="85" customFormat="1" x14ac:dyDescent="0.35">
      <c r="A535" s="65">
        <f t="shared" si="24"/>
        <v>12</v>
      </c>
      <c r="B535" s="122"/>
      <c r="C535" s="122"/>
      <c r="D535" s="69">
        <v>1</v>
      </c>
      <c r="E535" s="65">
        <f t="shared" si="25"/>
        <v>1</v>
      </c>
      <c r="F535" s="70">
        <v>12.01</v>
      </c>
      <c r="G535" s="69">
        <v>12.03</v>
      </c>
      <c r="H535" s="65">
        <f t="shared" si="26"/>
        <v>12</v>
      </c>
      <c r="I535" s="71" t="s">
        <v>146</v>
      </c>
      <c r="J535" s="132"/>
      <c r="K535" s="123"/>
      <c r="L535" s="72"/>
      <c r="M535" s="64"/>
      <c r="N535" s="64"/>
      <c r="O535" s="64"/>
    </row>
    <row r="536" spans="1:15" s="85" customFormat="1" x14ac:dyDescent="0.35">
      <c r="A536" s="65">
        <f t="shared" si="24"/>
        <v>12</v>
      </c>
      <c r="B536" s="122"/>
      <c r="C536" s="122"/>
      <c r="D536" s="69">
        <v>1</v>
      </c>
      <c r="E536" s="65">
        <f t="shared" si="25"/>
        <v>1</v>
      </c>
      <c r="F536" s="70">
        <v>12.01</v>
      </c>
      <c r="G536" s="69">
        <v>12.06</v>
      </c>
      <c r="H536" s="65">
        <f t="shared" si="26"/>
        <v>12</v>
      </c>
      <c r="I536" s="71" t="s">
        <v>146</v>
      </c>
      <c r="J536" s="132"/>
      <c r="K536" s="123"/>
      <c r="L536" s="72"/>
      <c r="M536" s="64"/>
      <c r="N536" s="64"/>
      <c r="O536" s="64"/>
    </row>
    <row r="537" spans="1:15" s="85" customFormat="1" x14ac:dyDescent="0.35">
      <c r="A537" s="65">
        <f t="shared" si="24"/>
        <v>12</v>
      </c>
      <c r="B537" s="122"/>
      <c r="C537" s="122"/>
      <c r="D537" s="69">
        <v>1</v>
      </c>
      <c r="E537" s="65">
        <f t="shared" si="25"/>
        <v>1</v>
      </c>
      <c r="F537" s="70">
        <v>12.01</v>
      </c>
      <c r="G537" s="69">
        <v>12.08</v>
      </c>
      <c r="H537" s="65">
        <f t="shared" si="26"/>
        <v>12</v>
      </c>
      <c r="I537" s="71" t="s">
        <v>146</v>
      </c>
      <c r="J537" s="128"/>
      <c r="K537" s="122"/>
      <c r="L537" s="72"/>
      <c r="M537" s="64"/>
      <c r="N537" s="64"/>
      <c r="O537" s="64"/>
    </row>
    <row r="538" spans="1:15" s="85" customFormat="1" x14ac:dyDescent="0.35">
      <c r="A538" s="65">
        <f t="shared" si="24"/>
        <v>12</v>
      </c>
      <c r="B538" s="122"/>
      <c r="C538" s="122"/>
      <c r="D538" s="69">
        <v>1</v>
      </c>
      <c r="E538" s="65">
        <f t="shared" si="25"/>
        <v>1</v>
      </c>
      <c r="F538" s="70">
        <v>12.01</v>
      </c>
      <c r="G538" s="69">
        <v>12.09</v>
      </c>
      <c r="H538" s="65">
        <f t="shared" si="26"/>
        <v>12</v>
      </c>
      <c r="I538" s="71" t="s">
        <v>146</v>
      </c>
      <c r="J538" s="128"/>
      <c r="K538" s="122"/>
      <c r="L538" s="72"/>
      <c r="M538" s="64"/>
      <c r="N538" s="64"/>
      <c r="O538" s="64"/>
    </row>
    <row r="539" spans="1:15" s="85" customFormat="1" x14ac:dyDescent="0.35">
      <c r="A539" s="65">
        <f t="shared" si="24"/>
        <v>12</v>
      </c>
      <c r="B539" s="122"/>
      <c r="C539" s="122"/>
      <c r="D539" s="69">
        <v>1</v>
      </c>
      <c r="E539" s="65">
        <f t="shared" si="25"/>
        <v>1</v>
      </c>
      <c r="F539" s="70">
        <v>12.01</v>
      </c>
      <c r="G539" s="69">
        <v>12.11</v>
      </c>
      <c r="H539" s="65">
        <f t="shared" si="26"/>
        <v>12</v>
      </c>
      <c r="I539" s="71" t="s">
        <v>146</v>
      </c>
      <c r="J539" s="128"/>
      <c r="K539" s="122"/>
      <c r="L539" s="72"/>
      <c r="M539" s="64"/>
      <c r="N539" s="64"/>
      <c r="O539" s="64"/>
    </row>
    <row r="540" spans="1:15" s="85" customFormat="1" x14ac:dyDescent="0.35">
      <c r="A540" s="65">
        <f t="shared" si="24"/>
        <v>12</v>
      </c>
      <c r="B540" s="122"/>
      <c r="C540" s="122"/>
      <c r="D540" s="69">
        <v>1</v>
      </c>
      <c r="E540" s="65">
        <f t="shared" si="25"/>
        <v>1</v>
      </c>
      <c r="F540" s="70">
        <v>12.01</v>
      </c>
      <c r="G540" s="69">
        <v>12.12</v>
      </c>
      <c r="H540" s="65">
        <f t="shared" si="26"/>
        <v>12</v>
      </c>
      <c r="I540" s="71" t="s">
        <v>146</v>
      </c>
      <c r="J540" s="132"/>
      <c r="K540" s="123"/>
      <c r="L540" s="64"/>
      <c r="M540" s="64"/>
      <c r="N540" s="64"/>
      <c r="O540" s="64"/>
    </row>
    <row r="541" spans="1:15" s="85" customFormat="1" x14ac:dyDescent="0.35">
      <c r="A541" s="65">
        <f t="shared" si="24"/>
        <v>12</v>
      </c>
      <c r="B541" s="122"/>
      <c r="C541" s="122"/>
      <c r="D541" s="69">
        <v>1</v>
      </c>
      <c r="E541" s="65">
        <f t="shared" si="25"/>
        <v>1</v>
      </c>
      <c r="F541" s="70">
        <v>12.01</v>
      </c>
      <c r="G541" s="69">
        <v>15.04</v>
      </c>
      <c r="H541" s="65">
        <f t="shared" si="26"/>
        <v>15</v>
      </c>
      <c r="I541" s="71" t="s">
        <v>112</v>
      </c>
      <c r="J541" s="132" t="s">
        <v>563</v>
      </c>
      <c r="K541" s="123">
        <f>ROWS(J541)</f>
        <v>1</v>
      </c>
      <c r="L541" s="69"/>
      <c r="M541" s="64"/>
      <c r="N541" s="64"/>
      <c r="O541" s="64"/>
    </row>
    <row r="542" spans="1:15" s="85" customFormat="1" x14ac:dyDescent="0.35">
      <c r="A542" s="65">
        <f t="shared" si="24"/>
        <v>12</v>
      </c>
      <c r="B542" s="122"/>
      <c r="C542" s="122"/>
      <c r="D542" s="69">
        <v>1</v>
      </c>
      <c r="E542" s="65">
        <f t="shared" si="25"/>
        <v>1</v>
      </c>
      <c r="F542" s="70">
        <v>12.01</v>
      </c>
      <c r="G542" s="69">
        <v>12.01</v>
      </c>
      <c r="H542" s="65">
        <f t="shared" si="26"/>
        <v>12</v>
      </c>
      <c r="I542" s="71" t="s">
        <v>145</v>
      </c>
      <c r="J542" s="132"/>
      <c r="K542" s="123"/>
      <c r="L542" s="72"/>
      <c r="M542" s="64"/>
      <c r="N542" s="64"/>
      <c r="O542" s="64"/>
    </row>
    <row r="543" spans="1:15" s="85" customFormat="1" x14ac:dyDescent="0.35">
      <c r="A543" s="65">
        <f t="shared" si="24"/>
        <v>12</v>
      </c>
      <c r="B543" s="122"/>
      <c r="C543" s="122"/>
      <c r="D543" s="69">
        <v>1</v>
      </c>
      <c r="E543" s="65">
        <f t="shared" si="25"/>
        <v>1</v>
      </c>
      <c r="F543" s="70">
        <v>12.01</v>
      </c>
      <c r="G543" s="69">
        <v>12.03</v>
      </c>
      <c r="H543" s="65">
        <f t="shared" si="26"/>
        <v>12</v>
      </c>
      <c r="I543" s="71" t="s">
        <v>145</v>
      </c>
      <c r="J543" s="132"/>
      <c r="K543" s="123"/>
      <c r="L543" s="72"/>
      <c r="M543" s="64"/>
      <c r="N543" s="64"/>
      <c r="O543" s="64"/>
    </row>
    <row r="544" spans="1:15" s="85" customFormat="1" x14ac:dyDescent="0.35">
      <c r="A544" s="65">
        <f t="shared" si="24"/>
        <v>12</v>
      </c>
      <c r="B544" s="122"/>
      <c r="C544" s="122"/>
      <c r="D544" s="69">
        <v>1</v>
      </c>
      <c r="E544" s="65">
        <f t="shared" si="25"/>
        <v>1</v>
      </c>
      <c r="F544" s="70">
        <v>12.01</v>
      </c>
      <c r="G544" s="69">
        <v>12.05</v>
      </c>
      <c r="H544" s="65">
        <f t="shared" si="26"/>
        <v>12</v>
      </c>
      <c r="I544" s="71" t="s">
        <v>145</v>
      </c>
      <c r="J544" s="132"/>
      <c r="K544" s="123"/>
      <c r="L544" s="72"/>
      <c r="M544" s="64"/>
      <c r="N544" s="64"/>
      <c r="O544" s="64"/>
    </row>
    <row r="545" spans="1:15" s="85" customFormat="1" x14ac:dyDescent="0.35">
      <c r="A545" s="65">
        <f t="shared" si="24"/>
        <v>12</v>
      </c>
      <c r="B545" s="122"/>
      <c r="C545" s="122"/>
      <c r="D545" s="69">
        <v>1</v>
      </c>
      <c r="E545" s="65">
        <f t="shared" si="25"/>
        <v>1</v>
      </c>
      <c r="F545" s="70">
        <v>12.01</v>
      </c>
      <c r="G545" s="69">
        <v>12.07</v>
      </c>
      <c r="H545" s="65">
        <f t="shared" si="26"/>
        <v>12</v>
      </c>
      <c r="I545" s="71" t="s">
        <v>145</v>
      </c>
      <c r="J545" s="132" t="s">
        <v>562</v>
      </c>
      <c r="K545" s="123">
        <f>ROWS(J536:J545)</f>
        <v>10</v>
      </c>
      <c r="L545" s="72"/>
      <c r="M545" s="64"/>
      <c r="N545" s="64"/>
      <c r="O545" s="64"/>
    </row>
    <row r="546" spans="1:15" s="85" customFormat="1" x14ac:dyDescent="0.35">
      <c r="A546" s="65">
        <f t="shared" si="24"/>
        <v>12</v>
      </c>
      <c r="B546" s="123"/>
      <c r="C546" s="123"/>
      <c r="D546" s="60">
        <v>2.1</v>
      </c>
      <c r="E546" s="65">
        <f t="shared" si="25"/>
        <v>2</v>
      </c>
      <c r="F546" s="61">
        <v>12.01</v>
      </c>
      <c r="G546" s="60">
        <v>14.02</v>
      </c>
      <c r="H546" s="65">
        <f t="shared" si="26"/>
        <v>14</v>
      </c>
      <c r="I546" s="62" t="s">
        <v>147</v>
      </c>
      <c r="J546" s="128"/>
      <c r="K546" s="122"/>
      <c r="L546" s="72"/>
      <c r="M546" s="68"/>
      <c r="N546" s="68"/>
      <c r="O546" s="68"/>
    </row>
    <row r="547" spans="1:15" s="85" customFormat="1" x14ac:dyDescent="0.35">
      <c r="A547" s="65">
        <f t="shared" si="24"/>
        <v>12</v>
      </c>
      <c r="B547" s="123"/>
      <c r="C547" s="123"/>
      <c r="D547" s="60">
        <v>2.1</v>
      </c>
      <c r="E547" s="65">
        <f t="shared" si="25"/>
        <v>2</v>
      </c>
      <c r="F547" s="61">
        <v>12.01</v>
      </c>
      <c r="G547" s="60">
        <v>14.03</v>
      </c>
      <c r="H547" s="65">
        <f t="shared" si="26"/>
        <v>14</v>
      </c>
      <c r="I547" s="62" t="s">
        <v>147</v>
      </c>
      <c r="J547" s="128"/>
      <c r="K547" s="122"/>
      <c r="L547" s="72"/>
      <c r="M547" s="68"/>
      <c r="N547" s="68"/>
      <c r="O547" s="68"/>
    </row>
    <row r="548" spans="1:15" s="85" customFormat="1" x14ac:dyDescent="0.35">
      <c r="A548" s="65">
        <f t="shared" si="24"/>
        <v>12</v>
      </c>
      <c r="B548" s="123"/>
      <c r="C548" s="123"/>
      <c r="D548" s="60">
        <v>2.2000000000000002</v>
      </c>
      <c r="E548" s="65">
        <f t="shared" si="25"/>
        <v>2</v>
      </c>
      <c r="F548" s="61">
        <v>12.01</v>
      </c>
      <c r="G548" s="60">
        <v>14.02</v>
      </c>
      <c r="H548" s="65">
        <f t="shared" si="26"/>
        <v>14</v>
      </c>
      <c r="I548" s="62" t="s">
        <v>147</v>
      </c>
      <c r="J548" s="128"/>
      <c r="K548" s="122"/>
      <c r="L548" s="72"/>
      <c r="M548" s="68"/>
      <c r="N548" s="68"/>
      <c r="O548" s="68"/>
    </row>
    <row r="549" spans="1:15" s="85" customFormat="1" x14ac:dyDescent="0.35">
      <c r="A549" s="65">
        <f t="shared" si="24"/>
        <v>12</v>
      </c>
      <c r="B549" s="123"/>
      <c r="C549" s="123"/>
      <c r="D549" s="82">
        <v>2.2000000000000002</v>
      </c>
      <c r="E549" s="65">
        <f t="shared" si="25"/>
        <v>2</v>
      </c>
      <c r="F549" s="61">
        <v>12.01</v>
      </c>
      <c r="G549" s="60">
        <v>14.04</v>
      </c>
      <c r="H549" s="65">
        <f t="shared" si="26"/>
        <v>14</v>
      </c>
      <c r="I549" s="62" t="s">
        <v>147</v>
      </c>
      <c r="J549" s="128"/>
      <c r="K549" s="122"/>
      <c r="L549" s="72"/>
      <c r="M549" s="68"/>
      <c r="N549" s="68"/>
      <c r="O549" s="68"/>
    </row>
    <row r="550" spans="1:15" s="85" customFormat="1" x14ac:dyDescent="0.35">
      <c r="A550" s="65">
        <f t="shared" si="24"/>
        <v>12</v>
      </c>
      <c r="B550" s="123"/>
      <c r="C550" s="123"/>
      <c r="D550" s="82">
        <v>2.1</v>
      </c>
      <c r="E550" s="65">
        <f t="shared" si="25"/>
        <v>2</v>
      </c>
      <c r="F550" s="61">
        <v>12.01</v>
      </c>
      <c r="G550" s="60">
        <v>14.04</v>
      </c>
      <c r="H550" s="65">
        <f t="shared" si="26"/>
        <v>14</v>
      </c>
      <c r="I550" s="62" t="s">
        <v>148</v>
      </c>
      <c r="J550" s="128"/>
      <c r="K550" s="122"/>
      <c r="L550" s="72"/>
      <c r="M550" s="68"/>
      <c r="N550" s="68"/>
      <c r="O550" s="68"/>
    </row>
    <row r="551" spans="1:15" s="85" customFormat="1" x14ac:dyDescent="0.35">
      <c r="A551" s="65">
        <f t="shared" si="24"/>
        <v>12</v>
      </c>
      <c r="B551" s="123"/>
      <c r="C551" s="123"/>
      <c r="D551" s="82">
        <v>2.1</v>
      </c>
      <c r="E551" s="65">
        <f t="shared" si="25"/>
        <v>2</v>
      </c>
      <c r="F551" s="61">
        <v>12.01</v>
      </c>
      <c r="G551" s="60">
        <v>14.05</v>
      </c>
      <c r="H551" s="65">
        <f t="shared" si="26"/>
        <v>14</v>
      </c>
      <c r="I551" s="62" t="s">
        <v>148</v>
      </c>
      <c r="J551" s="128"/>
      <c r="K551" s="122"/>
      <c r="L551" s="72"/>
      <c r="M551" s="68"/>
      <c r="N551" s="68"/>
      <c r="O551" s="68"/>
    </row>
    <row r="552" spans="1:15" s="85" customFormat="1" x14ac:dyDescent="0.35">
      <c r="A552" s="65">
        <f t="shared" si="24"/>
        <v>12</v>
      </c>
      <c r="B552" s="123"/>
      <c r="C552" s="123"/>
      <c r="D552" s="82">
        <v>2.1</v>
      </c>
      <c r="E552" s="65">
        <f t="shared" si="25"/>
        <v>2</v>
      </c>
      <c r="F552" s="61">
        <v>12.01</v>
      </c>
      <c r="G552" s="60">
        <v>14.06</v>
      </c>
      <c r="H552" s="65">
        <f t="shared" si="26"/>
        <v>14</v>
      </c>
      <c r="I552" s="62" t="s">
        <v>148</v>
      </c>
      <c r="J552" s="128" t="s">
        <v>567</v>
      </c>
      <c r="K552" s="122">
        <f>ROWS(J546:J552)</f>
        <v>7</v>
      </c>
      <c r="L552" s="64"/>
      <c r="M552" s="68"/>
      <c r="N552" s="68"/>
      <c r="O552" s="68"/>
    </row>
    <row r="553" spans="1:15" s="85" customFormat="1" x14ac:dyDescent="0.3">
      <c r="A553" s="65">
        <f t="shared" si="24"/>
        <v>12</v>
      </c>
      <c r="B553" s="128"/>
      <c r="C553" s="128"/>
      <c r="D553" s="65">
        <v>3</v>
      </c>
      <c r="E553" s="65">
        <f t="shared" si="25"/>
        <v>3</v>
      </c>
      <c r="F553" s="66">
        <v>12.01</v>
      </c>
      <c r="G553" s="65">
        <v>1.01</v>
      </c>
      <c r="H553" s="65">
        <f t="shared" si="26"/>
        <v>1</v>
      </c>
      <c r="I553" s="67" t="s">
        <v>224</v>
      </c>
      <c r="J553" s="124"/>
      <c r="K553" s="132"/>
      <c r="L553" s="72"/>
      <c r="M553" s="64"/>
      <c r="N553" s="64"/>
      <c r="O553" s="64"/>
    </row>
    <row r="554" spans="1:15" s="85" customFormat="1" x14ac:dyDescent="0.3">
      <c r="A554" s="65">
        <f t="shared" si="24"/>
        <v>12</v>
      </c>
      <c r="B554" s="128"/>
      <c r="C554" s="128"/>
      <c r="D554" s="65">
        <v>3</v>
      </c>
      <c r="E554" s="65">
        <f t="shared" si="25"/>
        <v>3</v>
      </c>
      <c r="F554" s="66">
        <v>12.01</v>
      </c>
      <c r="G554" s="65">
        <v>2.0099999999999998</v>
      </c>
      <c r="H554" s="65">
        <f t="shared" si="26"/>
        <v>2</v>
      </c>
      <c r="I554" s="67" t="s">
        <v>224</v>
      </c>
      <c r="J554" s="124"/>
      <c r="K554" s="132"/>
      <c r="L554" s="72"/>
      <c r="M554" s="72"/>
      <c r="N554" s="72"/>
      <c r="O554" s="72"/>
    </row>
    <row r="555" spans="1:15" s="85" customFormat="1" x14ac:dyDescent="0.35">
      <c r="A555" s="65">
        <f t="shared" si="24"/>
        <v>12</v>
      </c>
      <c r="B555" s="122"/>
      <c r="C555" s="122"/>
      <c r="D555" s="69">
        <v>3</v>
      </c>
      <c r="E555" s="65">
        <f t="shared" si="25"/>
        <v>3</v>
      </c>
      <c r="F555" s="70">
        <v>12.02</v>
      </c>
      <c r="G555" s="69">
        <v>3.01</v>
      </c>
      <c r="H555" s="65">
        <f t="shared" si="26"/>
        <v>3</v>
      </c>
      <c r="I555" s="71" t="s">
        <v>229</v>
      </c>
      <c r="J555" s="128" t="s">
        <v>597</v>
      </c>
      <c r="K555" s="122">
        <f>ROWS(J555:J555)</f>
        <v>1</v>
      </c>
      <c r="L555" s="64"/>
      <c r="M555" s="72"/>
      <c r="N555" s="72"/>
      <c r="O555" s="72"/>
    </row>
    <row r="556" spans="1:15" s="85" customFormat="1" x14ac:dyDescent="0.3">
      <c r="A556" s="65">
        <f t="shared" si="24"/>
        <v>12</v>
      </c>
      <c r="B556" s="124"/>
      <c r="C556" s="124"/>
      <c r="D556" s="73">
        <v>3</v>
      </c>
      <c r="E556" s="65">
        <f t="shared" si="25"/>
        <v>3</v>
      </c>
      <c r="F556" s="96">
        <v>12.01</v>
      </c>
      <c r="G556" s="73">
        <v>8.01</v>
      </c>
      <c r="H556" s="65">
        <f t="shared" si="26"/>
        <v>8</v>
      </c>
      <c r="I556" s="97" t="s">
        <v>214</v>
      </c>
      <c r="J556" s="124"/>
      <c r="K556" s="132"/>
      <c r="L556" s="64"/>
      <c r="M556" s="64"/>
      <c r="N556" s="64"/>
      <c r="O556" s="64"/>
    </row>
    <row r="557" spans="1:15" s="85" customFormat="1" x14ac:dyDescent="0.35">
      <c r="A557" s="65">
        <f t="shared" si="24"/>
        <v>12</v>
      </c>
      <c r="B557" s="124"/>
      <c r="C557" s="124"/>
      <c r="D557" s="73">
        <v>3</v>
      </c>
      <c r="E557" s="65">
        <f t="shared" si="25"/>
        <v>3</v>
      </c>
      <c r="F557" s="96">
        <v>12.01</v>
      </c>
      <c r="G557" s="73">
        <v>12.09</v>
      </c>
      <c r="H557" s="65">
        <f t="shared" si="26"/>
        <v>12</v>
      </c>
      <c r="I557" s="97" t="s">
        <v>214</v>
      </c>
      <c r="J557" s="128"/>
      <c r="K557" s="122"/>
      <c r="L557" s="64"/>
      <c r="M557" s="64"/>
      <c r="N557" s="64"/>
      <c r="O557" s="64"/>
    </row>
    <row r="558" spans="1:15" s="85" customFormat="1" x14ac:dyDescent="0.35">
      <c r="A558" s="65">
        <f t="shared" si="24"/>
        <v>12</v>
      </c>
      <c r="B558" s="124"/>
      <c r="C558" s="124"/>
      <c r="D558" s="73">
        <v>3</v>
      </c>
      <c r="E558" s="65">
        <f t="shared" si="25"/>
        <v>3</v>
      </c>
      <c r="F558" s="96">
        <v>12.01</v>
      </c>
      <c r="G558" s="73">
        <v>12.1</v>
      </c>
      <c r="H558" s="65">
        <f t="shared" si="26"/>
        <v>12</v>
      </c>
      <c r="I558" s="97" t="s">
        <v>214</v>
      </c>
      <c r="J558" s="128" t="s">
        <v>599</v>
      </c>
      <c r="K558" s="122">
        <f>ROWS(J557:J558)</f>
        <v>2</v>
      </c>
      <c r="L558" s="64"/>
      <c r="M558" s="64"/>
      <c r="N558" s="64"/>
      <c r="O558" s="64"/>
    </row>
    <row r="559" spans="1:15" s="85" customFormat="1" x14ac:dyDescent="0.3">
      <c r="A559" s="65">
        <f t="shared" si="24"/>
        <v>12</v>
      </c>
      <c r="B559" s="128"/>
      <c r="C559" s="128"/>
      <c r="D559" s="65">
        <v>3</v>
      </c>
      <c r="E559" s="65">
        <f t="shared" si="25"/>
        <v>3</v>
      </c>
      <c r="F559" s="66">
        <v>12.01</v>
      </c>
      <c r="G559" s="65">
        <v>8.01</v>
      </c>
      <c r="H559" s="65">
        <f t="shared" si="26"/>
        <v>8</v>
      </c>
      <c r="I559" s="67" t="s">
        <v>212</v>
      </c>
      <c r="J559" s="124"/>
      <c r="K559" s="132"/>
      <c r="L559" s="64"/>
      <c r="M559" s="64"/>
      <c r="N559" s="64"/>
      <c r="O559" s="64"/>
    </row>
    <row r="560" spans="1:15" s="85" customFormat="1" x14ac:dyDescent="0.35">
      <c r="A560" s="65">
        <f t="shared" si="24"/>
        <v>12</v>
      </c>
      <c r="B560" s="132"/>
      <c r="C560" s="132"/>
      <c r="D560" s="54">
        <v>3</v>
      </c>
      <c r="E560" s="65">
        <f t="shared" si="25"/>
        <v>3</v>
      </c>
      <c r="F560" s="55">
        <v>12.01</v>
      </c>
      <c r="G560" s="54">
        <v>8.09</v>
      </c>
      <c r="H560" s="65">
        <f t="shared" si="26"/>
        <v>8</v>
      </c>
      <c r="I560" s="56" t="s">
        <v>213</v>
      </c>
      <c r="J560" s="128"/>
      <c r="K560" s="122"/>
      <c r="L560" s="69"/>
      <c r="M560" s="64"/>
      <c r="N560" s="64"/>
      <c r="O560" s="64"/>
    </row>
    <row r="561" spans="1:15" s="85" customFormat="1" x14ac:dyDescent="0.35">
      <c r="A561" s="65">
        <f t="shared" si="24"/>
        <v>12</v>
      </c>
      <c r="B561" s="123"/>
      <c r="C561" s="123"/>
      <c r="D561" s="60">
        <v>3</v>
      </c>
      <c r="E561" s="65">
        <f t="shared" si="25"/>
        <v>3</v>
      </c>
      <c r="F561" s="61">
        <v>12.01</v>
      </c>
      <c r="G561" s="60">
        <v>1.05</v>
      </c>
      <c r="H561" s="65">
        <f t="shared" si="26"/>
        <v>1</v>
      </c>
      <c r="I561" s="62" t="s">
        <v>217</v>
      </c>
      <c r="J561" s="124"/>
      <c r="K561" s="132"/>
      <c r="L561" s="72"/>
      <c r="M561" s="64"/>
      <c r="N561" s="64"/>
      <c r="O561" s="64"/>
    </row>
    <row r="562" spans="1:15" s="85" customFormat="1" x14ac:dyDescent="0.35">
      <c r="A562" s="65">
        <f t="shared" si="24"/>
        <v>12</v>
      </c>
      <c r="B562" s="123"/>
      <c r="C562" s="123"/>
      <c r="D562" s="60">
        <v>3</v>
      </c>
      <c r="E562" s="65">
        <f t="shared" si="25"/>
        <v>3</v>
      </c>
      <c r="F562" s="61">
        <v>12.01</v>
      </c>
      <c r="G562" s="60">
        <v>8.01</v>
      </c>
      <c r="H562" s="65">
        <f t="shared" si="26"/>
        <v>8</v>
      </c>
      <c r="I562" s="62" t="s">
        <v>249</v>
      </c>
      <c r="J562" s="125"/>
      <c r="K562" s="125"/>
      <c r="L562" s="72"/>
      <c r="M562" s="64"/>
      <c r="N562" s="64"/>
      <c r="O562" s="64"/>
    </row>
    <row r="563" spans="1:15" s="85" customFormat="1" x14ac:dyDescent="0.35">
      <c r="A563" s="65">
        <f t="shared" si="24"/>
        <v>12</v>
      </c>
      <c r="B563" s="122"/>
      <c r="C563" s="122"/>
      <c r="D563" s="69">
        <v>3</v>
      </c>
      <c r="E563" s="65">
        <f t="shared" si="25"/>
        <v>3</v>
      </c>
      <c r="F563" s="70">
        <v>12.01</v>
      </c>
      <c r="G563" s="69">
        <v>8.01</v>
      </c>
      <c r="H563" s="65">
        <f t="shared" si="26"/>
        <v>8</v>
      </c>
      <c r="I563" s="71" t="s">
        <v>248</v>
      </c>
      <c r="J563" s="128" t="s">
        <v>598</v>
      </c>
      <c r="K563" s="122">
        <f>ROWS(J559:J563)</f>
        <v>5</v>
      </c>
      <c r="L563" s="72"/>
      <c r="M563" s="64"/>
      <c r="N563" s="64"/>
      <c r="O563" s="64"/>
    </row>
    <row r="564" spans="1:15" s="85" customFormat="1" x14ac:dyDescent="0.35">
      <c r="A564" s="65">
        <f t="shared" si="24"/>
        <v>12</v>
      </c>
      <c r="B564" s="122"/>
      <c r="C564" s="122"/>
      <c r="D564" s="69">
        <v>3</v>
      </c>
      <c r="E564" s="65">
        <f t="shared" si="25"/>
        <v>3</v>
      </c>
      <c r="F564" s="70">
        <v>12.01</v>
      </c>
      <c r="G564" s="69">
        <v>1.03</v>
      </c>
      <c r="H564" s="65">
        <f t="shared" si="26"/>
        <v>1</v>
      </c>
      <c r="I564" s="71" t="s">
        <v>226</v>
      </c>
      <c r="J564" s="124" t="s">
        <v>595</v>
      </c>
      <c r="K564" s="132">
        <f>ROWS(J562:J564)</f>
        <v>3</v>
      </c>
      <c r="L564" s="64"/>
      <c r="M564" s="64"/>
      <c r="N564" s="64"/>
      <c r="O564" s="64"/>
    </row>
    <row r="565" spans="1:15" s="85" customFormat="1" x14ac:dyDescent="0.35">
      <c r="A565" s="65">
        <f t="shared" si="24"/>
        <v>12</v>
      </c>
      <c r="B565" s="123"/>
      <c r="C565" s="123"/>
      <c r="D565" s="60">
        <v>3</v>
      </c>
      <c r="E565" s="65">
        <f t="shared" si="25"/>
        <v>3</v>
      </c>
      <c r="F565" s="61">
        <v>12.01</v>
      </c>
      <c r="G565" s="60">
        <v>2.0099999999999998</v>
      </c>
      <c r="H565" s="65">
        <f t="shared" si="26"/>
        <v>2</v>
      </c>
      <c r="I565" s="62" t="s">
        <v>221</v>
      </c>
      <c r="J565" s="124" t="s">
        <v>596</v>
      </c>
      <c r="K565" s="132">
        <f>ROWS(J564:J565)</f>
        <v>2</v>
      </c>
      <c r="L565" s="64"/>
      <c r="M565" s="72"/>
      <c r="N565" s="72"/>
      <c r="O565" s="72"/>
    </row>
    <row r="566" spans="1:15" s="85" customFormat="1" x14ac:dyDescent="0.35">
      <c r="A566" s="65">
        <f t="shared" si="24"/>
        <v>12</v>
      </c>
      <c r="B566" s="122"/>
      <c r="C566" s="122"/>
      <c r="D566" s="69">
        <v>4</v>
      </c>
      <c r="E566" s="65">
        <f t="shared" si="25"/>
        <v>4</v>
      </c>
      <c r="F566" s="70">
        <v>12.02</v>
      </c>
      <c r="G566" s="69">
        <v>3.01</v>
      </c>
      <c r="H566" s="65">
        <f t="shared" si="26"/>
        <v>3</v>
      </c>
      <c r="I566" s="71" t="s">
        <v>229</v>
      </c>
      <c r="J566" s="132" t="s">
        <v>629</v>
      </c>
      <c r="K566" s="123">
        <f>ROWS(J566:J566)</f>
        <v>1</v>
      </c>
      <c r="L566" s="64"/>
      <c r="M566" s="64"/>
      <c r="N566" s="64"/>
      <c r="O566" s="64"/>
    </row>
    <row r="567" spans="1:15" s="85" customFormat="1" x14ac:dyDescent="0.35">
      <c r="A567" s="65">
        <f t="shared" si="24"/>
        <v>12</v>
      </c>
      <c r="B567" s="122"/>
      <c r="C567" s="122"/>
      <c r="D567" s="69">
        <v>4</v>
      </c>
      <c r="E567" s="65">
        <f t="shared" si="25"/>
        <v>4</v>
      </c>
      <c r="F567" s="70">
        <v>12.02</v>
      </c>
      <c r="G567" s="69">
        <v>7.01</v>
      </c>
      <c r="H567" s="65">
        <f t="shared" si="26"/>
        <v>7</v>
      </c>
      <c r="I567" s="71" t="s">
        <v>229</v>
      </c>
      <c r="J567" s="132" t="s">
        <v>631</v>
      </c>
      <c r="K567" s="123">
        <f>ROWS(J567:J567)</f>
        <v>1</v>
      </c>
      <c r="L567" s="64"/>
      <c r="M567" s="64"/>
      <c r="N567" s="64"/>
      <c r="O567" s="64"/>
    </row>
    <row r="568" spans="1:15" s="85" customFormat="1" x14ac:dyDescent="0.35">
      <c r="A568" s="65">
        <f t="shared" si="24"/>
        <v>12</v>
      </c>
      <c r="B568" s="123"/>
      <c r="C568" s="123"/>
      <c r="D568" s="60">
        <v>4</v>
      </c>
      <c r="E568" s="65">
        <f t="shared" si="25"/>
        <v>4</v>
      </c>
      <c r="F568" s="61">
        <v>12.01</v>
      </c>
      <c r="G568" s="60">
        <v>18.02</v>
      </c>
      <c r="H568" s="65">
        <f t="shared" si="26"/>
        <v>18</v>
      </c>
      <c r="I568" s="62" t="s">
        <v>148</v>
      </c>
      <c r="J568" s="132"/>
      <c r="K568" s="123"/>
      <c r="L568" s="64"/>
      <c r="M568" s="72"/>
      <c r="N568" s="72"/>
      <c r="O568" s="72"/>
    </row>
    <row r="569" spans="1:15" s="85" customFormat="1" x14ac:dyDescent="0.35">
      <c r="A569" s="65">
        <f t="shared" si="24"/>
        <v>12</v>
      </c>
      <c r="B569" s="123"/>
      <c r="C569" s="123"/>
      <c r="D569" s="60">
        <v>4</v>
      </c>
      <c r="E569" s="65">
        <f t="shared" si="25"/>
        <v>4</v>
      </c>
      <c r="F569" s="61">
        <v>12.01</v>
      </c>
      <c r="G569" s="60">
        <v>18.03</v>
      </c>
      <c r="H569" s="65">
        <f t="shared" si="26"/>
        <v>18</v>
      </c>
      <c r="I569" s="62" t="s">
        <v>148</v>
      </c>
      <c r="J569" s="132" t="s">
        <v>634</v>
      </c>
      <c r="K569" s="123">
        <f>ROWS(J568:J569)</f>
        <v>2</v>
      </c>
      <c r="L569" s="64"/>
      <c r="M569" s="72"/>
      <c r="N569" s="72"/>
      <c r="O569" s="72"/>
    </row>
    <row r="570" spans="1:15" s="85" customFormat="1" x14ac:dyDescent="0.35">
      <c r="A570" s="65">
        <f t="shared" si="24"/>
        <v>12</v>
      </c>
      <c r="B570" s="122"/>
      <c r="C570" s="122"/>
      <c r="D570" s="69">
        <v>4</v>
      </c>
      <c r="E570" s="65">
        <f t="shared" si="25"/>
        <v>4</v>
      </c>
      <c r="F570" s="70">
        <v>12.01</v>
      </c>
      <c r="G570" s="69">
        <v>200</v>
      </c>
      <c r="H570" s="65">
        <f t="shared" si="26"/>
        <v>200</v>
      </c>
      <c r="I570" s="71" t="s">
        <v>230</v>
      </c>
      <c r="J570" s="132"/>
      <c r="K570" s="123"/>
      <c r="L570" s="64"/>
      <c r="M570" s="72"/>
      <c r="N570" s="72"/>
      <c r="O570" s="72"/>
    </row>
    <row r="571" spans="1:15" s="72" customFormat="1" x14ac:dyDescent="0.35">
      <c r="A571" s="65">
        <f t="shared" si="24"/>
        <v>12</v>
      </c>
      <c r="B571" s="123"/>
      <c r="C571" s="123"/>
      <c r="D571" s="60">
        <v>4</v>
      </c>
      <c r="E571" s="65">
        <f t="shared" si="25"/>
        <v>4</v>
      </c>
      <c r="F571" s="61">
        <v>12.01</v>
      </c>
      <c r="G571" s="60">
        <v>2.0099999999999998</v>
      </c>
      <c r="H571" s="65">
        <f t="shared" si="26"/>
        <v>2</v>
      </c>
      <c r="I571" s="62" t="s">
        <v>234</v>
      </c>
      <c r="J571" s="128" t="s">
        <v>628</v>
      </c>
      <c r="K571" s="123">
        <f t="shared" ref="K571:K578" si="27">ROWS(J571:J571)</f>
        <v>1</v>
      </c>
      <c r="L571" s="64"/>
    </row>
    <row r="572" spans="1:15" s="72" customFormat="1" x14ac:dyDescent="0.35">
      <c r="A572" s="65">
        <f t="shared" si="24"/>
        <v>12</v>
      </c>
      <c r="B572" s="123"/>
      <c r="C572" s="123"/>
      <c r="D572" s="60">
        <v>4</v>
      </c>
      <c r="E572" s="65">
        <f t="shared" si="25"/>
        <v>4</v>
      </c>
      <c r="F572" s="61">
        <v>12.01</v>
      </c>
      <c r="G572" s="60">
        <v>6.01</v>
      </c>
      <c r="H572" s="65">
        <f t="shared" si="26"/>
        <v>6</v>
      </c>
      <c r="I572" s="62" t="s">
        <v>234</v>
      </c>
      <c r="J572" s="132" t="s">
        <v>630</v>
      </c>
      <c r="K572" s="123">
        <f t="shared" si="27"/>
        <v>1</v>
      </c>
      <c r="L572" s="64"/>
    </row>
    <row r="573" spans="1:15" s="72" customFormat="1" x14ac:dyDescent="0.35">
      <c r="A573" s="65">
        <f t="shared" si="24"/>
        <v>12</v>
      </c>
      <c r="B573" s="123"/>
      <c r="C573" s="123"/>
      <c r="D573" s="60">
        <v>4</v>
      </c>
      <c r="E573" s="65">
        <f t="shared" si="25"/>
        <v>4</v>
      </c>
      <c r="F573" s="61">
        <v>12.01</v>
      </c>
      <c r="G573" s="60">
        <v>11.02</v>
      </c>
      <c r="H573" s="65">
        <f t="shared" si="26"/>
        <v>11</v>
      </c>
      <c r="I573" s="62" t="s">
        <v>234</v>
      </c>
      <c r="J573" s="132" t="s">
        <v>632</v>
      </c>
      <c r="K573" s="123">
        <f t="shared" si="27"/>
        <v>1</v>
      </c>
      <c r="L573" s="64"/>
    </row>
    <row r="574" spans="1:15" s="72" customFormat="1" x14ac:dyDescent="0.35">
      <c r="A574" s="65">
        <f t="shared" si="24"/>
        <v>12</v>
      </c>
      <c r="B574" s="123"/>
      <c r="C574" s="123"/>
      <c r="D574" s="60">
        <v>4</v>
      </c>
      <c r="E574" s="65">
        <f t="shared" si="25"/>
        <v>4</v>
      </c>
      <c r="F574" s="61">
        <v>12.01</v>
      </c>
      <c r="G574" s="60">
        <v>12.06</v>
      </c>
      <c r="H574" s="65">
        <f t="shared" si="26"/>
        <v>12</v>
      </c>
      <c r="I574" s="62" t="s">
        <v>234</v>
      </c>
      <c r="J574" s="132" t="s">
        <v>633</v>
      </c>
      <c r="K574" s="123">
        <f t="shared" si="27"/>
        <v>1</v>
      </c>
      <c r="L574" s="64"/>
    </row>
    <row r="575" spans="1:15" s="89" customFormat="1" x14ac:dyDescent="0.35">
      <c r="A575" s="65">
        <f t="shared" si="24"/>
        <v>12</v>
      </c>
      <c r="B575" s="123"/>
      <c r="C575" s="123"/>
      <c r="D575" s="60">
        <v>5</v>
      </c>
      <c r="E575" s="65">
        <f t="shared" si="25"/>
        <v>5</v>
      </c>
      <c r="F575" s="61">
        <v>12.01</v>
      </c>
      <c r="G575" s="60">
        <v>5.09</v>
      </c>
      <c r="H575" s="65">
        <f t="shared" si="26"/>
        <v>5</v>
      </c>
      <c r="I575" s="62" t="s">
        <v>159</v>
      </c>
      <c r="J575" s="132" t="s">
        <v>651</v>
      </c>
      <c r="K575" s="123">
        <f t="shared" si="27"/>
        <v>1</v>
      </c>
      <c r="L575" s="72"/>
      <c r="M575" s="72"/>
      <c r="N575" s="72"/>
      <c r="O575" s="72"/>
    </row>
    <row r="576" spans="1:15" s="89" customFormat="1" x14ac:dyDescent="0.35">
      <c r="A576" s="65">
        <f t="shared" si="24"/>
        <v>12</v>
      </c>
      <c r="B576" s="123"/>
      <c r="C576" s="123"/>
      <c r="D576" s="60">
        <v>5</v>
      </c>
      <c r="E576" s="65">
        <f t="shared" si="25"/>
        <v>5</v>
      </c>
      <c r="F576" s="61">
        <v>12.01</v>
      </c>
      <c r="G576" s="60">
        <v>13.02</v>
      </c>
      <c r="H576" s="65">
        <f t="shared" si="26"/>
        <v>13</v>
      </c>
      <c r="I576" s="62" t="s">
        <v>159</v>
      </c>
      <c r="J576" s="132" t="s">
        <v>653</v>
      </c>
      <c r="K576" s="123">
        <f t="shared" si="27"/>
        <v>1</v>
      </c>
      <c r="L576" s="72"/>
      <c r="M576" s="72"/>
      <c r="N576" s="72"/>
      <c r="O576" s="72"/>
    </row>
    <row r="577" spans="1:15" s="89" customFormat="1" x14ac:dyDescent="0.35">
      <c r="A577" s="65">
        <f t="shared" si="24"/>
        <v>12</v>
      </c>
      <c r="B577" s="122"/>
      <c r="C577" s="122"/>
      <c r="D577" s="69">
        <v>5</v>
      </c>
      <c r="E577" s="65">
        <f t="shared" si="25"/>
        <v>5</v>
      </c>
      <c r="F577" s="70">
        <v>12.02</v>
      </c>
      <c r="G577" s="69">
        <v>7.01</v>
      </c>
      <c r="H577" s="65">
        <f t="shared" si="26"/>
        <v>7</v>
      </c>
      <c r="I577" s="71" t="s">
        <v>229</v>
      </c>
      <c r="J577" s="132" t="s">
        <v>652</v>
      </c>
      <c r="K577" s="123">
        <f t="shared" si="27"/>
        <v>1</v>
      </c>
      <c r="L577" s="64"/>
      <c r="M577" s="72"/>
      <c r="N577" s="72"/>
      <c r="O577" s="72"/>
    </row>
    <row r="578" spans="1:15" s="89" customFormat="1" x14ac:dyDescent="0.35">
      <c r="A578" s="65">
        <f t="shared" ref="A578:A641" si="28">_xlfn.FLOOR.MATH(F578)</f>
        <v>12</v>
      </c>
      <c r="B578" s="128"/>
      <c r="C578" s="128"/>
      <c r="D578" s="65">
        <v>8</v>
      </c>
      <c r="E578" s="65">
        <f t="shared" ref="E578:E641" si="29">_xlfn.FLOOR.MATH(D578)</f>
        <v>8</v>
      </c>
      <c r="F578" s="66">
        <v>12.01</v>
      </c>
      <c r="G578" s="65">
        <v>1.01</v>
      </c>
      <c r="H578" s="65">
        <f t="shared" ref="H578:H641" si="30">_xlfn.FLOOR.MATH(G578)</f>
        <v>1</v>
      </c>
      <c r="I578" s="67" t="s">
        <v>224</v>
      </c>
      <c r="J578" s="132" t="s">
        <v>716</v>
      </c>
      <c r="K578" s="123">
        <f t="shared" si="27"/>
        <v>1</v>
      </c>
      <c r="L578" s="72"/>
      <c r="M578" s="72"/>
      <c r="N578" s="72"/>
      <c r="O578" s="72"/>
    </row>
    <row r="579" spans="1:15" s="89" customFormat="1" x14ac:dyDescent="0.35">
      <c r="A579" s="65">
        <f t="shared" si="28"/>
        <v>12</v>
      </c>
      <c r="B579" s="132"/>
      <c r="C579" s="132"/>
      <c r="D579" s="54">
        <v>8</v>
      </c>
      <c r="E579" s="65">
        <f t="shared" si="29"/>
        <v>8</v>
      </c>
      <c r="F579" s="55">
        <v>12.01</v>
      </c>
      <c r="G579" s="54">
        <v>5.09</v>
      </c>
      <c r="H579" s="65">
        <f t="shared" si="30"/>
        <v>5</v>
      </c>
      <c r="I579" s="56" t="s">
        <v>159</v>
      </c>
      <c r="J579" s="132"/>
      <c r="K579" s="123"/>
      <c r="L579" s="72"/>
      <c r="M579" s="72"/>
      <c r="N579" s="72"/>
      <c r="O579" s="72"/>
    </row>
    <row r="580" spans="1:15" s="89" customFormat="1" x14ac:dyDescent="0.35">
      <c r="A580" s="65">
        <f t="shared" si="28"/>
        <v>12</v>
      </c>
      <c r="B580" s="122"/>
      <c r="C580" s="122"/>
      <c r="D580" s="69">
        <v>8</v>
      </c>
      <c r="E580" s="65">
        <f t="shared" si="29"/>
        <v>8</v>
      </c>
      <c r="F580" s="70">
        <v>12.01</v>
      </c>
      <c r="G580" s="69">
        <v>5.04</v>
      </c>
      <c r="H580" s="65">
        <f t="shared" si="30"/>
        <v>5</v>
      </c>
      <c r="I580" s="71" t="s">
        <v>235</v>
      </c>
      <c r="J580" s="132"/>
      <c r="K580" s="123"/>
      <c r="L580" s="72"/>
      <c r="M580" s="72"/>
      <c r="N580" s="72"/>
      <c r="O580" s="72"/>
    </row>
    <row r="581" spans="1:15" s="89" customFormat="1" x14ac:dyDescent="0.35">
      <c r="A581" s="65">
        <f t="shared" si="28"/>
        <v>12</v>
      </c>
      <c r="B581" s="132"/>
      <c r="C581" s="132"/>
      <c r="D581" s="54">
        <v>8</v>
      </c>
      <c r="E581" s="65">
        <f t="shared" si="29"/>
        <v>8</v>
      </c>
      <c r="F581" s="55">
        <v>12.01</v>
      </c>
      <c r="G581" s="54">
        <v>5.08</v>
      </c>
      <c r="H581" s="65">
        <f t="shared" si="30"/>
        <v>5</v>
      </c>
      <c r="I581" s="56" t="s">
        <v>217</v>
      </c>
      <c r="J581" s="132"/>
      <c r="K581" s="123"/>
      <c r="L581" s="72"/>
      <c r="M581" s="64"/>
      <c r="N581" s="64"/>
      <c r="O581" s="64"/>
    </row>
    <row r="582" spans="1:15" s="89" customFormat="1" x14ac:dyDescent="0.35">
      <c r="A582" s="65">
        <f t="shared" si="28"/>
        <v>12</v>
      </c>
      <c r="B582" s="123"/>
      <c r="C582" s="123"/>
      <c r="D582" s="60">
        <v>8</v>
      </c>
      <c r="E582" s="65">
        <f t="shared" si="29"/>
        <v>8</v>
      </c>
      <c r="F582" s="61">
        <v>12.01</v>
      </c>
      <c r="G582" s="60">
        <v>2.0099999999999998</v>
      </c>
      <c r="H582" s="65">
        <f t="shared" si="30"/>
        <v>2</v>
      </c>
      <c r="I582" s="62" t="s">
        <v>234</v>
      </c>
      <c r="J582" s="132" t="s">
        <v>717</v>
      </c>
      <c r="K582" s="123">
        <f>ROWS(J582:J582)</f>
        <v>1</v>
      </c>
      <c r="L582" s="64"/>
      <c r="M582" s="85"/>
      <c r="N582" s="85"/>
      <c r="O582" s="85"/>
    </row>
    <row r="583" spans="1:15" s="88" customFormat="1" x14ac:dyDescent="0.35">
      <c r="A583" s="65">
        <f t="shared" si="28"/>
        <v>12</v>
      </c>
      <c r="B583" s="123"/>
      <c r="C583" s="123"/>
      <c r="D583" s="60">
        <v>8</v>
      </c>
      <c r="E583" s="65">
        <f t="shared" si="29"/>
        <v>8</v>
      </c>
      <c r="F583" s="61">
        <v>12.01</v>
      </c>
      <c r="G583" s="60">
        <v>6.01</v>
      </c>
      <c r="H583" s="65">
        <f t="shared" si="30"/>
        <v>6</v>
      </c>
      <c r="I583" s="62" t="s">
        <v>234</v>
      </c>
      <c r="J583" s="128"/>
      <c r="K583" s="122"/>
      <c r="L583" s="64"/>
      <c r="M583" s="85"/>
      <c r="N583" s="85"/>
      <c r="O583" s="85"/>
    </row>
    <row r="584" spans="1:15" s="88" customFormat="1" x14ac:dyDescent="0.35">
      <c r="A584" s="65">
        <f t="shared" si="28"/>
        <v>12</v>
      </c>
      <c r="B584" s="123"/>
      <c r="C584" s="123"/>
      <c r="D584" s="60">
        <v>8</v>
      </c>
      <c r="E584" s="65">
        <f t="shared" si="29"/>
        <v>8</v>
      </c>
      <c r="F584" s="61">
        <v>12.01</v>
      </c>
      <c r="G584" s="60">
        <v>6.02</v>
      </c>
      <c r="H584" s="65">
        <f t="shared" si="30"/>
        <v>6</v>
      </c>
      <c r="I584" s="62" t="s">
        <v>234</v>
      </c>
      <c r="J584" s="128"/>
      <c r="K584" s="122"/>
      <c r="L584" s="64"/>
      <c r="M584" s="85"/>
      <c r="N584" s="85"/>
      <c r="O584" s="85"/>
    </row>
    <row r="585" spans="1:15" s="88" customFormat="1" x14ac:dyDescent="0.35">
      <c r="A585" s="65">
        <f t="shared" si="28"/>
        <v>12</v>
      </c>
      <c r="B585" s="122"/>
      <c r="C585" s="122"/>
      <c r="D585" s="69">
        <v>8</v>
      </c>
      <c r="E585" s="65">
        <f t="shared" si="29"/>
        <v>8</v>
      </c>
      <c r="F585" s="70">
        <v>12.01</v>
      </c>
      <c r="G585" s="69">
        <v>5.05</v>
      </c>
      <c r="H585" s="65">
        <f t="shared" si="30"/>
        <v>5</v>
      </c>
      <c r="I585" s="71" t="s">
        <v>226</v>
      </c>
      <c r="J585" s="132" t="s">
        <v>718</v>
      </c>
      <c r="K585" s="123">
        <f>ROWS(J582:J585)</f>
        <v>4</v>
      </c>
      <c r="L585" s="64"/>
      <c r="M585" s="85"/>
      <c r="N585" s="85"/>
      <c r="O585" s="85"/>
    </row>
    <row r="586" spans="1:15" s="88" customFormat="1" x14ac:dyDescent="0.35">
      <c r="A586" s="65">
        <f t="shared" si="28"/>
        <v>12</v>
      </c>
      <c r="B586" s="123"/>
      <c r="C586" s="123"/>
      <c r="D586" s="60">
        <v>8</v>
      </c>
      <c r="E586" s="65">
        <f t="shared" si="29"/>
        <v>8</v>
      </c>
      <c r="F586" s="61">
        <v>12.01</v>
      </c>
      <c r="G586" s="60">
        <v>6.01</v>
      </c>
      <c r="H586" s="65">
        <f t="shared" si="30"/>
        <v>6</v>
      </c>
      <c r="I586" s="62" t="s">
        <v>221</v>
      </c>
      <c r="J586" s="128" t="s">
        <v>719</v>
      </c>
      <c r="K586" s="122">
        <f>ROWS(J584:J586)</f>
        <v>3</v>
      </c>
      <c r="L586" s="84"/>
      <c r="M586" s="85"/>
      <c r="N586" s="85"/>
      <c r="O586" s="85"/>
    </row>
    <row r="587" spans="1:15" s="88" customFormat="1" x14ac:dyDescent="0.35">
      <c r="A587" s="65">
        <f t="shared" si="28"/>
        <v>12</v>
      </c>
      <c r="B587" s="122"/>
      <c r="C587" s="122"/>
      <c r="D587" s="69">
        <v>9</v>
      </c>
      <c r="E587" s="65">
        <f t="shared" si="29"/>
        <v>9</v>
      </c>
      <c r="F587" s="70">
        <v>12.01</v>
      </c>
      <c r="G587" s="69">
        <v>16.010999999999999</v>
      </c>
      <c r="H587" s="65">
        <f t="shared" si="30"/>
        <v>16</v>
      </c>
      <c r="I587" s="71" t="s">
        <v>113</v>
      </c>
      <c r="J587" s="128"/>
      <c r="K587" s="122"/>
      <c r="L587" s="84"/>
      <c r="M587" s="85"/>
      <c r="N587" s="85"/>
      <c r="O587" s="85"/>
    </row>
    <row r="588" spans="1:15" s="88" customFormat="1" x14ac:dyDescent="0.35">
      <c r="A588" s="65">
        <f t="shared" si="28"/>
        <v>12</v>
      </c>
      <c r="B588" s="122"/>
      <c r="C588" s="122"/>
      <c r="D588" s="69">
        <v>9</v>
      </c>
      <c r="E588" s="65">
        <f t="shared" si="29"/>
        <v>9</v>
      </c>
      <c r="F588" s="70">
        <v>12.01</v>
      </c>
      <c r="G588" s="69">
        <v>16.012</v>
      </c>
      <c r="H588" s="65">
        <f t="shared" si="30"/>
        <v>16</v>
      </c>
      <c r="I588" s="71" t="s">
        <v>113</v>
      </c>
      <c r="J588" s="128"/>
      <c r="K588" s="122"/>
      <c r="L588" s="64"/>
      <c r="M588" s="85"/>
      <c r="N588" s="85"/>
      <c r="O588" s="85"/>
    </row>
    <row r="589" spans="1:15" s="88" customFormat="1" x14ac:dyDescent="0.35">
      <c r="A589" s="65">
        <f t="shared" si="28"/>
        <v>12</v>
      </c>
      <c r="B589" s="122"/>
      <c r="C589" s="122"/>
      <c r="D589" s="69">
        <v>9</v>
      </c>
      <c r="E589" s="65">
        <f t="shared" si="29"/>
        <v>9</v>
      </c>
      <c r="F589" s="70">
        <v>12.01</v>
      </c>
      <c r="G589" s="69">
        <v>16.012</v>
      </c>
      <c r="H589" s="65">
        <f t="shared" si="30"/>
        <v>16</v>
      </c>
      <c r="I589" s="71" t="s">
        <v>113</v>
      </c>
      <c r="J589" s="128" t="s">
        <v>733</v>
      </c>
      <c r="K589" s="122">
        <f>ROWS(J587:J589)</f>
        <v>3</v>
      </c>
      <c r="L589" s="84"/>
      <c r="M589" s="85"/>
      <c r="N589" s="85"/>
      <c r="O589" s="85"/>
    </row>
    <row r="590" spans="1:15" s="88" customFormat="1" x14ac:dyDescent="0.35">
      <c r="A590" s="65">
        <f t="shared" si="28"/>
        <v>12</v>
      </c>
      <c r="B590" s="122"/>
      <c r="C590" s="122"/>
      <c r="D590" s="69">
        <v>10</v>
      </c>
      <c r="E590" s="65">
        <f t="shared" si="29"/>
        <v>10</v>
      </c>
      <c r="F590" s="70">
        <v>12.01</v>
      </c>
      <c r="G590" s="69">
        <v>17.03</v>
      </c>
      <c r="H590" s="65">
        <f t="shared" si="30"/>
        <v>17</v>
      </c>
      <c r="I590" s="71" t="s">
        <v>112</v>
      </c>
      <c r="J590" s="132"/>
      <c r="K590" s="123"/>
      <c r="L590" s="69"/>
      <c r="M590" s="85"/>
      <c r="N590" s="85"/>
      <c r="O590" s="85"/>
    </row>
    <row r="591" spans="1:15" s="88" customFormat="1" x14ac:dyDescent="0.35">
      <c r="A591" s="65">
        <f t="shared" si="28"/>
        <v>12</v>
      </c>
      <c r="B591" s="122"/>
      <c r="C591" s="122"/>
      <c r="D591" s="69">
        <v>10</v>
      </c>
      <c r="E591" s="65">
        <f t="shared" si="29"/>
        <v>10</v>
      </c>
      <c r="F591" s="70">
        <v>12.01</v>
      </c>
      <c r="G591" s="69">
        <v>17.010999999999999</v>
      </c>
      <c r="H591" s="65">
        <f t="shared" si="30"/>
        <v>17</v>
      </c>
      <c r="I591" s="71" t="s">
        <v>113</v>
      </c>
      <c r="J591" s="132"/>
      <c r="K591" s="123"/>
      <c r="L591" s="84"/>
      <c r="M591" s="89"/>
      <c r="N591" s="89"/>
      <c r="O591" s="89"/>
    </row>
    <row r="592" spans="1:15" s="88" customFormat="1" x14ac:dyDescent="0.35">
      <c r="A592" s="65">
        <f t="shared" si="28"/>
        <v>12</v>
      </c>
      <c r="B592" s="122"/>
      <c r="C592" s="122"/>
      <c r="D592" s="69">
        <v>10</v>
      </c>
      <c r="E592" s="65">
        <f t="shared" si="29"/>
        <v>10</v>
      </c>
      <c r="F592" s="70">
        <v>12.01</v>
      </c>
      <c r="G592" s="69">
        <v>17.021000000000001</v>
      </c>
      <c r="H592" s="65">
        <f t="shared" si="30"/>
        <v>17</v>
      </c>
      <c r="I592" s="71" t="s">
        <v>113</v>
      </c>
      <c r="J592" s="132"/>
      <c r="K592" s="123"/>
      <c r="L592" s="72"/>
      <c r="M592" s="89"/>
      <c r="N592" s="89"/>
      <c r="O592" s="89"/>
    </row>
    <row r="593" spans="1:15" s="88" customFormat="1" x14ac:dyDescent="0.35">
      <c r="A593" s="65">
        <f t="shared" si="28"/>
        <v>12</v>
      </c>
      <c r="B593" s="122"/>
      <c r="C593" s="122"/>
      <c r="D593" s="69">
        <v>10</v>
      </c>
      <c r="E593" s="65">
        <f t="shared" si="29"/>
        <v>10</v>
      </c>
      <c r="F593" s="70">
        <v>12.01</v>
      </c>
      <c r="G593" s="69">
        <v>17.021999999999998</v>
      </c>
      <c r="H593" s="65">
        <f t="shared" si="30"/>
        <v>17</v>
      </c>
      <c r="I593" s="71" t="s">
        <v>113</v>
      </c>
      <c r="J593" s="132" t="s">
        <v>738</v>
      </c>
      <c r="K593" s="123">
        <f>ROWS(J590:J593)</f>
        <v>4</v>
      </c>
      <c r="L593" s="72"/>
      <c r="M593" s="89"/>
      <c r="N593" s="89"/>
      <c r="O593" s="89"/>
    </row>
    <row r="594" spans="1:15" s="88" customFormat="1" x14ac:dyDescent="0.35">
      <c r="A594" s="65">
        <f t="shared" si="28"/>
        <v>12</v>
      </c>
      <c r="B594" s="122"/>
      <c r="C594" s="122"/>
      <c r="D594" s="69">
        <v>11</v>
      </c>
      <c r="E594" s="65">
        <f t="shared" si="29"/>
        <v>11</v>
      </c>
      <c r="F594" s="70">
        <v>12.01</v>
      </c>
      <c r="G594" s="69">
        <v>15.010999999999999</v>
      </c>
      <c r="H594" s="65">
        <f t="shared" si="30"/>
        <v>15</v>
      </c>
      <c r="I594" s="71" t="s">
        <v>112</v>
      </c>
      <c r="J594" s="128"/>
      <c r="K594" s="122"/>
      <c r="L594" s="69"/>
    </row>
    <row r="595" spans="1:15" s="88" customFormat="1" x14ac:dyDescent="0.35">
      <c r="A595" s="65">
        <f t="shared" si="28"/>
        <v>12</v>
      </c>
      <c r="B595" s="122"/>
      <c r="C595" s="122"/>
      <c r="D595" s="69">
        <v>11</v>
      </c>
      <c r="E595" s="65">
        <f t="shared" si="29"/>
        <v>11</v>
      </c>
      <c r="F595" s="70">
        <v>12.01</v>
      </c>
      <c r="G595" s="69">
        <v>15.021000000000001</v>
      </c>
      <c r="H595" s="65">
        <f t="shared" si="30"/>
        <v>15</v>
      </c>
      <c r="I595" s="71" t="s">
        <v>113</v>
      </c>
      <c r="J595" s="128"/>
      <c r="K595" s="122"/>
      <c r="L595" s="64"/>
      <c r="M595" s="85"/>
      <c r="N595" s="85"/>
      <c r="O595" s="85"/>
    </row>
    <row r="596" spans="1:15" s="88" customFormat="1" x14ac:dyDescent="0.35">
      <c r="A596" s="65">
        <f t="shared" si="28"/>
        <v>12</v>
      </c>
      <c r="B596" s="122"/>
      <c r="C596" s="122"/>
      <c r="D596" s="69">
        <v>11</v>
      </c>
      <c r="E596" s="65">
        <f t="shared" si="29"/>
        <v>11</v>
      </c>
      <c r="F596" s="70">
        <v>12.01</v>
      </c>
      <c r="G596" s="69">
        <v>15.022</v>
      </c>
      <c r="H596" s="65">
        <f t="shared" si="30"/>
        <v>15</v>
      </c>
      <c r="I596" s="71" t="s">
        <v>113</v>
      </c>
      <c r="J596" s="128"/>
      <c r="K596" s="122"/>
      <c r="L596" s="64"/>
      <c r="M596" s="85"/>
      <c r="N596" s="85"/>
      <c r="O596" s="85"/>
    </row>
    <row r="597" spans="1:15" s="88" customFormat="1" x14ac:dyDescent="0.35">
      <c r="A597" s="65">
        <f t="shared" si="28"/>
        <v>12</v>
      </c>
      <c r="B597" s="122"/>
      <c r="C597" s="122"/>
      <c r="D597" s="69">
        <v>11</v>
      </c>
      <c r="E597" s="65">
        <f t="shared" si="29"/>
        <v>11</v>
      </c>
      <c r="F597" s="70">
        <v>12.01</v>
      </c>
      <c r="G597" s="69">
        <v>15.023</v>
      </c>
      <c r="H597" s="65">
        <f t="shared" si="30"/>
        <v>15</v>
      </c>
      <c r="I597" s="71" t="s">
        <v>113</v>
      </c>
      <c r="J597" s="128"/>
      <c r="K597" s="122"/>
      <c r="L597" s="64"/>
      <c r="M597" s="85"/>
      <c r="N597" s="85"/>
      <c r="O597" s="85"/>
    </row>
    <row r="598" spans="1:15" s="88" customFormat="1" x14ac:dyDescent="0.35">
      <c r="A598" s="65">
        <f t="shared" si="28"/>
        <v>12</v>
      </c>
      <c r="B598" s="122"/>
      <c r="C598" s="122"/>
      <c r="D598" s="69">
        <v>11</v>
      </c>
      <c r="E598" s="65">
        <f t="shared" si="29"/>
        <v>11</v>
      </c>
      <c r="F598" s="70">
        <v>12.01</v>
      </c>
      <c r="G598" s="69">
        <v>15.031000000000001</v>
      </c>
      <c r="H598" s="65">
        <f t="shared" si="30"/>
        <v>15</v>
      </c>
      <c r="I598" s="71" t="s">
        <v>113</v>
      </c>
      <c r="J598" s="128"/>
      <c r="K598" s="122"/>
      <c r="L598" s="64"/>
      <c r="M598" s="85"/>
      <c r="N598" s="85"/>
      <c r="O598" s="85"/>
    </row>
    <row r="599" spans="1:15" s="88" customFormat="1" x14ac:dyDescent="0.35">
      <c r="A599" s="65">
        <f t="shared" si="28"/>
        <v>12</v>
      </c>
      <c r="B599" s="122"/>
      <c r="C599" s="122"/>
      <c r="D599" s="69">
        <v>11</v>
      </c>
      <c r="E599" s="65">
        <f t="shared" si="29"/>
        <v>11</v>
      </c>
      <c r="F599" s="70">
        <v>12.01</v>
      </c>
      <c r="G599" s="69">
        <v>15.032</v>
      </c>
      <c r="H599" s="65">
        <f t="shared" si="30"/>
        <v>15</v>
      </c>
      <c r="I599" s="71" t="s">
        <v>113</v>
      </c>
      <c r="J599" s="128"/>
      <c r="K599" s="122"/>
      <c r="L599" s="64"/>
      <c r="M599" s="85"/>
      <c r="N599" s="85"/>
      <c r="O599" s="85"/>
    </row>
    <row r="600" spans="1:15" s="85" customFormat="1" x14ac:dyDescent="0.35">
      <c r="A600" s="65">
        <f t="shared" si="28"/>
        <v>12</v>
      </c>
      <c r="B600" s="122"/>
      <c r="C600" s="122"/>
      <c r="D600" s="69">
        <v>11</v>
      </c>
      <c r="E600" s="65">
        <f t="shared" si="29"/>
        <v>11</v>
      </c>
      <c r="F600" s="70">
        <v>12.01</v>
      </c>
      <c r="G600" s="69">
        <v>15.032999999999999</v>
      </c>
      <c r="H600" s="65">
        <f t="shared" si="30"/>
        <v>15</v>
      </c>
      <c r="I600" s="71" t="s">
        <v>113</v>
      </c>
      <c r="J600" s="128" t="s">
        <v>743</v>
      </c>
      <c r="K600" s="122">
        <f>ROWS(J594:J600)</f>
        <v>7</v>
      </c>
      <c r="L600" s="84"/>
    </row>
    <row r="601" spans="1:15" s="85" customFormat="1" x14ac:dyDescent="0.35">
      <c r="A601" s="65">
        <f t="shared" si="28"/>
        <v>12</v>
      </c>
      <c r="B601" s="122">
        <f>ROWS(A534:A601)</f>
        <v>68</v>
      </c>
      <c r="C601" s="123">
        <f>B601/$B$672*100</f>
        <v>10.149253731343283</v>
      </c>
      <c r="D601" s="69">
        <v>12.2</v>
      </c>
      <c r="E601" s="65">
        <f t="shared" si="29"/>
        <v>12</v>
      </c>
      <c r="F601" s="70">
        <v>12.01</v>
      </c>
      <c r="G601" s="69">
        <v>12.02</v>
      </c>
      <c r="H601" s="65">
        <f t="shared" si="30"/>
        <v>12</v>
      </c>
      <c r="I601" s="71" t="s">
        <v>145</v>
      </c>
      <c r="J601" s="128" t="s">
        <v>760</v>
      </c>
      <c r="K601" s="123">
        <f>ROWS(J601:J601)</f>
        <v>1</v>
      </c>
      <c r="L601" s="72"/>
    </row>
    <row r="602" spans="1:15" s="85" customFormat="1" x14ac:dyDescent="0.35">
      <c r="A602" s="65">
        <f t="shared" si="28"/>
        <v>13</v>
      </c>
      <c r="B602" s="122"/>
      <c r="C602" s="122"/>
      <c r="D602" s="69">
        <v>6</v>
      </c>
      <c r="E602" s="65">
        <f t="shared" si="29"/>
        <v>6</v>
      </c>
      <c r="F602" s="70">
        <v>13.01</v>
      </c>
      <c r="G602" s="69">
        <v>2.04</v>
      </c>
      <c r="H602" s="65">
        <f t="shared" si="30"/>
        <v>2</v>
      </c>
      <c r="I602" s="71" t="s">
        <v>300</v>
      </c>
      <c r="J602" s="128"/>
      <c r="K602" s="122"/>
      <c r="L602" s="72"/>
      <c r="M602" s="58"/>
      <c r="N602" s="58"/>
      <c r="O602" s="58"/>
    </row>
    <row r="603" spans="1:15" s="85" customFormat="1" x14ac:dyDescent="0.35">
      <c r="A603" s="65">
        <f t="shared" si="28"/>
        <v>13</v>
      </c>
      <c r="B603" s="122"/>
      <c r="C603" s="122"/>
      <c r="D603" s="69">
        <v>6</v>
      </c>
      <c r="E603" s="65">
        <f t="shared" si="29"/>
        <v>6</v>
      </c>
      <c r="F603" s="70">
        <v>13.02</v>
      </c>
      <c r="G603" s="69">
        <v>2.04</v>
      </c>
      <c r="H603" s="65">
        <f t="shared" si="30"/>
        <v>2</v>
      </c>
      <c r="I603" s="71" t="s">
        <v>300</v>
      </c>
      <c r="J603" s="128"/>
      <c r="K603" s="122"/>
      <c r="L603" s="72"/>
      <c r="M603" s="59"/>
      <c r="N603" s="59"/>
      <c r="O603" s="59"/>
    </row>
    <row r="604" spans="1:15" s="85" customFormat="1" x14ac:dyDescent="0.35">
      <c r="A604" s="65">
        <f t="shared" si="28"/>
        <v>13</v>
      </c>
      <c r="B604" s="122"/>
      <c r="C604" s="122"/>
      <c r="D604" s="69">
        <v>6</v>
      </c>
      <c r="E604" s="65">
        <f t="shared" si="29"/>
        <v>6</v>
      </c>
      <c r="F604" s="70">
        <v>13.01</v>
      </c>
      <c r="G604" s="69">
        <v>10.039999999999999</v>
      </c>
      <c r="H604" s="65">
        <f t="shared" si="30"/>
        <v>10</v>
      </c>
      <c r="I604" s="71" t="s">
        <v>300</v>
      </c>
      <c r="J604" s="128"/>
      <c r="K604" s="122"/>
      <c r="L604" s="72"/>
      <c r="M604" s="59"/>
      <c r="N604" s="59"/>
      <c r="O604" s="59"/>
    </row>
    <row r="605" spans="1:15" s="85" customFormat="1" x14ac:dyDescent="0.35">
      <c r="A605" s="65">
        <f t="shared" si="28"/>
        <v>13</v>
      </c>
      <c r="B605" s="122"/>
      <c r="C605" s="122"/>
      <c r="D605" s="69">
        <v>6</v>
      </c>
      <c r="E605" s="65">
        <f t="shared" si="29"/>
        <v>6</v>
      </c>
      <c r="F605" s="70">
        <v>13.02</v>
      </c>
      <c r="G605" s="69">
        <v>10.039999999999999</v>
      </c>
      <c r="H605" s="65">
        <f t="shared" si="30"/>
        <v>10</v>
      </c>
      <c r="I605" s="71" t="s">
        <v>300</v>
      </c>
      <c r="J605" s="128" t="s">
        <v>659</v>
      </c>
      <c r="K605" s="122">
        <f>ROWS(J604:J605)</f>
        <v>2</v>
      </c>
      <c r="L605" s="72"/>
      <c r="M605" s="59"/>
      <c r="N605" s="59"/>
      <c r="O605" s="59"/>
    </row>
    <row r="606" spans="1:15" s="85" customFormat="1" x14ac:dyDescent="0.35">
      <c r="A606" s="65">
        <f t="shared" si="28"/>
        <v>13</v>
      </c>
      <c r="B606" s="123"/>
      <c r="C606" s="123"/>
      <c r="D606" s="60">
        <v>6</v>
      </c>
      <c r="E606" s="65">
        <f t="shared" si="29"/>
        <v>6</v>
      </c>
      <c r="F606" s="61">
        <v>13.01</v>
      </c>
      <c r="G606" s="60">
        <v>2.0299999999999998</v>
      </c>
      <c r="H606" s="65">
        <f t="shared" si="30"/>
        <v>2</v>
      </c>
      <c r="I606" s="62" t="s">
        <v>250</v>
      </c>
      <c r="J606" s="128" t="s">
        <v>657</v>
      </c>
      <c r="K606" s="122">
        <f>ROWS(J604:J606)</f>
        <v>3</v>
      </c>
      <c r="L606" s="72"/>
      <c r="M606" s="59"/>
      <c r="N606" s="59"/>
      <c r="O606" s="59"/>
    </row>
    <row r="607" spans="1:15" s="85" customFormat="1" x14ac:dyDescent="0.35">
      <c r="A607" s="65">
        <f t="shared" si="28"/>
        <v>13</v>
      </c>
      <c r="B607" s="123"/>
      <c r="C607" s="123"/>
      <c r="D607" s="60">
        <v>6</v>
      </c>
      <c r="E607" s="65">
        <f t="shared" si="29"/>
        <v>6</v>
      </c>
      <c r="F607" s="61">
        <v>13.01</v>
      </c>
      <c r="G607" s="60">
        <v>5.0599999999999996</v>
      </c>
      <c r="H607" s="65">
        <f t="shared" si="30"/>
        <v>5</v>
      </c>
      <c r="I607" s="62" t="s">
        <v>250</v>
      </c>
      <c r="J607" s="128"/>
      <c r="K607" s="122"/>
      <c r="L607" s="72"/>
      <c r="M607" s="59"/>
      <c r="N607" s="59"/>
      <c r="O607" s="59"/>
    </row>
    <row r="608" spans="1:15" s="85" customFormat="1" x14ac:dyDescent="0.35">
      <c r="A608" s="65">
        <f t="shared" si="28"/>
        <v>13</v>
      </c>
      <c r="B608" s="122"/>
      <c r="C608" s="122"/>
      <c r="D608" s="69">
        <v>6</v>
      </c>
      <c r="E608" s="65">
        <f t="shared" si="29"/>
        <v>6</v>
      </c>
      <c r="F608" s="70">
        <v>13.01</v>
      </c>
      <c r="G608" s="69">
        <v>5.07</v>
      </c>
      <c r="H608" s="65">
        <f t="shared" si="30"/>
        <v>5</v>
      </c>
      <c r="I608" s="71" t="s">
        <v>222</v>
      </c>
      <c r="J608" s="128" t="s">
        <v>658</v>
      </c>
      <c r="K608" s="122">
        <f>ROWS(J607:J608)</f>
        <v>2</v>
      </c>
      <c r="L608" s="64"/>
      <c r="M608" s="59"/>
      <c r="N608" s="59"/>
      <c r="O608" s="59"/>
    </row>
    <row r="609" spans="1:15" s="85" customFormat="1" x14ac:dyDescent="0.35">
      <c r="A609" s="65">
        <f t="shared" si="28"/>
        <v>13</v>
      </c>
      <c r="B609" s="122"/>
      <c r="C609" s="122"/>
      <c r="D609" s="69">
        <v>7.3</v>
      </c>
      <c r="E609" s="65">
        <f t="shared" si="29"/>
        <v>7</v>
      </c>
      <c r="F609" s="70">
        <v>13.03</v>
      </c>
      <c r="G609" s="69">
        <v>9.0299999999999994</v>
      </c>
      <c r="H609" s="65">
        <f t="shared" si="30"/>
        <v>9</v>
      </c>
      <c r="I609" s="71" t="s">
        <v>117</v>
      </c>
      <c r="J609" s="128"/>
      <c r="K609" s="122"/>
      <c r="L609" s="72"/>
      <c r="M609" s="72"/>
      <c r="N609" s="72"/>
      <c r="O609" s="72"/>
    </row>
    <row r="610" spans="1:15" s="85" customFormat="1" x14ac:dyDescent="0.35">
      <c r="A610" s="65">
        <f t="shared" si="28"/>
        <v>13</v>
      </c>
      <c r="B610" s="122">
        <f>ROWS(A602:A610)</f>
        <v>9</v>
      </c>
      <c r="C610" s="123">
        <f>B610/$B$672*100</f>
        <v>1.3432835820895521</v>
      </c>
      <c r="D610" s="69">
        <v>7.3</v>
      </c>
      <c r="E610" s="65">
        <f t="shared" si="29"/>
        <v>7</v>
      </c>
      <c r="F610" s="70">
        <v>13.03</v>
      </c>
      <c r="G610" s="69">
        <v>9.0500000000000007</v>
      </c>
      <c r="H610" s="65">
        <f t="shared" si="30"/>
        <v>9</v>
      </c>
      <c r="I610" s="71" t="s">
        <v>117</v>
      </c>
      <c r="J610" s="128" t="s">
        <v>700</v>
      </c>
      <c r="K610" s="122">
        <f>ROWS(J609:J610)</f>
        <v>2</v>
      </c>
      <c r="L610" s="72"/>
      <c r="M610" s="72"/>
      <c r="N610" s="72"/>
      <c r="O610" s="72"/>
    </row>
    <row r="611" spans="1:15" s="85" customFormat="1" x14ac:dyDescent="0.35">
      <c r="A611" s="65">
        <f t="shared" si="28"/>
        <v>14</v>
      </c>
      <c r="B611" s="122"/>
      <c r="C611" s="122"/>
      <c r="D611" s="69">
        <v>12.1</v>
      </c>
      <c r="E611" s="65">
        <f t="shared" si="29"/>
        <v>12</v>
      </c>
      <c r="F611" s="70">
        <v>14.01</v>
      </c>
      <c r="G611" s="69">
        <v>8.0500000000000007</v>
      </c>
      <c r="H611" s="65">
        <f t="shared" si="30"/>
        <v>8</v>
      </c>
      <c r="I611" s="71" t="s">
        <v>117</v>
      </c>
      <c r="J611" s="128" t="s">
        <v>761</v>
      </c>
      <c r="K611" s="123">
        <f>ROWS(J611:J611)</f>
        <v>1</v>
      </c>
      <c r="L611" s="72"/>
      <c r="M611" s="72"/>
      <c r="N611" s="72"/>
      <c r="O611" s="72"/>
    </row>
    <row r="612" spans="1:15" s="88" customFormat="1" x14ac:dyDescent="0.35">
      <c r="A612" s="65">
        <f t="shared" si="28"/>
        <v>14</v>
      </c>
      <c r="B612" s="122"/>
      <c r="C612" s="122"/>
      <c r="D612" s="69">
        <v>12.1</v>
      </c>
      <c r="E612" s="65">
        <f t="shared" si="29"/>
        <v>12</v>
      </c>
      <c r="F612" s="70">
        <v>14.01</v>
      </c>
      <c r="G612" s="69">
        <v>9.01</v>
      </c>
      <c r="H612" s="65">
        <f t="shared" si="30"/>
        <v>9</v>
      </c>
      <c r="I612" s="71" t="s">
        <v>117</v>
      </c>
      <c r="J612" s="128"/>
      <c r="K612" s="122"/>
      <c r="L612" s="84"/>
      <c r="M612" s="72"/>
      <c r="N612" s="72"/>
      <c r="O612" s="72"/>
    </row>
    <row r="613" spans="1:15" s="88" customFormat="1" x14ac:dyDescent="0.35">
      <c r="A613" s="65">
        <f t="shared" si="28"/>
        <v>14</v>
      </c>
      <c r="B613" s="122">
        <f>ROWS(A611:A613)</f>
        <v>3</v>
      </c>
      <c r="C613" s="123">
        <f>B613/$B$672*100</f>
        <v>0.44776119402985076</v>
      </c>
      <c r="D613" s="69">
        <v>12.1</v>
      </c>
      <c r="E613" s="65">
        <f t="shared" si="29"/>
        <v>12</v>
      </c>
      <c r="F613" s="70">
        <v>14.01</v>
      </c>
      <c r="G613" s="69">
        <v>9.02</v>
      </c>
      <c r="H613" s="65">
        <f t="shared" si="30"/>
        <v>9</v>
      </c>
      <c r="I613" s="71" t="s">
        <v>117</v>
      </c>
      <c r="J613" s="128" t="s">
        <v>762</v>
      </c>
      <c r="K613" s="122">
        <f>ROWS(J612:J613)</f>
        <v>2</v>
      </c>
      <c r="L613" s="72"/>
      <c r="M613" s="72"/>
      <c r="N613" s="72"/>
      <c r="O613" s="72"/>
    </row>
    <row r="614" spans="1:15" s="88" customFormat="1" x14ac:dyDescent="0.35">
      <c r="A614" s="65">
        <f t="shared" si="28"/>
        <v>15</v>
      </c>
      <c r="B614" s="128"/>
      <c r="C614" s="128"/>
      <c r="D614" s="65">
        <v>3</v>
      </c>
      <c r="E614" s="65">
        <f t="shared" si="29"/>
        <v>3</v>
      </c>
      <c r="F614" s="66">
        <v>15</v>
      </c>
      <c r="G614" s="65">
        <v>1.01</v>
      </c>
      <c r="H614" s="65">
        <f t="shared" si="30"/>
        <v>1</v>
      </c>
      <c r="I614" s="67" t="s">
        <v>224</v>
      </c>
      <c r="J614" s="132" t="s">
        <v>600</v>
      </c>
      <c r="K614" s="123">
        <f>ROWS(J614)</f>
        <v>1</v>
      </c>
      <c r="L614" s="84"/>
      <c r="M614" s="72"/>
      <c r="N614" s="72"/>
      <c r="O614" s="72"/>
    </row>
    <row r="615" spans="1:15" s="88" customFormat="1" x14ac:dyDescent="0.35">
      <c r="A615" s="65">
        <f t="shared" si="28"/>
        <v>15</v>
      </c>
      <c r="B615" s="128"/>
      <c r="C615" s="128"/>
      <c r="D615" s="65">
        <v>3</v>
      </c>
      <c r="E615" s="65">
        <f t="shared" si="29"/>
        <v>3</v>
      </c>
      <c r="F615" s="66">
        <v>15</v>
      </c>
      <c r="G615" s="65">
        <v>2.0099999999999998</v>
      </c>
      <c r="H615" s="65">
        <f t="shared" si="30"/>
        <v>2</v>
      </c>
      <c r="I615" s="67" t="s">
        <v>224</v>
      </c>
      <c r="J615" s="132" t="s">
        <v>601</v>
      </c>
      <c r="K615" s="123">
        <f>ROWS(J615:J615)</f>
        <v>1</v>
      </c>
      <c r="L615" s="72"/>
      <c r="M615" s="72"/>
      <c r="N615" s="72"/>
      <c r="O615" s="72"/>
    </row>
    <row r="616" spans="1:15" s="88" customFormat="1" x14ac:dyDescent="0.35">
      <c r="A616" s="65">
        <f t="shared" si="28"/>
        <v>15</v>
      </c>
      <c r="B616" s="122"/>
      <c r="C616" s="122"/>
      <c r="D616" s="69">
        <v>3</v>
      </c>
      <c r="E616" s="65">
        <f t="shared" si="29"/>
        <v>3</v>
      </c>
      <c r="F616" s="70">
        <v>15</v>
      </c>
      <c r="G616" s="69">
        <v>3.01</v>
      </c>
      <c r="H616" s="65">
        <f t="shared" si="30"/>
        <v>3</v>
      </c>
      <c r="I616" s="71" t="s">
        <v>229</v>
      </c>
      <c r="J616" s="128" t="s">
        <v>602</v>
      </c>
      <c r="K616" s="122">
        <f>ROWS(J616:J616)</f>
        <v>1</v>
      </c>
      <c r="L616" s="84"/>
      <c r="M616" s="72"/>
      <c r="N616" s="72"/>
      <c r="O616" s="72"/>
    </row>
    <row r="617" spans="1:15" s="88" customFormat="1" x14ac:dyDescent="0.35">
      <c r="A617" s="65">
        <f t="shared" si="28"/>
        <v>15</v>
      </c>
      <c r="B617" s="123"/>
      <c r="C617" s="123"/>
      <c r="D617" s="60">
        <v>3</v>
      </c>
      <c r="E617" s="65">
        <f t="shared" si="29"/>
        <v>3</v>
      </c>
      <c r="F617" s="61">
        <v>15</v>
      </c>
      <c r="G617" s="60">
        <v>8.01</v>
      </c>
      <c r="H617" s="65">
        <f t="shared" si="30"/>
        <v>8</v>
      </c>
      <c r="I617" s="62" t="s">
        <v>249</v>
      </c>
      <c r="J617" s="128"/>
      <c r="K617" s="122"/>
      <c r="L617" s="72"/>
      <c r="M617" s="64"/>
      <c r="N617" s="64"/>
      <c r="O617" s="64"/>
    </row>
    <row r="618" spans="1:15" s="88" customFormat="1" x14ac:dyDescent="0.35">
      <c r="A618" s="65">
        <f t="shared" si="28"/>
        <v>15</v>
      </c>
      <c r="B618" s="123"/>
      <c r="C618" s="123"/>
      <c r="D618" s="60">
        <v>3</v>
      </c>
      <c r="E618" s="65">
        <f t="shared" si="29"/>
        <v>3</v>
      </c>
      <c r="F618" s="61">
        <v>15</v>
      </c>
      <c r="G618" s="60">
        <v>10.06</v>
      </c>
      <c r="H618" s="65">
        <f t="shared" si="30"/>
        <v>10</v>
      </c>
      <c r="I618" s="62" t="s">
        <v>249</v>
      </c>
      <c r="J618" s="128"/>
      <c r="K618" s="122"/>
      <c r="L618" s="72"/>
      <c r="M618" s="64"/>
      <c r="N618" s="64"/>
      <c r="O618" s="64"/>
    </row>
    <row r="619" spans="1:15" s="88" customFormat="1" x14ac:dyDescent="0.35">
      <c r="A619" s="65">
        <f t="shared" si="28"/>
        <v>15</v>
      </c>
      <c r="B619" s="123"/>
      <c r="C619" s="123"/>
      <c r="D619" s="60">
        <v>3</v>
      </c>
      <c r="E619" s="65">
        <f t="shared" si="29"/>
        <v>3</v>
      </c>
      <c r="F619" s="61">
        <v>15</v>
      </c>
      <c r="G619" s="60">
        <v>10.07</v>
      </c>
      <c r="H619" s="65">
        <f t="shared" si="30"/>
        <v>10</v>
      </c>
      <c r="I619" s="62" t="s">
        <v>249</v>
      </c>
      <c r="J619" s="128"/>
      <c r="K619" s="122"/>
      <c r="L619" s="72"/>
      <c r="M619" s="64"/>
      <c r="N619" s="64"/>
      <c r="O619" s="64"/>
    </row>
    <row r="620" spans="1:15" s="88" customFormat="1" x14ac:dyDescent="0.35">
      <c r="A620" s="65">
        <f t="shared" si="28"/>
        <v>15</v>
      </c>
      <c r="B620" s="123"/>
      <c r="C620" s="123"/>
      <c r="D620" s="60">
        <v>3</v>
      </c>
      <c r="E620" s="65">
        <f t="shared" si="29"/>
        <v>3</v>
      </c>
      <c r="F620" s="61">
        <v>15</v>
      </c>
      <c r="G620" s="60">
        <v>10.08</v>
      </c>
      <c r="H620" s="65">
        <f t="shared" si="30"/>
        <v>10</v>
      </c>
      <c r="I620" s="62" t="s">
        <v>249</v>
      </c>
      <c r="J620" s="128" t="s">
        <v>604</v>
      </c>
      <c r="K620" s="122">
        <f>ROWS(J618:J620)</f>
        <v>3</v>
      </c>
      <c r="L620" s="72"/>
      <c r="M620" s="64"/>
      <c r="N620" s="64"/>
      <c r="O620" s="64"/>
    </row>
    <row r="621" spans="1:15" s="88" customFormat="1" x14ac:dyDescent="0.35">
      <c r="A621" s="65">
        <f t="shared" si="28"/>
        <v>15</v>
      </c>
      <c r="B621" s="122"/>
      <c r="C621" s="122"/>
      <c r="D621" s="69">
        <v>3</v>
      </c>
      <c r="E621" s="65">
        <f t="shared" si="29"/>
        <v>3</v>
      </c>
      <c r="F621" s="70">
        <v>15</v>
      </c>
      <c r="G621" s="69">
        <v>8.01</v>
      </c>
      <c r="H621" s="65">
        <f t="shared" si="30"/>
        <v>8</v>
      </c>
      <c r="I621" s="71" t="s">
        <v>248</v>
      </c>
      <c r="J621" s="128" t="s">
        <v>603</v>
      </c>
      <c r="K621" s="122">
        <f>ROWS(J620:J621)</f>
        <v>2</v>
      </c>
      <c r="L621" s="72"/>
      <c r="M621" s="64"/>
      <c r="N621" s="64"/>
      <c r="O621" s="64"/>
    </row>
    <row r="622" spans="1:15" s="85" customFormat="1" x14ac:dyDescent="0.35">
      <c r="A622" s="65">
        <f t="shared" si="28"/>
        <v>15</v>
      </c>
      <c r="B622" s="122"/>
      <c r="C622" s="122"/>
      <c r="D622" s="69">
        <v>4</v>
      </c>
      <c r="E622" s="65">
        <f t="shared" si="29"/>
        <v>4</v>
      </c>
      <c r="F622" s="70">
        <v>15</v>
      </c>
      <c r="G622" s="69">
        <v>3.01</v>
      </c>
      <c r="H622" s="65">
        <f t="shared" si="30"/>
        <v>3</v>
      </c>
      <c r="I622" s="71" t="s">
        <v>229</v>
      </c>
      <c r="J622" s="132"/>
      <c r="K622" s="123"/>
      <c r="L622" s="84"/>
      <c r="M622" s="64"/>
      <c r="N622" s="64"/>
      <c r="O622" s="64"/>
    </row>
    <row r="623" spans="1:15" s="85" customFormat="1" x14ac:dyDescent="0.35">
      <c r="A623" s="65">
        <f t="shared" si="28"/>
        <v>15</v>
      </c>
      <c r="B623" s="122"/>
      <c r="C623" s="122"/>
      <c r="D623" s="69">
        <v>4</v>
      </c>
      <c r="E623" s="65">
        <f t="shared" si="29"/>
        <v>4</v>
      </c>
      <c r="F623" s="70">
        <v>15</v>
      </c>
      <c r="G623" s="69">
        <v>7.01</v>
      </c>
      <c r="H623" s="65">
        <f t="shared" si="30"/>
        <v>7</v>
      </c>
      <c r="I623" s="71" t="s">
        <v>229</v>
      </c>
      <c r="J623" s="128" t="s">
        <v>636</v>
      </c>
      <c r="K623" s="123">
        <f>ROWS(J623:J623)</f>
        <v>1</v>
      </c>
      <c r="L623" s="64"/>
      <c r="M623" s="64"/>
      <c r="N623" s="64"/>
      <c r="O623" s="64"/>
    </row>
    <row r="624" spans="1:15" s="85" customFormat="1" x14ac:dyDescent="0.35">
      <c r="A624" s="65">
        <f t="shared" si="28"/>
        <v>15</v>
      </c>
      <c r="B624" s="123"/>
      <c r="C624" s="123"/>
      <c r="D624" s="60">
        <v>4</v>
      </c>
      <c r="E624" s="65">
        <f t="shared" si="29"/>
        <v>4</v>
      </c>
      <c r="F624" s="61">
        <v>15</v>
      </c>
      <c r="G624" s="60">
        <v>3.03</v>
      </c>
      <c r="H624" s="65">
        <f t="shared" si="30"/>
        <v>3</v>
      </c>
      <c r="I624" s="62" t="s">
        <v>215</v>
      </c>
      <c r="J624" s="132"/>
      <c r="K624" s="123"/>
      <c r="L624" s="64"/>
      <c r="M624" s="64"/>
      <c r="N624" s="64"/>
      <c r="O624" s="64"/>
    </row>
    <row r="625" spans="1:15" s="85" customFormat="1" x14ac:dyDescent="0.35">
      <c r="A625" s="65">
        <f t="shared" si="28"/>
        <v>15</v>
      </c>
      <c r="B625" s="123"/>
      <c r="C625" s="123"/>
      <c r="D625" s="60">
        <v>4</v>
      </c>
      <c r="E625" s="65">
        <f t="shared" si="29"/>
        <v>4</v>
      </c>
      <c r="F625" s="61">
        <v>15</v>
      </c>
      <c r="G625" s="60">
        <v>3.04</v>
      </c>
      <c r="H625" s="65">
        <f t="shared" si="30"/>
        <v>3</v>
      </c>
      <c r="I625" s="62" t="s">
        <v>215</v>
      </c>
      <c r="J625" s="128" t="s">
        <v>635</v>
      </c>
      <c r="K625" s="122">
        <f>ROWS(J622:J625)</f>
        <v>4</v>
      </c>
      <c r="L625" s="72"/>
      <c r="M625" s="60"/>
      <c r="N625" s="60"/>
      <c r="O625" s="60"/>
    </row>
    <row r="626" spans="1:15" s="85" customFormat="1" x14ac:dyDescent="0.35">
      <c r="A626" s="65">
        <f t="shared" si="28"/>
        <v>15</v>
      </c>
      <c r="B626" s="123"/>
      <c r="C626" s="123"/>
      <c r="D626" s="60">
        <v>4</v>
      </c>
      <c r="E626" s="65">
        <f t="shared" si="29"/>
        <v>4</v>
      </c>
      <c r="F626" s="61">
        <v>15</v>
      </c>
      <c r="G626" s="60">
        <v>10.09</v>
      </c>
      <c r="H626" s="65">
        <f t="shared" si="30"/>
        <v>10</v>
      </c>
      <c r="I626" s="62" t="s">
        <v>215</v>
      </c>
      <c r="J626" s="128" t="s">
        <v>637</v>
      </c>
      <c r="K626" s="123">
        <f>ROWS(J626:J626)</f>
        <v>1</v>
      </c>
      <c r="L626" s="72"/>
      <c r="M626" s="60"/>
      <c r="N626" s="60"/>
      <c r="O626" s="60"/>
    </row>
    <row r="627" spans="1:15" s="85" customFormat="1" x14ac:dyDescent="0.35">
      <c r="A627" s="65">
        <f t="shared" si="28"/>
        <v>15</v>
      </c>
      <c r="B627" s="122"/>
      <c r="C627" s="122"/>
      <c r="D627" s="69">
        <v>5</v>
      </c>
      <c r="E627" s="65">
        <f t="shared" si="29"/>
        <v>5</v>
      </c>
      <c r="F627" s="70">
        <v>15</v>
      </c>
      <c r="G627" s="69">
        <v>7.01</v>
      </c>
      <c r="H627" s="65">
        <f t="shared" si="30"/>
        <v>7</v>
      </c>
      <c r="I627" s="71" t="s">
        <v>229</v>
      </c>
      <c r="J627" s="132" t="s">
        <v>654</v>
      </c>
      <c r="K627" s="123">
        <f>ROWS(J627:J627)</f>
        <v>1</v>
      </c>
      <c r="L627" s="64"/>
      <c r="M627" s="58"/>
      <c r="N627" s="58"/>
      <c r="O627" s="58"/>
    </row>
    <row r="628" spans="1:15" s="85" customFormat="1" x14ac:dyDescent="0.35">
      <c r="A628" s="65">
        <f t="shared" si="28"/>
        <v>15</v>
      </c>
      <c r="B628" s="128"/>
      <c r="C628" s="128"/>
      <c r="D628" s="65">
        <v>8</v>
      </c>
      <c r="E628" s="65">
        <f t="shared" si="29"/>
        <v>8</v>
      </c>
      <c r="F628" s="66">
        <v>15</v>
      </c>
      <c r="G628" s="65">
        <v>1.01</v>
      </c>
      <c r="H628" s="65">
        <f t="shared" si="30"/>
        <v>1</v>
      </c>
      <c r="I628" s="67" t="s">
        <v>224</v>
      </c>
      <c r="J628" s="128" t="s">
        <v>720</v>
      </c>
      <c r="K628" s="123">
        <f>ROWS(J628:J628)</f>
        <v>1</v>
      </c>
      <c r="L628" s="72"/>
      <c r="M628" s="72"/>
      <c r="N628" s="72"/>
      <c r="O628" s="72"/>
    </row>
    <row r="629" spans="1:15" s="85" customFormat="1" x14ac:dyDescent="0.35">
      <c r="A629" s="65">
        <f t="shared" si="28"/>
        <v>15</v>
      </c>
      <c r="B629" s="122"/>
      <c r="C629" s="122"/>
      <c r="D629" s="69">
        <v>8</v>
      </c>
      <c r="E629" s="65">
        <f t="shared" si="29"/>
        <v>8</v>
      </c>
      <c r="F629" s="70">
        <v>15</v>
      </c>
      <c r="G629" s="69">
        <v>7.01</v>
      </c>
      <c r="H629" s="65">
        <f t="shared" si="30"/>
        <v>7</v>
      </c>
      <c r="I629" s="71" t="s">
        <v>229</v>
      </c>
      <c r="J629" s="128" t="s">
        <v>722</v>
      </c>
      <c r="K629" s="123">
        <f>ROWS(J629:J629)</f>
        <v>1</v>
      </c>
      <c r="L629" s="64"/>
      <c r="M629" s="64"/>
      <c r="N629" s="64"/>
      <c r="O629" s="64"/>
    </row>
    <row r="630" spans="1:15" s="85" customFormat="1" x14ac:dyDescent="0.35">
      <c r="A630" s="65">
        <f t="shared" si="28"/>
        <v>15</v>
      </c>
      <c r="B630" s="122"/>
      <c r="C630" s="122"/>
      <c r="D630" s="69">
        <v>8</v>
      </c>
      <c r="E630" s="65">
        <f t="shared" si="29"/>
        <v>8</v>
      </c>
      <c r="F630" s="70">
        <v>15</v>
      </c>
      <c r="G630" s="69">
        <v>10.01</v>
      </c>
      <c r="H630" s="65">
        <f t="shared" si="30"/>
        <v>10</v>
      </c>
      <c r="I630" s="71" t="s">
        <v>229</v>
      </c>
      <c r="J630" s="128"/>
      <c r="K630" s="122"/>
      <c r="L630" s="64"/>
      <c r="M630" s="64"/>
      <c r="N630" s="64"/>
      <c r="O630" s="64"/>
    </row>
    <row r="631" spans="1:15" s="85" customFormat="1" x14ac:dyDescent="0.35">
      <c r="A631" s="65">
        <f t="shared" si="28"/>
        <v>15</v>
      </c>
      <c r="B631" s="122"/>
      <c r="C631" s="122"/>
      <c r="D631" s="69">
        <v>8</v>
      </c>
      <c r="E631" s="65">
        <f t="shared" si="29"/>
        <v>8</v>
      </c>
      <c r="F631" s="70">
        <v>15</v>
      </c>
      <c r="G631" s="69">
        <v>10.02</v>
      </c>
      <c r="H631" s="65">
        <f t="shared" si="30"/>
        <v>10</v>
      </c>
      <c r="I631" s="71" t="s">
        <v>229</v>
      </c>
      <c r="J631" s="128"/>
      <c r="K631" s="122"/>
      <c r="L631" s="72"/>
      <c r="M631" s="64"/>
      <c r="N631" s="64"/>
      <c r="O631" s="64"/>
    </row>
    <row r="632" spans="1:15" s="85" customFormat="1" x14ac:dyDescent="0.35">
      <c r="A632" s="65">
        <f t="shared" si="28"/>
        <v>15</v>
      </c>
      <c r="B632" s="123"/>
      <c r="C632" s="123"/>
      <c r="D632" s="60">
        <v>8</v>
      </c>
      <c r="E632" s="65">
        <f t="shared" si="29"/>
        <v>8</v>
      </c>
      <c r="F632" s="61">
        <v>15</v>
      </c>
      <c r="G632" s="60">
        <v>3.03</v>
      </c>
      <c r="H632" s="65">
        <f t="shared" si="30"/>
        <v>3</v>
      </c>
      <c r="I632" s="62" t="s">
        <v>215</v>
      </c>
      <c r="J632" s="128"/>
      <c r="K632" s="122"/>
      <c r="L632" s="72"/>
      <c r="M632" s="64"/>
      <c r="N632" s="64"/>
      <c r="O632" s="64"/>
    </row>
    <row r="633" spans="1:15" s="85" customFormat="1" x14ac:dyDescent="0.35">
      <c r="A633" s="65">
        <f t="shared" si="28"/>
        <v>15</v>
      </c>
      <c r="B633" s="123"/>
      <c r="C633" s="123"/>
      <c r="D633" s="60">
        <v>8</v>
      </c>
      <c r="E633" s="65">
        <f t="shared" si="29"/>
        <v>8</v>
      </c>
      <c r="F633" s="61">
        <v>15</v>
      </c>
      <c r="G633" s="60">
        <v>3.04</v>
      </c>
      <c r="H633" s="65">
        <f t="shared" si="30"/>
        <v>3</v>
      </c>
      <c r="I633" s="62" t="s">
        <v>215</v>
      </c>
      <c r="J633" s="128" t="s">
        <v>721</v>
      </c>
      <c r="K633" s="122">
        <f>ROWS(J632:J633)</f>
        <v>2</v>
      </c>
      <c r="L633" s="72"/>
      <c r="M633" s="64"/>
      <c r="N633" s="64"/>
      <c r="O633" s="64"/>
    </row>
    <row r="634" spans="1:15" s="85" customFormat="1" x14ac:dyDescent="0.35">
      <c r="A634" s="65">
        <f t="shared" si="28"/>
        <v>15</v>
      </c>
      <c r="B634" s="123"/>
      <c r="C634" s="123"/>
      <c r="D634" s="60">
        <v>8</v>
      </c>
      <c r="E634" s="65">
        <f t="shared" si="29"/>
        <v>8</v>
      </c>
      <c r="F634" s="61">
        <v>15</v>
      </c>
      <c r="G634" s="60">
        <v>10.09</v>
      </c>
      <c r="H634" s="65">
        <f t="shared" si="30"/>
        <v>10</v>
      </c>
      <c r="I634" s="62" t="s">
        <v>215</v>
      </c>
      <c r="J634" s="128" t="s">
        <v>723</v>
      </c>
      <c r="K634" s="122">
        <f>ROWS(J632:J634)</f>
        <v>3</v>
      </c>
      <c r="L634" s="72"/>
      <c r="M634" s="72"/>
      <c r="N634" s="72"/>
      <c r="O634" s="72"/>
    </row>
    <row r="635" spans="1:15" s="72" customFormat="1" x14ac:dyDescent="0.35">
      <c r="A635" s="65">
        <f t="shared" si="28"/>
        <v>15</v>
      </c>
      <c r="B635" s="122"/>
      <c r="C635" s="122"/>
      <c r="D635" s="69">
        <v>12.2</v>
      </c>
      <c r="E635" s="65">
        <f t="shared" si="29"/>
        <v>12</v>
      </c>
      <c r="F635" s="70">
        <v>15</v>
      </c>
      <c r="G635" s="69">
        <v>8.02</v>
      </c>
      <c r="H635" s="65">
        <f t="shared" si="30"/>
        <v>8</v>
      </c>
      <c r="I635" s="71" t="s">
        <v>211</v>
      </c>
      <c r="J635" s="128"/>
      <c r="K635" s="122"/>
    </row>
    <row r="636" spans="1:15" s="72" customFormat="1" x14ac:dyDescent="0.35">
      <c r="A636" s="65">
        <f t="shared" si="28"/>
        <v>15</v>
      </c>
      <c r="B636" s="122">
        <f>ROWS(A614:A636)</f>
        <v>23</v>
      </c>
      <c r="C636" s="123">
        <f>B636/$B$672*100</f>
        <v>3.4328358208955225</v>
      </c>
      <c r="D636" s="69">
        <v>12.2</v>
      </c>
      <c r="E636" s="65">
        <f t="shared" si="29"/>
        <v>12</v>
      </c>
      <c r="F636" s="70">
        <v>15</v>
      </c>
      <c r="G636" s="69">
        <v>8.08</v>
      </c>
      <c r="H636" s="65">
        <f t="shared" si="30"/>
        <v>8</v>
      </c>
      <c r="I636" s="71" t="s">
        <v>211</v>
      </c>
      <c r="J636" s="128" t="s">
        <v>763</v>
      </c>
      <c r="K636" s="122">
        <f>ROWS(J635:J636)</f>
        <v>2</v>
      </c>
    </row>
    <row r="637" spans="1:15" s="72" customFormat="1" x14ac:dyDescent="0.35">
      <c r="A637" s="65">
        <f t="shared" si="28"/>
        <v>16</v>
      </c>
      <c r="B637" s="123"/>
      <c r="C637" s="123"/>
      <c r="D637" s="60">
        <v>12.1</v>
      </c>
      <c r="E637" s="65">
        <f t="shared" si="29"/>
        <v>12</v>
      </c>
      <c r="F637" s="61">
        <v>16</v>
      </c>
      <c r="G637" s="60">
        <v>8.07</v>
      </c>
      <c r="H637" s="65">
        <f t="shared" si="30"/>
        <v>8</v>
      </c>
      <c r="I637" s="62" t="s">
        <v>210</v>
      </c>
      <c r="J637" s="128" t="s">
        <v>764</v>
      </c>
      <c r="K637" s="123">
        <f>ROWS(J637:J637)</f>
        <v>1</v>
      </c>
      <c r="M637" s="88"/>
      <c r="N637" s="88"/>
      <c r="O637" s="88"/>
    </row>
    <row r="638" spans="1:15" s="72" customFormat="1" x14ac:dyDescent="0.35">
      <c r="A638" s="65">
        <f t="shared" si="28"/>
        <v>16</v>
      </c>
      <c r="B638" s="122"/>
      <c r="C638" s="122"/>
      <c r="D638" s="69">
        <v>13</v>
      </c>
      <c r="E638" s="65">
        <f t="shared" si="29"/>
        <v>13</v>
      </c>
      <c r="F638" s="70">
        <v>16</v>
      </c>
      <c r="G638" s="69">
        <v>9.0299999999999994</v>
      </c>
      <c r="H638" s="65">
        <f t="shared" si="30"/>
        <v>9</v>
      </c>
      <c r="I638" s="71" t="s">
        <v>117</v>
      </c>
      <c r="J638" s="128"/>
      <c r="K638" s="122"/>
    </row>
    <row r="639" spans="1:15" s="72" customFormat="1" x14ac:dyDescent="0.35">
      <c r="A639" s="65">
        <f t="shared" si="28"/>
        <v>16</v>
      </c>
      <c r="B639" s="122"/>
      <c r="C639" s="122"/>
      <c r="D639" s="69">
        <v>13</v>
      </c>
      <c r="E639" s="65">
        <f t="shared" si="29"/>
        <v>13</v>
      </c>
      <c r="F639" s="70">
        <v>16</v>
      </c>
      <c r="G639" s="69">
        <v>9.0399999999999991</v>
      </c>
      <c r="H639" s="65">
        <f t="shared" si="30"/>
        <v>9</v>
      </c>
      <c r="I639" s="71" t="s">
        <v>117</v>
      </c>
      <c r="J639" s="128"/>
      <c r="K639" s="122"/>
    </row>
    <row r="640" spans="1:15" s="72" customFormat="1" x14ac:dyDescent="0.35">
      <c r="A640" s="65">
        <f t="shared" si="28"/>
        <v>16</v>
      </c>
      <c r="B640" s="122"/>
      <c r="C640" s="122"/>
      <c r="D640" s="69">
        <v>13</v>
      </c>
      <c r="E640" s="65">
        <f t="shared" si="29"/>
        <v>13</v>
      </c>
      <c r="F640" s="70">
        <v>16</v>
      </c>
      <c r="G640" s="69">
        <v>9.0500000000000007</v>
      </c>
      <c r="H640" s="65">
        <f t="shared" si="30"/>
        <v>9</v>
      </c>
      <c r="I640" s="71" t="s">
        <v>117</v>
      </c>
      <c r="J640" s="128" t="s">
        <v>769</v>
      </c>
      <c r="K640" s="122">
        <f>ROWS(J638:J640)</f>
        <v>3</v>
      </c>
    </row>
    <row r="641" spans="1:15" s="72" customFormat="1" x14ac:dyDescent="0.35">
      <c r="A641" s="65">
        <f t="shared" si="28"/>
        <v>17</v>
      </c>
      <c r="B641" s="122"/>
      <c r="C641" s="122"/>
      <c r="D641" s="69">
        <v>4</v>
      </c>
      <c r="E641" s="65">
        <f t="shared" si="29"/>
        <v>4</v>
      </c>
      <c r="F641" s="70">
        <v>17.041</v>
      </c>
      <c r="G641" s="69">
        <v>7.01</v>
      </c>
      <c r="H641" s="65">
        <f t="shared" si="30"/>
        <v>7</v>
      </c>
      <c r="I641" s="71" t="s">
        <v>229</v>
      </c>
      <c r="J641" s="128" t="s">
        <v>640</v>
      </c>
      <c r="K641" s="123">
        <f>ROWS(J641:J641)</f>
        <v>1</v>
      </c>
      <c r="M641" s="64"/>
      <c r="N641" s="64"/>
      <c r="O641" s="64"/>
    </row>
    <row r="642" spans="1:15" s="72" customFormat="1" x14ac:dyDescent="0.35">
      <c r="A642" s="65">
        <f t="shared" ref="A642:A671" si="31">_xlfn.FLOOR.MATH(F642)</f>
        <v>17</v>
      </c>
      <c r="B642" s="124"/>
      <c r="C642" s="124"/>
      <c r="D642" s="73">
        <v>4</v>
      </c>
      <c r="E642" s="65">
        <f t="shared" ref="E642:E671" si="32">_xlfn.FLOOR.MATH(D642)</f>
        <v>4</v>
      </c>
      <c r="F642" s="96">
        <v>17.010000000000002</v>
      </c>
      <c r="G642" s="73">
        <v>8.01</v>
      </c>
      <c r="H642" s="65">
        <f t="shared" ref="H642:H671" si="33">_xlfn.FLOOR.MATH(G642)</f>
        <v>8</v>
      </c>
      <c r="I642" s="97" t="s">
        <v>214</v>
      </c>
      <c r="J642" s="128"/>
      <c r="K642" s="122"/>
      <c r="M642" s="64"/>
      <c r="N642" s="64"/>
      <c r="O642" s="64"/>
    </row>
    <row r="643" spans="1:15" s="72" customFormat="1" x14ac:dyDescent="0.35">
      <c r="A643" s="65">
        <f t="shared" si="31"/>
        <v>17</v>
      </c>
      <c r="B643" s="122"/>
      <c r="C643" s="122"/>
      <c r="D643" s="69">
        <v>4</v>
      </c>
      <c r="E643" s="65">
        <f t="shared" si="32"/>
        <v>4</v>
      </c>
      <c r="F643" s="70">
        <v>17.010000000000002</v>
      </c>
      <c r="G643" s="65">
        <v>8.01</v>
      </c>
      <c r="H643" s="65">
        <f t="shared" si="33"/>
        <v>8</v>
      </c>
      <c r="I643" s="71" t="s">
        <v>212</v>
      </c>
      <c r="J643" s="128"/>
      <c r="K643" s="122"/>
      <c r="M643" s="64"/>
      <c r="N643" s="64"/>
      <c r="O643" s="64"/>
    </row>
    <row r="644" spans="1:15" s="72" customFormat="1" x14ac:dyDescent="0.35">
      <c r="A644" s="65">
        <f t="shared" si="31"/>
        <v>17</v>
      </c>
      <c r="B644" s="132"/>
      <c r="C644" s="132"/>
      <c r="D644" s="54">
        <v>4</v>
      </c>
      <c r="E644" s="65">
        <f t="shared" si="32"/>
        <v>4</v>
      </c>
      <c r="F644" s="55">
        <v>17.010000000000002</v>
      </c>
      <c r="G644" s="54">
        <v>8.09</v>
      </c>
      <c r="H644" s="65">
        <f t="shared" si="33"/>
        <v>8</v>
      </c>
      <c r="I644" s="56" t="s">
        <v>213</v>
      </c>
      <c r="J644" s="128"/>
      <c r="K644" s="122"/>
      <c r="M644" s="64"/>
      <c r="N644" s="64"/>
      <c r="O644" s="64"/>
    </row>
    <row r="645" spans="1:15" s="72" customFormat="1" x14ac:dyDescent="0.35">
      <c r="A645" s="65">
        <f t="shared" si="31"/>
        <v>17</v>
      </c>
      <c r="B645" s="123"/>
      <c r="C645" s="123"/>
      <c r="D645" s="60">
        <v>4</v>
      </c>
      <c r="E645" s="65">
        <f t="shared" si="32"/>
        <v>4</v>
      </c>
      <c r="F645" s="61">
        <v>17.010000000000002</v>
      </c>
      <c r="G645" s="60">
        <v>5.0199999999999996</v>
      </c>
      <c r="H645" s="65">
        <f t="shared" si="33"/>
        <v>5</v>
      </c>
      <c r="I645" s="62" t="s">
        <v>233</v>
      </c>
      <c r="J645" s="128" t="s">
        <v>638</v>
      </c>
      <c r="K645" s="123">
        <f>ROWS(J645:J645)</f>
        <v>1</v>
      </c>
      <c r="M645" s="64"/>
      <c r="N645" s="64"/>
      <c r="O645" s="64"/>
    </row>
    <row r="646" spans="1:15" s="72" customFormat="1" x14ac:dyDescent="0.35">
      <c r="A646" s="65">
        <f t="shared" si="31"/>
        <v>17</v>
      </c>
      <c r="B646" s="122"/>
      <c r="C646" s="122"/>
      <c r="D646" s="69">
        <v>4</v>
      </c>
      <c r="E646" s="65">
        <f t="shared" si="32"/>
        <v>4</v>
      </c>
      <c r="F646" s="70">
        <v>17.010000000000002</v>
      </c>
      <c r="G646" s="69">
        <v>8.0299999999999994</v>
      </c>
      <c r="H646" s="65">
        <f t="shared" si="33"/>
        <v>8</v>
      </c>
      <c r="I646" s="71" t="s">
        <v>218</v>
      </c>
      <c r="J646" s="128"/>
      <c r="K646" s="122"/>
      <c r="M646" s="64"/>
      <c r="N646" s="64"/>
      <c r="O646" s="64"/>
    </row>
    <row r="647" spans="1:15" s="72" customFormat="1" x14ac:dyDescent="0.35">
      <c r="A647" s="65">
        <f t="shared" si="31"/>
        <v>17</v>
      </c>
      <c r="B647" s="122"/>
      <c r="C647" s="122"/>
      <c r="D647" s="69">
        <v>4</v>
      </c>
      <c r="E647" s="65">
        <f t="shared" si="32"/>
        <v>4</v>
      </c>
      <c r="F647" s="70">
        <v>17.010000000000002</v>
      </c>
      <c r="G647" s="69">
        <v>8.0399999999999991</v>
      </c>
      <c r="H647" s="65">
        <f t="shared" si="33"/>
        <v>8</v>
      </c>
      <c r="I647" s="71" t="s">
        <v>218</v>
      </c>
      <c r="J647" s="128" t="s">
        <v>641</v>
      </c>
      <c r="K647" s="122">
        <f>ROWS(J643:J647)</f>
        <v>5</v>
      </c>
      <c r="M647" s="64"/>
      <c r="N647" s="64"/>
      <c r="O647" s="64"/>
    </row>
    <row r="648" spans="1:15" s="72" customFormat="1" x14ac:dyDescent="0.35">
      <c r="A648" s="65">
        <f t="shared" si="31"/>
        <v>17</v>
      </c>
      <c r="B648" s="123"/>
      <c r="C648" s="123"/>
      <c r="D648" s="60">
        <v>4</v>
      </c>
      <c r="E648" s="65">
        <f t="shared" si="32"/>
        <v>4</v>
      </c>
      <c r="F648" s="61">
        <v>17.010000000000002</v>
      </c>
      <c r="G648" s="60">
        <v>6.01</v>
      </c>
      <c r="H648" s="65">
        <f t="shared" si="33"/>
        <v>6</v>
      </c>
      <c r="I648" s="62" t="s">
        <v>234</v>
      </c>
      <c r="J648" s="128" t="s">
        <v>639</v>
      </c>
      <c r="K648" s="123">
        <f>ROWS(J648:J648)</f>
        <v>1</v>
      </c>
    </row>
    <row r="649" spans="1:15" s="72" customFormat="1" x14ac:dyDescent="0.35">
      <c r="A649" s="65">
        <f t="shared" si="31"/>
        <v>17</v>
      </c>
      <c r="B649" s="122"/>
      <c r="C649" s="122"/>
      <c r="D649" s="69">
        <v>5</v>
      </c>
      <c r="E649" s="65">
        <f t="shared" si="32"/>
        <v>5</v>
      </c>
      <c r="F649" s="70">
        <v>17.041</v>
      </c>
      <c r="G649" s="69">
        <v>7.01</v>
      </c>
      <c r="H649" s="65">
        <f t="shared" si="33"/>
        <v>7</v>
      </c>
      <c r="I649" s="71" t="s">
        <v>229</v>
      </c>
      <c r="J649" s="132" t="s">
        <v>655</v>
      </c>
      <c r="K649" s="123">
        <f>ROWS(J649:J649)</f>
        <v>1</v>
      </c>
      <c r="M649" s="64"/>
      <c r="N649" s="64"/>
      <c r="O649" s="64"/>
    </row>
    <row r="650" spans="1:15" s="72" customFormat="1" x14ac:dyDescent="0.35">
      <c r="A650" s="65">
        <f t="shared" si="31"/>
        <v>17</v>
      </c>
      <c r="B650" s="122"/>
      <c r="C650" s="122"/>
      <c r="D650" s="69">
        <v>5</v>
      </c>
      <c r="E650" s="65">
        <f t="shared" si="32"/>
        <v>5</v>
      </c>
      <c r="F650" s="70">
        <v>17.010000000000002</v>
      </c>
      <c r="G650" s="69">
        <v>8.0299999999999994</v>
      </c>
      <c r="H650" s="65">
        <f t="shared" si="33"/>
        <v>8</v>
      </c>
      <c r="I650" s="71" t="s">
        <v>218</v>
      </c>
      <c r="J650" s="132"/>
      <c r="K650" s="123"/>
      <c r="M650" s="58"/>
      <c r="N650" s="58"/>
      <c r="O650" s="58"/>
    </row>
    <row r="651" spans="1:15" s="72" customFormat="1" x14ac:dyDescent="0.35">
      <c r="A651" s="65">
        <f t="shared" si="31"/>
        <v>17</v>
      </c>
      <c r="B651" s="122"/>
      <c r="C651" s="122"/>
      <c r="D651" s="69">
        <v>5</v>
      </c>
      <c r="E651" s="65">
        <f t="shared" si="32"/>
        <v>5</v>
      </c>
      <c r="F651" s="70">
        <v>17.010000000000002</v>
      </c>
      <c r="G651" s="69">
        <v>8.0399999999999991</v>
      </c>
      <c r="H651" s="65">
        <f t="shared" si="33"/>
        <v>8</v>
      </c>
      <c r="I651" s="71" t="s">
        <v>218</v>
      </c>
      <c r="J651" s="132" t="s">
        <v>656</v>
      </c>
      <c r="K651" s="123">
        <f>ROWS(J650:J651)</f>
        <v>2</v>
      </c>
      <c r="M651" s="58"/>
      <c r="N651" s="58"/>
      <c r="O651" s="58"/>
    </row>
    <row r="652" spans="1:15" s="72" customFormat="1" x14ac:dyDescent="0.35">
      <c r="A652" s="65">
        <f t="shared" si="31"/>
        <v>17</v>
      </c>
      <c r="B652" s="128"/>
      <c r="C652" s="128"/>
      <c r="D652" s="65">
        <v>8</v>
      </c>
      <c r="E652" s="65">
        <f t="shared" si="32"/>
        <v>8</v>
      </c>
      <c r="F652" s="66">
        <v>17.044</v>
      </c>
      <c r="G652" s="65">
        <v>1.01</v>
      </c>
      <c r="H652" s="65">
        <f t="shared" si="33"/>
        <v>1</v>
      </c>
      <c r="I652" s="67" t="s">
        <v>224</v>
      </c>
      <c r="J652" s="128" t="s">
        <v>724</v>
      </c>
      <c r="K652" s="123">
        <f>ROWS(J652:J652)</f>
        <v>1</v>
      </c>
    </row>
    <row r="653" spans="1:15" s="72" customFormat="1" x14ac:dyDescent="0.35">
      <c r="A653" s="65">
        <f t="shared" si="31"/>
        <v>17</v>
      </c>
      <c r="B653" s="132"/>
      <c r="C653" s="132"/>
      <c r="D653" s="54">
        <v>8</v>
      </c>
      <c r="E653" s="65">
        <f t="shared" si="32"/>
        <v>8</v>
      </c>
      <c r="F653" s="55">
        <v>17.044</v>
      </c>
      <c r="G653" s="54">
        <v>5.09</v>
      </c>
      <c r="H653" s="65">
        <f t="shared" si="33"/>
        <v>5</v>
      </c>
      <c r="I653" s="56" t="s">
        <v>159</v>
      </c>
      <c r="J653" s="128"/>
      <c r="K653" s="122"/>
    </row>
    <row r="654" spans="1:15" s="72" customFormat="1" x14ac:dyDescent="0.35">
      <c r="A654" s="65">
        <f t="shared" si="31"/>
        <v>17</v>
      </c>
      <c r="B654" s="122"/>
      <c r="C654" s="122"/>
      <c r="D654" s="69">
        <v>8</v>
      </c>
      <c r="E654" s="65">
        <f t="shared" si="32"/>
        <v>8</v>
      </c>
      <c r="F654" s="70">
        <v>17.041</v>
      </c>
      <c r="G654" s="69">
        <v>7.01</v>
      </c>
      <c r="H654" s="65">
        <f t="shared" si="33"/>
        <v>7</v>
      </c>
      <c r="I654" s="71" t="s">
        <v>229</v>
      </c>
      <c r="J654" s="128"/>
      <c r="K654" s="122"/>
      <c r="M654" s="64"/>
      <c r="N654" s="64"/>
      <c r="O654" s="64"/>
    </row>
    <row r="655" spans="1:15" s="72" customFormat="1" x14ac:dyDescent="0.35">
      <c r="A655" s="65">
        <f t="shared" si="31"/>
        <v>17</v>
      </c>
      <c r="B655" s="122"/>
      <c r="C655" s="122"/>
      <c r="D655" s="69">
        <v>8</v>
      </c>
      <c r="E655" s="65">
        <f t="shared" si="32"/>
        <v>8</v>
      </c>
      <c r="F655" s="70">
        <v>17.010000000000002</v>
      </c>
      <c r="G655" s="69">
        <v>5.04</v>
      </c>
      <c r="H655" s="65">
        <f t="shared" si="33"/>
        <v>5</v>
      </c>
      <c r="I655" s="71" t="s">
        <v>235</v>
      </c>
      <c r="J655" s="128"/>
      <c r="K655" s="122"/>
    </row>
    <row r="656" spans="1:15" s="72" customFormat="1" x14ac:dyDescent="0.35">
      <c r="A656" s="65">
        <f t="shared" si="31"/>
        <v>17</v>
      </c>
      <c r="B656" s="122"/>
      <c r="C656" s="122"/>
      <c r="D656" s="69">
        <v>8</v>
      </c>
      <c r="E656" s="65">
        <f t="shared" si="32"/>
        <v>8</v>
      </c>
      <c r="F656" s="70">
        <v>17.041</v>
      </c>
      <c r="G656" s="69">
        <v>5.04</v>
      </c>
      <c r="H656" s="65">
        <f t="shared" si="33"/>
        <v>5</v>
      </c>
      <c r="I656" s="71" t="s">
        <v>235</v>
      </c>
      <c r="J656" s="128"/>
      <c r="K656" s="122"/>
    </row>
    <row r="657" spans="1:15" s="72" customFormat="1" x14ac:dyDescent="0.35">
      <c r="A657" s="65">
        <f t="shared" si="31"/>
        <v>17</v>
      </c>
      <c r="B657" s="123"/>
      <c r="C657" s="123"/>
      <c r="D657" s="60">
        <v>8</v>
      </c>
      <c r="E657" s="65">
        <f t="shared" si="32"/>
        <v>8</v>
      </c>
      <c r="F657" s="61">
        <v>17.010000000000002</v>
      </c>
      <c r="G657" s="60">
        <v>5.01</v>
      </c>
      <c r="H657" s="65">
        <f t="shared" si="33"/>
        <v>5</v>
      </c>
      <c r="I657" s="62" t="s">
        <v>233</v>
      </c>
      <c r="J657" s="128"/>
      <c r="K657" s="122"/>
      <c r="M657" s="64"/>
      <c r="N657" s="64"/>
      <c r="O657" s="64"/>
    </row>
    <row r="658" spans="1:15" s="72" customFormat="1" x14ac:dyDescent="0.35">
      <c r="A658" s="65">
        <f t="shared" si="31"/>
        <v>17</v>
      </c>
      <c r="B658" s="123"/>
      <c r="C658" s="123"/>
      <c r="D658" s="60">
        <v>8</v>
      </c>
      <c r="E658" s="65">
        <f t="shared" si="32"/>
        <v>8</v>
      </c>
      <c r="F658" s="61">
        <v>17.041</v>
      </c>
      <c r="G658" s="60">
        <v>5.05</v>
      </c>
      <c r="H658" s="65">
        <f t="shared" si="33"/>
        <v>5</v>
      </c>
      <c r="I658" s="62" t="s">
        <v>228</v>
      </c>
      <c r="J658" s="128"/>
      <c r="K658" s="122"/>
      <c r="M658" s="64"/>
      <c r="N658" s="64"/>
      <c r="O658" s="64"/>
    </row>
    <row r="659" spans="1:15" s="72" customFormat="1" x14ac:dyDescent="0.35">
      <c r="A659" s="65">
        <f t="shared" si="31"/>
        <v>17</v>
      </c>
      <c r="B659" s="132"/>
      <c r="C659" s="132"/>
      <c r="D659" s="54">
        <v>8</v>
      </c>
      <c r="E659" s="65">
        <f t="shared" si="32"/>
        <v>8</v>
      </c>
      <c r="F659" s="55">
        <v>17.03</v>
      </c>
      <c r="G659" s="54">
        <v>5.08</v>
      </c>
      <c r="H659" s="65">
        <f t="shared" si="33"/>
        <v>5</v>
      </c>
      <c r="I659" s="56" t="s">
        <v>217</v>
      </c>
      <c r="J659" s="128"/>
      <c r="K659" s="122"/>
      <c r="M659" s="64"/>
      <c r="N659" s="64"/>
      <c r="O659" s="64"/>
    </row>
    <row r="660" spans="1:15" s="72" customFormat="1" x14ac:dyDescent="0.35">
      <c r="A660" s="65">
        <f t="shared" si="31"/>
        <v>17</v>
      </c>
      <c r="B660" s="123"/>
      <c r="C660" s="123"/>
      <c r="D660" s="60">
        <v>8</v>
      </c>
      <c r="E660" s="65">
        <f t="shared" si="32"/>
        <v>8</v>
      </c>
      <c r="F660" s="61">
        <v>17.042999999999999</v>
      </c>
      <c r="G660" s="60">
        <v>5.0599999999999996</v>
      </c>
      <c r="H660" s="65">
        <f t="shared" si="33"/>
        <v>5</v>
      </c>
      <c r="I660" s="62" t="s">
        <v>250</v>
      </c>
      <c r="J660" s="128"/>
      <c r="K660" s="122"/>
      <c r="M660" s="64"/>
      <c r="N660" s="64"/>
      <c r="O660" s="64"/>
    </row>
    <row r="661" spans="1:15" s="72" customFormat="1" x14ac:dyDescent="0.35">
      <c r="A661" s="65">
        <f t="shared" si="31"/>
        <v>17</v>
      </c>
      <c r="B661" s="122"/>
      <c r="C661" s="122"/>
      <c r="D661" s="69">
        <v>8</v>
      </c>
      <c r="E661" s="65">
        <f t="shared" si="32"/>
        <v>8</v>
      </c>
      <c r="F661" s="70">
        <v>17.02</v>
      </c>
      <c r="G661" s="69">
        <v>5.0599999999999996</v>
      </c>
      <c r="H661" s="65">
        <f t="shared" si="33"/>
        <v>5</v>
      </c>
      <c r="I661" s="71" t="s">
        <v>222</v>
      </c>
      <c r="J661" s="128"/>
      <c r="K661" s="122"/>
      <c r="M661" s="64"/>
      <c r="N661" s="64"/>
      <c r="O661" s="64"/>
    </row>
    <row r="662" spans="1:15" s="72" customFormat="1" x14ac:dyDescent="0.35">
      <c r="A662" s="65">
        <f t="shared" si="31"/>
        <v>17</v>
      </c>
      <c r="B662" s="122"/>
      <c r="C662" s="122"/>
      <c r="D662" s="69">
        <v>8</v>
      </c>
      <c r="E662" s="65">
        <f t="shared" si="32"/>
        <v>8</v>
      </c>
      <c r="F662" s="70">
        <v>17.02</v>
      </c>
      <c r="G662" s="69">
        <v>5.07</v>
      </c>
      <c r="H662" s="65">
        <f t="shared" si="33"/>
        <v>5</v>
      </c>
      <c r="I662" s="71" t="s">
        <v>222</v>
      </c>
      <c r="J662" s="128"/>
      <c r="K662" s="122"/>
      <c r="M662" s="64"/>
      <c r="N662" s="64"/>
      <c r="O662" s="64"/>
    </row>
    <row r="663" spans="1:15" s="72" customFormat="1" x14ac:dyDescent="0.35">
      <c r="A663" s="65">
        <f t="shared" si="31"/>
        <v>17</v>
      </c>
      <c r="B663" s="122"/>
      <c r="C663" s="122"/>
      <c r="D663" s="69">
        <v>8</v>
      </c>
      <c r="E663" s="65">
        <f t="shared" si="32"/>
        <v>8</v>
      </c>
      <c r="F663" s="70">
        <v>17.044</v>
      </c>
      <c r="G663" s="69">
        <v>5.07</v>
      </c>
      <c r="H663" s="65">
        <f t="shared" si="33"/>
        <v>5</v>
      </c>
      <c r="I663" s="71" t="s">
        <v>222</v>
      </c>
      <c r="J663" s="128"/>
      <c r="K663" s="122"/>
      <c r="M663" s="64"/>
      <c r="N663" s="64"/>
      <c r="O663" s="64"/>
    </row>
    <row r="664" spans="1:15" s="72" customFormat="1" x14ac:dyDescent="0.35">
      <c r="A664" s="65">
        <f t="shared" si="31"/>
        <v>17</v>
      </c>
      <c r="B664" s="123"/>
      <c r="C664" s="123"/>
      <c r="D664" s="60">
        <v>8</v>
      </c>
      <c r="E664" s="65">
        <f t="shared" si="32"/>
        <v>8</v>
      </c>
      <c r="F664" s="61">
        <v>17.041</v>
      </c>
      <c r="G664" s="60">
        <v>5.03</v>
      </c>
      <c r="H664" s="65">
        <f t="shared" si="33"/>
        <v>5</v>
      </c>
      <c r="I664" s="62" t="s">
        <v>227</v>
      </c>
      <c r="J664" s="128"/>
      <c r="K664" s="122"/>
    </row>
    <row r="665" spans="1:15" s="72" customFormat="1" x14ac:dyDescent="0.35">
      <c r="A665" s="65">
        <f t="shared" si="31"/>
        <v>17</v>
      </c>
      <c r="B665" s="123"/>
      <c r="C665" s="123"/>
      <c r="D665" s="60">
        <v>8</v>
      </c>
      <c r="E665" s="65">
        <f t="shared" si="32"/>
        <v>8</v>
      </c>
      <c r="F665" s="61">
        <v>17.042000000000002</v>
      </c>
      <c r="G665" s="60">
        <v>5.03</v>
      </c>
      <c r="H665" s="65">
        <f t="shared" si="33"/>
        <v>5</v>
      </c>
      <c r="I665" s="62" t="s">
        <v>227</v>
      </c>
      <c r="J665" s="128"/>
      <c r="K665" s="122"/>
      <c r="M665" s="85"/>
      <c r="N665" s="85"/>
      <c r="O665" s="85"/>
    </row>
    <row r="666" spans="1:15" s="72" customFormat="1" x14ac:dyDescent="0.35">
      <c r="A666" s="65">
        <f t="shared" si="31"/>
        <v>17</v>
      </c>
      <c r="B666" s="122"/>
      <c r="C666" s="122"/>
      <c r="D666" s="69">
        <v>8</v>
      </c>
      <c r="E666" s="65">
        <f t="shared" si="32"/>
        <v>8</v>
      </c>
      <c r="F666" s="70">
        <v>17.041</v>
      </c>
      <c r="G666" s="69">
        <v>3.02</v>
      </c>
      <c r="H666" s="65">
        <f t="shared" si="33"/>
        <v>3</v>
      </c>
      <c r="I666" s="71" t="s">
        <v>230</v>
      </c>
      <c r="J666" s="128" t="s">
        <v>725</v>
      </c>
      <c r="K666" s="123">
        <f>ROWS(J666:J666)</f>
        <v>1</v>
      </c>
      <c r="M666" s="85"/>
      <c r="N666" s="85"/>
      <c r="O666" s="85"/>
    </row>
    <row r="667" spans="1:15" s="72" customFormat="1" x14ac:dyDescent="0.35">
      <c r="A667" s="65">
        <f t="shared" si="31"/>
        <v>17</v>
      </c>
      <c r="B667" s="122"/>
      <c r="C667" s="122"/>
      <c r="D667" s="69">
        <v>8</v>
      </c>
      <c r="E667" s="65">
        <f t="shared" si="32"/>
        <v>8</v>
      </c>
      <c r="F667" s="70">
        <v>17.041</v>
      </c>
      <c r="G667" s="69">
        <v>7.02</v>
      </c>
      <c r="H667" s="65">
        <f t="shared" si="33"/>
        <v>7</v>
      </c>
      <c r="I667" s="71" t="s">
        <v>230</v>
      </c>
      <c r="J667" s="128" t="s">
        <v>728</v>
      </c>
      <c r="K667" s="122">
        <f>ROWS(J666:J667)</f>
        <v>2</v>
      </c>
      <c r="M667" s="85"/>
      <c r="N667" s="85"/>
      <c r="O667" s="85"/>
    </row>
    <row r="668" spans="1:15" s="72" customFormat="1" x14ac:dyDescent="0.35">
      <c r="A668" s="65">
        <f t="shared" si="31"/>
        <v>17</v>
      </c>
      <c r="B668" s="123"/>
      <c r="C668" s="123"/>
      <c r="D668" s="60">
        <v>8</v>
      </c>
      <c r="E668" s="65">
        <f t="shared" si="32"/>
        <v>8</v>
      </c>
      <c r="F668" s="61">
        <v>17.010000000000002</v>
      </c>
      <c r="G668" s="60">
        <v>6.01</v>
      </c>
      <c r="H668" s="65">
        <f t="shared" si="33"/>
        <v>6</v>
      </c>
      <c r="I668" s="62" t="s">
        <v>234</v>
      </c>
      <c r="J668" s="128"/>
      <c r="K668" s="122"/>
      <c r="M668" s="85"/>
      <c r="N668" s="85"/>
      <c r="O668" s="85"/>
    </row>
    <row r="669" spans="1:15" s="72" customFormat="1" x14ac:dyDescent="0.35">
      <c r="A669" s="65">
        <f t="shared" si="31"/>
        <v>17</v>
      </c>
      <c r="B669" s="123"/>
      <c r="C669" s="123"/>
      <c r="D669" s="60">
        <v>8</v>
      </c>
      <c r="E669" s="65">
        <f t="shared" si="32"/>
        <v>8</v>
      </c>
      <c r="F669" s="61">
        <v>17.010000000000002</v>
      </c>
      <c r="G669" s="60">
        <v>6.02</v>
      </c>
      <c r="H669" s="65">
        <f t="shared" si="33"/>
        <v>6</v>
      </c>
      <c r="I669" s="62" t="s">
        <v>234</v>
      </c>
      <c r="J669" s="128"/>
      <c r="K669" s="122"/>
      <c r="M669" s="85"/>
      <c r="N669" s="85"/>
      <c r="O669" s="85"/>
    </row>
    <row r="670" spans="1:15" s="72" customFormat="1" x14ac:dyDescent="0.35">
      <c r="A670" s="65">
        <f t="shared" si="31"/>
        <v>17</v>
      </c>
      <c r="B670" s="122"/>
      <c r="C670" s="122"/>
      <c r="D670" s="69">
        <v>8</v>
      </c>
      <c r="E670" s="65">
        <f t="shared" si="32"/>
        <v>8</v>
      </c>
      <c r="F670" s="70">
        <v>17.041</v>
      </c>
      <c r="G670" s="69">
        <v>5.05</v>
      </c>
      <c r="H670" s="65">
        <f t="shared" si="33"/>
        <v>5</v>
      </c>
      <c r="I670" s="71" t="s">
        <v>226</v>
      </c>
      <c r="J670" s="128" t="s">
        <v>726</v>
      </c>
      <c r="K670" s="122">
        <f>ROWS(J658:J670)</f>
        <v>13</v>
      </c>
      <c r="M670" s="85"/>
      <c r="N670" s="85"/>
      <c r="O670" s="85"/>
    </row>
    <row r="671" spans="1:15" s="72" customFormat="1" x14ac:dyDescent="0.35">
      <c r="A671" s="65">
        <f t="shared" si="31"/>
        <v>17</v>
      </c>
      <c r="B671" s="123">
        <f>ROWS(A637:A671)</f>
        <v>35</v>
      </c>
      <c r="C671" s="123">
        <f>B671/$B$672*100</f>
        <v>5.2238805970149249</v>
      </c>
      <c r="D671" s="60">
        <v>8</v>
      </c>
      <c r="E671" s="65">
        <f t="shared" si="32"/>
        <v>8</v>
      </c>
      <c r="F671" s="61">
        <v>17.044</v>
      </c>
      <c r="G671" s="60">
        <v>6.01</v>
      </c>
      <c r="H671" s="65">
        <f t="shared" si="33"/>
        <v>6</v>
      </c>
      <c r="I671" s="62" t="s">
        <v>221</v>
      </c>
      <c r="J671" s="128" t="s">
        <v>727</v>
      </c>
      <c r="K671" s="122">
        <f>ROWS(J669:J671)</f>
        <v>3</v>
      </c>
      <c r="M671" s="85"/>
      <c r="N671" s="85"/>
      <c r="O671" s="85"/>
    </row>
    <row r="672" spans="1:15" x14ac:dyDescent="0.35">
      <c r="B672" s="80">
        <f>SUM(B2:B671)</f>
        <v>670</v>
      </c>
      <c r="J672" s="137" t="s">
        <v>321</v>
      </c>
      <c r="K672" s="78">
        <f>SUM(K2:K671)</f>
        <v>669</v>
      </c>
    </row>
    <row r="673" spans="10:11" x14ac:dyDescent="0.35">
      <c r="J673" s="137" t="s">
        <v>770</v>
      </c>
      <c r="K673" s="78">
        <f>ROWS(K2:K671)</f>
        <v>670</v>
      </c>
    </row>
    <row r="674" spans="10:11" x14ac:dyDescent="0.35">
      <c r="J674" s="137" t="s">
        <v>771</v>
      </c>
      <c r="K674" s="78" t="b">
        <f>(K672=K673)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08CA-92EB-498A-BED3-E5FFE5C2CE89}">
  <dimension ref="A1:R225"/>
  <sheetViews>
    <sheetView topLeftCell="A64" workbookViewId="0">
      <selection activeCell="B57" sqref="B57"/>
    </sheetView>
  </sheetViews>
  <sheetFormatPr defaultRowHeight="21" x14ac:dyDescent="0.35"/>
  <cols>
    <col min="1" max="1" width="16.42578125" style="245" bestFit="1" customWidth="1"/>
    <col min="2" max="2" width="18.5703125" style="80" customWidth="1"/>
    <col min="3" max="3" width="34.5703125" style="1" bestFit="1" customWidth="1"/>
    <col min="4" max="4" width="9.140625" style="251"/>
    <col min="5" max="5" width="11.85546875" bestFit="1" customWidth="1"/>
    <col min="6" max="6" width="12" bestFit="1" customWidth="1"/>
    <col min="7" max="8" width="22.85546875" bestFit="1" customWidth="1"/>
    <col min="13" max="13" width="9.140625" style="139"/>
  </cols>
  <sheetData>
    <row r="1" spans="1:18" s="3" customFormat="1" x14ac:dyDescent="0.35">
      <c r="A1" s="245" t="s">
        <v>544</v>
      </c>
      <c r="B1" s="80" t="s">
        <v>545</v>
      </c>
      <c r="C1" s="139" t="s">
        <v>783</v>
      </c>
      <c r="D1" s="239" t="s">
        <v>772</v>
      </c>
      <c r="E1" s="139" t="s">
        <v>412</v>
      </c>
      <c r="F1" s="139" t="s">
        <v>413</v>
      </c>
      <c r="G1" s="139" t="s">
        <v>415</v>
      </c>
      <c r="H1" s="139" t="s">
        <v>509</v>
      </c>
      <c r="I1" s="139">
        <v>40</v>
      </c>
      <c r="J1" s="139">
        <v>60</v>
      </c>
      <c r="K1" s="139">
        <v>72</v>
      </c>
      <c r="L1" s="139">
        <v>81</v>
      </c>
      <c r="M1" s="139">
        <v>97</v>
      </c>
    </row>
    <row r="2" spans="1:18" x14ac:dyDescent="0.35">
      <c r="A2" s="247" t="s">
        <v>687</v>
      </c>
      <c r="B2" s="248">
        <v>20</v>
      </c>
      <c r="C2" s="358">
        <f>SUM(B2:B9)</f>
        <v>100</v>
      </c>
      <c r="E2" s="139">
        <f>MEDIAN(B2:B225)</f>
        <v>2</v>
      </c>
      <c r="F2" s="139">
        <f>AVERAGE(B2:B225)</f>
        <v>2.9910714285714284</v>
      </c>
      <c r="G2" s="139">
        <f>_xlfn.PERCENTILE.INC($B$2:$B$225,0.25)</f>
        <v>1</v>
      </c>
      <c r="H2" s="139">
        <f>_xlfn.PERCENTILE.INC($B$2:$B$225,0.35)</f>
        <v>1</v>
      </c>
      <c r="I2" s="139">
        <f>_xlfn.PERCENTILE.INC($B$2:$B$225,0.4)</f>
        <v>2</v>
      </c>
      <c r="J2" s="139">
        <f>_xlfn.PERCENTILE.INC($B$2:$B$225,0.6)</f>
        <v>3</v>
      </c>
      <c r="K2" s="139">
        <f>_xlfn.PERCENTILE.INC($B$2:$B$225,0.72)</f>
        <v>4</v>
      </c>
      <c r="L2" s="139">
        <f>_xlfn.PERCENTILE.INC($B$2:$B$225,0.81)</f>
        <v>5</v>
      </c>
      <c r="M2" s="139">
        <f>_xlfn.PERCENTILE.INC($B$2:$B$225,0.97)</f>
        <v>10</v>
      </c>
    </row>
    <row r="3" spans="1:18" x14ac:dyDescent="0.35">
      <c r="A3" s="247" t="s">
        <v>742</v>
      </c>
      <c r="B3" s="248">
        <v>13</v>
      </c>
      <c r="C3" s="359"/>
    </row>
    <row r="4" spans="1:18" x14ac:dyDescent="0.35">
      <c r="A4" s="247" t="s">
        <v>726</v>
      </c>
      <c r="B4" s="248">
        <v>13</v>
      </c>
      <c r="C4" s="359"/>
    </row>
    <row r="5" spans="1:18" x14ac:dyDescent="0.35">
      <c r="A5" s="247" t="s">
        <v>676</v>
      </c>
      <c r="B5" s="248">
        <v>12</v>
      </c>
      <c r="C5" s="359"/>
    </row>
    <row r="6" spans="1:18" x14ac:dyDescent="0.35">
      <c r="A6" s="247" t="s">
        <v>553</v>
      </c>
      <c r="B6" s="248">
        <v>11</v>
      </c>
      <c r="C6" s="359"/>
    </row>
    <row r="7" spans="1:18" x14ac:dyDescent="0.35">
      <c r="A7" s="247" t="s">
        <v>572</v>
      </c>
      <c r="B7" s="248">
        <v>11</v>
      </c>
      <c r="C7" s="359"/>
    </row>
    <row r="8" spans="1:18" x14ac:dyDescent="0.35">
      <c r="A8" s="247" t="s">
        <v>562</v>
      </c>
      <c r="B8" s="248">
        <v>10</v>
      </c>
      <c r="C8" s="359"/>
    </row>
    <row r="9" spans="1:18" x14ac:dyDescent="0.35">
      <c r="A9" s="247" t="s">
        <v>705</v>
      </c>
      <c r="B9" s="248">
        <v>10</v>
      </c>
      <c r="C9" s="359"/>
      <c r="D9" s="251">
        <f>C2/'SORTED TRIADS'!$I$672*100</f>
        <v>14.925373134328357</v>
      </c>
      <c r="G9" s="139"/>
      <c r="H9" s="139">
        <v>81</v>
      </c>
      <c r="I9" s="139">
        <v>0.86</v>
      </c>
      <c r="J9" s="139">
        <v>91</v>
      </c>
      <c r="K9" s="139">
        <v>94</v>
      </c>
      <c r="L9" s="139">
        <v>96</v>
      </c>
      <c r="M9" s="139">
        <v>97</v>
      </c>
    </row>
    <row r="10" spans="1:18" x14ac:dyDescent="0.35">
      <c r="A10" s="247" t="s">
        <v>551</v>
      </c>
      <c r="B10" s="248">
        <v>9</v>
      </c>
      <c r="C10" s="356">
        <f>SUM(B2:B12)</f>
        <v>127</v>
      </c>
      <c r="H10" s="139">
        <f>_xlfn.PERCENTILE.INC($B$2:$B$225,0.81)</f>
        <v>5</v>
      </c>
      <c r="I10" s="139">
        <f>_xlfn.PERCENTILE.INC($B$2:$B$225,0.86)</f>
        <v>6</v>
      </c>
      <c r="J10" s="139">
        <f>_xlfn.PERCENTILE.INC($B$2:$B$225,0.91)</f>
        <v>7</v>
      </c>
      <c r="K10" s="139">
        <f>_xlfn.PERCENTILE.INC($B$2:$B$225,0.94)</f>
        <v>8</v>
      </c>
      <c r="L10" s="139">
        <f>_xlfn.PERCENTILE.INC($B$2:$B$225,0.96)</f>
        <v>9</v>
      </c>
      <c r="M10" s="139">
        <f>_xlfn.PERCENTILE.INC($B$2:$B$225,0.97)</f>
        <v>10</v>
      </c>
    </row>
    <row r="11" spans="1:18" x14ac:dyDescent="0.35">
      <c r="A11" s="247" t="s">
        <v>678</v>
      </c>
      <c r="B11" s="248">
        <v>9</v>
      </c>
      <c r="C11" s="357"/>
    </row>
    <row r="12" spans="1:18" x14ac:dyDescent="0.35">
      <c r="A12" s="247" t="s">
        <v>730</v>
      </c>
      <c r="B12" s="248">
        <v>9</v>
      </c>
      <c r="C12" s="357"/>
      <c r="D12" s="251">
        <f>C10/'SORTED TRIADS'!$I$672*100</f>
        <v>18.955223880597014</v>
      </c>
      <c r="H12" s="143" t="s">
        <v>782</v>
      </c>
      <c r="I12" s="143" t="s">
        <v>778</v>
      </c>
      <c r="J12" s="143" t="s">
        <v>779</v>
      </c>
      <c r="K12" s="143" t="s">
        <v>777</v>
      </c>
      <c r="L12" s="143" t="s">
        <v>773</v>
      </c>
      <c r="M12" s="143" t="s">
        <v>774</v>
      </c>
      <c r="N12" s="143" t="s">
        <v>775</v>
      </c>
      <c r="O12" s="143" t="s">
        <v>776</v>
      </c>
      <c r="P12" s="143" t="s">
        <v>780</v>
      </c>
      <c r="Q12" s="143" t="s">
        <v>781</v>
      </c>
      <c r="R12" s="143" t="s">
        <v>321</v>
      </c>
    </row>
    <row r="13" spans="1:18" x14ac:dyDescent="0.35">
      <c r="A13" s="247" t="s">
        <v>744</v>
      </c>
      <c r="B13" s="248">
        <v>8</v>
      </c>
      <c r="C13" s="356">
        <f>SUM(B2:B16)</f>
        <v>159</v>
      </c>
      <c r="H13" s="143">
        <f>SUM(B9)</f>
        <v>10</v>
      </c>
      <c r="I13" s="143">
        <f>SUM(B7,B13,B16,B28,B38,B41,B44,B45)</f>
        <v>53</v>
      </c>
      <c r="J13" s="143">
        <f>SUM(B25)</f>
        <v>6</v>
      </c>
      <c r="K13" s="143">
        <f>SUM(B10,B12,B17,B21,B22)</f>
        <v>39</v>
      </c>
      <c r="L13" s="143">
        <f>SUM(B6,B14,B19,B23,B30,B34,B39,B43)</f>
        <v>55</v>
      </c>
      <c r="M13" s="143">
        <f>SUM(B5,B11)</f>
        <v>21</v>
      </c>
      <c r="N13" s="143">
        <f>SUM(B2,B15,B27,B29,B32,B33,B35)</f>
        <v>57</v>
      </c>
      <c r="O13" s="143">
        <f>SUM(B3,B24,B26,B31,B36,B42)</f>
        <v>41</v>
      </c>
      <c r="P13" s="143">
        <f>SUM(B8,B18,B20,B37)</f>
        <v>29</v>
      </c>
      <c r="Q13" s="143">
        <f>SUM(B4,B40)</f>
        <v>18</v>
      </c>
      <c r="R13" s="139"/>
    </row>
    <row r="14" spans="1:18" x14ac:dyDescent="0.35">
      <c r="A14" s="247" t="s">
        <v>565</v>
      </c>
      <c r="B14" s="248">
        <v>8</v>
      </c>
      <c r="C14" s="357"/>
      <c r="H14" s="250">
        <f>H13/'SORTED TRIADS'!$I$672*100</f>
        <v>1.4925373134328357</v>
      </c>
      <c r="I14" s="250">
        <f>I13/'SORTED TRIADS'!$I$672*100</f>
        <v>7.91044776119403</v>
      </c>
      <c r="J14" s="250">
        <f>J13/'SORTED TRIADS'!$I$672*100</f>
        <v>0.89552238805970152</v>
      </c>
      <c r="K14" s="250">
        <f>K13/'SORTED TRIADS'!$I$672*100</f>
        <v>5.8208955223880592</v>
      </c>
      <c r="L14" s="250">
        <f>L13/'SORTED TRIADS'!$I$672*100</f>
        <v>8.2089552238805972</v>
      </c>
      <c r="M14" s="250">
        <f>M13/'SORTED TRIADS'!$I$672*100</f>
        <v>3.1343283582089549</v>
      </c>
      <c r="N14" s="250">
        <f>N13/'SORTED TRIADS'!$I$672*100</f>
        <v>8.5074626865671643</v>
      </c>
      <c r="O14" s="250">
        <f>O13/'SORTED TRIADS'!$I$672*100</f>
        <v>6.1194029850746272</v>
      </c>
      <c r="P14" s="250">
        <f>P13/'SORTED TRIADS'!$I$672*100</f>
        <v>4.3283582089552244</v>
      </c>
      <c r="Q14" s="250">
        <f>Q13/'SORTED TRIADS'!$I$672*100</f>
        <v>2.6865671641791042</v>
      </c>
      <c r="R14" s="139">
        <f>SUM(H14:Q14)</f>
        <v>49.104477611940297</v>
      </c>
    </row>
    <row r="15" spans="1:18" x14ac:dyDescent="0.35">
      <c r="A15" s="247" t="s">
        <v>690</v>
      </c>
      <c r="B15" s="248">
        <v>8</v>
      </c>
      <c r="C15" s="357"/>
    </row>
    <row r="16" spans="1:18" x14ac:dyDescent="0.35">
      <c r="A16" s="247" t="s">
        <v>712</v>
      </c>
      <c r="B16" s="248">
        <v>8</v>
      </c>
      <c r="C16" s="357"/>
      <c r="D16" s="251">
        <f>C13/'SORTED TRIADS'!$I$672*100</f>
        <v>23.731343283582092</v>
      </c>
    </row>
    <row r="17" spans="1:4" x14ac:dyDescent="0.35">
      <c r="A17" s="247" t="s">
        <v>549</v>
      </c>
      <c r="B17" s="248">
        <v>7</v>
      </c>
      <c r="C17" s="356">
        <f>SUM(B2:B23)</f>
        <v>208</v>
      </c>
    </row>
    <row r="18" spans="1:4" x14ac:dyDescent="0.35">
      <c r="A18" s="247" t="s">
        <v>743</v>
      </c>
      <c r="B18" s="248">
        <v>7</v>
      </c>
      <c r="C18" s="357"/>
    </row>
    <row r="19" spans="1:4" x14ac:dyDescent="0.35">
      <c r="A19" s="247" t="s">
        <v>740</v>
      </c>
      <c r="B19" s="248">
        <v>7</v>
      </c>
      <c r="C19" s="357"/>
    </row>
    <row r="20" spans="1:4" x14ac:dyDescent="0.35">
      <c r="A20" s="247" t="s">
        <v>567</v>
      </c>
      <c r="B20" s="248">
        <v>7</v>
      </c>
      <c r="C20" s="357"/>
    </row>
    <row r="21" spans="1:4" x14ac:dyDescent="0.35">
      <c r="A21" s="247" t="s">
        <v>564</v>
      </c>
      <c r="B21" s="248">
        <v>7</v>
      </c>
      <c r="C21" s="357"/>
    </row>
    <row r="22" spans="1:4" x14ac:dyDescent="0.35">
      <c r="A22" s="249" t="s">
        <v>576</v>
      </c>
      <c r="B22" s="249">
        <v>7</v>
      </c>
      <c r="C22" s="357"/>
    </row>
    <row r="23" spans="1:4" x14ac:dyDescent="0.35">
      <c r="A23" s="247" t="s">
        <v>612</v>
      </c>
      <c r="B23" s="248">
        <v>7</v>
      </c>
      <c r="C23" s="357"/>
      <c r="D23" s="251">
        <f>C17/'SORTED TRIADS'!$I$672*100</f>
        <v>31.044776119402982</v>
      </c>
    </row>
    <row r="24" spans="1:4" x14ac:dyDescent="0.35">
      <c r="A24" s="247" t="s">
        <v>559</v>
      </c>
      <c r="B24" s="248">
        <v>6</v>
      </c>
      <c r="C24" s="356">
        <f>SUM(B2:B34)</f>
        <v>274</v>
      </c>
    </row>
    <row r="25" spans="1:4" x14ac:dyDescent="0.35">
      <c r="A25" s="249" t="s">
        <v>547</v>
      </c>
      <c r="B25" s="248">
        <v>6</v>
      </c>
      <c r="C25" s="357"/>
    </row>
    <row r="26" spans="1:4" x14ac:dyDescent="0.35">
      <c r="A26" s="247" t="s">
        <v>737</v>
      </c>
      <c r="B26" s="248">
        <v>6</v>
      </c>
      <c r="C26" s="357"/>
    </row>
    <row r="27" spans="1:4" x14ac:dyDescent="0.35">
      <c r="A27" s="247" t="s">
        <v>768</v>
      </c>
      <c r="B27" s="248">
        <v>6</v>
      </c>
      <c r="C27" s="357"/>
    </row>
    <row r="28" spans="1:4" x14ac:dyDescent="0.35">
      <c r="A28" s="247" t="s">
        <v>765</v>
      </c>
      <c r="B28" s="248">
        <v>6</v>
      </c>
      <c r="C28" s="357"/>
    </row>
    <row r="29" spans="1:4" x14ac:dyDescent="0.35">
      <c r="A29" s="247" t="s">
        <v>589</v>
      </c>
      <c r="B29" s="248">
        <v>6</v>
      </c>
      <c r="C29" s="357"/>
    </row>
    <row r="30" spans="1:4" x14ac:dyDescent="0.35">
      <c r="A30" s="249" t="s">
        <v>581</v>
      </c>
      <c r="B30" s="247">
        <v>6</v>
      </c>
      <c r="C30" s="357"/>
    </row>
    <row r="31" spans="1:4" x14ac:dyDescent="0.35">
      <c r="A31" s="247" t="s">
        <v>627</v>
      </c>
      <c r="B31" s="248">
        <v>6</v>
      </c>
      <c r="C31" s="357"/>
    </row>
    <row r="32" spans="1:4" x14ac:dyDescent="0.35">
      <c r="A32" s="247" t="s">
        <v>685</v>
      </c>
      <c r="B32" s="248">
        <v>6</v>
      </c>
      <c r="C32" s="357"/>
    </row>
    <row r="33" spans="1:4" x14ac:dyDescent="0.35">
      <c r="A33" s="247" t="s">
        <v>691</v>
      </c>
      <c r="B33" s="248">
        <v>6</v>
      </c>
      <c r="C33" s="357"/>
    </row>
    <row r="34" spans="1:4" x14ac:dyDescent="0.35">
      <c r="A34" s="247" t="s">
        <v>667</v>
      </c>
      <c r="B34" s="248">
        <v>6</v>
      </c>
      <c r="C34" s="357"/>
      <c r="D34" s="251">
        <f>C24/'SORTED TRIADS'!$I$672*100</f>
        <v>40.895522388059703</v>
      </c>
    </row>
    <row r="35" spans="1:4" x14ac:dyDescent="0.35">
      <c r="A35" s="249" t="s">
        <v>557</v>
      </c>
      <c r="B35" s="247">
        <v>5</v>
      </c>
      <c r="C35" s="356">
        <f>SUM(B2:B45)</f>
        <v>329</v>
      </c>
    </row>
    <row r="36" spans="1:4" x14ac:dyDescent="0.35">
      <c r="A36" s="247" t="s">
        <v>593</v>
      </c>
      <c r="B36" s="248">
        <v>5</v>
      </c>
      <c r="C36" s="357"/>
    </row>
    <row r="37" spans="1:4" x14ac:dyDescent="0.35">
      <c r="A37" s="247" t="s">
        <v>598</v>
      </c>
      <c r="B37" s="248">
        <v>5</v>
      </c>
      <c r="C37" s="357"/>
    </row>
    <row r="38" spans="1:4" x14ac:dyDescent="0.35">
      <c r="A38" s="247" t="s">
        <v>571</v>
      </c>
      <c r="B38" s="248">
        <v>5</v>
      </c>
      <c r="C38" s="357"/>
    </row>
    <row r="39" spans="1:4" x14ac:dyDescent="0.35">
      <c r="A39" s="249" t="s">
        <v>578</v>
      </c>
      <c r="B39" s="249">
        <v>5</v>
      </c>
      <c r="C39" s="357"/>
    </row>
    <row r="40" spans="1:4" x14ac:dyDescent="0.35">
      <c r="A40" s="247" t="s">
        <v>641</v>
      </c>
      <c r="B40" s="248">
        <v>5</v>
      </c>
      <c r="C40" s="357"/>
    </row>
    <row r="41" spans="1:4" x14ac:dyDescent="0.35">
      <c r="A41" s="249" t="s">
        <v>608</v>
      </c>
      <c r="B41" s="248">
        <v>5</v>
      </c>
      <c r="C41" s="357"/>
    </row>
    <row r="42" spans="1:4" x14ac:dyDescent="0.35">
      <c r="A42" s="247" t="s">
        <v>696</v>
      </c>
      <c r="B42" s="248">
        <v>5</v>
      </c>
      <c r="C42" s="357"/>
    </row>
    <row r="43" spans="1:4" x14ac:dyDescent="0.35">
      <c r="A43" s="247" t="s">
        <v>665</v>
      </c>
      <c r="B43" s="248">
        <v>5</v>
      </c>
      <c r="C43" s="357"/>
    </row>
    <row r="44" spans="1:4" x14ac:dyDescent="0.35">
      <c r="A44" s="247" t="s">
        <v>715</v>
      </c>
      <c r="B44" s="248">
        <v>5</v>
      </c>
      <c r="C44" s="357"/>
    </row>
    <row r="45" spans="1:4" x14ac:dyDescent="0.35">
      <c r="A45" s="247" t="s">
        <v>711</v>
      </c>
      <c r="B45" s="248">
        <v>5</v>
      </c>
      <c r="C45" s="357"/>
      <c r="D45" s="251">
        <f>C35/'SORTED TRIADS'!$I$672*100</f>
        <v>49.104477611940297</v>
      </c>
    </row>
    <row r="46" spans="1:4" x14ac:dyDescent="0.35">
      <c r="A46" s="245" t="s">
        <v>738</v>
      </c>
      <c r="B46" s="80">
        <v>4</v>
      </c>
    </row>
    <row r="47" spans="1:4" x14ac:dyDescent="0.35">
      <c r="A47" s="245" t="s">
        <v>745</v>
      </c>
      <c r="B47" s="80">
        <v>4</v>
      </c>
    </row>
    <row r="48" spans="1:4" x14ac:dyDescent="0.35">
      <c r="A48" s="245" t="s">
        <v>747</v>
      </c>
      <c r="B48" s="80">
        <v>4</v>
      </c>
    </row>
    <row r="49" spans="1:2" x14ac:dyDescent="0.35">
      <c r="A49" s="245" t="s">
        <v>568</v>
      </c>
      <c r="B49" s="80">
        <v>4</v>
      </c>
    </row>
    <row r="50" spans="1:2" x14ac:dyDescent="0.35">
      <c r="A50" s="245" t="s">
        <v>569</v>
      </c>
      <c r="B50" s="80">
        <v>4</v>
      </c>
    </row>
    <row r="51" spans="1:2" x14ac:dyDescent="0.35">
      <c r="A51" s="246" t="s">
        <v>582</v>
      </c>
      <c r="B51" s="245">
        <v>4</v>
      </c>
    </row>
    <row r="52" spans="1:2" x14ac:dyDescent="0.35">
      <c r="A52" s="245" t="s">
        <v>624</v>
      </c>
      <c r="B52" s="80">
        <v>4</v>
      </c>
    </row>
    <row r="53" spans="1:2" x14ac:dyDescent="0.35">
      <c r="A53" s="245" t="s">
        <v>626</v>
      </c>
      <c r="B53" s="80">
        <v>4</v>
      </c>
    </row>
    <row r="54" spans="1:2" x14ac:dyDescent="0.35">
      <c r="A54" s="245" t="s">
        <v>635</v>
      </c>
      <c r="B54" s="80">
        <v>4</v>
      </c>
    </row>
    <row r="55" spans="1:2" x14ac:dyDescent="0.35">
      <c r="A55" s="246" t="s">
        <v>611</v>
      </c>
      <c r="B55" s="80">
        <v>4</v>
      </c>
    </row>
    <row r="56" spans="1:2" x14ac:dyDescent="0.35">
      <c r="A56" s="246" t="s">
        <v>649</v>
      </c>
      <c r="B56" s="245">
        <v>4</v>
      </c>
    </row>
    <row r="57" spans="1:2" x14ac:dyDescent="0.35">
      <c r="A57" s="246" t="s">
        <v>650</v>
      </c>
      <c r="B57" s="245">
        <v>4</v>
      </c>
    </row>
    <row r="58" spans="1:2" x14ac:dyDescent="0.35">
      <c r="A58" s="245" t="s">
        <v>646</v>
      </c>
      <c r="B58" s="80">
        <v>4</v>
      </c>
    </row>
    <row r="59" spans="1:2" x14ac:dyDescent="0.35">
      <c r="A59" s="245" t="s">
        <v>695</v>
      </c>
      <c r="B59" s="80">
        <v>4</v>
      </c>
    </row>
    <row r="60" spans="1:2" x14ac:dyDescent="0.35">
      <c r="A60" s="245" t="s">
        <v>689</v>
      </c>
      <c r="B60" s="80">
        <v>4</v>
      </c>
    </row>
    <row r="61" spans="1:2" x14ac:dyDescent="0.35">
      <c r="A61" s="245" t="s">
        <v>661</v>
      </c>
      <c r="B61" s="80">
        <v>4</v>
      </c>
    </row>
    <row r="62" spans="1:2" x14ac:dyDescent="0.35">
      <c r="A62" s="245" t="s">
        <v>668</v>
      </c>
      <c r="B62" s="80">
        <v>4</v>
      </c>
    </row>
    <row r="63" spans="1:2" x14ac:dyDescent="0.35">
      <c r="A63" s="245" t="s">
        <v>718</v>
      </c>
      <c r="B63" s="80">
        <v>4</v>
      </c>
    </row>
    <row r="64" spans="1:2" x14ac:dyDescent="0.35">
      <c r="A64" s="245" t="s">
        <v>732</v>
      </c>
      <c r="B64" s="80">
        <v>4</v>
      </c>
    </row>
    <row r="65" spans="1:4" x14ac:dyDescent="0.35">
      <c r="A65" s="245" t="s">
        <v>731</v>
      </c>
      <c r="B65" s="80">
        <v>4</v>
      </c>
    </row>
    <row r="66" spans="1:4" x14ac:dyDescent="0.35">
      <c r="A66" s="245" t="s">
        <v>746</v>
      </c>
      <c r="B66" s="80">
        <v>4</v>
      </c>
      <c r="C66" s="1">
        <f>SUM(B2:B66)</f>
        <v>413</v>
      </c>
      <c r="D66" s="251">
        <f>C66/'SORTED TRIADS'!$I$672*100</f>
        <v>61.64179104477612</v>
      </c>
    </row>
    <row r="67" spans="1:4" x14ac:dyDescent="0.35">
      <c r="A67" s="245" t="s">
        <v>734</v>
      </c>
      <c r="B67" s="80">
        <v>3</v>
      </c>
    </row>
    <row r="68" spans="1:4" x14ac:dyDescent="0.35">
      <c r="A68" s="245" t="s">
        <v>735</v>
      </c>
      <c r="B68" s="80">
        <v>3</v>
      </c>
    </row>
    <row r="69" spans="1:4" x14ac:dyDescent="0.35">
      <c r="A69" s="245" t="s">
        <v>769</v>
      </c>
      <c r="B69" s="80">
        <v>3</v>
      </c>
    </row>
    <row r="70" spans="1:4" x14ac:dyDescent="0.35">
      <c r="A70" s="245" t="s">
        <v>766</v>
      </c>
      <c r="B70" s="80">
        <v>3</v>
      </c>
    </row>
    <row r="71" spans="1:4" x14ac:dyDescent="0.35">
      <c r="A71" s="245" t="s">
        <v>767</v>
      </c>
      <c r="B71" s="80">
        <v>3</v>
      </c>
    </row>
    <row r="72" spans="1:4" x14ac:dyDescent="0.35">
      <c r="A72" s="245" t="s">
        <v>595</v>
      </c>
      <c r="B72" s="80">
        <v>3</v>
      </c>
    </row>
    <row r="73" spans="1:4" x14ac:dyDescent="0.35">
      <c r="A73" s="245" t="s">
        <v>604</v>
      </c>
      <c r="B73" s="80">
        <v>3</v>
      </c>
    </row>
    <row r="74" spans="1:4" x14ac:dyDescent="0.35">
      <c r="A74" s="245" t="s">
        <v>577</v>
      </c>
      <c r="B74" s="80">
        <v>3</v>
      </c>
    </row>
    <row r="75" spans="1:4" x14ac:dyDescent="0.35">
      <c r="A75" s="246" t="s">
        <v>579</v>
      </c>
      <c r="B75" s="246">
        <v>3</v>
      </c>
    </row>
    <row r="76" spans="1:4" x14ac:dyDescent="0.35">
      <c r="A76" s="245" t="s">
        <v>585</v>
      </c>
      <c r="B76" s="80">
        <v>3</v>
      </c>
    </row>
    <row r="77" spans="1:4" x14ac:dyDescent="0.35">
      <c r="A77" s="246" t="s">
        <v>657</v>
      </c>
      <c r="B77" s="245">
        <v>3</v>
      </c>
    </row>
    <row r="78" spans="1:4" x14ac:dyDescent="0.35">
      <c r="A78" s="245" t="s">
        <v>688</v>
      </c>
      <c r="B78" s="80">
        <v>3</v>
      </c>
    </row>
    <row r="79" spans="1:4" x14ac:dyDescent="0.35">
      <c r="A79" s="245" t="s">
        <v>697</v>
      </c>
      <c r="B79" s="80">
        <v>3</v>
      </c>
    </row>
    <row r="80" spans="1:4" x14ac:dyDescent="0.35">
      <c r="A80" s="245" t="s">
        <v>660</v>
      </c>
      <c r="B80" s="80">
        <v>3</v>
      </c>
    </row>
    <row r="81" spans="1:4" x14ac:dyDescent="0.35">
      <c r="A81" s="245" t="s">
        <v>664</v>
      </c>
      <c r="B81" s="80">
        <v>3</v>
      </c>
    </row>
    <row r="82" spans="1:4" x14ac:dyDescent="0.35">
      <c r="A82" s="245" t="s">
        <v>682</v>
      </c>
      <c r="B82" s="80">
        <v>3</v>
      </c>
    </row>
    <row r="83" spans="1:4" x14ac:dyDescent="0.35">
      <c r="A83" s="245" t="s">
        <v>677</v>
      </c>
      <c r="B83" s="80">
        <v>3</v>
      </c>
    </row>
    <row r="84" spans="1:4" x14ac:dyDescent="0.35">
      <c r="A84" s="245" t="s">
        <v>679</v>
      </c>
      <c r="B84" s="80">
        <v>3</v>
      </c>
    </row>
    <row r="85" spans="1:4" x14ac:dyDescent="0.35">
      <c r="A85" s="245" t="s">
        <v>703</v>
      </c>
      <c r="B85" s="80">
        <v>3</v>
      </c>
    </row>
    <row r="86" spans="1:4" x14ac:dyDescent="0.35">
      <c r="A86" s="245" t="s">
        <v>706</v>
      </c>
      <c r="B86" s="80">
        <v>3</v>
      </c>
    </row>
    <row r="87" spans="1:4" x14ac:dyDescent="0.35">
      <c r="A87" s="245" t="s">
        <v>719</v>
      </c>
      <c r="B87" s="80">
        <v>3</v>
      </c>
    </row>
    <row r="88" spans="1:4" x14ac:dyDescent="0.35">
      <c r="A88" s="245" t="s">
        <v>723</v>
      </c>
      <c r="B88" s="80">
        <v>3</v>
      </c>
    </row>
    <row r="89" spans="1:4" x14ac:dyDescent="0.35">
      <c r="A89" s="245" t="s">
        <v>727</v>
      </c>
      <c r="B89" s="80">
        <v>3</v>
      </c>
    </row>
    <row r="90" spans="1:4" x14ac:dyDescent="0.35">
      <c r="A90" s="245" t="s">
        <v>710</v>
      </c>
      <c r="B90" s="80">
        <v>3</v>
      </c>
    </row>
    <row r="91" spans="1:4" x14ac:dyDescent="0.35">
      <c r="A91" s="245" t="s">
        <v>713</v>
      </c>
      <c r="B91" s="80">
        <v>3</v>
      </c>
    </row>
    <row r="92" spans="1:4" x14ac:dyDescent="0.35">
      <c r="A92" s="245" t="s">
        <v>733</v>
      </c>
      <c r="B92" s="80">
        <v>3</v>
      </c>
      <c r="C92" s="1">
        <f>SUM(B2:B92)</f>
        <v>491</v>
      </c>
      <c r="D92" s="251">
        <f>C92/'SORTED TRIADS'!$I$672*100</f>
        <v>73.28358208955224</v>
      </c>
    </row>
    <row r="93" spans="1:4" x14ac:dyDescent="0.35">
      <c r="A93" s="245" t="s">
        <v>558</v>
      </c>
      <c r="B93" s="80">
        <v>2</v>
      </c>
    </row>
    <row r="94" spans="1:4" x14ac:dyDescent="0.35">
      <c r="A94" s="245" t="s">
        <v>555</v>
      </c>
      <c r="B94" s="80">
        <v>2</v>
      </c>
    </row>
    <row r="95" spans="1:4" x14ac:dyDescent="0.35">
      <c r="A95" s="245" t="s">
        <v>741</v>
      </c>
      <c r="B95" s="80">
        <v>2</v>
      </c>
    </row>
    <row r="96" spans="1:4" x14ac:dyDescent="0.35">
      <c r="A96" s="245" t="s">
        <v>762</v>
      </c>
      <c r="B96" s="80">
        <v>2</v>
      </c>
    </row>
    <row r="97" spans="1:2" x14ac:dyDescent="0.35">
      <c r="A97" s="245" t="s">
        <v>763</v>
      </c>
      <c r="B97" s="80">
        <v>2</v>
      </c>
    </row>
    <row r="98" spans="1:2" x14ac:dyDescent="0.35">
      <c r="A98" s="245" t="s">
        <v>756</v>
      </c>
      <c r="B98" s="80">
        <v>2</v>
      </c>
    </row>
    <row r="99" spans="1:2" x14ac:dyDescent="0.35">
      <c r="A99" s="245" t="s">
        <v>752</v>
      </c>
      <c r="B99" s="80">
        <v>2</v>
      </c>
    </row>
    <row r="100" spans="1:2" x14ac:dyDescent="0.35">
      <c r="A100" s="245" t="s">
        <v>753</v>
      </c>
      <c r="B100" s="80">
        <v>2</v>
      </c>
    </row>
    <row r="101" spans="1:2" x14ac:dyDescent="0.35">
      <c r="A101" s="245" t="s">
        <v>757</v>
      </c>
      <c r="B101" s="80">
        <v>2</v>
      </c>
    </row>
    <row r="102" spans="1:2" x14ac:dyDescent="0.35">
      <c r="A102" s="245" t="s">
        <v>590</v>
      </c>
      <c r="B102" s="80">
        <v>2</v>
      </c>
    </row>
    <row r="103" spans="1:2" x14ac:dyDescent="0.35">
      <c r="A103" s="245" t="s">
        <v>591</v>
      </c>
      <c r="B103" s="80">
        <v>2</v>
      </c>
    </row>
    <row r="104" spans="1:2" x14ac:dyDescent="0.35">
      <c r="A104" s="245" t="s">
        <v>592</v>
      </c>
      <c r="B104" s="80">
        <v>2</v>
      </c>
    </row>
    <row r="105" spans="1:2" x14ac:dyDescent="0.35">
      <c r="A105" s="245" t="s">
        <v>594</v>
      </c>
      <c r="B105" s="80">
        <v>2</v>
      </c>
    </row>
    <row r="106" spans="1:2" x14ac:dyDescent="0.35">
      <c r="A106" s="245" t="s">
        <v>599</v>
      </c>
      <c r="B106" s="80">
        <v>2</v>
      </c>
    </row>
    <row r="107" spans="1:2" x14ac:dyDescent="0.35">
      <c r="A107" s="245" t="s">
        <v>596</v>
      </c>
      <c r="B107" s="80">
        <v>2</v>
      </c>
    </row>
    <row r="108" spans="1:2" x14ac:dyDescent="0.35">
      <c r="A108" s="245" t="s">
        <v>603</v>
      </c>
      <c r="B108" s="80">
        <v>2</v>
      </c>
    </row>
    <row r="109" spans="1:2" x14ac:dyDescent="0.35">
      <c r="A109" s="246" t="s">
        <v>575</v>
      </c>
      <c r="B109" s="246">
        <v>2</v>
      </c>
    </row>
    <row r="110" spans="1:2" x14ac:dyDescent="0.35">
      <c r="A110" s="246" t="s">
        <v>583</v>
      </c>
      <c r="B110" s="245">
        <v>2</v>
      </c>
    </row>
    <row r="111" spans="1:2" x14ac:dyDescent="0.35">
      <c r="A111" s="245" t="s">
        <v>580</v>
      </c>
      <c r="B111" s="245">
        <v>2</v>
      </c>
    </row>
    <row r="112" spans="1:2" x14ac:dyDescent="0.35">
      <c r="A112" s="245" t="s">
        <v>584</v>
      </c>
      <c r="B112" s="80">
        <v>2</v>
      </c>
    </row>
    <row r="113" spans="1:2" x14ac:dyDescent="0.35">
      <c r="A113" s="245" t="s">
        <v>587</v>
      </c>
      <c r="B113" s="80">
        <v>2</v>
      </c>
    </row>
    <row r="114" spans="1:2" x14ac:dyDescent="0.35">
      <c r="A114" s="245" t="s">
        <v>605</v>
      </c>
      <c r="B114" s="80">
        <v>2</v>
      </c>
    </row>
    <row r="115" spans="1:2" x14ac:dyDescent="0.35">
      <c r="A115" s="245" t="s">
        <v>625</v>
      </c>
      <c r="B115" s="80">
        <v>2</v>
      </c>
    </row>
    <row r="116" spans="1:2" x14ac:dyDescent="0.35">
      <c r="A116" s="245" t="s">
        <v>634</v>
      </c>
      <c r="B116" s="80">
        <v>2</v>
      </c>
    </row>
    <row r="117" spans="1:2" x14ac:dyDescent="0.35">
      <c r="A117" s="246" t="s">
        <v>610</v>
      </c>
      <c r="B117" s="80">
        <v>2</v>
      </c>
    </row>
    <row r="118" spans="1:2" x14ac:dyDescent="0.35">
      <c r="A118" s="245" t="s">
        <v>618</v>
      </c>
      <c r="B118" s="80">
        <v>2</v>
      </c>
    </row>
    <row r="119" spans="1:2" x14ac:dyDescent="0.35">
      <c r="A119" s="245" t="s">
        <v>615</v>
      </c>
      <c r="B119" s="80">
        <v>2</v>
      </c>
    </row>
    <row r="120" spans="1:2" x14ac:dyDescent="0.35">
      <c r="A120" s="245" t="s">
        <v>623</v>
      </c>
      <c r="B120" s="80">
        <v>2</v>
      </c>
    </row>
    <row r="121" spans="1:2" x14ac:dyDescent="0.35">
      <c r="A121" s="245" t="s">
        <v>648</v>
      </c>
      <c r="B121" s="80">
        <v>2</v>
      </c>
    </row>
    <row r="122" spans="1:2" x14ac:dyDescent="0.35">
      <c r="A122" s="245" t="s">
        <v>656</v>
      </c>
      <c r="B122" s="80">
        <v>2</v>
      </c>
    </row>
    <row r="123" spans="1:2" x14ac:dyDescent="0.35">
      <c r="A123" s="245" t="s">
        <v>659</v>
      </c>
      <c r="B123" s="80">
        <v>2</v>
      </c>
    </row>
    <row r="124" spans="1:2" x14ac:dyDescent="0.35">
      <c r="A124" s="246" t="s">
        <v>658</v>
      </c>
      <c r="B124" s="245">
        <v>2</v>
      </c>
    </row>
    <row r="125" spans="1:2" x14ac:dyDescent="0.35">
      <c r="A125" s="245" t="s">
        <v>692</v>
      </c>
      <c r="B125" s="80">
        <v>2</v>
      </c>
    </row>
    <row r="126" spans="1:2" x14ac:dyDescent="0.35">
      <c r="A126" s="245" t="s">
        <v>693</v>
      </c>
      <c r="B126" s="80">
        <v>2</v>
      </c>
    </row>
    <row r="127" spans="1:2" x14ac:dyDescent="0.35">
      <c r="A127" s="245" t="s">
        <v>686</v>
      </c>
      <c r="B127" s="80">
        <v>2</v>
      </c>
    </row>
    <row r="128" spans="1:2" x14ac:dyDescent="0.35">
      <c r="A128" s="245" t="s">
        <v>700</v>
      </c>
      <c r="B128" s="80">
        <v>2</v>
      </c>
    </row>
    <row r="129" spans="1:4" x14ac:dyDescent="0.35">
      <c r="A129" s="245" t="s">
        <v>670</v>
      </c>
      <c r="B129" s="80">
        <v>2</v>
      </c>
    </row>
    <row r="130" spans="1:4" x14ac:dyDescent="0.35">
      <c r="A130" s="246" t="s">
        <v>672</v>
      </c>
      <c r="B130" s="245">
        <v>2</v>
      </c>
    </row>
    <row r="131" spans="1:4" x14ac:dyDescent="0.35">
      <c r="A131" s="245" t="s">
        <v>680</v>
      </c>
      <c r="B131" s="80">
        <v>2</v>
      </c>
    </row>
    <row r="132" spans="1:4" x14ac:dyDescent="0.35">
      <c r="A132" s="245" t="s">
        <v>675</v>
      </c>
      <c r="B132" s="80">
        <v>2</v>
      </c>
    </row>
    <row r="133" spans="1:4" x14ac:dyDescent="0.35">
      <c r="A133" s="245" t="s">
        <v>707</v>
      </c>
      <c r="B133" s="80">
        <v>2</v>
      </c>
    </row>
    <row r="134" spans="1:4" x14ac:dyDescent="0.35">
      <c r="A134" s="245" t="s">
        <v>721</v>
      </c>
      <c r="B134" s="80">
        <v>2</v>
      </c>
    </row>
    <row r="135" spans="1:4" x14ac:dyDescent="0.35">
      <c r="A135" s="245" t="s">
        <v>728</v>
      </c>
      <c r="B135" s="80">
        <v>2</v>
      </c>
    </row>
    <row r="136" spans="1:4" x14ac:dyDescent="0.35">
      <c r="A136" s="245" t="s">
        <v>709</v>
      </c>
      <c r="B136" s="80">
        <v>2</v>
      </c>
    </row>
    <row r="137" spans="1:4" x14ac:dyDescent="0.35">
      <c r="A137" s="245" t="s">
        <v>714</v>
      </c>
      <c r="B137" s="80">
        <v>2</v>
      </c>
    </row>
    <row r="138" spans="1:4" x14ac:dyDescent="0.35">
      <c r="A138" s="245" t="s">
        <v>729</v>
      </c>
      <c r="B138" s="80">
        <v>2</v>
      </c>
      <c r="C138" s="1">
        <f>SUM(B2:B138)</f>
        <v>583</v>
      </c>
      <c r="D138" s="251">
        <f>C138/'SORTED TRIADS'!$I$672*100</f>
        <v>87.014925373134332</v>
      </c>
    </row>
    <row r="139" spans="1:4" x14ac:dyDescent="0.35">
      <c r="A139" s="246" t="s">
        <v>546</v>
      </c>
      <c r="B139" s="245">
        <v>1</v>
      </c>
    </row>
    <row r="140" spans="1:4" x14ac:dyDescent="0.35">
      <c r="A140" s="245" t="s">
        <v>556</v>
      </c>
      <c r="B140" s="80">
        <v>1</v>
      </c>
    </row>
    <row r="141" spans="1:4" x14ac:dyDescent="0.35">
      <c r="A141" s="245" t="s">
        <v>560</v>
      </c>
      <c r="B141" s="80">
        <v>1</v>
      </c>
    </row>
    <row r="142" spans="1:4" x14ac:dyDescent="0.35">
      <c r="A142" s="245" t="s">
        <v>561</v>
      </c>
      <c r="B142" s="80">
        <v>1</v>
      </c>
    </row>
    <row r="143" spans="1:4" x14ac:dyDescent="0.35">
      <c r="A143" s="245" t="s">
        <v>563</v>
      </c>
      <c r="B143" s="80">
        <v>1</v>
      </c>
    </row>
    <row r="144" spans="1:4" x14ac:dyDescent="0.35">
      <c r="A144" s="246" t="s">
        <v>548</v>
      </c>
      <c r="B144" s="245">
        <v>1</v>
      </c>
    </row>
    <row r="145" spans="1:2" x14ac:dyDescent="0.35">
      <c r="A145" s="245" t="s">
        <v>550</v>
      </c>
      <c r="B145" s="80">
        <v>1</v>
      </c>
    </row>
    <row r="146" spans="1:2" x14ac:dyDescent="0.35">
      <c r="A146" s="245" t="s">
        <v>552</v>
      </c>
      <c r="B146" s="80">
        <v>1</v>
      </c>
    </row>
    <row r="147" spans="1:2" x14ac:dyDescent="0.35">
      <c r="A147" s="245" t="s">
        <v>554</v>
      </c>
      <c r="B147" s="80">
        <v>1</v>
      </c>
    </row>
    <row r="148" spans="1:2" x14ac:dyDescent="0.35">
      <c r="A148" s="245" t="s">
        <v>736</v>
      </c>
      <c r="B148" s="80">
        <v>1</v>
      </c>
    </row>
    <row r="149" spans="1:2" x14ac:dyDescent="0.35">
      <c r="A149" s="245" t="s">
        <v>739</v>
      </c>
      <c r="B149" s="80">
        <v>1</v>
      </c>
    </row>
    <row r="150" spans="1:2" x14ac:dyDescent="0.35">
      <c r="A150" s="245" t="s">
        <v>760</v>
      </c>
      <c r="B150" s="80">
        <v>1</v>
      </c>
    </row>
    <row r="151" spans="1:2" x14ac:dyDescent="0.35">
      <c r="A151" s="245" t="s">
        <v>761</v>
      </c>
      <c r="B151" s="80">
        <v>1</v>
      </c>
    </row>
    <row r="152" spans="1:2" x14ac:dyDescent="0.35">
      <c r="A152" s="245" t="s">
        <v>764</v>
      </c>
      <c r="B152" s="80">
        <v>1</v>
      </c>
    </row>
    <row r="153" spans="1:2" x14ac:dyDescent="0.35">
      <c r="A153" s="245" t="s">
        <v>749</v>
      </c>
      <c r="B153" s="80">
        <v>1</v>
      </c>
    </row>
    <row r="154" spans="1:2" x14ac:dyDescent="0.35">
      <c r="A154" s="245" t="s">
        <v>748</v>
      </c>
      <c r="B154" s="80">
        <v>1</v>
      </c>
    </row>
    <row r="155" spans="1:2" x14ac:dyDescent="0.35">
      <c r="A155" s="245" t="s">
        <v>751</v>
      </c>
      <c r="B155" s="80">
        <v>1</v>
      </c>
    </row>
    <row r="156" spans="1:2" x14ac:dyDescent="0.35">
      <c r="A156" s="245" t="s">
        <v>750</v>
      </c>
      <c r="B156" s="80">
        <v>1</v>
      </c>
    </row>
    <row r="157" spans="1:2" x14ac:dyDescent="0.35">
      <c r="A157" s="245" t="s">
        <v>755</v>
      </c>
      <c r="B157" s="80">
        <v>1</v>
      </c>
    </row>
    <row r="158" spans="1:2" x14ac:dyDescent="0.35">
      <c r="A158" s="245" t="s">
        <v>754</v>
      </c>
      <c r="B158" s="80">
        <v>1</v>
      </c>
    </row>
    <row r="159" spans="1:2" x14ac:dyDescent="0.35">
      <c r="A159" s="245" t="s">
        <v>758</v>
      </c>
      <c r="B159" s="80">
        <v>1</v>
      </c>
    </row>
    <row r="160" spans="1:2" x14ac:dyDescent="0.35">
      <c r="A160" s="245" t="s">
        <v>759</v>
      </c>
      <c r="B160" s="80">
        <v>1</v>
      </c>
    </row>
    <row r="161" spans="1:2" x14ac:dyDescent="0.35">
      <c r="A161" s="245" t="s">
        <v>566</v>
      </c>
      <c r="B161" s="80">
        <v>1</v>
      </c>
    </row>
    <row r="162" spans="1:2" x14ac:dyDescent="0.35">
      <c r="A162" s="245" t="s">
        <v>597</v>
      </c>
      <c r="B162" s="80">
        <v>1</v>
      </c>
    </row>
    <row r="163" spans="1:2" x14ac:dyDescent="0.35">
      <c r="A163" s="245" t="s">
        <v>600</v>
      </c>
      <c r="B163" s="80">
        <v>1</v>
      </c>
    </row>
    <row r="164" spans="1:2" x14ac:dyDescent="0.35">
      <c r="A164" s="245" t="s">
        <v>601</v>
      </c>
      <c r="B164" s="80">
        <v>1</v>
      </c>
    </row>
    <row r="165" spans="1:2" x14ac:dyDescent="0.35">
      <c r="A165" s="245" t="s">
        <v>602</v>
      </c>
      <c r="B165" s="80">
        <v>1</v>
      </c>
    </row>
    <row r="166" spans="1:2" x14ac:dyDescent="0.35">
      <c r="A166" s="245" t="s">
        <v>570</v>
      </c>
      <c r="B166" s="80">
        <v>1</v>
      </c>
    </row>
    <row r="167" spans="1:2" x14ac:dyDescent="0.35">
      <c r="A167" s="245" t="s">
        <v>573</v>
      </c>
      <c r="B167" s="80">
        <v>1</v>
      </c>
    </row>
    <row r="168" spans="1:2" x14ac:dyDescent="0.35">
      <c r="A168" s="246" t="s">
        <v>574</v>
      </c>
      <c r="B168" s="246">
        <v>1</v>
      </c>
    </row>
    <row r="169" spans="1:2" x14ac:dyDescent="0.35">
      <c r="A169" s="245" t="s">
        <v>588</v>
      </c>
      <c r="B169" s="80">
        <v>1</v>
      </c>
    </row>
    <row r="170" spans="1:2" x14ac:dyDescent="0.35">
      <c r="A170" s="245" t="s">
        <v>586</v>
      </c>
      <c r="B170" s="80">
        <v>1</v>
      </c>
    </row>
    <row r="171" spans="1:2" x14ac:dyDescent="0.35">
      <c r="A171" s="246" t="s">
        <v>607</v>
      </c>
      <c r="B171" s="80">
        <v>1</v>
      </c>
    </row>
    <row r="172" spans="1:2" x14ac:dyDescent="0.35">
      <c r="A172" s="245" t="s">
        <v>606</v>
      </c>
      <c r="B172" s="80">
        <v>1</v>
      </c>
    </row>
    <row r="173" spans="1:2" x14ac:dyDescent="0.35">
      <c r="A173" s="245" t="s">
        <v>632</v>
      </c>
      <c r="B173" s="80">
        <v>1</v>
      </c>
    </row>
    <row r="174" spans="1:2" x14ac:dyDescent="0.35">
      <c r="A174" s="245" t="s">
        <v>633</v>
      </c>
      <c r="B174" s="80">
        <v>1</v>
      </c>
    </row>
    <row r="175" spans="1:2" x14ac:dyDescent="0.35">
      <c r="A175" s="245" t="s">
        <v>628</v>
      </c>
      <c r="B175" s="80">
        <v>1</v>
      </c>
    </row>
    <row r="176" spans="1:2" x14ac:dyDescent="0.35">
      <c r="A176" s="245" t="s">
        <v>629</v>
      </c>
      <c r="B176" s="80">
        <v>1</v>
      </c>
    </row>
    <row r="177" spans="1:2" x14ac:dyDescent="0.35">
      <c r="A177" s="245" t="s">
        <v>630</v>
      </c>
      <c r="B177" s="80">
        <v>1</v>
      </c>
    </row>
    <row r="178" spans="1:2" x14ac:dyDescent="0.35">
      <c r="A178" s="245" t="s">
        <v>631</v>
      </c>
      <c r="B178" s="80">
        <v>1</v>
      </c>
    </row>
    <row r="179" spans="1:2" x14ac:dyDescent="0.35">
      <c r="A179" s="245" t="s">
        <v>637</v>
      </c>
      <c r="B179" s="80">
        <v>1</v>
      </c>
    </row>
    <row r="180" spans="1:2" x14ac:dyDescent="0.35">
      <c r="A180" s="245" t="s">
        <v>636</v>
      </c>
      <c r="B180" s="80">
        <v>1</v>
      </c>
    </row>
    <row r="181" spans="1:2" x14ac:dyDescent="0.35">
      <c r="A181" s="245" t="s">
        <v>638</v>
      </c>
      <c r="B181" s="80">
        <v>1</v>
      </c>
    </row>
    <row r="182" spans="1:2" x14ac:dyDescent="0.35">
      <c r="A182" s="245" t="s">
        <v>639</v>
      </c>
      <c r="B182" s="80">
        <v>1</v>
      </c>
    </row>
    <row r="183" spans="1:2" x14ac:dyDescent="0.35">
      <c r="A183" s="245" t="s">
        <v>640</v>
      </c>
      <c r="B183" s="80">
        <v>1</v>
      </c>
    </row>
    <row r="184" spans="1:2" x14ac:dyDescent="0.35">
      <c r="A184" s="246" t="s">
        <v>609</v>
      </c>
      <c r="B184" s="80">
        <v>1</v>
      </c>
    </row>
    <row r="185" spans="1:2" x14ac:dyDescent="0.35">
      <c r="A185" s="245" t="s">
        <v>616</v>
      </c>
      <c r="B185" s="80">
        <v>1</v>
      </c>
    </row>
    <row r="186" spans="1:2" x14ac:dyDescent="0.35">
      <c r="A186" s="245" t="s">
        <v>617</v>
      </c>
      <c r="B186" s="80">
        <v>1</v>
      </c>
    </row>
    <row r="187" spans="1:2" x14ac:dyDescent="0.35">
      <c r="A187" s="245" t="s">
        <v>613</v>
      </c>
      <c r="B187" s="80">
        <v>1</v>
      </c>
    </row>
    <row r="188" spans="1:2" x14ac:dyDescent="0.35">
      <c r="A188" s="245" t="s">
        <v>614</v>
      </c>
      <c r="B188" s="80">
        <v>1</v>
      </c>
    </row>
    <row r="189" spans="1:2" x14ac:dyDescent="0.35">
      <c r="A189" s="245" t="s">
        <v>619</v>
      </c>
      <c r="B189" s="80">
        <v>1</v>
      </c>
    </row>
    <row r="190" spans="1:2" x14ac:dyDescent="0.35">
      <c r="A190" s="245" t="s">
        <v>620</v>
      </c>
      <c r="B190" s="80">
        <v>1</v>
      </c>
    </row>
    <row r="191" spans="1:2" x14ac:dyDescent="0.35">
      <c r="A191" s="245" t="s">
        <v>621</v>
      </c>
      <c r="B191" s="80">
        <v>1</v>
      </c>
    </row>
    <row r="192" spans="1:2" x14ac:dyDescent="0.35">
      <c r="A192" s="245" t="s">
        <v>622</v>
      </c>
      <c r="B192" s="80">
        <v>1</v>
      </c>
    </row>
    <row r="193" spans="1:2" x14ac:dyDescent="0.35">
      <c r="A193" s="245" t="s">
        <v>642</v>
      </c>
      <c r="B193" s="80">
        <v>1</v>
      </c>
    </row>
    <row r="194" spans="1:2" x14ac:dyDescent="0.35">
      <c r="A194" s="245" t="s">
        <v>653</v>
      </c>
      <c r="B194" s="80">
        <v>1</v>
      </c>
    </row>
    <row r="195" spans="1:2" x14ac:dyDescent="0.35">
      <c r="A195" s="245" t="s">
        <v>651</v>
      </c>
      <c r="B195" s="80">
        <v>1</v>
      </c>
    </row>
    <row r="196" spans="1:2" x14ac:dyDescent="0.35">
      <c r="A196" s="245" t="s">
        <v>652</v>
      </c>
      <c r="B196" s="80">
        <v>1</v>
      </c>
    </row>
    <row r="197" spans="1:2" x14ac:dyDescent="0.35">
      <c r="A197" s="245" t="s">
        <v>654</v>
      </c>
      <c r="B197" s="80">
        <v>1</v>
      </c>
    </row>
    <row r="198" spans="1:2" x14ac:dyDescent="0.35">
      <c r="A198" s="245" t="s">
        <v>655</v>
      </c>
      <c r="B198" s="80">
        <v>1</v>
      </c>
    </row>
    <row r="199" spans="1:2" x14ac:dyDescent="0.35">
      <c r="A199" s="245" t="s">
        <v>643</v>
      </c>
      <c r="B199" s="80">
        <v>1</v>
      </c>
    </row>
    <row r="200" spans="1:2" x14ac:dyDescent="0.35">
      <c r="A200" s="245" t="s">
        <v>645</v>
      </c>
      <c r="B200" s="80">
        <v>1</v>
      </c>
    </row>
    <row r="201" spans="1:2" x14ac:dyDescent="0.35">
      <c r="A201" s="245" t="s">
        <v>644</v>
      </c>
      <c r="B201" s="80">
        <v>1</v>
      </c>
    </row>
    <row r="202" spans="1:2" x14ac:dyDescent="0.35">
      <c r="A202" s="245" t="s">
        <v>647</v>
      </c>
      <c r="B202" s="80">
        <v>1</v>
      </c>
    </row>
    <row r="203" spans="1:2" x14ac:dyDescent="0.35">
      <c r="A203" s="245" t="s">
        <v>683</v>
      </c>
      <c r="B203" s="80">
        <v>1</v>
      </c>
    </row>
    <row r="204" spans="1:2" x14ac:dyDescent="0.35">
      <c r="A204" s="245" t="s">
        <v>694</v>
      </c>
      <c r="B204" s="80">
        <v>1</v>
      </c>
    </row>
    <row r="205" spans="1:2" x14ac:dyDescent="0.35">
      <c r="A205" s="245" t="s">
        <v>684</v>
      </c>
      <c r="B205" s="80">
        <v>1</v>
      </c>
    </row>
    <row r="206" spans="1:2" x14ac:dyDescent="0.35">
      <c r="A206" s="245" t="s">
        <v>698</v>
      </c>
      <c r="B206" s="80">
        <v>1</v>
      </c>
    </row>
    <row r="207" spans="1:2" x14ac:dyDescent="0.35">
      <c r="A207" s="245" t="s">
        <v>699</v>
      </c>
      <c r="B207" s="80">
        <v>1</v>
      </c>
    </row>
    <row r="208" spans="1:2" x14ac:dyDescent="0.35">
      <c r="A208" s="245" t="s">
        <v>662</v>
      </c>
      <c r="B208" s="80">
        <v>1</v>
      </c>
    </row>
    <row r="209" spans="1:2" x14ac:dyDescent="0.35">
      <c r="A209" s="245" t="s">
        <v>663</v>
      </c>
      <c r="B209" s="80">
        <v>1</v>
      </c>
    </row>
    <row r="210" spans="1:2" x14ac:dyDescent="0.35">
      <c r="A210" s="245" t="s">
        <v>671</v>
      </c>
      <c r="B210" s="80">
        <v>1</v>
      </c>
    </row>
    <row r="211" spans="1:2" x14ac:dyDescent="0.35">
      <c r="A211" s="245" t="s">
        <v>666</v>
      </c>
      <c r="B211" s="80">
        <v>1</v>
      </c>
    </row>
    <row r="212" spans="1:2" x14ac:dyDescent="0.35">
      <c r="A212" s="245" t="s">
        <v>669</v>
      </c>
      <c r="B212" s="80">
        <v>1</v>
      </c>
    </row>
    <row r="213" spans="1:2" x14ac:dyDescent="0.35">
      <c r="A213" s="245" t="s">
        <v>673</v>
      </c>
      <c r="B213" s="80">
        <v>1</v>
      </c>
    </row>
    <row r="214" spans="1:2" x14ac:dyDescent="0.35">
      <c r="A214" s="245" t="s">
        <v>681</v>
      </c>
      <c r="B214" s="80">
        <v>1</v>
      </c>
    </row>
    <row r="215" spans="1:2" x14ac:dyDescent="0.35">
      <c r="A215" s="245" t="s">
        <v>674</v>
      </c>
      <c r="B215" s="80">
        <v>1</v>
      </c>
    </row>
    <row r="216" spans="1:2" x14ac:dyDescent="0.35">
      <c r="A216" s="245" t="s">
        <v>701</v>
      </c>
      <c r="B216" s="80">
        <v>1</v>
      </c>
    </row>
    <row r="217" spans="1:2" x14ac:dyDescent="0.35">
      <c r="A217" s="245" t="s">
        <v>708</v>
      </c>
      <c r="B217" s="80">
        <v>1</v>
      </c>
    </row>
    <row r="218" spans="1:2" x14ac:dyDescent="0.35">
      <c r="A218" s="245" t="s">
        <v>702</v>
      </c>
      <c r="B218" s="80">
        <v>1</v>
      </c>
    </row>
    <row r="219" spans="1:2" x14ac:dyDescent="0.35">
      <c r="A219" s="245" t="s">
        <v>704</v>
      </c>
      <c r="B219" s="80">
        <v>1</v>
      </c>
    </row>
    <row r="220" spans="1:2" x14ac:dyDescent="0.35">
      <c r="A220" s="245" t="s">
        <v>716</v>
      </c>
      <c r="B220" s="80">
        <v>1</v>
      </c>
    </row>
    <row r="221" spans="1:2" x14ac:dyDescent="0.35">
      <c r="A221" s="245" t="s">
        <v>717</v>
      </c>
      <c r="B221" s="80">
        <v>1</v>
      </c>
    </row>
    <row r="222" spans="1:2" x14ac:dyDescent="0.35">
      <c r="A222" s="245" t="s">
        <v>720</v>
      </c>
      <c r="B222" s="80">
        <v>1</v>
      </c>
    </row>
    <row r="223" spans="1:2" x14ac:dyDescent="0.35">
      <c r="A223" s="245" t="s">
        <v>722</v>
      </c>
      <c r="B223" s="80">
        <v>1</v>
      </c>
    </row>
    <row r="224" spans="1:2" x14ac:dyDescent="0.35">
      <c r="A224" s="245" t="s">
        <v>724</v>
      </c>
      <c r="B224" s="80">
        <v>1</v>
      </c>
    </row>
    <row r="225" spans="1:4" x14ac:dyDescent="0.35">
      <c r="A225" s="245" t="s">
        <v>725</v>
      </c>
      <c r="B225" s="80">
        <v>1</v>
      </c>
      <c r="C225" s="1">
        <f>SUM(B2:B225)</f>
        <v>670</v>
      </c>
      <c r="D225" s="251">
        <f>C225/'SORTED TRIADS'!$I$672*100</f>
        <v>100</v>
      </c>
    </row>
  </sheetData>
  <sortState ref="A1:R226">
    <sortCondition descending="1" ref="B2:B674"/>
    <sortCondition ref="A2:A674"/>
  </sortState>
  <mergeCells count="6">
    <mergeCell ref="C35:C45"/>
    <mergeCell ref="C2:C9"/>
    <mergeCell ref="C10:C12"/>
    <mergeCell ref="C13:C16"/>
    <mergeCell ref="C17:C23"/>
    <mergeCell ref="C24:C3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A9DE-F391-4C58-962B-4D0E320CCE77}">
  <dimension ref="A1:K59"/>
  <sheetViews>
    <sheetView topLeftCell="A13" workbookViewId="0">
      <selection activeCell="C24" sqref="C24"/>
    </sheetView>
  </sheetViews>
  <sheetFormatPr defaultRowHeight="15" x14ac:dyDescent="0.25"/>
  <cols>
    <col min="1" max="1" width="6" bestFit="1" customWidth="1"/>
    <col min="2" max="2" width="9.85546875" bestFit="1" customWidth="1"/>
    <col min="3" max="3" width="7.5703125" bestFit="1" customWidth="1"/>
    <col min="4" max="4" width="19.85546875" bestFit="1" customWidth="1"/>
  </cols>
  <sheetData>
    <row r="1" spans="1:11" s="64" customFormat="1" ht="21" x14ac:dyDescent="0.35">
      <c r="A1" s="69">
        <v>7.3</v>
      </c>
      <c r="B1" s="70">
        <v>7.01</v>
      </c>
      <c r="C1" s="69">
        <v>9.0299999999999994</v>
      </c>
      <c r="D1" s="71" t="s">
        <v>117</v>
      </c>
      <c r="E1" s="71">
        <v>62</v>
      </c>
      <c r="F1" s="69"/>
      <c r="G1" s="122"/>
      <c r="H1" s="122"/>
      <c r="I1" s="85"/>
      <c r="J1" s="59"/>
      <c r="K1" s="59"/>
    </row>
    <row r="2" spans="1:11" s="64" customFormat="1" ht="21" x14ac:dyDescent="0.35">
      <c r="A2" s="69">
        <v>7.3</v>
      </c>
      <c r="B2" s="70">
        <v>7.01</v>
      </c>
      <c r="C2" s="69">
        <v>9.0399999999999991</v>
      </c>
      <c r="D2" s="71" t="s">
        <v>117</v>
      </c>
      <c r="E2" s="71"/>
      <c r="F2" s="69"/>
      <c r="G2" s="122"/>
      <c r="H2" s="122"/>
      <c r="I2" s="85"/>
      <c r="J2" s="72"/>
      <c r="K2" s="72"/>
    </row>
    <row r="3" spans="1:11" s="64" customFormat="1" ht="21" x14ac:dyDescent="0.35">
      <c r="A3" s="69">
        <v>7.3</v>
      </c>
      <c r="B3" s="70">
        <v>7.01</v>
      </c>
      <c r="C3" s="69">
        <v>9.0500000000000007</v>
      </c>
      <c r="D3" s="71" t="s">
        <v>117</v>
      </c>
      <c r="E3" s="71"/>
      <c r="F3" s="69"/>
      <c r="G3" s="122"/>
      <c r="H3" s="122"/>
      <c r="I3" s="85"/>
      <c r="J3" s="72"/>
      <c r="K3" s="72"/>
    </row>
    <row r="4" spans="1:11" s="64" customFormat="1" ht="21" x14ac:dyDescent="0.35">
      <c r="A4" s="69">
        <v>7.3</v>
      </c>
      <c r="B4" s="70">
        <v>7.01</v>
      </c>
      <c r="C4" s="69">
        <v>200</v>
      </c>
      <c r="D4" s="71" t="s">
        <v>117</v>
      </c>
      <c r="E4" s="71"/>
      <c r="F4" s="69"/>
      <c r="G4" s="122"/>
      <c r="H4" s="122"/>
      <c r="I4" s="85"/>
      <c r="J4" s="72"/>
      <c r="K4" s="72"/>
    </row>
    <row r="5" spans="1:11" s="64" customFormat="1" ht="21" x14ac:dyDescent="0.35">
      <c r="A5" s="60">
        <v>7.3</v>
      </c>
      <c r="B5" s="61">
        <v>9.1199999999999992</v>
      </c>
      <c r="C5" s="60">
        <v>9.0299999999999994</v>
      </c>
      <c r="D5" s="62" t="s">
        <v>117</v>
      </c>
      <c r="E5" s="62">
        <v>62</v>
      </c>
      <c r="F5" s="60"/>
      <c r="G5" s="123"/>
      <c r="H5" s="123"/>
      <c r="I5" s="88"/>
    </row>
    <row r="6" spans="1:11" s="64" customFormat="1" ht="21" x14ac:dyDescent="0.35">
      <c r="A6" s="60">
        <v>7.3</v>
      </c>
      <c r="B6" s="61">
        <v>9.1199999999999992</v>
      </c>
      <c r="C6" s="60">
        <v>9.0399999999999991</v>
      </c>
      <c r="D6" s="62" t="s">
        <v>117</v>
      </c>
      <c r="E6" s="62"/>
      <c r="F6" s="60"/>
      <c r="G6" s="123"/>
      <c r="H6" s="123"/>
      <c r="I6" s="88"/>
    </row>
    <row r="7" spans="1:11" s="64" customFormat="1" ht="21" x14ac:dyDescent="0.35">
      <c r="A7" s="60">
        <v>7.3</v>
      </c>
      <c r="B7" s="61">
        <v>9.1199999999999992</v>
      </c>
      <c r="C7" s="60">
        <v>9.0500000000000007</v>
      </c>
      <c r="D7" s="62" t="s">
        <v>117</v>
      </c>
      <c r="E7" s="62"/>
      <c r="F7" s="60"/>
      <c r="G7" s="123"/>
      <c r="H7" s="123"/>
      <c r="I7" s="88"/>
    </row>
    <row r="8" spans="1:11" s="72" customFormat="1" ht="21" x14ac:dyDescent="0.35">
      <c r="A8" s="69">
        <v>7.3</v>
      </c>
      <c r="B8" s="70">
        <v>10.012</v>
      </c>
      <c r="C8" s="69">
        <v>9.0299999999999994</v>
      </c>
      <c r="D8" s="71" t="s">
        <v>117</v>
      </c>
      <c r="E8" s="71">
        <v>62</v>
      </c>
      <c r="F8" s="69"/>
      <c r="G8" s="122"/>
      <c r="H8" s="122"/>
      <c r="I8" s="85"/>
    </row>
    <row r="9" spans="1:11" s="72" customFormat="1" ht="21" x14ac:dyDescent="0.35">
      <c r="A9" s="69">
        <v>7.3</v>
      </c>
      <c r="B9" s="70">
        <v>10.012</v>
      </c>
      <c r="C9" s="69">
        <v>9.0399999999999991</v>
      </c>
      <c r="D9" s="71" t="s">
        <v>117</v>
      </c>
      <c r="E9" s="71"/>
      <c r="F9" s="69"/>
      <c r="G9" s="122"/>
      <c r="H9" s="122"/>
      <c r="I9" s="85"/>
    </row>
    <row r="10" spans="1:11" s="72" customFormat="1" ht="21" x14ac:dyDescent="0.35">
      <c r="A10" s="69">
        <v>7.3</v>
      </c>
      <c r="B10" s="70">
        <v>10.012</v>
      </c>
      <c r="C10" s="69">
        <v>9.0500000000000007</v>
      </c>
      <c r="D10" s="71" t="s">
        <v>117</v>
      </c>
      <c r="E10" s="71"/>
      <c r="F10" s="69"/>
      <c r="G10" s="122"/>
      <c r="H10" s="122"/>
      <c r="I10" s="85"/>
    </row>
    <row r="11" spans="1:11" s="72" customFormat="1" ht="21" x14ac:dyDescent="0.35">
      <c r="A11" s="60">
        <v>7.3</v>
      </c>
      <c r="B11" s="61">
        <v>10.021000000000001</v>
      </c>
      <c r="C11" s="60">
        <v>9.0299999999999994</v>
      </c>
      <c r="D11" s="62" t="s">
        <v>117</v>
      </c>
      <c r="E11" s="62"/>
      <c r="F11" s="60"/>
      <c r="G11" s="123"/>
      <c r="H11" s="123"/>
      <c r="I11" s="88"/>
      <c r="J11" s="64"/>
      <c r="K11" s="64"/>
    </row>
    <row r="12" spans="1:11" s="72" customFormat="1" ht="21" x14ac:dyDescent="0.35">
      <c r="A12" s="60">
        <v>7.3</v>
      </c>
      <c r="B12" s="61">
        <v>10.021000000000001</v>
      </c>
      <c r="C12" s="60">
        <v>9.0399999999999991</v>
      </c>
      <c r="D12" s="62" t="s">
        <v>117</v>
      </c>
      <c r="E12" s="62"/>
      <c r="F12" s="60"/>
      <c r="G12" s="123"/>
      <c r="H12" s="123"/>
      <c r="I12" s="88"/>
      <c r="J12" s="64"/>
      <c r="K12" s="64"/>
    </row>
    <row r="13" spans="1:11" s="72" customFormat="1" ht="21" x14ac:dyDescent="0.35">
      <c r="A13" s="60">
        <v>7.3</v>
      </c>
      <c r="B13" s="61">
        <v>10.021000000000001</v>
      </c>
      <c r="C13" s="60">
        <v>9.0500000000000007</v>
      </c>
      <c r="D13" s="62" t="s">
        <v>117</v>
      </c>
      <c r="E13" s="62"/>
      <c r="F13" s="60"/>
      <c r="G13" s="123"/>
      <c r="H13" s="123"/>
      <c r="I13" s="88"/>
      <c r="J13" s="64"/>
      <c r="K13" s="64"/>
    </row>
    <row r="14" spans="1:11" s="72" customFormat="1" ht="21" x14ac:dyDescent="0.35">
      <c r="A14" s="69">
        <v>7.3</v>
      </c>
      <c r="B14" s="70">
        <v>11.05</v>
      </c>
      <c r="C14" s="69">
        <v>9.0299999999999994</v>
      </c>
      <c r="D14" s="71" t="s">
        <v>117</v>
      </c>
      <c r="E14" s="71">
        <v>62</v>
      </c>
      <c r="F14" s="69"/>
      <c r="G14" s="122"/>
      <c r="H14" s="122"/>
      <c r="I14" s="85"/>
    </row>
    <row r="15" spans="1:11" s="72" customFormat="1" ht="21" x14ac:dyDescent="0.35">
      <c r="A15" s="69">
        <v>7.3</v>
      </c>
      <c r="B15" s="70">
        <v>11.05</v>
      </c>
      <c r="C15" s="69">
        <v>9.0399999999999991</v>
      </c>
      <c r="D15" s="71" t="s">
        <v>117</v>
      </c>
      <c r="E15" s="71"/>
      <c r="F15" s="69"/>
      <c r="G15" s="122"/>
      <c r="H15" s="122"/>
      <c r="I15" s="85"/>
    </row>
    <row r="16" spans="1:11" s="72" customFormat="1" ht="21" x14ac:dyDescent="0.35">
      <c r="A16" s="69">
        <v>7.3</v>
      </c>
      <c r="B16" s="70">
        <v>11.05</v>
      </c>
      <c r="C16" s="69">
        <v>9.0500000000000007</v>
      </c>
      <c r="D16" s="71" t="s">
        <v>117</v>
      </c>
      <c r="E16" s="71"/>
      <c r="F16" s="69"/>
      <c r="G16" s="122"/>
      <c r="H16" s="122"/>
      <c r="I16" s="85"/>
    </row>
    <row r="17" spans="1:11" s="64" customFormat="1" ht="21" x14ac:dyDescent="0.35">
      <c r="A17" s="60">
        <v>7.3</v>
      </c>
      <c r="B17" s="61">
        <v>13.03</v>
      </c>
      <c r="C17" s="60">
        <v>9.0299999999999994</v>
      </c>
      <c r="D17" s="62" t="s">
        <v>117</v>
      </c>
      <c r="E17" s="62">
        <v>62</v>
      </c>
      <c r="F17" s="60"/>
      <c r="G17" s="123" t="s">
        <v>373</v>
      </c>
      <c r="H17" s="123">
        <f>ROWS(G17:G18)</f>
        <v>2</v>
      </c>
      <c r="I17" s="88"/>
    </row>
    <row r="18" spans="1:11" s="64" customFormat="1" ht="21" x14ac:dyDescent="0.35">
      <c r="A18" s="60">
        <v>7.3</v>
      </c>
      <c r="B18" s="61">
        <v>13.03</v>
      </c>
      <c r="C18" s="60">
        <v>9.0500000000000007</v>
      </c>
      <c r="D18" s="62" t="s">
        <v>117</v>
      </c>
      <c r="E18" s="62"/>
      <c r="F18" s="60"/>
      <c r="G18" s="123"/>
      <c r="H18" s="123"/>
      <c r="I18" s="88"/>
    </row>
    <row r="19" spans="1:11" s="85" customFormat="1" ht="21" x14ac:dyDescent="0.35">
      <c r="A19" s="69">
        <v>12.1</v>
      </c>
      <c r="B19" s="70">
        <v>2.11</v>
      </c>
      <c r="C19" s="69">
        <v>8.0500000000000007</v>
      </c>
      <c r="D19" s="71" t="s">
        <v>117</v>
      </c>
      <c r="E19" s="71">
        <v>62</v>
      </c>
      <c r="F19" s="69"/>
      <c r="G19" s="122"/>
      <c r="H19" s="122"/>
    </row>
    <row r="20" spans="1:11" s="85" customFormat="1" ht="21" x14ac:dyDescent="0.35">
      <c r="A20" s="69">
        <v>12.1</v>
      </c>
      <c r="B20" s="70">
        <v>2.11</v>
      </c>
      <c r="C20" s="69">
        <v>9.01</v>
      </c>
      <c r="D20" s="71" t="s">
        <v>117</v>
      </c>
      <c r="E20" s="71"/>
      <c r="F20" s="69"/>
      <c r="G20" s="122"/>
      <c r="H20" s="122"/>
    </row>
    <row r="21" spans="1:11" s="85" customFormat="1" ht="21" x14ac:dyDescent="0.35">
      <c r="A21" s="69">
        <v>12.1</v>
      </c>
      <c r="B21" s="70">
        <v>2.11</v>
      </c>
      <c r="C21" s="69">
        <v>9.02</v>
      </c>
      <c r="D21" s="71" t="s">
        <v>117</v>
      </c>
      <c r="E21" s="71"/>
      <c r="F21" s="69"/>
      <c r="G21" s="122"/>
      <c r="H21" s="122"/>
      <c r="J21" s="72"/>
      <c r="K21" s="72"/>
    </row>
    <row r="22" spans="1:11" s="88" customFormat="1" ht="21" x14ac:dyDescent="0.35">
      <c r="A22" s="60">
        <v>12.1</v>
      </c>
      <c r="B22" s="61">
        <v>2.12</v>
      </c>
      <c r="C22" s="60">
        <v>8.0500000000000007</v>
      </c>
      <c r="D22" s="62" t="s">
        <v>117</v>
      </c>
      <c r="E22" s="62"/>
      <c r="F22" s="60"/>
      <c r="G22" s="123"/>
      <c r="H22" s="123"/>
    </row>
    <row r="23" spans="1:11" s="64" customFormat="1" ht="21" x14ac:dyDescent="0.35">
      <c r="A23" s="60">
        <v>12.1</v>
      </c>
      <c r="B23" s="61">
        <v>2.12</v>
      </c>
      <c r="C23" s="60">
        <v>9.01</v>
      </c>
      <c r="D23" s="62" t="s">
        <v>117</v>
      </c>
      <c r="E23" s="62"/>
      <c r="F23" s="60"/>
      <c r="G23" s="123"/>
      <c r="H23" s="123"/>
      <c r="I23" s="88"/>
      <c r="J23" s="88"/>
      <c r="K23" s="88"/>
    </row>
    <row r="24" spans="1:11" s="64" customFormat="1" ht="21" x14ac:dyDescent="0.35">
      <c r="A24" s="60">
        <v>12.1</v>
      </c>
      <c r="B24" s="61">
        <v>2.12</v>
      </c>
      <c r="C24" s="60">
        <v>9.02</v>
      </c>
      <c r="D24" s="62" t="s">
        <v>117</v>
      </c>
      <c r="E24" s="62"/>
      <c r="F24" s="60"/>
      <c r="G24" s="123"/>
      <c r="H24" s="123"/>
      <c r="I24" s="88"/>
    </row>
    <row r="25" spans="1:11" s="72" customFormat="1" ht="21" x14ac:dyDescent="0.35">
      <c r="A25" s="69">
        <v>12.1</v>
      </c>
      <c r="B25" s="70">
        <v>3.02</v>
      </c>
      <c r="C25" s="69">
        <v>8.0500000000000007</v>
      </c>
      <c r="D25" s="71" t="s">
        <v>117</v>
      </c>
      <c r="E25" s="71">
        <v>62</v>
      </c>
      <c r="F25" s="69"/>
      <c r="G25" s="122"/>
      <c r="H25" s="122"/>
      <c r="I25" s="85"/>
    </row>
    <row r="26" spans="1:11" s="72" customFormat="1" ht="21" x14ac:dyDescent="0.35">
      <c r="A26" s="69">
        <v>12.1</v>
      </c>
      <c r="B26" s="70">
        <v>3.02</v>
      </c>
      <c r="C26" s="69">
        <v>9.01</v>
      </c>
      <c r="D26" s="71" t="s">
        <v>117</v>
      </c>
      <c r="E26" s="71"/>
      <c r="F26" s="69"/>
      <c r="G26" s="122"/>
      <c r="H26" s="122"/>
      <c r="I26" s="85"/>
    </row>
    <row r="27" spans="1:11" s="72" customFormat="1" ht="21" x14ac:dyDescent="0.35">
      <c r="A27" s="69">
        <v>12.1</v>
      </c>
      <c r="B27" s="70">
        <v>3.02</v>
      </c>
      <c r="C27" s="69">
        <v>9.02</v>
      </c>
      <c r="D27" s="71" t="s">
        <v>117</v>
      </c>
      <c r="E27" s="71"/>
      <c r="F27" s="69"/>
      <c r="G27" s="122"/>
      <c r="H27" s="122"/>
      <c r="I27" s="85"/>
    </row>
    <row r="28" spans="1:11" s="64" customFormat="1" ht="21" x14ac:dyDescent="0.35">
      <c r="A28" s="60">
        <v>12.1</v>
      </c>
      <c r="B28" s="61">
        <v>3.03</v>
      </c>
      <c r="C28" s="60">
        <v>8.0500000000000007</v>
      </c>
      <c r="D28" s="62" t="s">
        <v>117</v>
      </c>
      <c r="E28" s="62"/>
      <c r="F28" s="60"/>
      <c r="G28" s="123"/>
      <c r="H28" s="123"/>
      <c r="I28" s="88"/>
    </row>
    <row r="29" spans="1:11" s="64" customFormat="1" ht="21" x14ac:dyDescent="0.35">
      <c r="A29" s="60">
        <v>12.1</v>
      </c>
      <c r="B29" s="61">
        <v>3.03</v>
      </c>
      <c r="C29" s="60">
        <v>9.01</v>
      </c>
      <c r="D29" s="62" t="s">
        <v>117</v>
      </c>
      <c r="E29" s="62"/>
      <c r="F29" s="60"/>
      <c r="G29" s="123"/>
      <c r="H29" s="123"/>
      <c r="I29" s="88"/>
    </row>
    <row r="30" spans="1:11" s="64" customFormat="1" ht="21" x14ac:dyDescent="0.35">
      <c r="A30" s="60">
        <v>12.1</v>
      </c>
      <c r="B30" s="61">
        <v>3.03</v>
      </c>
      <c r="C30" s="60">
        <v>9.02</v>
      </c>
      <c r="D30" s="62" t="s">
        <v>117</v>
      </c>
      <c r="E30" s="62"/>
      <c r="F30" s="60"/>
      <c r="G30" s="123"/>
      <c r="H30" s="123"/>
      <c r="I30" s="88"/>
    </row>
    <row r="31" spans="1:11" s="64" customFormat="1" ht="21" x14ac:dyDescent="0.35">
      <c r="A31" s="69">
        <v>12.1</v>
      </c>
      <c r="B31" s="70">
        <v>14.01</v>
      </c>
      <c r="C31" s="69">
        <v>8.0500000000000007</v>
      </c>
      <c r="D31" s="71" t="s">
        <v>117</v>
      </c>
      <c r="E31" s="71">
        <v>62</v>
      </c>
      <c r="F31" s="69"/>
      <c r="G31" s="122" t="s">
        <v>402</v>
      </c>
      <c r="H31" s="122">
        <f>ROWS(G31:G33)</f>
        <v>3</v>
      </c>
      <c r="I31" s="85"/>
      <c r="J31" s="72"/>
      <c r="K31" s="72"/>
    </row>
    <row r="32" spans="1:11" s="64" customFormat="1" ht="21" x14ac:dyDescent="0.35">
      <c r="A32" s="69">
        <v>12.1</v>
      </c>
      <c r="B32" s="70">
        <v>14.01</v>
      </c>
      <c r="C32" s="69">
        <v>9.01</v>
      </c>
      <c r="D32" s="71" t="s">
        <v>117</v>
      </c>
      <c r="E32" s="71"/>
      <c r="F32" s="69"/>
      <c r="G32" s="122"/>
      <c r="H32" s="122"/>
      <c r="I32" s="85"/>
      <c r="J32" s="72"/>
      <c r="K32" s="72"/>
    </row>
    <row r="33" spans="1:9" s="72" customFormat="1" ht="21" x14ac:dyDescent="0.35">
      <c r="A33" s="69">
        <v>12.1</v>
      </c>
      <c r="B33" s="70">
        <v>14.01</v>
      </c>
      <c r="C33" s="69">
        <v>9.02</v>
      </c>
      <c r="D33" s="71" t="s">
        <v>117</v>
      </c>
      <c r="E33" s="71"/>
      <c r="F33" s="69"/>
      <c r="G33" s="122"/>
      <c r="H33" s="122"/>
      <c r="I33" s="85"/>
    </row>
    <row r="34" spans="1:9" ht="21" x14ac:dyDescent="0.35">
      <c r="A34" s="39"/>
      <c r="B34" s="31"/>
      <c r="C34" s="39"/>
      <c r="D34" s="241"/>
      <c r="E34" s="241"/>
      <c r="F34" s="39"/>
      <c r="G34" s="139"/>
      <c r="H34" s="139"/>
      <c r="I34" s="6"/>
    </row>
    <row r="35" spans="1:9" ht="21" x14ac:dyDescent="0.35">
      <c r="A35" s="39"/>
      <c r="B35" s="31"/>
      <c r="C35" s="39"/>
      <c r="D35" s="241"/>
      <c r="E35" s="241"/>
      <c r="F35" s="39"/>
      <c r="G35" s="139"/>
      <c r="H35" s="139"/>
      <c r="I35" s="6"/>
    </row>
    <row r="36" spans="1:9" ht="21" x14ac:dyDescent="0.35">
      <c r="A36" s="39"/>
      <c r="B36" s="31"/>
      <c r="C36" s="39"/>
      <c r="D36" s="241"/>
      <c r="E36" s="241"/>
      <c r="F36" s="39"/>
      <c r="G36" s="139"/>
      <c r="H36" s="139"/>
      <c r="I36" s="6"/>
    </row>
    <row r="37" spans="1:9" ht="21" x14ac:dyDescent="0.35">
      <c r="A37" s="39"/>
      <c r="B37" s="31"/>
      <c r="C37" s="39"/>
      <c r="D37" s="241"/>
      <c r="E37" s="241"/>
      <c r="F37" s="39"/>
      <c r="G37" s="139"/>
      <c r="H37" s="139"/>
      <c r="I37" s="6"/>
    </row>
    <row r="38" spans="1:9" ht="21" x14ac:dyDescent="0.35">
      <c r="A38" s="39"/>
      <c r="B38" s="31"/>
      <c r="C38" s="39"/>
      <c r="D38" s="241"/>
      <c r="E38" s="241"/>
      <c r="F38" s="39"/>
      <c r="G38" s="139"/>
      <c r="H38" s="139"/>
      <c r="I38" s="6"/>
    </row>
    <row r="39" spans="1:9" s="292" customFormat="1" ht="21" x14ac:dyDescent="0.35">
      <c r="A39" s="287">
        <v>13</v>
      </c>
      <c r="B39" s="288">
        <v>2.11</v>
      </c>
      <c r="C39" s="287">
        <v>9.0299999999999994</v>
      </c>
      <c r="D39" s="289" t="s">
        <v>117</v>
      </c>
      <c r="E39" s="289">
        <v>62</v>
      </c>
      <c r="F39" s="287"/>
      <c r="G39" s="290" t="s">
        <v>405</v>
      </c>
      <c r="H39" s="290">
        <f>ROWS(G39:G41)</f>
        <v>3</v>
      </c>
      <c r="I39" s="291"/>
    </row>
    <row r="40" spans="1:9" s="292" customFormat="1" ht="21" x14ac:dyDescent="0.35">
      <c r="A40" s="287">
        <v>13</v>
      </c>
      <c r="B40" s="288">
        <v>2.11</v>
      </c>
      <c r="C40" s="287">
        <v>9.0399999999999991</v>
      </c>
      <c r="D40" s="289" t="s">
        <v>117</v>
      </c>
      <c r="E40" s="289"/>
      <c r="F40" s="287"/>
      <c r="G40" s="290"/>
      <c r="H40" s="290"/>
      <c r="I40" s="291"/>
    </row>
    <row r="41" spans="1:9" s="292" customFormat="1" ht="21" x14ac:dyDescent="0.35">
      <c r="A41" s="287">
        <v>13</v>
      </c>
      <c r="B41" s="288">
        <v>2.11</v>
      </c>
      <c r="C41" s="287">
        <v>9.0500000000000007</v>
      </c>
      <c r="D41" s="289" t="s">
        <v>117</v>
      </c>
      <c r="E41" s="289"/>
      <c r="F41" s="287"/>
      <c r="G41" s="290"/>
      <c r="H41" s="290"/>
      <c r="I41" s="291"/>
    </row>
    <row r="42" spans="1:9" s="292" customFormat="1" ht="21" x14ac:dyDescent="0.35">
      <c r="A42" s="287">
        <v>13</v>
      </c>
      <c r="B42" s="288">
        <v>2.12</v>
      </c>
      <c r="C42" s="287">
        <v>9.0299999999999994</v>
      </c>
      <c r="D42" s="289" t="s">
        <v>117</v>
      </c>
      <c r="E42" s="289">
        <v>62</v>
      </c>
      <c r="F42" s="287"/>
      <c r="G42" s="290" t="s">
        <v>405</v>
      </c>
      <c r="H42" s="290">
        <f>ROWS(G42:G44)</f>
        <v>3</v>
      </c>
      <c r="I42" s="291"/>
    </row>
    <row r="43" spans="1:9" s="292" customFormat="1" ht="21" x14ac:dyDescent="0.35">
      <c r="A43" s="287">
        <v>13</v>
      </c>
      <c r="B43" s="288">
        <v>2.12</v>
      </c>
      <c r="C43" s="287">
        <v>9.0399999999999991</v>
      </c>
      <c r="D43" s="289" t="s">
        <v>117</v>
      </c>
      <c r="E43" s="289"/>
      <c r="F43" s="287"/>
      <c r="G43" s="290"/>
      <c r="H43" s="290"/>
      <c r="I43" s="291"/>
    </row>
    <row r="44" spans="1:9" s="292" customFormat="1" ht="21" x14ac:dyDescent="0.35">
      <c r="A44" s="287">
        <v>13</v>
      </c>
      <c r="B44" s="288">
        <v>2.12</v>
      </c>
      <c r="C44" s="287">
        <v>9.0500000000000007</v>
      </c>
      <c r="D44" s="289" t="s">
        <v>117</v>
      </c>
      <c r="E44" s="289"/>
      <c r="F44" s="287"/>
      <c r="G44" s="290"/>
      <c r="H44" s="290"/>
      <c r="I44" s="291"/>
    </row>
    <row r="45" spans="1:9" s="286" customFormat="1" ht="21" x14ac:dyDescent="0.35">
      <c r="A45" s="282">
        <v>13</v>
      </c>
      <c r="B45" s="283">
        <v>3.04</v>
      </c>
      <c r="C45" s="282">
        <v>9.0299999999999994</v>
      </c>
      <c r="D45" s="284" t="s">
        <v>117</v>
      </c>
      <c r="E45" s="284">
        <v>62</v>
      </c>
      <c r="F45" s="282"/>
      <c r="G45" s="239" t="s">
        <v>405</v>
      </c>
      <c r="H45" s="239">
        <f>ROWS(G45:G47)</f>
        <v>3</v>
      </c>
      <c r="I45" s="285"/>
    </row>
    <row r="46" spans="1:9" s="286" customFormat="1" ht="21" x14ac:dyDescent="0.35">
      <c r="A46" s="282">
        <v>13</v>
      </c>
      <c r="B46" s="283">
        <v>3.04</v>
      </c>
      <c r="C46" s="282">
        <v>9.0399999999999991</v>
      </c>
      <c r="D46" s="284" t="s">
        <v>117</v>
      </c>
      <c r="E46" s="284"/>
      <c r="F46" s="282"/>
      <c r="G46" s="239"/>
      <c r="H46" s="239"/>
      <c r="I46" s="285"/>
    </row>
    <row r="47" spans="1:9" s="286" customFormat="1" ht="21" x14ac:dyDescent="0.35">
      <c r="A47" s="282">
        <v>13</v>
      </c>
      <c r="B47" s="283">
        <v>3.04</v>
      </c>
      <c r="C47" s="282">
        <v>9.0500000000000007</v>
      </c>
      <c r="D47" s="284" t="s">
        <v>117</v>
      </c>
      <c r="E47" s="284"/>
      <c r="F47" s="282"/>
      <c r="G47" s="239"/>
      <c r="H47" s="239"/>
      <c r="I47" s="285"/>
    </row>
    <row r="48" spans="1:9" s="292" customFormat="1" ht="21" x14ac:dyDescent="0.35">
      <c r="A48" s="287">
        <v>13</v>
      </c>
      <c r="B48" s="288">
        <v>9.1199999999999992</v>
      </c>
      <c r="C48" s="287">
        <v>9.0299999999999994</v>
      </c>
      <c r="D48" s="289" t="s">
        <v>117</v>
      </c>
      <c r="E48" s="289">
        <v>62</v>
      </c>
      <c r="F48" s="287"/>
      <c r="G48" s="290" t="s">
        <v>405</v>
      </c>
      <c r="H48" s="290">
        <f>ROWS(G48:G50)</f>
        <v>3</v>
      </c>
      <c r="I48" s="291"/>
    </row>
    <row r="49" spans="1:9" s="292" customFormat="1" ht="21" x14ac:dyDescent="0.35">
      <c r="A49" s="287">
        <v>13</v>
      </c>
      <c r="B49" s="288">
        <v>9.1199999999999992</v>
      </c>
      <c r="C49" s="287">
        <v>9.0399999999999991</v>
      </c>
      <c r="D49" s="289" t="s">
        <v>117</v>
      </c>
      <c r="E49" s="289"/>
      <c r="F49" s="287"/>
      <c r="G49" s="290"/>
      <c r="H49" s="290"/>
      <c r="I49" s="291"/>
    </row>
    <row r="50" spans="1:9" s="292" customFormat="1" ht="21" x14ac:dyDescent="0.35">
      <c r="A50" s="287">
        <v>13</v>
      </c>
      <c r="B50" s="288">
        <v>9.1199999999999992</v>
      </c>
      <c r="C50" s="287">
        <v>9.0500000000000007</v>
      </c>
      <c r="D50" s="289" t="s">
        <v>117</v>
      </c>
      <c r="E50" s="289"/>
      <c r="F50" s="287"/>
      <c r="G50" s="290"/>
      <c r="H50" s="290"/>
      <c r="I50" s="291"/>
    </row>
    <row r="51" spans="1:9" s="292" customFormat="1" ht="21" x14ac:dyDescent="0.35">
      <c r="A51" s="287">
        <v>13</v>
      </c>
      <c r="B51" s="288">
        <v>10.012</v>
      </c>
      <c r="C51" s="287">
        <v>9.0299999999999994</v>
      </c>
      <c r="D51" s="289" t="s">
        <v>117</v>
      </c>
      <c r="E51" s="289">
        <v>62</v>
      </c>
      <c r="F51" s="287"/>
      <c r="G51" s="290"/>
      <c r="H51" s="290"/>
      <c r="I51" s="291"/>
    </row>
    <row r="52" spans="1:9" s="292" customFormat="1" ht="21" x14ac:dyDescent="0.35">
      <c r="A52" s="287">
        <v>13</v>
      </c>
      <c r="B52" s="288">
        <v>10.012</v>
      </c>
      <c r="C52" s="287">
        <v>9.0399999999999991</v>
      </c>
      <c r="D52" s="289" t="s">
        <v>117</v>
      </c>
      <c r="E52" s="289"/>
      <c r="F52" s="287"/>
      <c r="G52" s="290"/>
      <c r="H52" s="290"/>
      <c r="I52" s="291"/>
    </row>
    <row r="53" spans="1:9" s="292" customFormat="1" ht="21" x14ac:dyDescent="0.35">
      <c r="A53" s="287">
        <v>13</v>
      </c>
      <c r="B53" s="288">
        <v>10.012</v>
      </c>
      <c r="C53" s="287">
        <v>9.0500000000000007</v>
      </c>
      <c r="D53" s="289" t="s">
        <v>117</v>
      </c>
      <c r="E53" s="289"/>
      <c r="F53" s="287"/>
      <c r="G53" s="290"/>
      <c r="H53" s="290"/>
      <c r="I53" s="291"/>
    </row>
    <row r="54" spans="1:9" s="292" customFormat="1" ht="21" x14ac:dyDescent="0.35">
      <c r="A54" s="287">
        <v>13</v>
      </c>
      <c r="B54" s="288">
        <v>10.021000000000001</v>
      </c>
      <c r="C54" s="287">
        <v>9.0299999999999994</v>
      </c>
      <c r="D54" s="289" t="s">
        <v>117</v>
      </c>
      <c r="E54" s="289"/>
      <c r="F54" s="287"/>
      <c r="G54" s="290"/>
      <c r="H54" s="290"/>
      <c r="I54" s="291"/>
    </row>
    <row r="55" spans="1:9" s="292" customFormat="1" ht="21" x14ac:dyDescent="0.35">
      <c r="A55" s="287">
        <v>13</v>
      </c>
      <c r="B55" s="288">
        <v>10.021000000000001</v>
      </c>
      <c r="C55" s="287">
        <v>9.0399999999999991</v>
      </c>
      <c r="D55" s="289" t="s">
        <v>117</v>
      </c>
      <c r="E55" s="289"/>
      <c r="F55" s="287"/>
      <c r="G55" s="290"/>
      <c r="H55" s="290"/>
      <c r="I55" s="291"/>
    </row>
    <row r="56" spans="1:9" s="292" customFormat="1" ht="21" x14ac:dyDescent="0.35">
      <c r="A56" s="287">
        <v>13</v>
      </c>
      <c r="B56" s="288">
        <v>10.021000000000001</v>
      </c>
      <c r="C56" s="287">
        <v>9.0500000000000007</v>
      </c>
      <c r="D56" s="289" t="s">
        <v>117</v>
      </c>
      <c r="E56" s="289"/>
      <c r="F56" s="287"/>
      <c r="G56" s="290"/>
      <c r="H56" s="290"/>
      <c r="I56" s="291"/>
    </row>
    <row r="57" spans="1:9" s="292" customFormat="1" ht="21" x14ac:dyDescent="0.35">
      <c r="A57" s="287">
        <v>13</v>
      </c>
      <c r="B57" s="288">
        <v>16</v>
      </c>
      <c r="C57" s="287">
        <v>9.0299999999999994</v>
      </c>
      <c r="D57" s="289" t="s">
        <v>117</v>
      </c>
      <c r="E57" s="289">
        <v>62</v>
      </c>
      <c r="F57" s="287"/>
      <c r="G57" s="290"/>
      <c r="H57" s="290"/>
      <c r="I57" s="291"/>
    </row>
    <row r="58" spans="1:9" s="292" customFormat="1" ht="21" x14ac:dyDescent="0.35">
      <c r="A58" s="287">
        <v>13</v>
      </c>
      <c r="B58" s="288">
        <v>16</v>
      </c>
      <c r="C58" s="287">
        <v>9.0399999999999991</v>
      </c>
      <c r="D58" s="289" t="s">
        <v>117</v>
      </c>
      <c r="E58" s="289"/>
      <c r="F58" s="287"/>
      <c r="G58" s="290"/>
      <c r="H58" s="290"/>
      <c r="I58" s="291"/>
    </row>
    <row r="59" spans="1:9" s="292" customFormat="1" ht="21" x14ac:dyDescent="0.35">
      <c r="A59" s="287">
        <v>13</v>
      </c>
      <c r="B59" s="288">
        <v>16</v>
      </c>
      <c r="C59" s="287">
        <v>9.0500000000000007</v>
      </c>
      <c r="D59" s="289" t="s">
        <v>117</v>
      </c>
      <c r="E59" s="289"/>
      <c r="F59" s="287"/>
      <c r="G59" s="290"/>
      <c r="H59" s="290"/>
      <c r="I59" s="2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97F7-2557-410C-91D9-ADCADB7B8BDD}">
  <dimension ref="A1:B36"/>
  <sheetViews>
    <sheetView workbookViewId="0">
      <selection activeCell="C7" sqref="C7"/>
    </sheetView>
  </sheetViews>
  <sheetFormatPr defaultRowHeight="15" x14ac:dyDescent="0.25"/>
  <cols>
    <col min="1" max="1" width="45.42578125" bestFit="1" customWidth="1"/>
  </cols>
  <sheetData>
    <row r="1" spans="1:2" ht="21" x14ac:dyDescent="0.35">
      <c r="A1" s="80" t="s">
        <v>118</v>
      </c>
      <c r="B1" s="80" t="s">
        <v>797</v>
      </c>
    </row>
    <row r="2" spans="1:2" ht="21" x14ac:dyDescent="0.35">
      <c r="A2" s="67" t="s">
        <v>224</v>
      </c>
      <c r="B2" s="139">
        <f>ROWS(A2:A36)</f>
        <v>35</v>
      </c>
    </row>
    <row r="3" spans="1:2" ht="21" x14ac:dyDescent="0.35">
      <c r="A3" s="62" t="s">
        <v>159</v>
      </c>
    </row>
    <row r="4" spans="1:2" ht="21" x14ac:dyDescent="0.35">
      <c r="A4" s="71" t="s">
        <v>300</v>
      </c>
    </row>
    <row r="5" spans="1:2" ht="21" x14ac:dyDescent="0.35">
      <c r="A5" s="62" t="s">
        <v>210</v>
      </c>
    </row>
    <row r="6" spans="1:2" ht="21" x14ac:dyDescent="0.35">
      <c r="A6" s="71" t="s">
        <v>209</v>
      </c>
    </row>
    <row r="7" spans="1:2" ht="21" x14ac:dyDescent="0.35">
      <c r="A7" s="62" t="s">
        <v>149</v>
      </c>
    </row>
    <row r="8" spans="1:2" ht="21" x14ac:dyDescent="0.35">
      <c r="A8" s="71" t="s">
        <v>146</v>
      </c>
    </row>
    <row r="9" spans="1:2" ht="21" x14ac:dyDescent="0.35">
      <c r="A9" s="62" t="s">
        <v>156</v>
      </c>
    </row>
    <row r="10" spans="1:2" ht="21" x14ac:dyDescent="0.35">
      <c r="A10" s="71" t="s">
        <v>229</v>
      </c>
    </row>
    <row r="11" spans="1:2" ht="21" x14ac:dyDescent="0.25">
      <c r="A11" s="97" t="s">
        <v>214</v>
      </c>
    </row>
    <row r="12" spans="1:2" ht="21" x14ac:dyDescent="0.25">
      <c r="A12" s="67" t="s">
        <v>212</v>
      </c>
    </row>
    <row r="13" spans="1:2" ht="21" x14ac:dyDescent="0.25">
      <c r="A13" s="56" t="s">
        <v>213</v>
      </c>
    </row>
    <row r="14" spans="1:2" ht="21" x14ac:dyDescent="0.35">
      <c r="A14" s="71" t="s">
        <v>112</v>
      </c>
    </row>
    <row r="15" spans="1:2" ht="21" x14ac:dyDescent="0.35">
      <c r="A15" s="71" t="s">
        <v>215</v>
      </c>
    </row>
    <row r="16" spans="1:2" ht="21" x14ac:dyDescent="0.35">
      <c r="A16" s="62" t="s">
        <v>235</v>
      </c>
    </row>
    <row r="17" spans="1:1" ht="21" x14ac:dyDescent="0.35">
      <c r="A17" s="71" t="s">
        <v>233</v>
      </c>
    </row>
    <row r="18" spans="1:1" ht="21" x14ac:dyDescent="0.35">
      <c r="A18" s="71" t="s">
        <v>145</v>
      </c>
    </row>
    <row r="19" spans="1:1" ht="21" x14ac:dyDescent="0.35">
      <c r="A19" s="62" t="s">
        <v>228</v>
      </c>
    </row>
    <row r="20" spans="1:1" ht="21" x14ac:dyDescent="0.35">
      <c r="A20" s="62" t="s">
        <v>116</v>
      </c>
    </row>
    <row r="21" spans="1:1" ht="21" x14ac:dyDescent="0.35">
      <c r="A21" s="62" t="s">
        <v>217</v>
      </c>
    </row>
    <row r="22" spans="1:1" ht="21" x14ac:dyDescent="0.35">
      <c r="A22" s="71" t="s">
        <v>117</v>
      </c>
    </row>
    <row r="23" spans="1:1" ht="21" x14ac:dyDescent="0.35">
      <c r="A23" s="62" t="s">
        <v>147</v>
      </c>
    </row>
    <row r="24" spans="1:1" ht="21" x14ac:dyDescent="0.35">
      <c r="A24" s="62" t="s">
        <v>211</v>
      </c>
    </row>
    <row r="25" spans="1:1" ht="21" x14ac:dyDescent="0.35">
      <c r="A25" s="71" t="s">
        <v>250</v>
      </c>
    </row>
    <row r="26" spans="1:1" ht="21" x14ac:dyDescent="0.35">
      <c r="A26" s="62" t="s">
        <v>222</v>
      </c>
    </row>
    <row r="27" spans="1:1" ht="21" x14ac:dyDescent="0.35">
      <c r="A27" s="62" t="s">
        <v>249</v>
      </c>
    </row>
    <row r="28" spans="1:1" ht="21" x14ac:dyDescent="0.35">
      <c r="A28" s="71" t="s">
        <v>248</v>
      </c>
    </row>
    <row r="29" spans="1:1" ht="21" x14ac:dyDescent="0.35">
      <c r="A29" s="62" t="s">
        <v>148</v>
      </c>
    </row>
    <row r="30" spans="1:1" ht="21" x14ac:dyDescent="0.35">
      <c r="A30" s="71" t="s">
        <v>218</v>
      </c>
    </row>
    <row r="31" spans="1:1" ht="21" x14ac:dyDescent="0.35">
      <c r="A31" s="62" t="s">
        <v>227</v>
      </c>
    </row>
    <row r="32" spans="1:1" ht="21" x14ac:dyDescent="0.35">
      <c r="A32" s="62" t="s">
        <v>230</v>
      </c>
    </row>
    <row r="33" spans="1:1" ht="21" x14ac:dyDescent="0.35">
      <c r="A33" s="62" t="s">
        <v>234</v>
      </c>
    </row>
    <row r="34" spans="1:1" ht="21" x14ac:dyDescent="0.35">
      <c r="A34" s="62" t="s">
        <v>226</v>
      </c>
    </row>
    <row r="35" spans="1:1" ht="21" x14ac:dyDescent="0.35">
      <c r="A35" s="71" t="s">
        <v>221</v>
      </c>
    </row>
    <row r="36" spans="1:1" ht="21" x14ac:dyDescent="0.35">
      <c r="A36" s="62" t="s">
        <v>113</v>
      </c>
    </row>
  </sheetData>
  <sortState ref="A2:A36">
    <sortCondition ref="A2:A3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P-A</vt:lpstr>
      <vt:lpstr>A-D</vt:lpstr>
      <vt:lpstr>TRIADS</vt:lpstr>
      <vt:lpstr>SORTED TRIADS</vt:lpstr>
      <vt:lpstr>TRIADS SORTED BY P-cat</vt:lpstr>
      <vt:lpstr>TRIADS SORTED BY A-cat</vt:lpstr>
      <vt:lpstr>TRIADS - Table &amp; Stats</vt:lpstr>
      <vt:lpstr>li_power_2020</vt:lpstr>
      <vt:lpstr>RUs</vt:lpstr>
      <vt:lpstr>RUs-Freq of challenges (F_P_k)</vt:lpstr>
      <vt:lpstr>Research Interest (R_P_k)</vt:lpstr>
      <vt:lpstr>Weighted Challenge (W_P_k)</vt:lpstr>
      <vt:lpstr>DATA - F_{A_k}</vt:lpstr>
      <vt:lpstr>DATA - R_{A_k}</vt:lpstr>
      <vt:lpstr>DATA - U_{A_k}</vt:lpstr>
      <vt:lpstr>TABLE,CHART,STATS - U_{A_k}</vt:lpstr>
      <vt:lpstr>TCS - R_{A_k}, U_{A_k) </vt:lpstr>
      <vt:lpstr>P-cat - A-cat weights</vt:lpstr>
      <vt:lpstr>Uk per P-cat</vt:lpstr>
      <vt:lpstr>Dyad graphics</vt:lpstr>
      <vt:lpstr>TABLE P vs A</vt:lpstr>
      <vt:lpstr>STATISTICS P vs A</vt:lpstr>
      <vt:lpstr>A-cat - D-cat weights</vt:lpstr>
      <vt:lpstr>TABLE A vs D</vt:lpstr>
      <vt:lpstr>STATISTICS A vs D</vt:lpstr>
      <vt:lpstr>FREQUENCY OF DEVELOPMENTS</vt:lpstr>
      <vt:lpstr>TABLE,CHART,STATS - DEV FREQ.</vt:lpstr>
      <vt:lpstr>P-QUESTIONS</vt:lpstr>
      <vt:lpstr>P- LABELS</vt:lpstr>
      <vt:lpstr>A- LABELS</vt:lpstr>
      <vt:lpstr>D- LABELS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Etienne-Victor Depasquale</dc:creator>
  <cp:lastModifiedBy>Etienne-Victor Depasquale</cp:lastModifiedBy>
  <dcterms:created xsi:type="dcterms:W3CDTF">2019-08-30T08:36:20Z</dcterms:created>
  <dcterms:modified xsi:type="dcterms:W3CDTF">2021-03-14T12:04:55Z</dcterms:modified>
</cp:coreProperties>
</file>