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prabhatsingh/rtalking/"/>
    </mc:Choice>
  </mc:AlternateContent>
  <workbookProtection workbookPassword="9AF3" lockStructure="1"/>
  <bookViews>
    <workbookView xWindow="0" yWindow="460" windowWidth="27320" windowHeight="13920"/>
  </bookViews>
  <sheets>
    <sheet name="Robotics Assessment" sheetId="2" r:id="rId1"/>
    <sheet name="Help" sheetId="4" r:id="rId2"/>
    <sheet name="calc" sheetId="3" state="hidden" r:id="rId3"/>
  </sheets>
  <definedNames>
    <definedName name="pra">calc!$A$1:$A$3</definedName>
    <definedName name="yesno">calc!$A$4:$A$5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4" i="2" l="1"/>
  <c r="H25" i="2"/>
  <c r="H22" i="2"/>
  <c r="H23" i="2"/>
  <c r="E7" i="3"/>
  <c r="H14" i="2"/>
  <c r="H12" i="2"/>
  <c r="H13" i="2"/>
  <c r="H15" i="2"/>
  <c r="E5" i="3"/>
  <c r="H18" i="2"/>
  <c r="H19" i="2"/>
  <c r="H20" i="2"/>
  <c r="H21" i="2"/>
  <c r="E6" i="3"/>
  <c r="D7" i="3"/>
  <c r="D5" i="3"/>
  <c r="D6" i="3"/>
  <c r="C7" i="3"/>
  <c r="C6" i="3"/>
  <c r="H16" i="2"/>
  <c r="H27" i="2"/>
  <c r="H28" i="2"/>
  <c r="H29" i="2"/>
  <c r="H30" i="2"/>
  <c r="C8" i="3"/>
  <c r="C5" i="3"/>
  <c r="C9" i="3"/>
  <c r="E7" i="2"/>
  <c r="E8" i="3"/>
  <c r="E9" i="3"/>
  <c r="E10" i="3"/>
  <c r="G9" i="2"/>
  <c r="D8" i="3"/>
  <c r="D9" i="3"/>
  <c r="F7" i="2"/>
  <c r="G7" i="2"/>
</calcChain>
</file>

<file path=xl/comments1.xml><?xml version="1.0" encoding="utf-8"?>
<comments xmlns="http://schemas.openxmlformats.org/spreadsheetml/2006/main">
  <authors>
    <author>Microsoft Office User</author>
  </authors>
  <commentList>
    <comment ref="A19" authorId="0">
      <text>
        <r>
          <rPr>
            <b/>
            <sz val="10"/>
            <color indexed="81"/>
            <rFont val="Calibri"/>
          </rPr>
          <t>Non Microsoft Office  
Applications</t>
        </r>
        <r>
          <rPr>
            <sz val="10"/>
            <color indexed="81"/>
            <rFont val="Calibri"/>
          </rPr>
          <t xml:space="preserve">
</t>
        </r>
      </text>
    </comment>
    <comment ref="A21" authorId="0">
      <text>
        <r>
          <rPr>
            <sz val="10"/>
            <color indexed="81"/>
            <rFont val="Calibri"/>
          </rPr>
          <t xml:space="preserve">CSV, XML, JSON etc file types
</t>
        </r>
      </text>
    </comment>
  </commentList>
</comments>
</file>

<file path=xl/sharedStrings.xml><?xml version="1.0" encoding="utf-8"?>
<sst xmlns="http://schemas.openxmlformats.org/spreadsheetml/2006/main" count="145" uniqueCount="90">
  <si>
    <t>Organisation:</t>
  </si>
  <si>
    <t>Information Provided By:</t>
  </si>
  <si>
    <t>Brief description for automation business case/expected benefits:</t>
  </si>
  <si>
    <t>Post Automation Goals:</t>
  </si>
  <si>
    <t>Process Definition KPIs</t>
  </si>
  <si>
    <t>Number of FTEs</t>
  </si>
  <si>
    <t>Daily Frequency</t>
  </si>
  <si>
    <t>Day wise Monthly Frequency</t>
  </si>
  <si>
    <t>Number of web services for inputs</t>
  </si>
  <si>
    <t>Number of windows apps(non MS) for inputs</t>
  </si>
  <si>
    <t>Number of MS Office apps for inputs</t>
  </si>
  <si>
    <t>Number of delimited files for inputs</t>
  </si>
  <si>
    <t>Is login required for inputs?</t>
  </si>
  <si>
    <t xml:space="preserve">If Yes, SSO, password wallet, etc. available? </t>
  </si>
  <si>
    <t>If No, Is there a level-3 process map available?</t>
  </si>
  <si>
    <t>Assessment Result:</t>
  </si>
  <si>
    <t>Bot Learning Time</t>
  </si>
  <si>
    <t>Expected Bot Efficiency</t>
  </si>
  <si>
    <t>Expected Bot Effectiveness</t>
  </si>
  <si>
    <t>-1 (Last) Quarter</t>
  </si>
  <si>
    <t>-2 Quarter</t>
  </si>
  <si>
    <t>-3 Quarter</t>
  </si>
  <si>
    <t>-4 Quarter</t>
  </si>
  <si>
    <t>This Quarter Data</t>
  </si>
  <si>
    <t>-5 Quarter</t>
  </si>
  <si>
    <r>
      <t>Process Name (</t>
    </r>
    <r>
      <rPr>
        <b/>
        <i/>
        <sz val="10.5"/>
        <color theme="1"/>
        <rFont val="Frutiger 45 Light"/>
        <family val="2"/>
      </rPr>
      <t>per value stream</t>
    </r>
    <r>
      <rPr>
        <b/>
        <sz val="10.5"/>
        <color theme="1"/>
        <rFont val="Frutiger 45 Light"/>
        <family val="2"/>
      </rPr>
      <t>):</t>
    </r>
  </si>
  <si>
    <t>Processing Cycle time (in Minutes)</t>
  </si>
  <si>
    <t>Preparation Cycle time (in Minutes)</t>
  </si>
  <si>
    <t>Is there a documented output validation rule?</t>
  </si>
  <si>
    <t>Risk History</t>
  </si>
  <si>
    <t>How many input data incidents happened?</t>
  </si>
  <si>
    <t>Input/Output Quality</t>
  </si>
  <si>
    <t>How many process failures happened?</t>
  </si>
  <si>
    <t>How many delay delivery incidents happened?</t>
  </si>
  <si>
    <t>How many client complaints happened?</t>
  </si>
  <si>
    <t>Calculations</t>
  </si>
  <si>
    <t>By http://Talking.im Cognition cloning of workforce for automation &amp; risk management.</t>
  </si>
  <si>
    <r>
      <rPr>
        <b/>
        <sz val="9"/>
        <color theme="1"/>
        <rFont val="Frutiger 45 Light"/>
        <family val="2"/>
      </rPr>
      <t>Disclaimer:</t>
    </r>
    <r>
      <rPr>
        <sz val="9"/>
        <color theme="1"/>
        <rFont val="Frutiger 45 Light"/>
        <family val="2"/>
      </rPr>
      <t xml:space="preserve"> The assessment is based on heuristics and historical observations. It is advised to take expert consultation for realization of holistic business frameworks for decision making. There is no claim for any omissions or inaccuracies in this assessment. TALKING is brand name owned by IC Technologies.</t>
    </r>
  </si>
  <si>
    <t>Provide last 6 Quarters of data</t>
  </si>
  <si>
    <t>Process Risk  Rating:</t>
  </si>
  <si>
    <t>1 - Low Risk</t>
  </si>
  <si>
    <t>2 - Medium Risk</t>
  </si>
  <si>
    <t>3 - High Risk</t>
  </si>
  <si>
    <t>yes</t>
  </si>
  <si>
    <t>no</t>
  </si>
  <si>
    <t>gen</t>
  </si>
  <si>
    <t>input</t>
  </si>
  <si>
    <t>risk</t>
  </si>
  <si>
    <t>toughness</t>
  </si>
  <si>
    <t>web</t>
  </si>
  <si>
    <t>msobj</t>
  </si>
  <si>
    <t>othobj</t>
  </si>
  <si>
    <t>plain</t>
  </si>
  <si>
    <t>inp-qa</t>
  </si>
  <si>
    <t>NET</t>
  </si>
  <si>
    <t>days</t>
  </si>
  <si>
    <t>input-qa</t>
  </si>
  <si>
    <t>Expected  Efficiency</t>
  </si>
  <si>
    <t>Expected  Effectiveness</t>
  </si>
  <si>
    <t>%loss</t>
  </si>
  <si>
    <t>Unattended Automation</t>
  </si>
  <si>
    <t>Batch Monitoring</t>
  </si>
  <si>
    <t>Script Monitoring</t>
  </si>
  <si>
    <t>Active Monitoring</t>
  </si>
  <si>
    <t>Perfect</t>
  </si>
  <si>
    <t>Suggested Mode</t>
  </si>
  <si>
    <t>Robotics Process Automation Assessment</t>
  </si>
  <si>
    <t xml:space="preserve">            TALKING                      
email:
talk@talking.im</t>
  </si>
  <si>
    <t>http://Talking.im</t>
  </si>
  <si>
    <t>c 2016</t>
  </si>
  <si>
    <t>Singapore</t>
  </si>
  <si>
    <t>Purpose: Assessment of process in terms of suitability, feasibility and reach of automation by robotics in service industry.</t>
  </si>
  <si>
    <t>Alpfa Corp</t>
  </si>
  <si>
    <t>Credit Checks</t>
  </si>
  <si>
    <t>Giga John</t>
  </si>
  <si>
    <t xml:space="preserve">Perform credit check by segments </t>
  </si>
  <si>
    <t xml:space="preserve">Ease the morning process to streamline onboarding </t>
  </si>
  <si>
    <t>How to interpret results?</t>
  </si>
  <si>
    <t>Q</t>
  </si>
  <si>
    <t>Ans:</t>
  </si>
  <si>
    <t>This assessment provides steady state theoretical approximation of implementation timeline, Expected efficiency gains, and Expected effectiveness of future state, cetius paribus.</t>
  </si>
  <si>
    <t>Implementation timeline includes learning phase of machine models. A suitable testing phase can range in 10% to 50% of implemetation timeline.</t>
  </si>
  <si>
    <t>Expected efficiency indicates the cost save in terms of FTE(full time equivalents). The rest of the staff would be required to be reorganised for "Suggested mode" of monitoring.</t>
  </si>
  <si>
    <t>Expected effectiveness indicates the stocastic propensity of errors and exceptions. This is derived on historical manual estimate and is worst case estimate.</t>
  </si>
  <si>
    <t>Ans;</t>
  </si>
  <si>
    <t>What do results mean as way forward?</t>
  </si>
  <si>
    <t>The assessment is meant for deep learning, or cognitive learning robotics. As next step, you could consult a suitable automation provider or build inhouse bot programs.</t>
  </si>
  <si>
    <t>Talking by http://talking.im , provides robust and 'true' robotics.</t>
  </si>
  <si>
    <t>Send your questions to Talk@Talking.im</t>
  </si>
  <si>
    <t>Implementation Timeline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</si>
</sst>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000"/>
  </numFmts>
  <fonts count="34" x14ac:knownFonts="1">
    <font>
      <sz val="10.5"/>
      <color theme="1"/>
      <name val="Frutiger 45 Light"/>
      <family val="2"/>
    </font>
    <font>
      <sz val="10.5"/>
      <color theme="1"/>
      <name val="Frutiger 45 Light"/>
      <family val="2"/>
    </font>
    <font>
      <b/>
      <sz val="18"/>
      <color theme="3"/>
      <name val="UBSHeadline"/>
      <family val="2"/>
      <scheme val="major"/>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sz val="10.5"/>
      <color theme="0"/>
      <name val="Frutiger 45 Light"/>
      <family val="2"/>
    </font>
    <font>
      <i/>
      <sz val="10.5"/>
      <color theme="1"/>
      <name val="Frutiger 45 Light"/>
      <family val="2"/>
    </font>
    <font>
      <sz val="10.5"/>
      <color theme="4" tint="-0.249977111117893"/>
      <name val="Frutiger 45 Light"/>
      <family val="2"/>
    </font>
    <font>
      <b/>
      <sz val="10.5"/>
      <color theme="4" tint="-0.249977111117893"/>
      <name val="Frutiger 45 Light"/>
      <family val="2"/>
    </font>
    <font>
      <b/>
      <i/>
      <sz val="10.5"/>
      <color theme="1"/>
      <name val="Frutiger 45 Light"/>
      <family val="2"/>
    </font>
    <font>
      <b/>
      <sz val="14"/>
      <color theme="0"/>
      <name val="Frutiger 45 Light"/>
      <family val="2"/>
    </font>
    <font>
      <sz val="10.5"/>
      <color theme="4"/>
      <name val="Frutiger 45 Light"/>
      <family val="2"/>
    </font>
    <font>
      <b/>
      <sz val="10.5"/>
      <color theme="4"/>
      <name val="Frutiger 45 Light"/>
      <family val="2"/>
    </font>
    <font>
      <sz val="9"/>
      <color theme="1"/>
      <name val="Frutiger 45 Light"/>
      <family val="2"/>
    </font>
    <font>
      <b/>
      <sz val="10.5"/>
      <color rgb="FF002060"/>
      <name val="Frutiger 45 Light"/>
      <family val="2"/>
    </font>
    <font>
      <b/>
      <sz val="9"/>
      <color theme="1"/>
      <name val="Frutiger 45 Light"/>
      <family val="2"/>
    </font>
    <font>
      <b/>
      <sz val="12"/>
      <color rgb="FF0070C0"/>
      <name val="Frutiger 45 Light"/>
      <family val="2"/>
    </font>
    <font>
      <sz val="10"/>
      <color rgb="FF0070C0"/>
      <name val="Frutiger 45 Light"/>
      <family val="2"/>
    </font>
    <font>
      <u/>
      <sz val="10.5"/>
      <color theme="10"/>
      <name val="Frutiger 45 Light"/>
      <family val="2"/>
    </font>
    <font>
      <sz val="12"/>
      <color theme="0"/>
      <name val="Frutiger 45 Light"/>
      <family val="2"/>
      <scheme val="minor"/>
    </font>
    <font>
      <sz val="10"/>
      <color indexed="81"/>
      <name val="Calibri"/>
    </font>
    <font>
      <b/>
      <sz val="10"/>
      <color indexed="81"/>
      <name val="Calibri"/>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top/>
      <bottom style="thin">
        <color theme="4"/>
      </bottom>
      <diagonal/>
    </border>
    <border>
      <left style="dotted">
        <color auto="1"/>
      </left>
      <right style="dotted">
        <color auto="1"/>
      </right>
      <top/>
      <bottom/>
      <diagonal/>
    </border>
    <border>
      <left style="thin">
        <color auto="1"/>
      </left>
      <right style="thin">
        <color auto="1"/>
      </right>
      <top style="thin">
        <color auto="1"/>
      </top>
      <bottom/>
      <diagonal/>
    </border>
    <border>
      <left style="thin">
        <color auto="1"/>
      </left>
      <right/>
      <top style="thin">
        <color auto="1"/>
      </top>
      <bottom style="dotted">
        <color theme="4"/>
      </bottom>
      <diagonal/>
    </border>
    <border>
      <left style="thin">
        <color auto="1"/>
      </left>
      <right style="thin">
        <color auto="1"/>
      </right>
      <top style="thin">
        <color auto="1"/>
      </top>
      <bottom style="dotted">
        <color theme="4"/>
      </bottom>
      <diagonal/>
    </border>
    <border>
      <left/>
      <right/>
      <top style="thin">
        <color auto="1"/>
      </top>
      <bottom style="dotted">
        <color theme="4"/>
      </bottom>
      <diagonal/>
    </border>
    <border>
      <left/>
      <right/>
      <top style="thin">
        <color theme="4"/>
      </top>
      <bottom/>
      <diagonal/>
    </border>
    <border>
      <left style="dotted">
        <color theme="4"/>
      </left>
      <right/>
      <top style="dotted">
        <color theme="4"/>
      </top>
      <bottom style="dotted">
        <color theme="4"/>
      </bottom>
      <diagonal/>
    </border>
    <border>
      <left/>
      <right/>
      <top style="dotted">
        <color theme="4"/>
      </top>
      <bottom style="dotted">
        <color theme="4"/>
      </bottom>
      <diagonal/>
    </border>
    <border>
      <left style="thin">
        <color auto="1"/>
      </left>
      <right/>
      <top style="thin">
        <color theme="4"/>
      </top>
      <bottom/>
      <diagonal/>
    </border>
    <border>
      <left style="thin">
        <color auto="1"/>
      </left>
      <right/>
      <top/>
      <bottom style="thin">
        <color theme="4"/>
      </bottom>
      <diagonal/>
    </border>
    <border>
      <left style="dotted">
        <color theme="4"/>
      </left>
      <right/>
      <top/>
      <bottom/>
      <diagonal/>
    </border>
  </borders>
  <cellStyleXfs count="2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164" fontId="1" fillId="0" borderId="0" applyFont="0" applyFill="0" applyBorder="0" applyAlignment="0" applyProtection="0"/>
    <xf numFmtId="0" fontId="1" fillId="10" borderId="0" applyNumberFormat="0" applyBorder="0" applyAlignment="0" applyProtection="0"/>
    <xf numFmtId="0" fontId="30" fillId="0" borderId="0" applyNumberFormat="0" applyFill="0" applyBorder="0" applyAlignment="0" applyProtection="0"/>
    <xf numFmtId="0" fontId="31" fillId="15" borderId="0" applyNumberFormat="0" applyBorder="0" applyAlignment="0" applyProtection="0"/>
  </cellStyleXfs>
  <cellXfs count="59">
    <xf numFmtId="0" fontId="0" fillId="0" borderId="0" xfId="0"/>
    <xf numFmtId="0" fontId="19" fillId="12" borderId="0" xfId="0" applyFont="1" applyFill="1"/>
    <xf numFmtId="0" fontId="19" fillId="0" borderId="0" xfId="0" applyFont="1"/>
    <xf numFmtId="0" fontId="19" fillId="12" borderId="16" xfId="0" applyFont="1" applyFill="1" applyBorder="1"/>
    <xf numFmtId="0" fontId="20" fillId="12" borderId="0" xfId="0" applyFont="1" applyFill="1"/>
    <xf numFmtId="0" fontId="20" fillId="0" borderId="0" xfId="0" applyFont="1"/>
    <xf numFmtId="0" fontId="20" fillId="12" borderId="16" xfId="0" applyFont="1" applyFill="1" applyBorder="1"/>
    <xf numFmtId="0" fontId="16" fillId="0" borderId="10" xfId="0" applyFont="1" applyBorder="1" applyAlignment="1">
      <alignment horizontal="left" vertical="center"/>
    </xf>
    <xf numFmtId="0" fontId="1" fillId="10" borderId="17" xfId="20" applyBorder="1"/>
    <xf numFmtId="0" fontId="26" fillId="13" borderId="0" xfId="0" applyFont="1" applyFill="1" applyAlignment="1"/>
    <xf numFmtId="0" fontId="16" fillId="0" borderId="18" xfId="0" applyFont="1" applyBorder="1" applyAlignment="1">
      <alignment vertical="center" wrapText="1"/>
    </xf>
    <xf numFmtId="0" fontId="16" fillId="0" borderId="20" xfId="0" applyFont="1" applyBorder="1" applyAlignment="1">
      <alignment vertical="center" wrapText="1"/>
    </xf>
    <xf numFmtId="0" fontId="13" fillId="9" borderId="22" xfId="18" applyFont="1" applyFill="1" applyBorder="1"/>
    <xf numFmtId="0" fontId="13" fillId="9" borderId="22" xfId="18" applyFont="1" applyFill="1" applyBorder="1" applyAlignment="1">
      <alignment horizontal="center"/>
    </xf>
    <xf numFmtId="0" fontId="20" fillId="12" borderId="22" xfId="0" applyFont="1" applyFill="1" applyBorder="1"/>
    <xf numFmtId="0" fontId="19" fillId="12" borderId="22" xfId="0" applyFont="1" applyFill="1" applyBorder="1"/>
    <xf numFmtId="0" fontId="1" fillId="10" borderId="0" xfId="20" applyBorder="1"/>
    <xf numFmtId="2" fontId="0" fillId="0" borderId="24" xfId="0" applyNumberFormat="1" applyBorder="1"/>
    <xf numFmtId="0" fontId="0" fillId="10" borderId="17" xfId="20" applyFont="1" applyBorder="1"/>
    <xf numFmtId="0" fontId="0" fillId="0" borderId="0" xfId="0" quotePrefix="1"/>
    <xf numFmtId="0" fontId="1" fillId="10" borderId="23" xfId="20" applyBorder="1"/>
    <xf numFmtId="2" fontId="1" fillId="10" borderId="24" xfId="20" applyNumberFormat="1" applyBorder="1"/>
    <xf numFmtId="164" fontId="1" fillId="10" borderId="24" xfId="19" applyFill="1" applyBorder="1"/>
    <xf numFmtId="0" fontId="28" fillId="14" borderId="10" xfId="0" applyFont="1" applyFill="1" applyBorder="1" applyAlignment="1">
      <alignment horizontal="left" vertical="center"/>
    </xf>
    <xf numFmtId="0" fontId="28" fillId="11" borderId="0" xfId="0" applyFont="1" applyFill="1" applyAlignment="1">
      <alignment horizontal="center"/>
    </xf>
    <xf numFmtId="0" fontId="30" fillId="0" borderId="0" xfId="21"/>
    <xf numFmtId="0" fontId="24" fillId="0" borderId="0" xfId="0" applyFont="1" applyAlignment="1">
      <alignment horizontal="right" vertical="top" wrapText="1"/>
    </xf>
    <xf numFmtId="0" fontId="24" fillId="0" borderId="16" xfId="0" applyFont="1" applyBorder="1" applyAlignment="1">
      <alignment horizontal="right" vertical="top" wrapText="1"/>
    </xf>
    <xf numFmtId="0" fontId="0" fillId="0" borderId="19" xfId="0" applyBorder="1" applyAlignment="1">
      <alignment horizontal="center"/>
    </xf>
    <xf numFmtId="0" fontId="0" fillId="0" borderId="2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8" fillId="0" borderId="11" xfId="0" applyFont="1" applyBorder="1" applyAlignment="1">
      <alignment horizontal="left" vertical="center" wrapText="1"/>
    </xf>
    <xf numFmtId="0" fontId="18" fillId="0" borderId="0" xfId="0" applyFont="1" applyBorder="1" applyAlignment="1">
      <alignment horizontal="left" vertical="center" wrapText="1"/>
    </xf>
    <xf numFmtId="0" fontId="16" fillId="0" borderId="10" xfId="0" applyFont="1" applyBorder="1" applyAlignment="1">
      <alignment horizontal="left"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29" fillId="14" borderId="14" xfId="0" applyFont="1" applyFill="1" applyBorder="1" applyAlignment="1">
      <alignment horizontal="center" vertical="top" wrapText="1"/>
    </xf>
    <xf numFmtId="0" fontId="29" fillId="14" borderId="15" xfId="0" applyFont="1" applyFill="1" applyBorder="1" applyAlignment="1">
      <alignment horizontal="center" vertical="top"/>
    </xf>
    <xf numFmtId="0" fontId="22" fillId="9" borderId="9" xfId="18" applyFont="1" applyBorder="1" applyAlignment="1">
      <alignment horizontal="center"/>
    </xf>
    <xf numFmtId="165" fontId="16" fillId="10" borderId="0" xfId="20" applyNumberFormat="1" applyFont="1" applyAlignment="1">
      <alignment horizontal="center" vertical="center" textRotation="90"/>
    </xf>
    <xf numFmtId="0" fontId="31" fillId="15" borderId="17" xfId="22" applyBorder="1"/>
    <xf numFmtId="0" fontId="28" fillId="11" borderId="27" xfId="0" applyFont="1" applyFill="1" applyBorder="1" applyAlignment="1">
      <alignment horizontal="center" vertical="center"/>
    </xf>
    <xf numFmtId="0" fontId="19" fillId="12" borderId="25" xfId="0" applyFont="1" applyFill="1" applyBorder="1" applyAlignment="1">
      <alignment horizontal="center"/>
    </xf>
    <xf numFmtId="0" fontId="19" fillId="12" borderId="22" xfId="0" applyFont="1" applyFill="1" applyBorder="1" applyAlignment="1">
      <alignment horizontal="center"/>
    </xf>
    <xf numFmtId="0" fontId="19" fillId="0" borderId="11" xfId="0" applyFont="1" applyBorder="1" applyAlignment="1">
      <alignment horizontal="center"/>
    </xf>
    <xf numFmtId="0" fontId="19" fillId="0" borderId="0" xfId="0" applyFont="1" applyAlignment="1">
      <alignment horizontal="center"/>
    </xf>
    <xf numFmtId="0" fontId="19" fillId="12" borderId="11" xfId="0" applyFont="1" applyFill="1" applyBorder="1" applyAlignment="1">
      <alignment horizontal="center"/>
    </xf>
    <xf numFmtId="0" fontId="19" fillId="12" borderId="0" xfId="0" applyFont="1" applyFill="1" applyAlignment="1">
      <alignment horizontal="center"/>
    </xf>
    <xf numFmtId="0" fontId="23" fillId="13" borderId="11" xfId="0" applyFont="1" applyFill="1" applyBorder="1" applyAlignment="1">
      <alignment horizontal="center"/>
    </xf>
    <xf numFmtId="0" fontId="23" fillId="13" borderId="0" xfId="0" applyFont="1" applyFill="1" applyAlignment="1">
      <alignment horizontal="center"/>
    </xf>
    <xf numFmtId="0" fontId="19" fillId="12" borderId="26" xfId="0" applyFont="1" applyFill="1" applyBorder="1" applyAlignment="1">
      <alignment horizontal="center"/>
    </xf>
    <xf numFmtId="0" fontId="19" fillId="12" borderId="16" xfId="0" applyFont="1" applyFill="1" applyBorder="1" applyAlignment="1">
      <alignment horizontal="center"/>
    </xf>
    <xf numFmtId="0" fontId="25" fillId="0" borderId="0" xfId="0" applyFont="1" applyAlignment="1">
      <alignment horizontal="right" vertical="top" wrapText="1"/>
    </xf>
    <xf numFmtId="0" fontId="25" fillId="0" borderId="16" xfId="0" applyFont="1" applyBorder="1" applyAlignment="1">
      <alignment horizontal="right" vertical="top" wrapText="1"/>
    </xf>
  </cellXfs>
  <cellStyles count="23">
    <cellStyle name="20% - Accent1" xfId="20" builtinId="30"/>
    <cellStyle name="Accent1" xfId="18" builtinId="29"/>
    <cellStyle name="Accent5" xfId="22" builtinId="45"/>
    <cellStyle name="Bad" xfId="7" builtinId="27" hidden="1"/>
    <cellStyle name="Calculation" xfId="11" builtinId="22" hidden="1"/>
    <cellStyle name="Check Cell" xfId="13" builtinId="23" hidden="1"/>
    <cellStyle name="Comma" xfId="19" builtinId="3"/>
    <cellStyle name="Explanatory Text" xfId="16" builtinId="53" hidden="1"/>
    <cellStyle name="Good" xfId="6" builtinId="26" hidden="1"/>
    <cellStyle name="Heading 1" xfId="2" builtinId="16" hidden="1"/>
    <cellStyle name="Heading 2" xfId="3" builtinId="17" hidden="1"/>
    <cellStyle name="Heading 3" xfId="4" builtinId="18" hidden="1"/>
    <cellStyle name="Heading 4" xfId="5" builtinId="19" hidden="1"/>
    <cellStyle name="Hyperlink" xfId="21" builtinId="8"/>
    <cellStyle name="Input" xfId="9" builtinId="20" hidden="1"/>
    <cellStyle name="Linked Cell" xfId="12" builtinId="24" hidden="1"/>
    <cellStyle name="Neutral" xfId="8" builtinId="28" hidden="1"/>
    <cellStyle name="Normal" xfId="0" builtinId="0"/>
    <cellStyle name="Note" xfId="15" builtinId="10" hidden="1"/>
    <cellStyle name="Output" xfId="10" builtinId="21" hidden="1"/>
    <cellStyle name="Title" xfId="1" builtinId="15" hidden="1"/>
    <cellStyle name="Total" xfId="17" builtinId="25" hidden="1"/>
    <cellStyle name="Warning Text" xfId="14"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201085</xdr:colOff>
      <xdr:row>0</xdr:row>
      <xdr:rowOff>55033</xdr:rowOff>
    </xdr:from>
    <xdr:to>
      <xdr:col>4</xdr:col>
      <xdr:colOff>867834</xdr:colOff>
      <xdr:row>3</xdr:row>
      <xdr:rowOff>121707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9752" y="55033"/>
          <a:ext cx="666749" cy="617007"/>
        </a:xfrm>
        <a:prstGeom prst="rect">
          <a:avLst/>
        </a:prstGeom>
      </xdr:spPr>
    </xdr:pic>
    <xdr:clientData/>
  </xdr:twoCellAnchor>
</xdr:wsDr>
</file>

<file path=xl/theme/theme1.xml><?xml version="1.0" encoding="utf-8"?>
<a:theme xmlns:a="http://schemas.openxmlformats.org/drawingml/2006/main" name="PresXpress_Print_Theme">
  <a:themeElements>
    <a:clrScheme name="UBS Colorset">
      <a:dk1>
        <a:sysClr val="windowText" lastClr="000000"/>
      </a:dk1>
      <a:lt1>
        <a:sysClr val="window" lastClr="FFFFFF"/>
      </a:lt1>
      <a:dk2>
        <a:srgbClr val="E60000"/>
      </a:dk2>
      <a:lt2>
        <a:srgbClr val="FFFFFF"/>
      </a:lt2>
      <a:accent1>
        <a:srgbClr val="3692CA"/>
      </a:accent1>
      <a:accent2>
        <a:srgbClr val="C09979"/>
      </a:accent2>
      <a:accent3>
        <a:srgbClr val="4D3C2F"/>
      </a:accent3>
      <a:accent4>
        <a:srgbClr val="AFBCD5"/>
      </a:accent4>
      <a:accent5>
        <a:srgbClr val="759731"/>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7B7D80"/>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alking.i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0"/>
  <sheetViews>
    <sheetView showGridLines="0" showRowColHeaders="0" tabSelected="1" zoomScale="120" zoomScaleNormal="120" zoomScalePageLayoutView="120" workbookViewId="0">
      <selection activeCell="E20" sqref="E20"/>
    </sheetView>
  </sheetViews>
  <sheetFormatPr baseColWidth="10" defaultColWidth="8.83203125" defaultRowHeight="14" x14ac:dyDescent="0.15"/>
  <cols>
    <col min="1" max="1" width="39.5" customWidth="1"/>
    <col min="2" max="7" width="21.6640625" customWidth="1"/>
    <col min="8" max="8" width="11.6640625" hidden="1" customWidth="1"/>
  </cols>
  <sheetData>
    <row r="1" spans="1:8" ht="15.75" customHeight="1" x14ac:dyDescent="0.15">
      <c r="A1" s="23" t="s">
        <v>66</v>
      </c>
      <c r="B1" s="41" t="s">
        <v>36</v>
      </c>
      <c r="C1" s="42"/>
      <c r="D1" s="42"/>
      <c r="E1" s="26" t="s">
        <v>67</v>
      </c>
      <c r="F1" s="57" t="s">
        <v>37</v>
      </c>
      <c r="G1" s="57"/>
    </row>
    <row r="2" spans="1:8" x14ac:dyDescent="0.15">
      <c r="A2" s="7" t="s">
        <v>0</v>
      </c>
      <c r="B2" s="30" t="s">
        <v>72</v>
      </c>
      <c r="C2" s="31"/>
      <c r="D2" s="31"/>
      <c r="E2" s="26"/>
      <c r="F2" s="57"/>
      <c r="G2" s="57"/>
    </row>
    <row r="3" spans="1:8" x14ac:dyDescent="0.15">
      <c r="A3" s="7" t="s">
        <v>25</v>
      </c>
      <c r="B3" s="30" t="s">
        <v>73</v>
      </c>
      <c r="C3" s="31"/>
      <c r="D3" s="31"/>
      <c r="E3" s="26"/>
      <c r="F3" s="57"/>
      <c r="G3" s="57"/>
    </row>
    <row r="4" spans="1:8" x14ac:dyDescent="0.15">
      <c r="A4" s="7" t="s">
        <v>1</v>
      </c>
      <c r="B4" s="30" t="s">
        <v>74</v>
      </c>
      <c r="C4" s="31"/>
      <c r="D4" s="31"/>
      <c r="E4" s="27"/>
      <c r="F4" s="58"/>
      <c r="G4" s="58"/>
    </row>
    <row r="5" spans="1:8" ht="19" thickBot="1" x14ac:dyDescent="0.25">
      <c r="A5" s="34" t="s">
        <v>2</v>
      </c>
      <c r="B5" s="35" t="s">
        <v>75</v>
      </c>
      <c r="C5" s="36"/>
      <c r="D5" s="36"/>
      <c r="E5" s="43" t="s">
        <v>15</v>
      </c>
      <c r="F5" s="43"/>
      <c r="G5" s="43"/>
    </row>
    <row r="6" spans="1:8" ht="17" thickTop="1" x14ac:dyDescent="0.2">
      <c r="A6" s="34"/>
      <c r="B6" s="37"/>
      <c r="C6" s="38"/>
      <c r="D6" s="38"/>
      <c r="E6" s="45" t="s">
        <v>89</v>
      </c>
      <c r="F6" s="45" t="s">
        <v>57</v>
      </c>
      <c r="G6" s="45" t="s">
        <v>58</v>
      </c>
    </row>
    <row r="7" spans="1:8" ht="16" customHeight="1" x14ac:dyDescent="0.15">
      <c r="A7" s="34"/>
      <c r="B7" s="39"/>
      <c r="C7" s="40"/>
      <c r="D7" s="40"/>
      <c r="E7" s="46" t="str">
        <f>ROUND(calc!C9,1)&amp;" Days"</f>
        <v>20.4 Days</v>
      </c>
      <c r="F7" s="46" t="str">
        <f>ROUND(calc!D9*100,1)&amp;" % Cost Efficiency"</f>
        <v>27.7 % Cost Efficiency</v>
      </c>
      <c r="G7" s="46" t="str">
        <f>ROUND(calc!E9*100,1)&amp;" % Effectiveness"</f>
        <v>87.3 % Effectiveness</v>
      </c>
    </row>
    <row r="8" spans="1:8" ht="16" customHeight="1" x14ac:dyDescent="0.15">
      <c r="A8" s="10" t="s">
        <v>3</v>
      </c>
      <c r="B8" s="30" t="s">
        <v>76</v>
      </c>
      <c r="C8" s="31"/>
      <c r="D8" s="31"/>
      <c r="E8" s="46"/>
      <c r="F8" s="46"/>
      <c r="G8" s="46"/>
    </row>
    <row r="9" spans="1:8" ht="16" x14ac:dyDescent="0.2">
      <c r="A9" s="11" t="s">
        <v>39</v>
      </c>
      <c r="B9" s="28" t="s">
        <v>40</v>
      </c>
      <c r="C9" s="29"/>
      <c r="D9" s="29"/>
      <c r="F9" s="45" t="s">
        <v>65</v>
      </c>
      <c r="G9" s="24" t="str">
        <f>calc!E10</f>
        <v>Batch Monitoring</v>
      </c>
    </row>
    <row r="10" spans="1:8" x14ac:dyDescent="0.15">
      <c r="A10" s="32" t="s">
        <v>38</v>
      </c>
      <c r="B10" s="33"/>
      <c r="C10" s="33"/>
      <c r="D10" s="33"/>
      <c r="E10" s="33"/>
      <c r="F10" s="33"/>
      <c r="G10" s="33"/>
    </row>
    <row r="11" spans="1:8" x14ac:dyDescent="0.15">
      <c r="A11" s="12" t="s">
        <v>4</v>
      </c>
      <c r="B11" s="12" t="s">
        <v>23</v>
      </c>
      <c r="C11" s="13" t="s">
        <v>19</v>
      </c>
      <c r="D11" s="13" t="s">
        <v>20</v>
      </c>
      <c r="E11" s="13" t="s">
        <v>21</v>
      </c>
      <c r="F11" s="13" t="s">
        <v>22</v>
      </c>
      <c r="G11" s="13" t="s">
        <v>24</v>
      </c>
      <c r="H11" s="13" t="s">
        <v>35</v>
      </c>
    </row>
    <row r="12" spans="1:8" x14ac:dyDescent="0.15">
      <c r="A12" s="14" t="s">
        <v>5</v>
      </c>
      <c r="B12" s="47">
        <v>5</v>
      </c>
      <c r="C12" s="48">
        <v>5</v>
      </c>
      <c r="D12" s="48">
        <v>5</v>
      </c>
      <c r="E12" s="48">
        <v>5</v>
      </c>
      <c r="F12" s="48">
        <v>5</v>
      </c>
      <c r="G12" s="48">
        <v>5</v>
      </c>
      <c r="H12" s="15">
        <f>SUM('Robotics Assessment'!$B12:$G12)</f>
        <v>30</v>
      </c>
    </row>
    <row r="13" spans="1:8" x14ac:dyDescent="0.15">
      <c r="A13" s="5" t="s">
        <v>26</v>
      </c>
      <c r="B13" s="49">
        <v>60</v>
      </c>
      <c r="C13" s="50">
        <v>60</v>
      </c>
      <c r="D13" s="50">
        <v>60</v>
      </c>
      <c r="E13" s="50">
        <v>60</v>
      </c>
      <c r="F13" s="50">
        <v>60</v>
      </c>
      <c r="G13" s="50">
        <v>60</v>
      </c>
      <c r="H13" s="2">
        <f>SUM('Robotics Assessment'!$B13:$G13)</f>
        <v>360</v>
      </c>
    </row>
    <row r="14" spans="1:8" x14ac:dyDescent="0.15">
      <c r="A14" s="4" t="s">
        <v>27</v>
      </c>
      <c r="B14" s="51">
        <v>20</v>
      </c>
      <c r="C14" s="52">
        <v>20</v>
      </c>
      <c r="D14" s="52">
        <v>20</v>
      </c>
      <c r="E14" s="52">
        <v>5</v>
      </c>
      <c r="F14" s="52">
        <v>20</v>
      </c>
      <c r="G14" s="52">
        <v>20</v>
      </c>
      <c r="H14" s="1">
        <f>SUM('Robotics Assessment'!$B14:$G14)</f>
        <v>105</v>
      </c>
    </row>
    <row r="15" spans="1:8" x14ac:dyDescent="0.15">
      <c r="A15" s="5" t="s">
        <v>6</v>
      </c>
      <c r="B15" s="49">
        <v>20</v>
      </c>
      <c r="C15" s="50">
        <v>20</v>
      </c>
      <c r="D15" s="50">
        <v>20</v>
      </c>
      <c r="E15" s="50">
        <v>20</v>
      </c>
      <c r="F15" s="50">
        <v>20</v>
      </c>
      <c r="G15" s="50">
        <v>20</v>
      </c>
      <c r="H15" s="2">
        <f>SUM('Robotics Assessment'!$B15:$G15)</f>
        <v>120</v>
      </c>
    </row>
    <row r="16" spans="1:8" x14ac:dyDescent="0.15">
      <c r="A16" s="4" t="s">
        <v>7</v>
      </c>
      <c r="B16" s="51">
        <v>20</v>
      </c>
      <c r="C16" s="52">
        <v>20</v>
      </c>
      <c r="D16" s="52">
        <v>20</v>
      </c>
      <c r="E16" s="52">
        <v>20</v>
      </c>
      <c r="F16" s="52">
        <v>20</v>
      </c>
      <c r="G16" s="52">
        <v>20</v>
      </c>
      <c r="H16" s="1">
        <f>SUM('Robotics Assessment'!$B16:$G16)</f>
        <v>120</v>
      </c>
    </row>
    <row r="17" spans="1:8" x14ac:dyDescent="0.15">
      <c r="A17" s="9" t="s">
        <v>31</v>
      </c>
      <c r="B17" s="53"/>
      <c r="C17" s="54"/>
      <c r="D17" s="54"/>
      <c r="E17" s="54"/>
      <c r="F17" s="54"/>
      <c r="G17" s="54"/>
      <c r="H17" s="2"/>
    </row>
    <row r="18" spans="1:8" x14ac:dyDescent="0.15">
      <c r="A18" s="4" t="s">
        <v>8</v>
      </c>
      <c r="B18" s="51">
        <v>1</v>
      </c>
      <c r="C18" s="52">
        <v>1</v>
      </c>
      <c r="D18" s="52">
        <v>1</v>
      </c>
      <c r="E18" s="52">
        <v>1</v>
      </c>
      <c r="F18" s="52">
        <v>1</v>
      </c>
      <c r="G18" s="52">
        <v>1</v>
      </c>
      <c r="H18" s="1">
        <f>SUM('Robotics Assessment'!$B18:$G18)</f>
        <v>6</v>
      </c>
    </row>
    <row r="19" spans="1:8" x14ac:dyDescent="0.15">
      <c r="A19" s="5" t="s">
        <v>9</v>
      </c>
      <c r="B19" s="49">
        <v>1</v>
      </c>
      <c r="C19" s="50">
        <v>1</v>
      </c>
      <c r="D19" s="50">
        <v>1</v>
      </c>
      <c r="E19" s="50">
        <v>1</v>
      </c>
      <c r="F19" s="50">
        <v>1</v>
      </c>
      <c r="G19" s="50">
        <v>1</v>
      </c>
      <c r="H19" s="2">
        <f>SUM('Robotics Assessment'!$B19:$G19)</f>
        <v>6</v>
      </c>
    </row>
    <row r="20" spans="1:8" x14ac:dyDescent="0.15">
      <c r="A20" s="4" t="s">
        <v>10</v>
      </c>
      <c r="B20" s="51">
        <v>1</v>
      </c>
      <c r="C20" s="52">
        <v>1</v>
      </c>
      <c r="D20" s="52">
        <v>1</v>
      </c>
      <c r="E20" s="52">
        <v>1</v>
      </c>
      <c r="F20" s="52">
        <v>1</v>
      </c>
      <c r="G20" s="52">
        <v>1</v>
      </c>
      <c r="H20" s="1">
        <f>SUM('Robotics Assessment'!$B20:$G20)</f>
        <v>6</v>
      </c>
    </row>
    <row r="21" spans="1:8" x14ac:dyDescent="0.15">
      <c r="A21" s="5" t="s">
        <v>11</v>
      </c>
      <c r="B21" s="49">
        <v>1</v>
      </c>
      <c r="C21" s="50">
        <v>1</v>
      </c>
      <c r="D21" s="50">
        <v>1</v>
      </c>
      <c r="E21" s="50">
        <v>1</v>
      </c>
      <c r="F21" s="50">
        <v>1</v>
      </c>
      <c r="G21" s="50">
        <v>1</v>
      </c>
      <c r="H21" s="2">
        <f>SUM('Robotics Assessment'!$B21:$G21)</f>
        <v>6</v>
      </c>
    </row>
    <row r="22" spans="1:8" x14ac:dyDescent="0.15">
      <c r="A22" s="4" t="s">
        <v>12</v>
      </c>
      <c r="B22" s="51" t="s">
        <v>43</v>
      </c>
      <c r="C22" s="52" t="s">
        <v>43</v>
      </c>
      <c r="D22" s="52" t="s">
        <v>43</v>
      </c>
      <c r="E22" s="52" t="s">
        <v>43</v>
      </c>
      <c r="F22" s="52" t="s">
        <v>43</v>
      </c>
      <c r="G22" s="52" t="s">
        <v>43</v>
      </c>
      <c r="H22" s="1">
        <f>COUNTIF(B22:G22,"=yes")</f>
        <v>6</v>
      </c>
    </row>
    <row r="23" spans="1:8" x14ac:dyDescent="0.15">
      <c r="A23" s="5" t="s">
        <v>13</v>
      </c>
      <c r="B23" s="49"/>
      <c r="C23" s="50"/>
      <c r="D23" s="50"/>
      <c r="E23" s="50"/>
      <c r="F23" s="50" t="s">
        <v>43</v>
      </c>
      <c r="G23" s="50"/>
      <c r="H23" s="1">
        <f>COUNTIF(B23:G23,"=yes")</f>
        <v>1</v>
      </c>
    </row>
    <row r="24" spans="1:8" x14ac:dyDescent="0.15">
      <c r="A24" s="4" t="s">
        <v>14</v>
      </c>
      <c r="B24" s="51"/>
      <c r="C24" s="52"/>
      <c r="D24" s="52" t="s">
        <v>44</v>
      </c>
      <c r="E24" s="52" t="s">
        <v>44</v>
      </c>
      <c r="F24" s="52" t="s">
        <v>44</v>
      </c>
      <c r="G24" s="52" t="s">
        <v>44</v>
      </c>
      <c r="H24" s="1">
        <f>COUNTIF(B24:G24,"=yes")</f>
        <v>0</v>
      </c>
    </row>
    <row r="25" spans="1:8" x14ac:dyDescent="0.15">
      <c r="A25" s="5" t="s">
        <v>28</v>
      </c>
      <c r="B25" s="49"/>
      <c r="C25" s="50"/>
      <c r="D25" s="50" t="s">
        <v>43</v>
      </c>
      <c r="E25" s="50" t="s">
        <v>43</v>
      </c>
      <c r="F25" s="50" t="s">
        <v>43</v>
      </c>
      <c r="G25" s="50" t="s">
        <v>43</v>
      </c>
      <c r="H25" s="1">
        <f>COUNTIF(B25:G25,"=yes")</f>
        <v>4</v>
      </c>
    </row>
    <row r="26" spans="1:8" x14ac:dyDescent="0.15">
      <c r="A26" s="9" t="s">
        <v>29</v>
      </c>
      <c r="B26" s="53"/>
      <c r="C26" s="54"/>
      <c r="D26" s="54"/>
      <c r="E26" s="54"/>
      <c r="F26" s="54"/>
      <c r="G26" s="54"/>
      <c r="H26" s="1"/>
    </row>
    <row r="27" spans="1:8" x14ac:dyDescent="0.15">
      <c r="A27" s="5" t="s">
        <v>30</v>
      </c>
      <c r="B27" s="49">
        <v>1</v>
      </c>
      <c r="C27" s="50">
        <v>1</v>
      </c>
      <c r="D27" s="50">
        <v>1</v>
      </c>
      <c r="E27" s="50">
        <v>1</v>
      </c>
      <c r="F27" s="50">
        <v>6</v>
      </c>
      <c r="G27" s="50">
        <v>1</v>
      </c>
      <c r="H27" s="2">
        <f>SUM('Robotics Assessment'!$B27:$G27)</f>
        <v>11</v>
      </c>
    </row>
    <row r="28" spans="1:8" x14ac:dyDescent="0.15">
      <c r="A28" s="4" t="s">
        <v>32</v>
      </c>
      <c r="B28" s="51">
        <v>1</v>
      </c>
      <c r="C28" s="52">
        <v>1</v>
      </c>
      <c r="D28" s="52">
        <v>4</v>
      </c>
      <c r="E28" s="52">
        <v>1</v>
      </c>
      <c r="F28" s="52">
        <v>1</v>
      </c>
      <c r="G28" s="52">
        <v>1</v>
      </c>
      <c r="H28" s="1">
        <f>SUM('Robotics Assessment'!$B28:$G28)</f>
        <v>9</v>
      </c>
    </row>
    <row r="29" spans="1:8" x14ac:dyDescent="0.15">
      <c r="A29" s="5" t="s">
        <v>33</v>
      </c>
      <c r="B29" s="49">
        <v>1</v>
      </c>
      <c r="C29" s="50">
        <v>1</v>
      </c>
      <c r="D29" s="50">
        <v>1</v>
      </c>
      <c r="E29" s="50">
        <v>1</v>
      </c>
      <c r="F29" s="50">
        <v>1</v>
      </c>
      <c r="G29" s="50">
        <v>1</v>
      </c>
      <c r="H29" s="2">
        <f>SUM('Robotics Assessment'!$B29:$G29)</f>
        <v>6</v>
      </c>
    </row>
    <row r="30" spans="1:8" x14ac:dyDescent="0.15">
      <c r="A30" s="6" t="s">
        <v>34</v>
      </c>
      <c r="B30" s="55">
        <v>1</v>
      </c>
      <c r="C30" s="56">
        <v>1</v>
      </c>
      <c r="D30" s="56">
        <v>1</v>
      </c>
      <c r="E30" s="56">
        <v>3</v>
      </c>
      <c r="F30" s="56">
        <v>1</v>
      </c>
      <c r="G30" s="56">
        <v>1</v>
      </c>
      <c r="H30" s="3">
        <f>SUM('Robotics Assessment'!$B30:$G30)</f>
        <v>8</v>
      </c>
    </row>
  </sheetData>
  <mergeCells count="15">
    <mergeCell ref="F1:G4"/>
    <mergeCell ref="E1:E4"/>
    <mergeCell ref="B9:D9"/>
    <mergeCell ref="B8:D8"/>
    <mergeCell ref="A10:G10"/>
    <mergeCell ref="A5:A7"/>
    <mergeCell ref="B2:D2"/>
    <mergeCell ref="B3:D3"/>
    <mergeCell ref="B4:D4"/>
    <mergeCell ref="B5:D7"/>
    <mergeCell ref="B1:D1"/>
    <mergeCell ref="E7:E8"/>
    <mergeCell ref="F7:F8"/>
    <mergeCell ref="G7:G8"/>
    <mergeCell ref="E5:G5"/>
  </mergeCells>
  <dataValidations count="1">
    <dataValidation type="list" allowBlank="1" showInputMessage="1" showErrorMessage="1" sqref="B22:G25">
      <formula1>yesno</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calc!$A$1:$A$3</xm:f>
          </x14:formula1>
          <xm:sqref>B9:D9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showGridLines="0" workbookViewId="0">
      <selection activeCell="A21" sqref="A21"/>
    </sheetView>
  </sheetViews>
  <sheetFormatPr baseColWidth="10" defaultRowHeight="14" x14ac:dyDescent="0.15"/>
  <sheetData>
    <row r="3" spans="1:2" x14ac:dyDescent="0.15">
      <c r="B3" t="s">
        <v>66</v>
      </c>
    </row>
    <row r="4" spans="1:2" x14ac:dyDescent="0.15">
      <c r="B4" s="25" t="s">
        <v>68</v>
      </c>
    </row>
    <row r="5" spans="1:2" x14ac:dyDescent="0.15">
      <c r="B5" t="s">
        <v>69</v>
      </c>
    </row>
    <row r="6" spans="1:2" x14ac:dyDescent="0.15">
      <c r="B6" t="s">
        <v>70</v>
      </c>
    </row>
    <row r="8" spans="1:2" x14ac:dyDescent="0.15">
      <c r="B8" t="s">
        <v>71</v>
      </c>
    </row>
    <row r="10" spans="1:2" x14ac:dyDescent="0.15">
      <c r="A10" t="s">
        <v>78</v>
      </c>
      <c r="B10" t="s">
        <v>77</v>
      </c>
    </row>
    <row r="11" spans="1:2" x14ac:dyDescent="0.15">
      <c r="A11" t="s">
        <v>79</v>
      </c>
      <c r="B11" t="s">
        <v>80</v>
      </c>
    </row>
    <row r="12" spans="1:2" x14ac:dyDescent="0.15">
      <c r="B12" t="s">
        <v>81</v>
      </c>
    </row>
    <row r="13" spans="1:2" x14ac:dyDescent="0.15">
      <c r="B13" t="s">
        <v>82</v>
      </c>
    </row>
    <row r="14" spans="1:2" x14ac:dyDescent="0.15">
      <c r="B14" t="s">
        <v>83</v>
      </c>
    </row>
    <row r="16" spans="1:2" x14ac:dyDescent="0.15">
      <c r="A16" t="s">
        <v>78</v>
      </c>
      <c r="B16" t="s">
        <v>85</v>
      </c>
    </row>
    <row r="17" spans="1:2" x14ac:dyDescent="0.15">
      <c r="A17" t="s">
        <v>84</v>
      </c>
      <c r="B17" t="s">
        <v>86</v>
      </c>
    </row>
    <row r="18" spans="1:2" x14ac:dyDescent="0.15">
      <c r="B18" t="s">
        <v>87</v>
      </c>
    </row>
    <row r="20" spans="1:2" x14ac:dyDescent="0.15">
      <c r="A20" t="s">
        <v>88</v>
      </c>
    </row>
  </sheetData>
  <hyperlinks>
    <hyperlink ref="B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E9" sqref="E9"/>
    </sheetView>
  </sheetViews>
  <sheetFormatPr baseColWidth="10" defaultColWidth="8.83203125" defaultRowHeight="14" x14ac:dyDescent="0.15"/>
  <cols>
    <col min="1" max="1" width="13.1640625" bestFit="1" customWidth="1"/>
    <col min="2" max="2" width="14.6640625" bestFit="1" customWidth="1"/>
    <col min="3" max="3" width="18.5" bestFit="1" customWidth="1"/>
    <col min="4" max="5" width="21" bestFit="1" customWidth="1"/>
    <col min="7" max="7" width="40.1640625" bestFit="1" customWidth="1"/>
  </cols>
  <sheetData>
    <row r="1" spans="1:8" x14ac:dyDescent="0.15">
      <c r="A1" t="s">
        <v>40</v>
      </c>
      <c r="G1" t="s">
        <v>48</v>
      </c>
    </row>
    <row r="2" spans="1:8" x14ac:dyDescent="0.15">
      <c r="A2" t="s">
        <v>41</v>
      </c>
      <c r="G2" t="s">
        <v>49</v>
      </c>
      <c r="H2">
        <v>1</v>
      </c>
    </row>
    <row r="3" spans="1:8" x14ac:dyDescent="0.15">
      <c r="A3" t="s">
        <v>42</v>
      </c>
      <c r="G3" t="s">
        <v>50</v>
      </c>
      <c r="H3">
        <v>2</v>
      </c>
    </row>
    <row r="4" spans="1:8" x14ac:dyDescent="0.15">
      <c r="A4" t="s">
        <v>43</v>
      </c>
      <c r="C4" s="18" t="s">
        <v>16</v>
      </c>
      <c r="D4" s="18" t="s">
        <v>17</v>
      </c>
      <c r="E4" s="8" t="s">
        <v>18</v>
      </c>
      <c r="G4" s="16" t="s">
        <v>51</v>
      </c>
      <c r="H4">
        <v>3</v>
      </c>
    </row>
    <row r="5" spans="1:8" x14ac:dyDescent="0.15">
      <c r="A5" t="s">
        <v>44</v>
      </c>
      <c r="B5" t="s">
        <v>45</v>
      </c>
      <c r="C5">
        <f>SUMPRODUCT('Robotics Assessment'!H12:H15)</f>
        <v>615</v>
      </c>
      <c r="D5">
        <f>SUMPRODUCT('Robotics Assessment'!H12:H15)</f>
        <v>615</v>
      </c>
      <c r="E5">
        <f>SUMPRODUCT('Robotics Assessment'!H12:H15)</f>
        <v>615</v>
      </c>
      <c r="G5" t="s">
        <v>52</v>
      </c>
      <c r="H5">
        <v>1.5</v>
      </c>
    </row>
    <row r="6" spans="1:8" x14ac:dyDescent="0.15">
      <c r="B6" t="s">
        <v>46</v>
      </c>
      <c r="C6">
        <f>'Robotics Assessment'!H18*calc!H2+'Robotics Assessment'!H19*calc!H4+calc!H3*'Robotics Assessment'!H20+'Robotics Assessment'!H21*calc!H5</f>
        <v>45</v>
      </c>
      <c r="D6">
        <f>'Robotics Assessment'!H18*calc!H2+'Robotics Assessment'!H19*calc!H4+calc!H3*'Robotics Assessment'!H20+'Robotics Assessment'!H21*calc!H5</f>
        <v>45</v>
      </c>
      <c r="E6">
        <f>'Robotics Assessment'!H18*calc!H2+'Robotics Assessment'!H19*calc!H4+calc!H3*'Robotics Assessment'!H20+'Robotics Assessment'!H21*calc!H5</f>
        <v>45</v>
      </c>
    </row>
    <row r="7" spans="1:8" x14ac:dyDescent="0.15">
      <c r="B7" t="s">
        <v>53</v>
      </c>
      <c r="C7">
        <f>'Robotics Assessment'!H22*calc!H13+'Robotics Assessment'!H23*calc!H14+'Robotics Assessment'!H24*calc!H15+'Robotics Assessment'!H25*calc!H16</f>
        <v>24</v>
      </c>
      <c r="D7" s="19">
        <f>'Robotics Assessment'!H22*calc!H13+'Robotics Assessment'!H23*calc!H14+'Robotics Assessment'!H24*calc!H15+'Robotics Assessment'!H25*calc!H16</f>
        <v>24</v>
      </c>
      <c r="E7">
        <f>'Robotics Assessment'!H22*calc!H13+'Robotics Assessment'!H23*calc!H14+'Robotics Assessment'!H24*calc!H15+'Robotics Assessment'!H25*calc!H16</f>
        <v>24</v>
      </c>
      <c r="G7" s="14" t="s">
        <v>5</v>
      </c>
      <c r="H7">
        <v>1</v>
      </c>
    </row>
    <row r="8" spans="1:8" x14ac:dyDescent="0.15">
      <c r="B8" t="s">
        <v>47</v>
      </c>
      <c r="C8">
        <f>SUMPRODUCT(H18:H21,'Robotics Assessment'!H27:H30)</f>
        <v>283</v>
      </c>
      <c r="D8">
        <f>SUMPRODUCT(H18:H21,'Robotics Assessment'!H27:H30)</f>
        <v>283</v>
      </c>
      <c r="E8">
        <f>SUMPRODUCT(H18:H21,'Robotics Assessment'!H27:H30)</f>
        <v>283</v>
      </c>
      <c r="G8" s="5" t="s">
        <v>26</v>
      </c>
      <c r="H8">
        <v>1</v>
      </c>
    </row>
    <row r="9" spans="1:8" x14ac:dyDescent="0.15">
      <c r="B9" s="20" t="s">
        <v>54</v>
      </c>
      <c r="C9" s="21">
        <f>((D14-C14)/(D13-C13)*C5+(D17-C17)/(D16-C16)*C6+(D20-C20)/(D19-C19)*C7+(D23-C23)/(D22-C22)*C8)/6</f>
        <v>20.437134502923975</v>
      </c>
      <c r="D9" s="22">
        <f>( (D27-C27)/(D26-C26)*D5+(D30-C30)/(D29-C29)*D6+(D33-C33)/(D32-C32)*D7+(D36-C36)/(D35-C35)*D8)/(SUM(D5:D8))</f>
        <v>0.27673578983653552</v>
      </c>
      <c r="E9" s="22">
        <f>1-(( (D40-C40)/(D39-C39)*E5+(D43-C43)/(D42-C42)*E6+(D46-C46)/(D45-C45)*E7+(D49-C49)/(D48-C48)*E8  ))/(SUM(E5:E8))</f>
        <v>0.87319254703459792</v>
      </c>
      <c r="G9" s="4" t="s">
        <v>27</v>
      </c>
      <c r="H9">
        <v>2</v>
      </c>
    </row>
    <row r="10" spans="1:8" x14ac:dyDescent="0.15">
      <c r="E10" t="str">
        <f>INDEX(H24:H28,MATCH(E9,G24:G28,-1))</f>
        <v>Batch Monitoring</v>
      </c>
      <c r="G10" s="5" t="s">
        <v>6</v>
      </c>
      <c r="H10">
        <v>0.1</v>
      </c>
    </row>
    <row r="11" spans="1:8" x14ac:dyDescent="0.15">
      <c r="C11" s="17"/>
      <c r="D11" s="17"/>
      <c r="G11" s="4" t="s">
        <v>7</v>
      </c>
      <c r="H11">
        <v>0.1</v>
      </c>
    </row>
    <row r="13" spans="1:8" x14ac:dyDescent="0.15">
      <c r="A13" s="44" t="s">
        <v>16</v>
      </c>
      <c r="B13" t="s">
        <v>45</v>
      </c>
      <c r="C13">
        <v>50</v>
      </c>
      <c r="D13">
        <v>100</v>
      </c>
      <c r="G13" s="4" t="s">
        <v>12</v>
      </c>
      <c r="H13">
        <v>1</v>
      </c>
    </row>
    <row r="14" spans="1:8" x14ac:dyDescent="0.15">
      <c r="A14" s="44"/>
      <c r="B14" t="s">
        <v>55</v>
      </c>
      <c r="C14">
        <v>5</v>
      </c>
      <c r="D14">
        <v>10</v>
      </c>
      <c r="G14" s="5" t="s">
        <v>13</v>
      </c>
      <c r="H14">
        <v>2</v>
      </c>
    </row>
    <row r="15" spans="1:8" x14ac:dyDescent="0.15">
      <c r="A15" s="44"/>
      <c r="G15" s="4" t="s">
        <v>14</v>
      </c>
      <c r="H15">
        <v>3</v>
      </c>
    </row>
    <row r="16" spans="1:8" x14ac:dyDescent="0.15">
      <c r="A16" s="44"/>
      <c r="B16" t="s">
        <v>46</v>
      </c>
      <c r="C16">
        <v>10</v>
      </c>
      <c r="D16">
        <v>100</v>
      </c>
      <c r="G16" s="5" t="s">
        <v>28</v>
      </c>
      <c r="H16">
        <v>4</v>
      </c>
    </row>
    <row r="17" spans="1:9" x14ac:dyDescent="0.15">
      <c r="A17" s="44"/>
      <c r="B17" t="s">
        <v>55</v>
      </c>
      <c r="C17">
        <v>10</v>
      </c>
      <c r="D17">
        <v>30</v>
      </c>
    </row>
    <row r="18" spans="1:9" x14ac:dyDescent="0.15">
      <c r="A18" s="44"/>
      <c r="G18" s="5" t="s">
        <v>30</v>
      </c>
      <c r="H18">
        <v>7</v>
      </c>
    </row>
    <row r="19" spans="1:9" x14ac:dyDescent="0.15">
      <c r="A19" s="44"/>
      <c r="B19" t="s">
        <v>56</v>
      </c>
      <c r="C19">
        <v>5</v>
      </c>
      <c r="D19">
        <v>50</v>
      </c>
      <c r="G19" s="4" t="s">
        <v>32</v>
      </c>
      <c r="H19">
        <v>8</v>
      </c>
    </row>
    <row r="20" spans="1:9" x14ac:dyDescent="0.15">
      <c r="A20" s="44"/>
      <c r="B20" t="s">
        <v>55</v>
      </c>
      <c r="C20">
        <v>20</v>
      </c>
      <c r="D20">
        <v>60</v>
      </c>
      <c r="G20" s="5" t="s">
        <v>33</v>
      </c>
      <c r="H20">
        <v>9</v>
      </c>
    </row>
    <row r="21" spans="1:9" x14ac:dyDescent="0.15">
      <c r="A21" s="44"/>
      <c r="G21" s="6" t="s">
        <v>34</v>
      </c>
      <c r="H21">
        <v>10</v>
      </c>
    </row>
    <row r="22" spans="1:9" x14ac:dyDescent="0.15">
      <c r="A22" s="44"/>
      <c r="B22" t="s">
        <v>47</v>
      </c>
      <c r="C22">
        <v>5</v>
      </c>
      <c r="D22">
        <v>100</v>
      </c>
    </row>
    <row r="23" spans="1:9" x14ac:dyDescent="0.15">
      <c r="A23" s="44"/>
      <c r="B23" t="s">
        <v>55</v>
      </c>
      <c r="C23">
        <v>10</v>
      </c>
      <c r="D23">
        <v>20</v>
      </c>
    </row>
    <row r="24" spans="1:9" x14ac:dyDescent="0.15">
      <c r="G24">
        <v>1</v>
      </c>
      <c r="H24" t="s">
        <v>64</v>
      </c>
    </row>
    <row r="25" spans="1:9" x14ac:dyDescent="0.15">
      <c r="G25">
        <v>0.99</v>
      </c>
      <c r="H25" t="s">
        <v>60</v>
      </c>
      <c r="I25">
        <v>99</v>
      </c>
    </row>
    <row r="26" spans="1:9" x14ac:dyDescent="0.15">
      <c r="A26" s="44" t="s">
        <v>17</v>
      </c>
      <c r="B26" t="s">
        <v>45</v>
      </c>
      <c r="C26">
        <v>50</v>
      </c>
      <c r="D26">
        <v>100</v>
      </c>
      <c r="G26">
        <v>0.95</v>
      </c>
      <c r="H26" t="s">
        <v>62</v>
      </c>
      <c r="I26">
        <v>95</v>
      </c>
    </row>
    <row r="27" spans="1:9" x14ac:dyDescent="0.15">
      <c r="A27" s="44"/>
      <c r="B27" t="s">
        <v>59</v>
      </c>
      <c r="C27">
        <v>10</v>
      </c>
      <c r="D27">
        <v>30</v>
      </c>
      <c r="G27">
        <v>0.9</v>
      </c>
      <c r="H27" t="s">
        <v>61</v>
      </c>
      <c r="I27">
        <v>90</v>
      </c>
    </row>
    <row r="28" spans="1:9" x14ac:dyDescent="0.15">
      <c r="A28" s="44"/>
      <c r="G28">
        <v>0.8</v>
      </c>
      <c r="H28" t="s">
        <v>63</v>
      </c>
      <c r="I28">
        <v>80</v>
      </c>
    </row>
    <row r="29" spans="1:9" x14ac:dyDescent="0.15">
      <c r="A29" s="44"/>
      <c r="B29" t="s">
        <v>46</v>
      </c>
      <c r="C29">
        <v>10</v>
      </c>
      <c r="D29">
        <v>100</v>
      </c>
    </row>
    <row r="30" spans="1:9" x14ac:dyDescent="0.15">
      <c r="A30" s="44"/>
      <c r="B30" t="s">
        <v>59</v>
      </c>
      <c r="C30">
        <v>10</v>
      </c>
      <c r="D30">
        <v>30</v>
      </c>
    </row>
    <row r="31" spans="1:9" x14ac:dyDescent="0.15">
      <c r="A31" s="44"/>
    </row>
    <row r="32" spans="1:9" x14ac:dyDescent="0.15">
      <c r="A32" s="44"/>
      <c r="B32" t="s">
        <v>56</v>
      </c>
      <c r="C32">
        <v>5</v>
      </c>
      <c r="D32">
        <v>50</v>
      </c>
    </row>
    <row r="33" spans="1:4" x14ac:dyDescent="0.15">
      <c r="A33" s="44"/>
      <c r="B33" t="s">
        <v>59</v>
      </c>
      <c r="C33">
        <v>5</v>
      </c>
      <c r="D33">
        <v>10</v>
      </c>
    </row>
    <row r="34" spans="1:4" x14ac:dyDescent="0.15">
      <c r="A34" s="44"/>
    </row>
    <row r="35" spans="1:4" x14ac:dyDescent="0.15">
      <c r="A35" s="44"/>
      <c r="B35" t="s">
        <v>47</v>
      </c>
      <c r="C35">
        <v>5</v>
      </c>
      <c r="D35">
        <v>100</v>
      </c>
    </row>
    <row r="36" spans="1:4" x14ac:dyDescent="0.15">
      <c r="A36" s="44"/>
      <c r="B36" t="s">
        <v>59</v>
      </c>
      <c r="C36">
        <v>2</v>
      </c>
      <c r="D36">
        <v>5</v>
      </c>
    </row>
    <row r="39" spans="1:4" x14ac:dyDescent="0.15">
      <c r="A39" s="44" t="s">
        <v>18</v>
      </c>
      <c r="B39" t="s">
        <v>45</v>
      </c>
      <c r="C39">
        <v>50</v>
      </c>
      <c r="D39">
        <v>100</v>
      </c>
    </row>
    <row r="40" spans="1:4" x14ac:dyDescent="0.15">
      <c r="A40" s="44"/>
      <c r="B40" t="s">
        <v>59</v>
      </c>
      <c r="C40">
        <v>5</v>
      </c>
      <c r="D40">
        <v>10</v>
      </c>
    </row>
    <row r="41" spans="1:4" x14ac:dyDescent="0.15">
      <c r="A41" s="44"/>
    </row>
    <row r="42" spans="1:4" x14ac:dyDescent="0.15">
      <c r="A42" s="44"/>
      <c r="B42" t="s">
        <v>46</v>
      </c>
      <c r="C42">
        <v>10</v>
      </c>
      <c r="D42">
        <v>100</v>
      </c>
    </row>
    <row r="43" spans="1:4" x14ac:dyDescent="0.15">
      <c r="A43" s="44"/>
      <c r="B43" t="s">
        <v>59</v>
      </c>
      <c r="C43">
        <v>10</v>
      </c>
      <c r="D43">
        <v>30</v>
      </c>
    </row>
    <row r="44" spans="1:4" x14ac:dyDescent="0.15">
      <c r="A44" s="44"/>
    </row>
    <row r="45" spans="1:4" x14ac:dyDescent="0.15">
      <c r="A45" s="44"/>
      <c r="B45" t="s">
        <v>56</v>
      </c>
      <c r="C45">
        <v>5</v>
      </c>
      <c r="D45">
        <v>50</v>
      </c>
    </row>
    <row r="46" spans="1:4" x14ac:dyDescent="0.15">
      <c r="A46" s="44"/>
      <c r="B46" t="s">
        <v>59</v>
      </c>
      <c r="C46">
        <v>20</v>
      </c>
      <c r="D46">
        <v>60</v>
      </c>
    </row>
    <row r="47" spans="1:4" x14ac:dyDescent="0.15">
      <c r="A47" s="44"/>
    </row>
    <row r="48" spans="1:4" x14ac:dyDescent="0.15">
      <c r="A48" s="44"/>
      <c r="B48" t="s">
        <v>47</v>
      </c>
      <c r="C48">
        <v>5</v>
      </c>
      <c r="D48">
        <v>100</v>
      </c>
    </row>
    <row r="49" spans="1:4" x14ac:dyDescent="0.15">
      <c r="A49" s="44"/>
      <c r="B49" t="s">
        <v>59</v>
      </c>
      <c r="C49">
        <v>10</v>
      </c>
      <c r="D49">
        <v>20</v>
      </c>
    </row>
  </sheetData>
  <sheetProtection password="AAF9" sheet="1" objects="1" scenarios="1" selectLockedCells="1" selectUnlockedCells="1"/>
  <mergeCells count="3">
    <mergeCell ref="A13:A23"/>
    <mergeCell ref="A26:A36"/>
    <mergeCell ref="A39:A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Robotics Assessment</vt:lpstr>
      <vt:lpstr>Help</vt:lpstr>
      <vt:lpstr>calc</vt:lpstr>
    </vt:vector>
  </TitlesOfParts>
  <Company>UBS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Prabhat-Kumar</dc:creator>
  <cp:lastModifiedBy>Microsoft Office User</cp:lastModifiedBy>
  <dcterms:created xsi:type="dcterms:W3CDTF">2016-10-10T05:54:35Z</dcterms:created>
  <dcterms:modified xsi:type="dcterms:W3CDTF">2016-10-13T17:19:41Z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QPDocumentId">
    <vt:lpwstr>2f34e23b-5953-4fc7-a120-f68fe8ef5e96</vt:lpwstr>
  </property>
  <property fmtid="{D5CDD505-2E9C-101B-9397-08002B2CF9AE}" pid="3" name="Language">
    <vt:lpwstr>1033</vt:lpwstr>
  </property>
  <property fmtid="{D5CDD505-2E9C-101B-9397-08002B2CF9AE}" pid="4" name="Create_Backup">
    <vt:lpwstr>3</vt:lpwstr>
  </property>
  <property fmtid="{D5CDD505-2E9C-101B-9397-08002B2CF9AE}" pid="5" name="Workbook_Font">
    <vt:lpwstr>Frutiger 45 Light</vt:lpwstr>
  </property>
  <property fmtid="{D5CDD505-2E9C-101B-9397-08002B2CF9AE}" pid="6" name="Workbook_FontSize">
    <vt:lpwstr>10</vt:lpwstr>
  </property>
  <property fmtid="{D5CDD505-2E9C-101B-9397-08002B2CF9AE}" pid="7" name="Average_Translated">
    <vt:lpwstr>Average</vt:lpwstr>
  </property>
  <property fmtid="{D5CDD505-2E9C-101B-9397-08002B2CF9AE}" pid="8" name="Thick_Lines">
    <vt:lpwstr>0</vt:lpwstr>
  </property>
  <property fmtid="{D5CDD505-2E9C-101B-9397-08002B2CF9AE}" pid="9" name="Num_Categories_On_XAxis">
    <vt:lpwstr>6</vt:lpwstr>
  </property>
  <property fmtid="{D5CDD505-2E9C-101B-9397-08002B2CF9AE}" pid="10" name="Share_PX_Label">
    <vt:lpwstr>Stock price</vt:lpwstr>
  </property>
  <property fmtid="{D5CDD505-2E9C-101B-9397-08002B2CF9AE}" pid="11" name="Volume_Label">
    <vt:lpwstr>Volume (000s)</vt:lpwstr>
  </property>
  <property fmtid="{D5CDD505-2E9C-101B-9397-08002B2CF9AE}" pid="12" name="Stock_Volume_XAxis_Label">
    <vt:lpwstr>Closing date</vt:lpwstr>
  </property>
  <property fmtid="{D5CDD505-2E9C-101B-9397-08002B2CF9AE}" pid="13" name="Pie_Chart_Labels">
    <vt:lpwstr>-1</vt:lpwstr>
  </property>
  <property fmtid="{D5CDD505-2E9C-101B-9397-08002B2CF9AE}" pid="14" name="Pie_Chart_Legend">
    <vt:lpwstr>0</vt:lpwstr>
  </property>
  <property fmtid="{D5CDD505-2E9C-101B-9397-08002B2CF9AE}" pid="15" name="Annotation_Add_Date">
    <vt:lpwstr>-1</vt:lpwstr>
  </property>
  <property fmtid="{D5CDD505-2E9C-101B-9397-08002B2CF9AE}" pid="16" name="Annotation_Date_Bold">
    <vt:lpwstr>-1</vt:lpwstr>
  </property>
  <property fmtid="{D5CDD505-2E9C-101B-9397-08002B2CF9AE}" pid="17" name="Annotation_Date_Format">
    <vt:lpwstr>F1</vt:lpwstr>
  </property>
  <property fmtid="{D5CDD505-2E9C-101B-9397-08002B2CF9AE}" pid="18" name="ShowGridlines">
    <vt:lpwstr>-1</vt:lpwstr>
  </property>
  <property fmtid="{D5CDD505-2E9C-101B-9397-08002B2CF9AE}" pid="19" name="ShowYAxis">
    <vt:lpwstr>0</vt:lpwstr>
  </property>
  <property fmtid="{D5CDD505-2E9C-101B-9397-08002B2CF9AE}" pid="20" name="UseStackWhiteBorder">
    <vt:lpwstr>-1</vt:lpwstr>
  </property>
  <property fmtid="{D5CDD505-2E9C-101B-9397-08002B2CF9AE}" pid="21" name="UseDashStyle">
    <vt:lpwstr>0</vt:lpwstr>
  </property>
</Properties>
</file>