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24" i="1" l="1"/>
  <c r="K25" i="1"/>
  <c r="L25" i="1" s="1"/>
  <c r="K24" i="1"/>
  <c r="L24" i="1" s="1"/>
  <c r="H27" i="1"/>
  <c r="G26" i="1"/>
  <c r="G27" i="1" s="1"/>
  <c r="F26" i="1"/>
  <c r="F27" i="1" s="1"/>
  <c r="F25" i="1"/>
  <c r="H16" i="1"/>
  <c r="F15" i="1"/>
  <c r="H12" i="1"/>
  <c r="H15" i="1" s="1"/>
  <c r="F12" i="1"/>
  <c r="F17" i="1" s="1"/>
  <c r="G11" i="1"/>
  <c r="G12" i="1" s="1"/>
  <c r="F11" i="1"/>
  <c r="F10" i="1"/>
  <c r="F16" i="1" s="1"/>
  <c r="G16" i="1" l="1"/>
  <c r="I16" i="1" s="1"/>
  <c r="G15" i="1"/>
  <c r="H18" i="1"/>
  <c r="F18" i="1"/>
  <c r="N24" i="1"/>
  <c r="O24" i="1" s="1"/>
  <c r="Q24" i="1" s="1"/>
  <c r="G17" i="1"/>
  <c r="I17" i="1" s="1"/>
  <c r="I15" i="1"/>
  <c r="K26" i="1"/>
  <c r="L26" i="1" s="1"/>
  <c r="H17" i="1"/>
  <c r="J16" i="1" l="1"/>
  <c r="I18" i="1"/>
  <c r="J17" i="1" s="1"/>
  <c r="J15" i="1"/>
  <c r="G18" i="1"/>
</calcChain>
</file>

<file path=xl/sharedStrings.xml><?xml version="1.0" encoding="utf-8"?>
<sst xmlns="http://schemas.openxmlformats.org/spreadsheetml/2006/main" count="42" uniqueCount="22">
  <si>
    <t>Desain</t>
  </si>
  <si>
    <t>Kriteria</t>
  </si>
  <si>
    <t>Irit</t>
  </si>
  <si>
    <t>Kualitas</t>
  </si>
  <si>
    <t>Jumlah</t>
  </si>
  <si>
    <t>Priority Vector</t>
  </si>
  <si>
    <t>Kriteria Motor</t>
  </si>
  <si>
    <t xml:space="preserve"> </t>
  </si>
  <si>
    <t>Hasil Kali</t>
  </si>
  <si>
    <t>Hasil Kali / Priority Vector</t>
  </si>
  <si>
    <t>lambda</t>
  </si>
  <si>
    <t>CI</t>
  </si>
  <si>
    <t>RI</t>
  </si>
  <si>
    <t>CR</t>
  </si>
  <si>
    <t>Lambda = Rata2 Hasil Kali/ Priority Vector</t>
  </si>
  <si>
    <t>CI = (lambda - n) / (n-1)</t>
  </si>
  <si>
    <t>RI = 1,98 * (n-2) / n</t>
  </si>
  <si>
    <t>CR = CI / RI</t>
  </si>
  <si>
    <t>UJI KONSITENSI</t>
  </si>
  <si>
    <t>Normalisasi</t>
  </si>
  <si>
    <t>Tabel Penilaian</t>
  </si>
  <si>
    <t>KURANG DARI 0,1 BERARTI KONSISTEN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</si>
</sst>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3" borderId="0" xfId="0" applyNumberFormat="1" applyFill="1" applyAlignment="1">
      <alignment horizontal="center" vertical="center" wrapText="1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3" borderId="0" xfId="0" applyNumberFormat="1" applyFill="1" applyAlignment="1">
      <alignment vertic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R27"/>
  <sheetViews>
    <sheetView tabSelected="1" topLeftCell="B4" zoomScale="160" zoomScaleNormal="160" workbookViewId="0">
      <selection activeCell="B4" sqref="B4"/>
    </sheetView>
  </sheetViews>
  <sheetFormatPr defaultColWidth="8.28515625" defaultRowHeight="15" x14ac:dyDescent="0.25"/>
  <cols>
    <col min="1" max="11" width="8.28515625" style="1"/>
    <col min="12" max="12" width="13.7109375" style="1" customWidth="1"/>
    <col min="13" max="16384" width="8.28515625" style="1"/>
  </cols>
  <sheetData>
    <row r="7" spans="2:10" x14ac:dyDescent="0.25">
      <c r="D7" s="11" t="s">
        <v>20</v>
      </c>
      <c r="E7" s="11"/>
    </row>
    <row r="8" spans="2:10" x14ac:dyDescent="0.25">
      <c r="E8" s="3" t="s">
        <v>1</v>
      </c>
      <c r="F8" s="3" t="s">
        <v>2</v>
      </c>
      <c r="G8" s="3" t="s">
        <v>3</v>
      </c>
      <c r="H8" s="3" t="s">
        <v>0</v>
      </c>
    </row>
    <row r="9" spans="2:10" x14ac:dyDescent="0.25">
      <c r="E9" s="3" t="s">
        <v>2</v>
      </c>
      <c r="F9" s="1">
        <v>1</v>
      </c>
      <c r="G9" s="1">
        <v>2</v>
      </c>
      <c r="H9" s="1">
        <v>3</v>
      </c>
    </row>
    <row r="10" spans="2:10" x14ac:dyDescent="0.25">
      <c r="E10" s="3" t="s">
        <v>3</v>
      </c>
      <c r="F10" s="1">
        <f>1/G9</f>
        <v>0.5</v>
      </c>
      <c r="G10" s="1">
        <v>1</v>
      </c>
      <c r="H10" s="1">
        <v>1.5</v>
      </c>
    </row>
    <row r="11" spans="2:10" x14ac:dyDescent="0.25">
      <c r="E11" s="3" t="s">
        <v>0</v>
      </c>
      <c r="F11" s="1">
        <f>1/H9</f>
        <v>0.33333333333333331</v>
      </c>
      <c r="G11" s="1">
        <f>1/H10</f>
        <v>0.66666666666666663</v>
      </c>
      <c r="H11" s="1">
        <v>1</v>
      </c>
    </row>
    <row r="12" spans="2:10" x14ac:dyDescent="0.25">
      <c r="E12" s="4" t="s">
        <v>4</v>
      </c>
      <c r="F12" s="4">
        <f>SUM(F9:F11)</f>
        <v>1.8333333333333333</v>
      </c>
      <c r="G12" s="4">
        <f t="shared" ref="G12:H12" si="0">SUM(G9:G11)</f>
        <v>3.6666666666666665</v>
      </c>
      <c r="H12" s="4">
        <f t="shared" si="0"/>
        <v>5.5</v>
      </c>
    </row>
    <row r="13" spans="2:10" x14ac:dyDescent="0.25">
      <c r="D13" s="11" t="s">
        <v>19</v>
      </c>
      <c r="E13" s="11"/>
    </row>
    <row r="14" spans="2:10" ht="30" x14ac:dyDescent="0.25">
      <c r="B14" s="1" t="s">
        <v>7</v>
      </c>
      <c r="E14" s="5" t="s">
        <v>6</v>
      </c>
      <c r="F14" s="5" t="s">
        <v>2</v>
      </c>
      <c r="G14" s="5" t="s">
        <v>3</v>
      </c>
      <c r="H14" s="5" t="s">
        <v>0</v>
      </c>
      <c r="I14" s="5" t="s">
        <v>4</v>
      </c>
      <c r="J14" s="5" t="s">
        <v>5</v>
      </c>
    </row>
    <row r="15" spans="2:10" x14ac:dyDescent="0.25">
      <c r="E15" s="6" t="s">
        <v>2</v>
      </c>
      <c r="F15" s="1">
        <f>F9/F$12</f>
        <v>0.54545454545454553</v>
      </c>
      <c r="G15" s="1">
        <f>G9/G$12</f>
        <v>0.54545454545454553</v>
      </c>
      <c r="H15" s="1">
        <f t="shared" ref="H15" si="1">H9/H$12</f>
        <v>0.54545454545454541</v>
      </c>
      <c r="I15" s="4">
        <f>SUM(F15:H15)</f>
        <v>1.6363636363636365</v>
      </c>
      <c r="J15" s="2">
        <f>I15/I$18</f>
        <v>0.54545454545454553</v>
      </c>
    </row>
    <row r="16" spans="2:10" x14ac:dyDescent="0.25">
      <c r="E16" s="6" t="s">
        <v>3</v>
      </c>
      <c r="F16" s="1">
        <f t="shared" ref="F16:H17" si="2">F10/F$12</f>
        <v>0.27272727272727276</v>
      </c>
      <c r="G16" s="1">
        <f t="shared" si="2"/>
        <v>0.27272727272727276</v>
      </c>
      <c r="H16" s="1">
        <f t="shared" si="2"/>
        <v>0.27272727272727271</v>
      </c>
      <c r="I16" s="4">
        <f t="shared" ref="I16:I17" si="3">SUM(F16:H16)</f>
        <v>0.81818181818181823</v>
      </c>
      <c r="J16" s="2">
        <f t="shared" ref="J16:J17" si="4">I16/I$18</f>
        <v>0.27272727272727276</v>
      </c>
    </row>
    <row r="17" spans="4:18" x14ac:dyDescent="0.25">
      <c r="E17" s="6" t="s">
        <v>0</v>
      </c>
      <c r="F17" s="1">
        <f t="shared" si="2"/>
        <v>0.18181818181818182</v>
      </c>
      <c r="G17" s="1">
        <f t="shared" si="2"/>
        <v>0.18181818181818182</v>
      </c>
      <c r="H17" s="1">
        <f t="shared" si="2"/>
        <v>0.18181818181818182</v>
      </c>
      <c r="I17" s="4">
        <f t="shared" si="3"/>
        <v>0.54545454545454541</v>
      </c>
      <c r="J17" s="2">
        <f t="shared" si="4"/>
        <v>0.1818181818181818</v>
      </c>
    </row>
    <row r="18" spans="4:18" x14ac:dyDescent="0.25">
      <c r="E18" s="7" t="s">
        <v>4</v>
      </c>
      <c r="F18" s="4">
        <f>SUM(F15:F17)</f>
        <v>1.0000000000000002</v>
      </c>
      <c r="G18" s="4">
        <f t="shared" ref="G18:I18" si="5">SUM(G15:G17)</f>
        <v>1.0000000000000002</v>
      </c>
      <c r="H18" s="4">
        <f t="shared" si="5"/>
        <v>1</v>
      </c>
      <c r="I18" s="4">
        <f t="shared" si="5"/>
        <v>3</v>
      </c>
    </row>
    <row r="21" spans="4:18" ht="90" x14ac:dyDescent="0.25">
      <c r="N21" s="10" t="s">
        <v>14</v>
      </c>
      <c r="O21" s="10" t="s">
        <v>15</v>
      </c>
      <c r="P21" s="10" t="s">
        <v>16</v>
      </c>
      <c r="Q21" s="10" t="s">
        <v>17</v>
      </c>
    </row>
    <row r="22" spans="4:18" x14ac:dyDescent="0.25">
      <c r="D22" s="11" t="s">
        <v>18</v>
      </c>
      <c r="E22" s="11"/>
    </row>
    <row r="23" spans="4:18" ht="45" x14ac:dyDescent="0.25">
      <c r="E23" s="9" t="s">
        <v>1</v>
      </c>
      <c r="F23" s="9" t="s">
        <v>2</v>
      </c>
      <c r="G23" s="9" t="s">
        <v>3</v>
      </c>
      <c r="H23" s="9" t="s">
        <v>0</v>
      </c>
      <c r="J23" s="5" t="s">
        <v>5</v>
      </c>
      <c r="K23" s="5" t="s">
        <v>8</v>
      </c>
      <c r="L23" s="5" t="s">
        <v>9</v>
      </c>
      <c r="N23" s="5" t="s">
        <v>10</v>
      </c>
      <c r="O23" s="5" t="s">
        <v>11</v>
      </c>
      <c r="P23" s="5" t="s">
        <v>12</v>
      </c>
      <c r="Q23" s="5" t="s">
        <v>13</v>
      </c>
    </row>
    <row r="24" spans="4:18" x14ac:dyDescent="0.25">
      <c r="E24" s="8" t="s">
        <v>2</v>
      </c>
      <c r="F24" s="1">
        <v>1</v>
      </c>
      <c r="G24" s="1">
        <v>2</v>
      </c>
      <c r="H24" s="1">
        <v>3</v>
      </c>
      <c r="J24" s="2">
        <v>0.54545454545454553</v>
      </c>
      <c r="K24" s="1">
        <f>F24*J$24+G24*J$25+H24*J$26</f>
        <v>1.6363636363636365</v>
      </c>
      <c r="L24" s="1">
        <f>K24/J24</f>
        <v>3</v>
      </c>
      <c r="N24" s="1">
        <f>AVERAGE(L24:L26)</f>
        <v>3</v>
      </c>
      <c r="O24" s="1">
        <f>(N24-3)/(3-1)</f>
        <v>0</v>
      </c>
      <c r="P24" s="1">
        <f>(1.98*(3-2))/3</f>
        <v>0.66</v>
      </c>
      <c r="Q24" s="1">
        <f>O24/P24</f>
        <v>0</v>
      </c>
      <c r="R24" s="1" t="s">
        <v>21</v>
      </c>
    </row>
    <row r="25" spans="4:18" x14ac:dyDescent="0.25">
      <c r="E25" s="8" t="s">
        <v>3</v>
      </c>
      <c r="F25" s="1">
        <f>1/G24</f>
        <v>0.5</v>
      </c>
      <c r="G25" s="1">
        <v>1</v>
      </c>
      <c r="H25" s="1">
        <v>1.5</v>
      </c>
      <c r="J25" s="2">
        <v>0.27272727272727276</v>
      </c>
      <c r="K25" s="1">
        <f>F25*J$24+G25*J$25+H25*J$26</f>
        <v>0.81818181818181823</v>
      </c>
      <c r="L25" s="1">
        <f t="shared" ref="L25:L26" si="6">K25/J25</f>
        <v>3</v>
      </c>
    </row>
    <row r="26" spans="4:18" x14ac:dyDescent="0.25">
      <c r="E26" s="8" t="s">
        <v>0</v>
      </c>
      <c r="F26" s="1">
        <f>1/H24</f>
        <v>0.33333333333333331</v>
      </c>
      <c r="G26" s="1">
        <f>1/H25</f>
        <v>0.66666666666666663</v>
      </c>
      <c r="H26" s="1">
        <v>1</v>
      </c>
      <c r="J26" s="2">
        <v>0.1818181818181818</v>
      </c>
      <c r="K26" s="1">
        <f>F26*J$24+G26*J$25+H26*J$26</f>
        <v>0.54545454545454541</v>
      </c>
      <c r="L26" s="1">
        <f t="shared" si="6"/>
        <v>3</v>
      </c>
    </row>
    <row r="27" spans="4:18" x14ac:dyDescent="0.25">
      <c r="E27" s="4" t="s">
        <v>4</v>
      </c>
      <c r="F27" s="4">
        <f>SUM(F24:F26)</f>
        <v>1.8333333333333333</v>
      </c>
      <c r="G27" s="4">
        <f t="shared" ref="G27" si="7">SUM(G24:G26)</f>
        <v>3.6666666666666665</v>
      </c>
      <c r="H27" s="4">
        <f t="shared" ref="H27" si="8">SUM(H24:H26)</f>
        <v>5.5</v>
      </c>
    </row>
  </sheetData>
  <mergeCells count="3">
    <mergeCell ref="D22:E22"/>
    <mergeCell ref="D13:E13"/>
    <mergeCell ref="D7:E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</dc:creator>
  <cp:lastModifiedBy>Gore</cp:lastModifiedBy>
  <dcterms:created xsi:type="dcterms:W3CDTF">2017-05-05T13:58:58Z</dcterms:created>
  <dcterms:modified xsi:type="dcterms:W3CDTF">2017-05-18T19:23:38Z</dcterms:modified>
</cp:coreProperties>
</file>