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PB\Sexto Semestre\Practica-Interna\Proyecto\Informe\Images\"/>
    </mc:Choice>
  </mc:AlternateContent>
  <xr:revisionPtr revIDLastSave="0" documentId="13_ncr:1_{122E26BD-5643-4435-A143-329EF92110C7}" xr6:coauthVersionLast="45" xr6:coauthVersionMax="45" xr10:uidLastSave="{00000000-0000-0000-0000-000000000000}"/>
  <bookViews>
    <workbookView xWindow="-23148" yWindow="-108" windowWidth="23256" windowHeight="12576" activeTab="1" xr2:uid="{75E9E56C-E675-4DB3-B11C-17AE4296301D}"/>
  </bookViews>
  <sheets>
    <sheet name="Gráfica Burn Up" sheetId="1" r:id="rId1"/>
    <sheet name="Gráfica Burn Down" sheetId="2" r:id="rId2"/>
    <sheet name="Sheet1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2" i="2"/>
  <c r="D2" i="2"/>
  <c r="E15" i="1"/>
  <c r="D15" i="1"/>
  <c r="P17" i="3"/>
  <c r="O12" i="3"/>
  <c r="A23" i="3"/>
  <c r="M17" i="3"/>
  <c r="D15" i="2"/>
  <c r="H11" i="3" l="1"/>
  <c r="H12" i="3"/>
  <c r="H21" i="3"/>
  <c r="H22" i="3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G12" i="3"/>
  <c r="G13" i="3"/>
  <c r="H13" i="3" s="1"/>
  <c r="G14" i="3"/>
  <c r="H14" i="3" s="1"/>
  <c r="G15" i="3"/>
  <c r="H15" i="3" s="1"/>
  <c r="G16" i="3"/>
  <c r="H16" i="3" s="1"/>
  <c r="G17" i="3"/>
  <c r="H17" i="3" s="1"/>
  <c r="G20" i="3"/>
  <c r="H20" i="3" s="1"/>
  <c r="G21" i="3"/>
  <c r="G22" i="3"/>
  <c r="C23" i="3"/>
  <c r="G23" i="3" l="1"/>
  <c r="H23" i="3" s="1"/>
  <c r="B2" i="2"/>
  <c r="B14" i="2"/>
  <c r="D14" i="2"/>
  <c r="B4" i="2" l="1"/>
  <c r="B3" i="2"/>
  <c r="B5" i="2"/>
  <c r="B6" i="2"/>
  <c r="B7" i="2"/>
  <c r="B8" i="2"/>
  <c r="B9" i="2"/>
  <c r="B10" i="2"/>
  <c r="B11" i="2"/>
  <c r="B12" i="2"/>
  <c r="B13" i="2"/>
  <c r="E3" i="1"/>
  <c r="E4" i="1"/>
  <c r="E5" i="1"/>
  <c r="E6" i="1"/>
  <c r="E7" i="1"/>
  <c r="E8" i="1"/>
  <c r="E9" i="1"/>
  <c r="E10" i="1"/>
  <c r="E11" i="1"/>
  <c r="E12" i="1"/>
  <c r="E13" i="1"/>
  <c r="E14" i="1"/>
  <c r="E2" i="1"/>
  <c r="G23" i="1"/>
  <c r="D3" i="2" l="1"/>
  <c r="D4" i="2"/>
  <c r="D5" i="2"/>
  <c r="D6" i="2"/>
  <c r="D7" i="2"/>
  <c r="D8" i="2"/>
  <c r="D9" i="2"/>
  <c r="D10" i="2"/>
  <c r="D11" i="2"/>
  <c r="D12" i="2"/>
  <c r="D13" i="2"/>
  <c r="G2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J22" i="1" l="1"/>
  <c r="J23" i="1"/>
</calcChain>
</file>

<file path=xl/sharedStrings.xml><?xml version="1.0" encoding="utf-8"?>
<sst xmlns="http://schemas.openxmlformats.org/spreadsheetml/2006/main" count="14" uniqueCount="12">
  <si>
    <t>Total Hours Estimated By Person Of Work * 3 (40 dias, 2 a 3 horas al día, 3 personas)</t>
  </si>
  <si>
    <t>Versión 0.1</t>
  </si>
  <si>
    <t>horas al dia</t>
  </si>
  <si>
    <t>Personas</t>
  </si>
  <si>
    <t>Días totales de trabajo</t>
  </si>
  <si>
    <t>Horas Acumuladas</t>
  </si>
  <si>
    <t>Trayectoria Estimada</t>
  </si>
  <si>
    <t>Horas Estimadas de Trabajo</t>
  </si>
  <si>
    <t>Tareas Completadas</t>
  </si>
  <si>
    <t>Remanente Ideal</t>
  </si>
  <si>
    <t>Tareas Remanentes</t>
  </si>
  <si>
    <t>Esfuerzo Remanente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</si>
</sst>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Gráfico</a:t>
            </a:r>
            <a:r>
              <a:rPr lang="es-BO" baseline="0"/>
              <a:t> Burn-Up</a:t>
            </a:r>
            <a:endParaRPr lang="es-B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>
        <c:manualLayout>
          <c:layoutTarget val="inner"/>
          <c:xMode val="edge"/>
          <c:yMode val="edge"/>
          <c:x val="0.12238735783027122"/>
          <c:y val="0.10389327652847279"/>
          <c:w val="0.60199290828439689"/>
          <c:h val="0.73752486022112451"/>
        </c:manualLayout>
      </c:layout>
      <c:lineChart>
        <c:grouping val="standard"/>
        <c:varyColors val="0"/>
        <c:ser>
          <c:idx val="0"/>
          <c:order val="0"/>
          <c:tx>
            <c:strRef>
              <c:f>'Gráfica Burn Up'!$A$1</c:f>
              <c:strCache>
                <c:ptCount val="1"/>
                <c:pt idx="0">
                  <c:v>Versión 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'Gráfica Burn Up'!$A$2:$A$15</c:f>
              <c:numCache>
                <c:formatCode>General</c:formatCode>
                <c:ptCount val="1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5-45DF-BBF0-81899D8E56D3}"/>
            </c:ext>
          </c:extLst>
        </c:ser>
        <c:ser>
          <c:idx val="1"/>
          <c:order val="1"/>
          <c:tx>
            <c:strRef>
              <c:f>'Gráfica Burn Up'!$B$1</c:f>
              <c:strCache>
                <c:ptCount val="1"/>
                <c:pt idx="0">
                  <c:v>Horas Estimadas de Trabajo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'Gráfica Burn Up'!$B$2:$B$15</c:f>
              <c:numCache>
                <c:formatCode>General</c:formatCode>
                <c:ptCount val="1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87-49A8-9621-62E43B326FE6}"/>
            </c:ext>
          </c:extLst>
        </c:ser>
        <c:ser>
          <c:idx val="2"/>
          <c:order val="2"/>
          <c:tx>
            <c:strRef>
              <c:f>'Gráfica Burn Up'!$D$1</c:f>
              <c:strCache>
                <c:ptCount val="1"/>
                <c:pt idx="0">
                  <c:v>Horas Acumuladas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'Gráfica Burn Up'!$D$2:$D$15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35</c:v>
                </c:pt>
                <c:pt idx="3">
                  <c:v>45</c:v>
                </c:pt>
                <c:pt idx="4">
                  <c:v>65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205</c:v>
                </c:pt>
                <c:pt idx="9">
                  <c:v>285</c:v>
                </c:pt>
                <c:pt idx="10">
                  <c:v>360</c:v>
                </c:pt>
                <c:pt idx="11">
                  <c:v>430</c:v>
                </c:pt>
                <c:pt idx="12">
                  <c:v>490</c:v>
                </c:pt>
                <c:pt idx="13">
                  <c:v>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87-49A8-9621-62E43B326FE6}"/>
            </c:ext>
          </c:extLst>
        </c:ser>
        <c:ser>
          <c:idx val="3"/>
          <c:order val="3"/>
          <c:tx>
            <c:strRef>
              <c:f>'Gráfica Burn Up'!$E$1</c:f>
              <c:strCache>
                <c:ptCount val="1"/>
                <c:pt idx="0">
                  <c:v>Trayectoria Estimada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'Gráfica Burn Up'!$E$2:$E$15</c:f>
              <c:numCache>
                <c:formatCode>General</c:formatCode>
                <c:ptCount val="14"/>
                <c:pt idx="0">
                  <c:v>0</c:v>
                </c:pt>
                <c:pt idx="1">
                  <c:v>41.666666666666664</c:v>
                </c:pt>
                <c:pt idx="2">
                  <c:v>83.333333333333329</c:v>
                </c:pt>
                <c:pt idx="3">
                  <c:v>125</c:v>
                </c:pt>
                <c:pt idx="4">
                  <c:v>166.66666666666666</c:v>
                </c:pt>
                <c:pt idx="5">
                  <c:v>208.33333333333334</c:v>
                </c:pt>
                <c:pt idx="6">
                  <c:v>250</c:v>
                </c:pt>
                <c:pt idx="7">
                  <c:v>291.66666666666669</c:v>
                </c:pt>
                <c:pt idx="8">
                  <c:v>333.33333333333331</c:v>
                </c:pt>
                <c:pt idx="9">
                  <c:v>375</c:v>
                </c:pt>
                <c:pt idx="10">
                  <c:v>416.66666666666669</c:v>
                </c:pt>
                <c:pt idx="11">
                  <c:v>458.33333333333331</c:v>
                </c:pt>
                <c:pt idx="12">
                  <c:v>500</c:v>
                </c:pt>
                <c:pt idx="13">
                  <c:v>541.66666666666663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87-49A8-9621-62E43B326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40472"/>
        <c:axId val="514534240"/>
      </c:lineChart>
      <c:catAx>
        <c:axId val="514540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BO"/>
                  <a:t>Semanas</a:t>
                </a:r>
              </a:p>
            </c:rich>
          </c:tx>
          <c:layout>
            <c:manualLayout>
              <c:xMode val="edge"/>
              <c:yMode val="edge"/>
              <c:x val="0.3599783426130404"/>
              <c:y val="0.91903056999922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14534240"/>
        <c:crosses val="autoZero"/>
        <c:auto val="1"/>
        <c:lblAlgn val="ctr"/>
        <c:lblOffset val="100"/>
        <c:noMultiLvlLbl val="0"/>
      </c:catAx>
      <c:valAx>
        <c:axId val="5145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BO"/>
                  <a:t>Cantidad de Horas Totales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1454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331757864229141"/>
          <c:y val="0.31990706527751139"/>
          <c:w val="0.25134472106619643"/>
          <c:h val="0.24070621530908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Gráfico</a:t>
            </a:r>
            <a:r>
              <a:rPr lang="es-BO" baseline="0"/>
              <a:t> Burn-Down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>
        <c:manualLayout>
          <c:layoutTarget val="inner"/>
          <c:xMode val="edge"/>
          <c:yMode val="edge"/>
          <c:x val="8.993693998408063E-2"/>
          <c:y val="0.15121781600211823"/>
          <c:w val="0.61887339331641955"/>
          <c:h val="0.68045146658344824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'Gráfica Burn Down'!$F$1</c:f>
              <c:strCache>
                <c:ptCount val="1"/>
                <c:pt idx="0">
                  <c:v>Tareas Completadas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'Gráfica Burn Down'!$F$2:$F$15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6</c:v>
                </c:pt>
                <c:pt idx="9">
                  <c:v>0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343-42EC-B368-0F9374288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548272"/>
        <c:axId val="445553192"/>
      </c:barChart>
      <c:lineChart>
        <c:grouping val="standard"/>
        <c:varyColors val="0"/>
        <c:ser>
          <c:idx val="0"/>
          <c:order val="0"/>
          <c:tx>
            <c:strRef>
              <c:f>'Gráfica Burn Down'!$B$1</c:f>
              <c:strCache>
                <c:ptCount val="1"/>
                <c:pt idx="0">
                  <c:v>Remanente 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'Gráfica Burn Down'!$B$2:$B$15</c:f>
              <c:numCache>
                <c:formatCode>General</c:formatCode>
                <c:ptCount val="14"/>
                <c:pt idx="0">
                  <c:v>500</c:v>
                </c:pt>
                <c:pt idx="1">
                  <c:v>458.33333333333331</c:v>
                </c:pt>
                <c:pt idx="2">
                  <c:v>416.66666666666669</c:v>
                </c:pt>
                <c:pt idx="3">
                  <c:v>375</c:v>
                </c:pt>
                <c:pt idx="4">
                  <c:v>333.33333333333331</c:v>
                </c:pt>
                <c:pt idx="5">
                  <c:v>291.66666666666669</c:v>
                </c:pt>
                <c:pt idx="6">
                  <c:v>250</c:v>
                </c:pt>
                <c:pt idx="7">
                  <c:v>208.33333333333334</c:v>
                </c:pt>
                <c:pt idx="8">
                  <c:v>166.66666666666666</c:v>
                </c:pt>
                <c:pt idx="9">
                  <c:v>125</c:v>
                </c:pt>
                <c:pt idx="10">
                  <c:v>83.333333333333329</c:v>
                </c:pt>
                <c:pt idx="11">
                  <c:v>41.666666666666664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3-4DFA-846E-72ED8CBA6FDA}"/>
            </c:ext>
          </c:extLst>
        </c:ser>
        <c:ser>
          <c:idx val="2"/>
          <c:order val="2"/>
          <c:tx>
            <c:strRef>
              <c:f>'Gráfica Burn Down'!$E$1</c:f>
              <c:strCache>
                <c:ptCount val="1"/>
                <c:pt idx="0">
                  <c:v>Esfuerzo Remanente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'Gráfica Burn Down'!$E$2:$E$15</c:f>
              <c:numCache>
                <c:formatCode>General</c:formatCode>
                <c:ptCount val="14"/>
                <c:pt idx="0">
                  <c:v>500</c:v>
                </c:pt>
                <c:pt idx="1">
                  <c:v>480</c:v>
                </c:pt>
                <c:pt idx="2">
                  <c:v>465</c:v>
                </c:pt>
                <c:pt idx="3">
                  <c:v>455</c:v>
                </c:pt>
                <c:pt idx="4">
                  <c:v>435</c:v>
                </c:pt>
                <c:pt idx="5">
                  <c:v>425</c:v>
                </c:pt>
                <c:pt idx="6">
                  <c:v>420</c:v>
                </c:pt>
                <c:pt idx="7">
                  <c:v>415</c:v>
                </c:pt>
                <c:pt idx="8">
                  <c:v>295</c:v>
                </c:pt>
                <c:pt idx="9">
                  <c:v>215</c:v>
                </c:pt>
                <c:pt idx="10">
                  <c:v>140</c:v>
                </c:pt>
                <c:pt idx="11">
                  <c:v>70</c:v>
                </c:pt>
                <c:pt idx="12">
                  <c:v>10</c:v>
                </c:pt>
                <c:pt idx="13">
                  <c:v>-44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343-42EC-B368-0F9374288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463416"/>
        <c:axId val="582462104"/>
      </c:lineChart>
      <c:lineChart>
        <c:grouping val="standard"/>
        <c:varyColors val="0"/>
        <c:ser>
          <c:idx val="1"/>
          <c:order val="1"/>
          <c:tx>
            <c:strRef>
              <c:f>'Gráfica Burn Down'!$D$1</c:f>
              <c:strCache>
                <c:ptCount val="1"/>
                <c:pt idx="0">
                  <c:v>Tareas Remanentes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'Gráfica Burn Down'!$D$2:$D$15</c:f>
              <c:numCache>
                <c:formatCode>General</c:formatCode>
                <c:ptCount val="1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19</c:v>
                </c:pt>
                <c:pt idx="8">
                  <c:v>13</c:v>
                </c:pt>
                <c:pt idx="9">
                  <c:v>13</c:v>
                </c:pt>
                <c:pt idx="10">
                  <c:v>8</c:v>
                </c:pt>
                <c:pt idx="11">
                  <c:v>4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43-42EC-B368-0F9374288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548272"/>
        <c:axId val="445553192"/>
      </c:lineChart>
      <c:catAx>
        <c:axId val="582463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BO"/>
                  <a:t>Semanas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82462104"/>
        <c:crosses val="autoZero"/>
        <c:auto val="1"/>
        <c:lblAlgn val="ctr"/>
        <c:lblOffset val="100"/>
        <c:noMultiLvlLbl val="0"/>
      </c:catAx>
      <c:valAx>
        <c:axId val="58246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BO"/>
                  <a:t>Horas</a:t>
                </a:r>
                <a:r>
                  <a:rPr lang="es-BO" baseline="0"/>
                  <a:t> </a:t>
                </a:r>
                <a:endParaRPr lang="es-B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82463416"/>
        <c:crosses val="autoZero"/>
        <c:crossBetween val="between"/>
      </c:valAx>
      <c:valAx>
        <c:axId val="4455531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BO"/>
                  <a:t>Tareas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45548272"/>
        <c:crosses val="max"/>
        <c:crossBetween val="between"/>
      </c:valAx>
      <c:catAx>
        <c:axId val="445548272"/>
        <c:scaling>
          <c:orientation val="minMax"/>
        </c:scaling>
        <c:delete val="1"/>
        <c:axPos val="b"/>
        <c:majorTickMark val="out"/>
        <c:minorTickMark val="none"/>
        <c:tickLblPos val="nextTo"/>
        <c:crossAx val="4455531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567377</xdr:colOff>
      <xdr:row>0</xdr:row>
      <xdr:rowOff>148444</xdr:rowOff>
    </xdr:from>
    <xdr:to>
      <xdr:col>16</xdr:col>
      <xdr:colOff>211016</xdr:colOff>
      <xdr:row>16</xdr:row>
      <xdr:rowOff>110935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250440-C740-4DE6-8911-A12AE8170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332386</xdr:colOff>
      <xdr:row>1</xdr:row>
      <xdr:rowOff>15042</xdr:rowOff>
    </xdr:from>
    <xdr:to>
      <xdr:col>17</xdr:col>
      <xdr:colOff>135187</xdr:colOff>
      <xdr:row>17</xdr:row>
      <xdr:rowOff>128487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57D259-F2B4-4396-AA24-02BD28D89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D22C4-406B-4FC3-8D6B-7C124FB77209}">
  <dimension ref="A1:J30"/>
  <sheetViews>
    <sheetView zoomScale="130" zoomScaleNormal="130" workbookViewId="0">
      <selection activeCell="D15" sqref="D2:D15"/>
    </sheetView>
  </sheetViews>
  <sheetFormatPr defaultRowHeight="15" x14ac:dyDescent="0.25"/>
  <cols>
    <col min="3" max="3" width="11.7109375" customWidth="1"/>
    <col min="5" max="5" width="12" bestFit="1" customWidth="1"/>
    <col min="10" max="10" width="11" bestFit="1" customWidth="1"/>
  </cols>
  <sheetData>
    <row r="1" spans="1:7" x14ac:dyDescent="0.25">
      <c r="A1" t="s">
        <v>1</v>
      </c>
      <c r="B1" t="s">
        <v>7</v>
      </c>
      <c r="C1" t="s">
        <v>5</v>
      </c>
      <c r="D1" t="s">
        <v>5</v>
      </c>
      <c r="E1" t="s">
        <v>6</v>
      </c>
    </row>
    <row r="2" spans="1:7" x14ac:dyDescent="0.25">
      <c r="A2">
        <v>300</v>
      </c>
      <c r="B2">
        <v>500</v>
      </c>
      <c r="C2">
        <v>0</v>
      </c>
      <c r="D2">
        <v>0</v>
      </c>
      <c r="E2">
        <f>(B2*A17)/12</f>
        <v>0</v>
      </c>
      <c r="G2">
        <v>38.461538500000003</v>
      </c>
    </row>
    <row r="3" spans="1:7" x14ac:dyDescent="0.25">
      <c r="A3">
        <v>300</v>
      </c>
      <c r="B3">
        <v>500</v>
      </c>
      <c r="C3">
        <v>20</v>
      </c>
      <c r="D3">
        <f>C3+D2</f>
        <v>20</v>
      </c>
      <c r="E3">
        <f t="shared" ref="E3:E15" si="0">(B3*A18)/12</f>
        <v>41.666666666666664</v>
      </c>
    </row>
    <row r="4" spans="1:7" x14ac:dyDescent="0.25">
      <c r="A4">
        <v>300</v>
      </c>
      <c r="B4">
        <v>500</v>
      </c>
      <c r="C4">
        <v>15</v>
      </c>
      <c r="D4">
        <f t="shared" ref="D4:D15" si="1">C4+D3</f>
        <v>35</v>
      </c>
      <c r="E4">
        <f t="shared" si="0"/>
        <v>83.333333333333329</v>
      </c>
    </row>
    <row r="5" spans="1:7" x14ac:dyDescent="0.25">
      <c r="A5">
        <v>300</v>
      </c>
      <c r="B5">
        <v>500</v>
      </c>
      <c r="C5">
        <v>10</v>
      </c>
      <c r="D5">
        <f t="shared" si="1"/>
        <v>45</v>
      </c>
      <c r="E5">
        <f t="shared" si="0"/>
        <v>125</v>
      </c>
    </row>
    <row r="6" spans="1:7" x14ac:dyDescent="0.25">
      <c r="A6">
        <v>300</v>
      </c>
      <c r="B6">
        <v>500</v>
      </c>
      <c r="C6">
        <v>20</v>
      </c>
      <c r="D6">
        <f t="shared" si="1"/>
        <v>65</v>
      </c>
      <c r="E6">
        <f t="shared" si="0"/>
        <v>166.66666666666666</v>
      </c>
    </row>
    <row r="7" spans="1:7" x14ac:dyDescent="0.25">
      <c r="A7">
        <v>300</v>
      </c>
      <c r="B7">
        <v>500</v>
      </c>
      <c r="C7">
        <v>10</v>
      </c>
      <c r="D7">
        <f t="shared" si="1"/>
        <v>75</v>
      </c>
      <c r="E7">
        <f t="shared" si="0"/>
        <v>208.33333333333334</v>
      </c>
    </row>
    <row r="8" spans="1:7" x14ac:dyDescent="0.25">
      <c r="A8">
        <v>300</v>
      </c>
      <c r="B8">
        <v>500</v>
      </c>
      <c r="C8">
        <v>5</v>
      </c>
      <c r="D8">
        <f t="shared" si="1"/>
        <v>80</v>
      </c>
      <c r="E8">
        <f t="shared" si="0"/>
        <v>250</v>
      </c>
    </row>
    <row r="9" spans="1:7" x14ac:dyDescent="0.25">
      <c r="A9">
        <v>300</v>
      </c>
      <c r="B9">
        <v>500</v>
      </c>
      <c r="C9">
        <v>5</v>
      </c>
      <c r="D9">
        <f t="shared" si="1"/>
        <v>85</v>
      </c>
      <c r="E9">
        <f t="shared" si="0"/>
        <v>291.66666666666669</v>
      </c>
    </row>
    <row r="10" spans="1:7" x14ac:dyDescent="0.25">
      <c r="A10">
        <v>300</v>
      </c>
      <c r="B10">
        <v>500</v>
      </c>
      <c r="C10">
        <v>120</v>
      </c>
      <c r="D10">
        <f t="shared" si="1"/>
        <v>205</v>
      </c>
      <c r="E10">
        <f t="shared" si="0"/>
        <v>333.33333333333331</v>
      </c>
    </row>
    <row r="11" spans="1:7" x14ac:dyDescent="0.25">
      <c r="A11">
        <v>300</v>
      </c>
      <c r="B11">
        <v>500</v>
      </c>
      <c r="C11">
        <v>80</v>
      </c>
      <c r="D11">
        <f t="shared" si="1"/>
        <v>285</v>
      </c>
      <c r="E11">
        <f t="shared" si="0"/>
        <v>375</v>
      </c>
    </row>
    <row r="12" spans="1:7" x14ac:dyDescent="0.25">
      <c r="A12">
        <v>300</v>
      </c>
      <c r="B12">
        <v>500</v>
      </c>
      <c r="C12">
        <v>75</v>
      </c>
      <c r="D12">
        <f t="shared" si="1"/>
        <v>360</v>
      </c>
      <c r="E12">
        <f t="shared" si="0"/>
        <v>416.66666666666669</v>
      </c>
    </row>
    <row r="13" spans="1:7" x14ac:dyDescent="0.25">
      <c r="A13">
        <v>300</v>
      </c>
      <c r="B13">
        <v>500</v>
      </c>
      <c r="C13">
        <v>70</v>
      </c>
      <c r="D13">
        <f t="shared" si="1"/>
        <v>430</v>
      </c>
      <c r="E13">
        <f t="shared" si="0"/>
        <v>458.33333333333331</v>
      </c>
    </row>
    <row r="14" spans="1:7" x14ac:dyDescent="0.25">
      <c r="A14">
        <v>300</v>
      </c>
      <c r="B14">
        <v>500</v>
      </c>
      <c r="C14">
        <v>60</v>
      </c>
      <c r="D14">
        <f t="shared" si="1"/>
        <v>490</v>
      </c>
      <c r="E14">
        <f t="shared" si="0"/>
        <v>500</v>
      </c>
    </row>
    <row r="15" spans="1:7" x14ac:dyDescent="0.25">
      <c r="A15">
        <v>300</v>
      </c>
      <c r="B15">
        <v>500</v>
      </c>
      <c r="C15">
        <v>54</v>
      </c>
      <c r="D15">
        <f t="shared" si="1"/>
        <v>544</v>
      </c>
      <c r="E15">
        <f t="shared" si="0"/>
        <v>541.66666666666663</v>
      </c>
    </row>
    <row r="17" spans="1:10" x14ac:dyDescent="0.25">
      <c r="A17">
        <v>0</v>
      </c>
    </row>
    <row r="18" spans="1:10" x14ac:dyDescent="0.25">
      <c r="A18">
        <v>1</v>
      </c>
      <c r="B18" t="s">
        <v>0</v>
      </c>
    </row>
    <row r="19" spans="1:10" x14ac:dyDescent="0.25">
      <c r="A19">
        <v>2</v>
      </c>
    </row>
    <row r="20" spans="1:10" x14ac:dyDescent="0.25">
      <c r="A20">
        <v>3</v>
      </c>
    </row>
    <row r="21" spans="1:10" x14ac:dyDescent="0.25">
      <c r="A21">
        <v>4</v>
      </c>
      <c r="D21" t="s">
        <v>2</v>
      </c>
      <c r="E21" t="s">
        <v>3</v>
      </c>
      <c r="F21" t="s">
        <v>4</v>
      </c>
    </row>
    <row r="22" spans="1:10" x14ac:dyDescent="0.25">
      <c r="A22">
        <v>5</v>
      </c>
      <c r="D22">
        <v>3</v>
      </c>
      <c r="E22">
        <v>3</v>
      </c>
      <c r="F22">
        <v>91</v>
      </c>
      <c r="G22">
        <f>D22*E22*F22</f>
        <v>819</v>
      </c>
      <c r="J22">
        <f>D14/G22</f>
        <v>0.59829059829059827</v>
      </c>
    </row>
    <row r="23" spans="1:10" x14ac:dyDescent="0.25">
      <c r="A23">
        <v>6</v>
      </c>
      <c r="D23">
        <v>4</v>
      </c>
      <c r="E23">
        <v>3</v>
      </c>
      <c r="F23">
        <v>35</v>
      </c>
      <c r="G23">
        <f>D23*E23*F23</f>
        <v>420</v>
      </c>
      <c r="J23">
        <f>D14/G23</f>
        <v>1.1666666666666667</v>
      </c>
    </row>
    <row r="24" spans="1:10" x14ac:dyDescent="0.25">
      <c r="A24">
        <v>7</v>
      </c>
    </row>
    <row r="25" spans="1:10" x14ac:dyDescent="0.25">
      <c r="A25">
        <v>8</v>
      </c>
    </row>
    <row r="26" spans="1:10" x14ac:dyDescent="0.25">
      <c r="A26">
        <v>9</v>
      </c>
    </row>
    <row r="27" spans="1:10" x14ac:dyDescent="0.25">
      <c r="A27">
        <v>10</v>
      </c>
    </row>
    <row r="28" spans="1:10" x14ac:dyDescent="0.25">
      <c r="A28">
        <v>11</v>
      </c>
    </row>
    <row r="29" spans="1:10" x14ac:dyDescent="0.25">
      <c r="A29">
        <v>12</v>
      </c>
    </row>
    <row r="30" spans="1:10" x14ac:dyDescent="0.25">
      <c r="A30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A1191-EA41-4F51-81EE-AEBA727CAE41}">
  <dimension ref="A1:F42"/>
  <sheetViews>
    <sheetView tabSelected="1" topLeftCell="D1" zoomScale="145" zoomScaleNormal="145" workbookViewId="0">
      <selection activeCell="E20" sqref="E20"/>
    </sheetView>
  </sheetViews>
  <sheetFormatPr defaultRowHeight="15" x14ac:dyDescent="0.25"/>
  <cols>
    <col min="2" max="2" width="15.42578125" customWidth="1"/>
    <col min="5" max="5" width="15.140625" customWidth="1"/>
  </cols>
  <sheetData>
    <row r="1" spans="2:6" x14ac:dyDescent="0.25">
      <c r="B1" t="s">
        <v>9</v>
      </c>
      <c r="C1" t="s">
        <v>10</v>
      </c>
      <c r="D1" t="s">
        <v>10</v>
      </c>
      <c r="E1" t="s">
        <v>11</v>
      </c>
      <c r="F1" t="s">
        <v>8</v>
      </c>
    </row>
    <row r="2" spans="2:6" x14ac:dyDescent="0.25">
      <c r="B2">
        <f t="shared" ref="B2:B14" si="0">B17*A29/12</f>
        <v>500</v>
      </c>
      <c r="C2">
        <v>0</v>
      </c>
      <c r="D2">
        <f>SUM(F2:F15)-F2</f>
        <v>20</v>
      </c>
      <c r="E2">
        <f>SUM(C2:C15)-C2-44</f>
        <v>500</v>
      </c>
      <c r="F2">
        <v>0</v>
      </c>
    </row>
    <row r="3" spans="2:6" x14ac:dyDescent="0.25">
      <c r="B3">
        <f t="shared" si="0"/>
        <v>458.33333333333331</v>
      </c>
      <c r="C3">
        <v>20</v>
      </c>
      <c r="D3">
        <f>SUM(F3:F15)-F3</f>
        <v>20</v>
      </c>
      <c r="E3">
        <f t="shared" ref="E3:E15" si="1">SUM(C3:C16)-C3-44</f>
        <v>480</v>
      </c>
      <c r="F3">
        <v>0</v>
      </c>
    </row>
    <row r="4" spans="2:6" x14ac:dyDescent="0.25">
      <c r="B4">
        <f t="shared" si="0"/>
        <v>416.66666666666669</v>
      </c>
      <c r="C4">
        <v>15</v>
      </c>
      <c r="D4">
        <f t="shared" ref="D4:D13" si="2">SUM(F4:F16)-F4</f>
        <v>20</v>
      </c>
      <c r="E4">
        <f t="shared" si="1"/>
        <v>465</v>
      </c>
      <c r="F4">
        <v>0</v>
      </c>
    </row>
    <row r="5" spans="2:6" x14ac:dyDescent="0.25">
      <c r="B5">
        <f t="shared" si="0"/>
        <v>375</v>
      </c>
      <c r="C5">
        <v>10</v>
      </c>
      <c r="D5">
        <f t="shared" si="2"/>
        <v>20</v>
      </c>
      <c r="E5">
        <f t="shared" si="1"/>
        <v>455</v>
      </c>
      <c r="F5">
        <v>0</v>
      </c>
    </row>
    <row r="6" spans="2:6" x14ac:dyDescent="0.25">
      <c r="B6">
        <f t="shared" si="0"/>
        <v>333.33333333333331</v>
      </c>
      <c r="C6">
        <v>20</v>
      </c>
      <c r="D6">
        <f t="shared" si="2"/>
        <v>20</v>
      </c>
      <c r="E6">
        <f t="shared" si="1"/>
        <v>435</v>
      </c>
      <c r="F6">
        <v>0</v>
      </c>
    </row>
    <row r="7" spans="2:6" x14ac:dyDescent="0.25">
      <c r="B7">
        <f t="shared" si="0"/>
        <v>291.66666666666669</v>
      </c>
      <c r="C7">
        <v>10</v>
      </c>
      <c r="D7">
        <f t="shared" si="2"/>
        <v>20</v>
      </c>
      <c r="E7">
        <f t="shared" si="1"/>
        <v>425</v>
      </c>
      <c r="F7">
        <v>0</v>
      </c>
    </row>
    <row r="8" spans="2:6" x14ac:dyDescent="0.25">
      <c r="B8">
        <f t="shared" si="0"/>
        <v>250</v>
      </c>
      <c r="C8">
        <v>5</v>
      </c>
      <c r="D8">
        <f t="shared" si="2"/>
        <v>20</v>
      </c>
      <c r="E8">
        <f t="shared" si="1"/>
        <v>420</v>
      </c>
      <c r="F8">
        <v>0</v>
      </c>
    </row>
    <row r="9" spans="2:6" x14ac:dyDescent="0.25">
      <c r="B9">
        <f t="shared" si="0"/>
        <v>208.33333333333334</v>
      </c>
      <c r="C9">
        <v>5</v>
      </c>
      <c r="D9">
        <f t="shared" si="2"/>
        <v>19</v>
      </c>
      <c r="E9">
        <f t="shared" si="1"/>
        <v>415</v>
      </c>
      <c r="F9">
        <v>1</v>
      </c>
    </row>
    <row r="10" spans="2:6" x14ac:dyDescent="0.25">
      <c r="B10">
        <f t="shared" si="0"/>
        <v>166.66666666666666</v>
      </c>
      <c r="C10">
        <v>120</v>
      </c>
      <c r="D10">
        <f t="shared" si="2"/>
        <v>13</v>
      </c>
      <c r="E10">
        <f t="shared" si="1"/>
        <v>295</v>
      </c>
      <c r="F10">
        <v>6</v>
      </c>
    </row>
    <row r="11" spans="2:6" x14ac:dyDescent="0.25">
      <c r="B11">
        <f t="shared" si="0"/>
        <v>125</v>
      </c>
      <c r="C11">
        <v>80</v>
      </c>
      <c r="D11">
        <f t="shared" si="2"/>
        <v>13</v>
      </c>
      <c r="E11">
        <f t="shared" si="1"/>
        <v>215</v>
      </c>
      <c r="F11">
        <v>0</v>
      </c>
    </row>
    <row r="12" spans="2:6" x14ac:dyDescent="0.25">
      <c r="B12">
        <f t="shared" si="0"/>
        <v>83.333333333333329</v>
      </c>
      <c r="C12">
        <v>75</v>
      </c>
      <c r="D12">
        <f t="shared" si="2"/>
        <v>8</v>
      </c>
      <c r="E12">
        <f t="shared" si="1"/>
        <v>140</v>
      </c>
      <c r="F12">
        <v>5</v>
      </c>
    </row>
    <row r="13" spans="2:6" x14ac:dyDescent="0.25">
      <c r="B13">
        <f t="shared" si="0"/>
        <v>41.666666666666664</v>
      </c>
      <c r="C13">
        <v>70</v>
      </c>
      <c r="D13">
        <f t="shared" si="2"/>
        <v>4</v>
      </c>
      <c r="E13">
        <f t="shared" si="1"/>
        <v>70</v>
      </c>
      <c r="F13">
        <v>4</v>
      </c>
    </row>
    <row r="14" spans="2:6" x14ac:dyDescent="0.25">
      <c r="B14">
        <f>B29*A41/12</f>
        <v>0</v>
      </c>
      <c r="C14">
        <v>60</v>
      </c>
      <c r="D14">
        <f>SUM(F14:F26)-F14</f>
        <v>2</v>
      </c>
      <c r="E14">
        <f t="shared" si="1"/>
        <v>10</v>
      </c>
      <c r="F14">
        <v>2</v>
      </c>
    </row>
    <row r="15" spans="2:6" x14ac:dyDescent="0.25">
      <c r="B15">
        <v>0</v>
      </c>
      <c r="C15">
        <v>54</v>
      </c>
      <c r="D15">
        <f>SUM(F15:F27)-F15</f>
        <v>0</v>
      </c>
      <c r="E15">
        <f t="shared" si="1"/>
        <v>-44</v>
      </c>
      <c r="F15">
        <v>2</v>
      </c>
    </row>
    <row r="17" spans="1:2" x14ac:dyDescent="0.25">
      <c r="A17">
        <v>0</v>
      </c>
      <c r="B17">
        <v>500</v>
      </c>
    </row>
    <row r="18" spans="1:2" x14ac:dyDescent="0.25">
      <c r="A18">
        <v>1</v>
      </c>
      <c r="B18">
        <v>500</v>
      </c>
    </row>
    <row r="19" spans="1:2" x14ac:dyDescent="0.25">
      <c r="A19">
        <v>2</v>
      </c>
      <c r="B19">
        <v>500</v>
      </c>
    </row>
    <row r="20" spans="1:2" x14ac:dyDescent="0.25">
      <c r="A20">
        <v>3</v>
      </c>
      <c r="B20">
        <v>500</v>
      </c>
    </row>
    <row r="21" spans="1:2" x14ac:dyDescent="0.25">
      <c r="A21">
        <v>4</v>
      </c>
      <c r="B21">
        <v>500</v>
      </c>
    </row>
    <row r="22" spans="1:2" x14ac:dyDescent="0.25">
      <c r="A22">
        <v>5</v>
      </c>
      <c r="B22">
        <v>500</v>
      </c>
    </row>
    <row r="23" spans="1:2" x14ac:dyDescent="0.25">
      <c r="A23">
        <v>6</v>
      </c>
      <c r="B23">
        <v>500</v>
      </c>
    </row>
    <row r="24" spans="1:2" x14ac:dyDescent="0.25">
      <c r="A24">
        <v>7</v>
      </c>
      <c r="B24">
        <v>500</v>
      </c>
    </row>
    <row r="25" spans="1:2" x14ac:dyDescent="0.25">
      <c r="A25">
        <v>8</v>
      </c>
      <c r="B25">
        <v>500</v>
      </c>
    </row>
    <row r="26" spans="1:2" x14ac:dyDescent="0.25">
      <c r="A26">
        <v>9</v>
      </c>
      <c r="B26">
        <v>500</v>
      </c>
    </row>
    <row r="27" spans="1:2" x14ac:dyDescent="0.25">
      <c r="A27">
        <v>10</v>
      </c>
      <c r="B27">
        <v>500</v>
      </c>
    </row>
    <row r="28" spans="1:2" x14ac:dyDescent="0.25">
      <c r="A28">
        <v>11</v>
      </c>
      <c r="B28">
        <v>500</v>
      </c>
    </row>
    <row r="29" spans="1:2" x14ac:dyDescent="0.25">
      <c r="A29">
        <v>12</v>
      </c>
      <c r="B29">
        <v>500</v>
      </c>
    </row>
    <row r="30" spans="1:2" x14ac:dyDescent="0.25">
      <c r="A30">
        <v>11</v>
      </c>
      <c r="B30">
        <v>500</v>
      </c>
    </row>
    <row r="31" spans="1:2" x14ac:dyDescent="0.25">
      <c r="A31">
        <v>10</v>
      </c>
      <c r="B31">
        <v>500</v>
      </c>
    </row>
    <row r="32" spans="1:2" x14ac:dyDescent="0.25">
      <c r="A32">
        <v>9</v>
      </c>
      <c r="B32">
        <v>500</v>
      </c>
    </row>
    <row r="33" spans="1:1" x14ac:dyDescent="0.25">
      <c r="A33">
        <v>8</v>
      </c>
    </row>
    <row r="34" spans="1:1" x14ac:dyDescent="0.25">
      <c r="A34">
        <v>7</v>
      </c>
    </row>
    <row r="35" spans="1:1" x14ac:dyDescent="0.25">
      <c r="A35">
        <v>6</v>
      </c>
    </row>
    <row r="36" spans="1:1" x14ac:dyDescent="0.25">
      <c r="A36">
        <v>5</v>
      </c>
    </row>
    <row r="37" spans="1:1" x14ac:dyDescent="0.25">
      <c r="A37">
        <v>4</v>
      </c>
    </row>
    <row r="38" spans="1:1" x14ac:dyDescent="0.25">
      <c r="A38">
        <v>3</v>
      </c>
    </row>
    <row r="39" spans="1:1" x14ac:dyDescent="0.25">
      <c r="A39">
        <v>2</v>
      </c>
    </row>
    <row r="40" spans="1:1" x14ac:dyDescent="0.25">
      <c r="A40">
        <v>1</v>
      </c>
    </row>
    <row r="41" spans="1:1" x14ac:dyDescent="0.25">
      <c r="A41">
        <v>0</v>
      </c>
    </row>
    <row r="42" spans="1:1" x14ac:dyDescent="0.25">
      <c r="A42">
        <v>-1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7AF05-7B87-43FE-A3AD-AD0C31035848}">
  <dimension ref="A1:P23"/>
  <sheetViews>
    <sheetView topLeftCell="A4" zoomScale="130" zoomScaleNormal="130" workbookViewId="0">
      <selection activeCell="P17" sqref="P17"/>
    </sheetView>
  </sheetViews>
  <sheetFormatPr defaultRowHeight="15" x14ac:dyDescent="0.25"/>
  <sheetData>
    <row r="1" spans="1:15" x14ac:dyDescent="0.25">
      <c r="A1">
        <v>18</v>
      </c>
      <c r="B1">
        <v>1.5</v>
      </c>
      <c r="C1">
        <v>45</v>
      </c>
      <c r="D1">
        <v>1.5</v>
      </c>
    </row>
    <row r="2" spans="1:15" x14ac:dyDescent="0.25">
      <c r="A2">
        <v>20</v>
      </c>
      <c r="B2">
        <v>2</v>
      </c>
      <c r="C2">
        <v>60</v>
      </c>
      <c r="D2">
        <v>1.5</v>
      </c>
    </row>
    <row r="3" spans="1:15" x14ac:dyDescent="0.25">
      <c r="A3">
        <v>9</v>
      </c>
      <c r="B3">
        <v>1</v>
      </c>
      <c r="C3">
        <v>18</v>
      </c>
      <c r="D3">
        <v>1.5</v>
      </c>
    </row>
    <row r="4" spans="1:15" x14ac:dyDescent="0.25">
      <c r="A4">
        <v>40</v>
      </c>
      <c r="B4">
        <v>3</v>
      </c>
      <c r="C4">
        <v>160</v>
      </c>
      <c r="D4">
        <v>1.5</v>
      </c>
    </row>
    <row r="5" spans="1:15" x14ac:dyDescent="0.25">
      <c r="A5">
        <v>12</v>
      </c>
      <c r="B5">
        <v>4</v>
      </c>
      <c r="C5">
        <v>60</v>
      </c>
      <c r="D5">
        <v>1.5</v>
      </c>
      <c r="G5">
        <f t="shared" ref="G5:G20" si="0">A5*D5</f>
        <v>18</v>
      </c>
      <c r="H5">
        <f>G5*4</f>
        <v>72</v>
      </c>
      <c r="I5">
        <v>14</v>
      </c>
    </row>
    <row r="6" spans="1:15" x14ac:dyDescent="0.25">
      <c r="A6">
        <v>3</v>
      </c>
      <c r="B6">
        <v>1</v>
      </c>
      <c r="C6">
        <v>6</v>
      </c>
      <c r="D6">
        <v>1</v>
      </c>
      <c r="G6">
        <f t="shared" si="0"/>
        <v>3</v>
      </c>
      <c r="H6">
        <f t="shared" ref="H6:H21" si="1">G6*4</f>
        <v>12</v>
      </c>
    </row>
    <row r="7" spans="1:15" x14ac:dyDescent="0.25">
      <c r="A7">
        <v>2</v>
      </c>
      <c r="B7">
        <v>0</v>
      </c>
      <c r="C7">
        <v>2</v>
      </c>
      <c r="D7">
        <v>2</v>
      </c>
      <c r="G7">
        <f t="shared" si="0"/>
        <v>4</v>
      </c>
      <c r="H7">
        <f t="shared" si="1"/>
        <v>16</v>
      </c>
      <c r="O7">
        <v>16</v>
      </c>
    </row>
    <row r="8" spans="1:15" x14ac:dyDescent="0.25">
      <c r="A8">
        <v>1</v>
      </c>
      <c r="B8">
        <v>4</v>
      </c>
      <c r="C8">
        <v>5</v>
      </c>
      <c r="D8">
        <v>2</v>
      </c>
      <c r="G8">
        <f t="shared" si="0"/>
        <v>2</v>
      </c>
      <c r="H8">
        <f t="shared" si="1"/>
        <v>8</v>
      </c>
      <c r="M8">
        <v>18</v>
      </c>
      <c r="O8">
        <v>2</v>
      </c>
    </row>
    <row r="9" spans="1:15" x14ac:dyDescent="0.25">
      <c r="A9">
        <v>4</v>
      </c>
      <c r="B9">
        <v>0</v>
      </c>
      <c r="C9">
        <v>4</v>
      </c>
      <c r="D9">
        <v>2</v>
      </c>
      <c r="G9">
        <f t="shared" si="0"/>
        <v>8</v>
      </c>
      <c r="H9">
        <f t="shared" si="1"/>
        <v>32</v>
      </c>
      <c r="M9">
        <v>6</v>
      </c>
      <c r="O9">
        <v>1</v>
      </c>
    </row>
    <row r="10" spans="1:15" x14ac:dyDescent="0.25">
      <c r="A10">
        <v>1</v>
      </c>
      <c r="B10">
        <v>0</v>
      </c>
      <c r="C10">
        <v>1</v>
      </c>
      <c r="D10">
        <v>1</v>
      </c>
      <c r="G10">
        <f t="shared" si="0"/>
        <v>1</v>
      </c>
      <c r="H10">
        <f t="shared" si="1"/>
        <v>4</v>
      </c>
      <c r="M10">
        <v>11</v>
      </c>
      <c r="O10">
        <v>2</v>
      </c>
    </row>
    <row r="11" spans="1:15" x14ac:dyDescent="0.25">
      <c r="A11">
        <v>10</v>
      </c>
      <c r="B11">
        <v>4</v>
      </c>
      <c r="C11">
        <v>50</v>
      </c>
      <c r="D11">
        <v>2</v>
      </c>
      <c r="G11">
        <f t="shared" si="0"/>
        <v>20</v>
      </c>
      <c r="H11">
        <f t="shared" si="1"/>
        <v>80</v>
      </c>
      <c r="O11">
        <v>5</v>
      </c>
    </row>
    <row r="12" spans="1:15" x14ac:dyDescent="0.25">
      <c r="A12">
        <v>3</v>
      </c>
      <c r="B12">
        <v>9</v>
      </c>
      <c r="C12">
        <v>30</v>
      </c>
      <c r="D12">
        <v>2</v>
      </c>
      <c r="G12">
        <f t="shared" si="0"/>
        <v>6</v>
      </c>
      <c r="H12">
        <f t="shared" si="1"/>
        <v>24</v>
      </c>
      <c r="O12">
        <f>SUM(O7:O11)</f>
        <v>26</v>
      </c>
    </row>
    <row r="13" spans="1:15" x14ac:dyDescent="0.25">
      <c r="A13">
        <v>5</v>
      </c>
      <c r="B13">
        <v>3</v>
      </c>
      <c r="C13">
        <v>20</v>
      </c>
      <c r="D13">
        <v>1.5</v>
      </c>
      <c r="G13">
        <f t="shared" si="0"/>
        <v>7.5</v>
      </c>
      <c r="H13">
        <f t="shared" si="1"/>
        <v>30</v>
      </c>
    </row>
    <row r="14" spans="1:15" x14ac:dyDescent="0.25">
      <c r="A14">
        <v>10</v>
      </c>
      <c r="B14">
        <v>0</v>
      </c>
      <c r="C14">
        <v>10</v>
      </c>
      <c r="D14">
        <v>1.5</v>
      </c>
      <c r="G14">
        <f t="shared" si="0"/>
        <v>15</v>
      </c>
      <c r="H14">
        <f t="shared" si="1"/>
        <v>60</v>
      </c>
    </row>
    <row r="15" spans="1:15" x14ac:dyDescent="0.25">
      <c r="A15">
        <v>10</v>
      </c>
      <c r="B15">
        <v>0</v>
      </c>
      <c r="C15">
        <v>10</v>
      </c>
      <c r="D15">
        <v>1.5</v>
      </c>
      <c r="G15">
        <f t="shared" si="0"/>
        <v>15</v>
      </c>
      <c r="H15">
        <f t="shared" si="1"/>
        <v>60</v>
      </c>
    </row>
    <row r="16" spans="1:15" x14ac:dyDescent="0.25">
      <c r="A16">
        <v>2</v>
      </c>
      <c r="B16">
        <v>0.5</v>
      </c>
      <c r="C16">
        <v>3</v>
      </c>
      <c r="D16">
        <v>1.5</v>
      </c>
      <c r="G16">
        <f t="shared" si="0"/>
        <v>3</v>
      </c>
      <c r="H16">
        <f t="shared" si="1"/>
        <v>12</v>
      </c>
    </row>
    <row r="17" spans="1:16" x14ac:dyDescent="0.25">
      <c r="A17">
        <v>2</v>
      </c>
      <c r="B17">
        <v>2</v>
      </c>
      <c r="C17">
        <v>6</v>
      </c>
      <c r="D17">
        <v>1.5</v>
      </c>
      <c r="G17">
        <f t="shared" si="0"/>
        <v>3</v>
      </c>
      <c r="H17">
        <f t="shared" si="1"/>
        <v>12</v>
      </c>
      <c r="M17">
        <f>12*5.5</f>
        <v>66</v>
      </c>
      <c r="P17">
        <f>527-473</f>
        <v>54</v>
      </c>
    </row>
    <row r="18" spans="1:16" x14ac:dyDescent="0.25">
      <c r="A18">
        <v>4</v>
      </c>
    </row>
    <row r="19" spans="1:16" x14ac:dyDescent="0.25">
      <c r="A19">
        <v>4</v>
      </c>
    </row>
    <row r="20" spans="1:16" x14ac:dyDescent="0.25">
      <c r="A20">
        <v>1</v>
      </c>
      <c r="B20">
        <v>0</v>
      </c>
      <c r="C20">
        <v>1</v>
      </c>
      <c r="D20">
        <v>1</v>
      </c>
      <c r="G20">
        <f>A20*D20</f>
        <v>1</v>
      </c>
      <c r="H20">
        <f>G20*4</f>
        <v>4</v>
      </c>
    </row>
    <row r="21" spans="1:16" x14ac:dyDescent="0.25">
      <c r="A21">
        <v>4</v>
      </c>
      <c r="B21">
        <v>0</v>
      </c>
      <c r="C21">
        <v>4</v>
      </c>
      <c r="D21">
        <v>1.5</v>
      </c>
      <c r="G21">
        <f>A21*D21</f>
        <v>6</v>
      </c>
      <c r="H21">
        <f>G21*4</f>
        <v>24</v>
      </c>
    </row>
    <row r="22" spans="1:16" x14ac:dyDescent="0.25">
      <c r="A22">
        <v>6</v>
      </c>
      <c r="B22">
        <v>0</v>
      </c>
      <c r="C22">
        <v>6</v>
      </c>
      <c r="D22">
        <v>1.5</v>
      </c>
      <c r="G22">
        <f>A22*D22</f>
        <v>9</v>
      </c>
      <c r="H22">
        <f>G22*4</f>
        <v>36</v>
      </c>
    </row>
    <row r="23" spans="1:16" x14ac:dyDescent="0.25">
      <c r="A23">
        <f>SUM(A1:A22)</f>
        <v>171</v>
      </c>
      <c r="C23">
        <f>SUM(C1:C22)</f>
        <v>501</v>
      </c>
      <c r="G23">
        <f>SUM(G1:G22)</f>
        <v>121.5</v>
      </c>
      <c r="H23">
        <f>G23*4</f>
        <v>486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Gráfica Burn Up</vt:lpstr>
      <vt:lpstr>Gráfica Burn Down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Fernández</dc:creator>
  <cp:lastModifiedBy>Ricardo Fernández</cp:lastModifiedBy>
  <dcterms:created xsi:type="dcterms:W3CDTF">2020-11-14T01:19:12Z</dcterms:created>
  <dcterms:modified xsi:type="dcterms:W3CDTF">2020-12-20T06:04:54Z</dcterms:modified>
</cp:coreProperties>
</file>