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收入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<sst xmlns="http://schemas.openxmlformats.org/spreadsheetml/2006/main" count="72" uniqueCount="52">
  <si>
    <t>项目</t>
  </si>
  <si>
    <t>门票</t>
  </si>
  <si>
    <r>
      <rPr>
        <sz val="12"/>
        <rFont val="宋体"/>
        <charset val="134"/>
      </rPr>
      <t>车票</t>
    </r>
  </si>
  <si>
    <t>圣地车票</t>
  </si>
  <si>
    <r>
      <rPr>
        <sz val="12"/>
        <rFont val="宋体"/>
        <charset val="134"/>
      </rPr>
      <t>餐饮</t>
    </r>
  </si>
  <si>
    <t>热气球</t>
  </si>
  <si>
    <t>短程游艇</t>
  </si>
  <si>
    <t>其他收入</t>
  </si>
  <si>
    <r>
      <rPr>
        <sz val="12"/>
        <rFont val="宋体"/>
        <charset val="134"/>
      </rPr>
      <t>合计</t>
    </r>
  </si>
  <si>
    <t>备注</t>
  </si>
  <si>
    <t>票务类型</t>
  </si>
  <si>
    <r>
      <rPr>
        <sz val="12"/>
        <rFont val="宋体"/>
        <charset val="134"/>
      </rPr>
      <t>人数</t>
    </r>
  </si>
  <si>
    <r>
      <rPr>
        <sz val="12"/>
        <rFont val="宋体"/>
        <charset val="134"/>
      </rPr>
      <t>单价</t>
    </r>
  </si>
  <si>
    <r>
      <rPr>
        <sz val="12"/>
        <rFont val="宋体"/>
        <charset val="134"/>
      </rPr>
      <t>公司收入总金额</t>
    </r>
  </si>
  <si>
    <r>
      <rPr>
        <sz val="12"/>
        <rFont val="宋体"/>
        <charset val="134"/>
      </rPr>
      <t>公司按</t>
    </r>
    <r>
      <rPr>
        <sz val="12"/>
        <rFont val="Times New Roman"/>
        <charset val="134"/>
      </rPr>
      <t>70%</t>
    </r>
    <r>
      <rPr>
        <sz val="12"/>
        <rFont val="宋体"/>
        <charset val="134"/>
      </rPr>
      <t>分成</t>
    </r>
  </si>
  <si>
    <r>
      <rPr>
        <sz val="12"/>
        <rFont val="宋体"/>
        <charset val="134"/>
      </rPr>
      <t>米林县按</t>
    </r>
    <r>
      <rPr>
        <sz val="12"/>
        <rFont val="Times New Roman"/>
        <charset val="134"/>
      </rPr>
      <t>30%</t>
    </r>
    <r>
      <rPr>
        <sz val="12"/>
        <rFont val="宋体"/>
        <charset val="134"/>
      </rPr>
      <t>分成</t>
    </r>
  </si>
  <si>
    <r>
      <rPr>
        <sz val="12"/>
        <rFont val="宋体"/>
        <charset val="134"/>
      </rPr>
      <t>公司计提的惠民基金</t>
    </r>
  </si>
  <si>
    <r>
      <rPr>
        <sz val="12"/>
        <rFont val="宋体"/>
        <charset val="134"/>
      </rPr>
      <t>扣完基金后公司收入</t>
    </r>
  </si>
  <si>
    <r>
      <rPr>
        <sz val="12"/>
        <rFont val="宋体"/>
        <charset val="134"/>
      </rPr>
      <t>扣完基金后米林县收入</t>
    </r>
  </si>
  <si>
    <r>
      <rPr>
        <sz val="12"/>
        <rFont val="宋体"/>
        <charset val="134"/>
      </rPr>
      <t>门票小计</t>
    </r>
  </si>
  <si>
    <r>
      <rPr>
        <sz val="12"/>
        <rFont val="宋体"/>
        <charset val="134"/>
      </rPr>
      <t>金额</t>
    </r>
  </si>
  <si>
    <t>人数</t>
  </si>
  <si>
    <t>金额</t>
  </si>
  <si>
    <r>
      <rPr>
        <sz val="12"/>
        <rFont val="宋体"/>
        <charset val="134"/>
      </rPr>
      <t>团餐收入</t>
    </r>
  </si>
  <si>
    <t>-</t>
  </si>
  <si>
    <t>240元套票</t>
  </si>
  <si>
    <t>165元套票</t>
  </si>
  <si>
    <t>128元套票</t>
  </si>
  <si>
    <r>
      <rPr>
        <sz val="12"/>
        <rFont val="Times New Roman"/>
        <charset val="134"/>
      </rPr>
      <t>150</t>
    </r>
    <r>
      <rPr>
        <sz val="12"/>
        <rFont val="宋体"/>
        <charset val="134"/>
      </rPr>
      <t>元门票</t>
    </r>
  </si>
  <si>
    <t>75元门票</t>
  </si>
  <si>
    <t>38元门票</t>
  </si>
  <si>
    <t>VIP30元门票</t>
  </si>
  <si>
    <t>其他票型</t>
  </si>
  <si>
    <t>90元车票</t>
  </si>
  <si>
    <t>返</t>
  </si>
  <si>
    <t>旅行社</t>
  </si>
  <si>
    <t>观光车票</t>
  </si>
  <si>
    <t>挂账单位</t>
  </si>
  <si>
    <t>美团</t>
  </si>
  <si>
    <t>携程网</t>
  </si>
  <si>
    <t>官网</t>
  </si>
  <si>
    <t>飞猪</t>
  </si>
  <si>
    <t>驴妈妈</t>
  </si>
  <si>
    <t>收款方式：</t>
  </si>
  <si>
    <t>刷卡：</t>
  </si>
  <si>
    <t>微信：</t>
  </si>
  <si>
    <t>现金：</t>
  </si>
  <si>
    <t>pos机手续费：</t>
  </si>
  <si>
    <t>微信手续费：</t>
  </si>
  <si>
    <t>收入会计：</t>
  </si>
  <si>
    <t>出纳：</t>
  </si>
  <si>
    <t>制表人：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</si>
</sst>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</numFmts>
  <fonts count="25">
    <font>
      <sz val="12"/>
      <name val="宋体"/>
      <charset val="134"/>
    </font>
    <font>
      <sz val="12"/>
      <name val="Times New Roman"/>
      <charset val="134"/>
    </font>
    <font>
      <sz val="18"/>
      <name val="Times New Roman"/>
      <charset val="134"/>
    </font>
    <font>
      <sz val="12"/>
      <name val="宋体"/>
      <charset val="134"/>
      <scheme val="major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7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6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3" fillId="27" borderId="9" applyNumberFormat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12" fillId="22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31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right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7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3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6" borderId="1" xfId="0" applyFont="1" applyFill="1" applyBorder="1" applyAlignment="1" applyProtection="1">
      <alignment vertical="center" wrapText="1"/>
      <protection locked="0"/>
    </xf>
    <xf numFmtId="0" fontId="0" fillId="6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77" fontId="0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Protection="1">
      <protection locked="0"/>
    </xf>
    <xf numFmtId="0" fontId="0" fillId="3" borderId="1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horizontal="center" vertical="center" wrapText="1"/>
    </xf>
    <xf numFmtId="176" fontId="1" fillId="3" borderId="1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Border="1" applyProtection="1">
      <protection locked="0"/>
    </xf>
    <xf numFmtId="0" fontId="0" fillId="8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</xdr:row>
      <xdr:rowOff>19050</xdr:rowOff>
    </xdr:from>
    <xdr:to>
      <xdr:col>1</xdr:col>
      <xdr:colOff>676275</xdr:colOff>
      <xdr:row>3</xdr:row>
      <xdr:rowOff>9525</xdr:rowOff>
    </xdr:to>
    <xdr:sp>
      <xdr:nvSpPr>
        <xdr:cNvPr id="1025" name="Line 1"/>
        <xdr:cNvSpPr>
          <a:spLocks noChangeShapeType="1"/>
        </xdr:cNvSpPr>
      </xdr:nvSpPr>
      <xdr:spPr>
        <a:xfrm>
          <a:off x="19050" y="374015"/>
          <a:ext cx="1028700" cy="9398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R34"/>
  <sheetViews>
    <sheetView tabSelected="1" view="pageBreakPreview" zoomScale="60" zoomScaleNormal="100" zoomScaleSheetLayoutView="60" workbookViewId="0">
      <pane xSplit="2" ySplit="3" topLeftCell="C28" activePane="bottomRight" state="frozen"/>
      <selection/>
      <selection pane="topRight"/>
      <selection pane="bottomLeft"/>
      <selection pane="bottomRight" activeCell="O32" sqref="O32"/>
    </sheetView>
  </sheetViews>
  <sheetFormatPr defaultColWidth="9" defaultRowHeight="15.6"/>
  <cols>
    <col min="1" max="1" width="4.875" style="3" customWidth="1"/>
    <col min="2" max="2" width="12.125" style="3" customWidth="1"/>
    <col min="3" max="3" width="6.5" style="3" customWidth="1"/>
    <col min="4" max="4" width="6" style="3" customWidth="1"/>
    <col min="5" max="9" width="9.625" style="3" customWidth="1"/>
    <col min="10" max="11" width="9.125" style="3" customWidth="1"/>
    <col min="12" max="12" width="6.5" style="3" customWidth="1"/>
    <col min="13" max="13" width="10.875" style="3" customWidth="1"/>
    <col min="14" max="14" width="8.125" style="3" customWidth="1"/>
    <col min="15" max="15" width="7.29166666666667" style="3" customWidth="1"/>
    <col min="16" max="16" width="6.75" style="4" customWidth="1"/>
    <col min="17" max="17" width="9.375" style="4" customWidth="1"/>
    <col min="18" max="18" width="7.375" style="4" customWidth="1"/>
    <col min="19" max="19" width="10" style="4" customWidth="1"/>
    <col min="20" max="20" width="7.25" style="4" customWidth="1"/>
    <col min="21" max="22" width="8.125" style="4" customWidth="1"/>
    <col min="23" max="23" width="9.25" style="4" customWidth="1"/>
    <col min="24" max="24" width="19" style="3" customWidth="1"/>
    <col min="25" max="25" width="10" style="3" customWidth="1"/>
    <col min="26" max="252" width="9" style="3"/>
    <col min="253" max="16384" width="9" style="2"/>
  </cols>
  <sheetData>
    <row r="1" s="1" customFormat="1" ht="27.95" customHeight="1" spans="1:252">
      <c r="A1" s="5">
        <v>43957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</row>
    <row r="2" s="1" customFormat="1" ht="27.95" customHeight="1" spans="1:252">
      <c r="A2" s="7" t="s">
        <v>0</v>
      </c>
      <c r="B2" s="8"/>
      <c r="C2" s="9" t="s">
        <v>1</v>
      </c>
      <c r="D2" s="7"/>
      <c r="E2" s="7"/>
      <c r="F2" s="7"/>
      <c r="G2" s="7"/>
      <c r="H2" s="7"/>
      <c r="I2" s="7"/>
      <c r="J2" s="7"/>
      <c r="K2" s="7"/>
      <c r="L2" s="7" t="s">
        <v>2</v>
      </c>
      <c r="M2" s="7"/>
      <c r="N2" s="9" t="s">
        <v>3</v>
      </c>
      <c r="O2" s="9"/>
      <c r="P2" s="7" t="s">
        <v>4</v>
      </c>
      <c r="Q2" s="7"/>
      <c r="R2" s="9" t="s">
        <v>5</v>
      </c>
      <c r="S2" s="7"/>
      <c r="T2" s="9" t="s">
        <v>6</v>
      </c>
      <c r="U2" s="9"/>
      <c r="V2" s="9" t="s">
        <v>7</v>
      </c>
      <c r="W2" s="9"/>
      <c r="X2" s="7" t="s">
        <v>8</v>
      </c>
      <c r="Y2" s="44" t="s">
        <v>9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</row>
    <row r="3" s="1" customFormat="1" ht="46.8" spans="1:252">
      <c r="A3" s="10" t="s">
        <v>10</v>
      </c>
      <c r="B3" s="11"/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7" t="s">
        <v>11</v>
      </c>
      <c r="M3" s="7" t="s">
        <v>20</v>
      </c>
      <c r="N3" s="9" t="s">
        <v>21</v>
      </c>
      <c r="O3" s="9" t="s">
        <v>22</v>
      </c>
      <c r="P3" s="7" t="s">
        <v>11</v>
      </c>
      <c r="Q3" s="7" t="s">
        <v>23</v>
      </c>
      <c r="R3" s="9" t="s">
        <v>21</v>
      </c>
      <c r="S3" s="9" t="s">
        <v>22</v>
      </c>
      <c r="T3" s="9" t="s">
        <v>21</v>
      </c>
      <c r="U3" s="9" t="s">
        <v>22</v>
      </c>
      <c r="V3" s="9" t="s">
        <v>21</v>
      </c>
      <c r="W3" s="9" t="s">
        <v>22</v>
      </c>
      <c r="X3" s="7"/>
      <c r="Y3" s="45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</row>
    <row r="4" ht="35.1" customHeight="1" spans="1:25">
      <c r="A4" s="12" t="s">
        <v>24</v>
      </c>
      <c r="B4" s="13" t="s">
        <v>25</v>
      </c>
      <c r="C4" s="7">
        <v>0</v>
      </c>
      <c r="D4" s="14">
        <v>150</v>
      </c>
      <c r="E4" s="15">
        <f t="shared" ref="E4:E7" si="0">C4*D4</f>
        <v>0</v>
      </c>
      <c r="F4" s="15">
        <f>E4*0.7</f>
        <v>0</v>
      </c>
      <c r="G4" s="15">
        <f t="shared" ref="G4:G12" si="1">E4*0.3</f>
        <v>0</v>
      </c>
      <c r="H4" s="15">
        <f t="shared" ref="H4:H12" si="2">C4*10</f>
        <v>0</v>
      </c>
      <c r="I4" s="15">
        <f t="shared" ref="I4:I12" si="3">F4-H4</f>
        <v>0</v>
      </c>
      <c r="J4" s="15">
        <f t="shared" ref="J4:J12" si="4">G4</f>
        <v>0</v>
      </c>
      <c r="K4" s="15">
        <f t="shared" ref="K4:K12" si="5">SUM(H4:J4)</f>
        <v>0</v>
      </c>
      <c r="L4" s="14">
        <f t="shared" ref="L4:L7" si="6">C4</f>
        <v>0</v>
      </c>
      <c r="M4" s="14">
        <f t="shared" ref="M4:M12" si="7">L4*90</f>
        <v>0</v>
      </c>
      <c r="N4" s="7">
        <v>0</v>
      </c>
      <c r="O4" s="14">
        <f t="shared" ref="O4:O12" si="8">N4*60</f>
        <v>0</v>
      </c>
      <c r="P4" s="7">
        <v>0</v>
      </c>
      <c r="Q4" s="14">
        <f t="shared" ref="Q4:Q12" si="9">P4*50</f>
        <v>0</v>
      </c>
      <c r="R4" s="7">
        <v>0</v>
      </c>
      <c r="S4" s="7">
        <v>0</v>
      </c>
      <c r="T4" s="7">
        <v>0</v>
      </c>
      <c r="U4" s="41">
        <f t="shared" ref="U4:U12" si="10">T4*160</f>
        <v>0</v>
      </c>
      <c r="V4" s="7">
        <v>0</v>
      </c>
      <c r="W4" s="7">
        <v>0</v>
      </c>
      <c r="X4" s="42">
        <f t="shared" ref="X4:X12" si="11">U4+S4+Q4+M4+W4+O4+K4</f>
        <v>0</v>
      </c>
      <c r="Y4" s="9"/>
    </row>
    <row r="5" ht="35.1" customHeight="1" spans="1:25">
      <c r="A5" s="13" t="s">
        <v>24</v>
      </c>
      <c r="B5" s="13" t="s">
        <v>26</v>
      </c>
      <c r="C5" s="7">
        <v>0</v>
      </c>
      <c r="D5" s="14">
        <v>75</v>
      </c>
      <c r="E5" s="15">
        <f t="shared" si="0"/>
        <v>0</v>
      </c>
      <c r="F5" s="15">
        <f>E5*0.7</f>
        <v>0</v>
      </c>
      <c r="G5" s="15">
        <f t="shared" si="1"/>
        <v>0</v>
      </c>
      <c r="H5" s="15">
        <f t="shared" si="2"/>
        <v>0</v>
      </c>
      <c r="I5" s="15">
        <f t="shared" si="3"/>
        <v>0</v>
      </c>
      <c r="J5" s="15">
        <f t="shared" si="4"/>
        <v>0</v>
      </c>
      <c r="K5" s="15">
        <f t="shared" si="5"/>
        <v>0</v>
      </c>
      <c r="L5" s="14">
        <f t="shared" si="6"/>
        <v>0</v>
      </c>
      <c r="M5" s="14">
        <f t="shared" si="7"/>
        <v>0</v>
      </c>
      <c r="N5" s="7">
        <v>0</v>
      </c>
      <c r="O5" s="14">
        <f t="shared" si="8"/>
        <v>0</v>
      </c>
      <c r="P5" s="7">
        <v>0</v>
      </c>
      <c r="Q5" s="14">
        <f t="shared" si="9"/>
        <v>0</v>
      </c>
      <c r="R5" s="7">
        <v>0</v>
      </c>
      <c r="S5" s="7">
        <v>0</v>
      </c>
      <c r="T5" s="7">
        <v>0</v>
      </c>
      <c r="U5" s="41">
        <f t="shared" si="10"/>
        <v>0</v>
      </c>
      <c r="V5" s="7">
        <v>0</v>
      </c>
      <c r="W5" s="7">
        <v>0</v>
      </c>
      <c r="X5" s="42">
        <f t="shared" si="11"/>
        <v>0</v>
      </c>
      <c r="Y5" s="7"/>
    </row>
    <row r="6" ht="35.1" customHeight="1" spans="1:25">
      <c r="A6" s="13" t="s">
        <v>24</v>
      </c>
      <c r="B6" s="13" t="s">
        <v>27</v>
      </c>
      <c r="C6" s="7">
        <v>0</v>
      </c>
      <c r="D6" s="14">
        <v>38</v>
      </c>
      <c r="E6" s="15">
        <f t="shared" si="0"/>
        <v>0</v>
      </c>
      <c r="F6" s="15"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4">
        <f t="shared" si="6"/>
        <v>0</v>
      </c>
      <c r="M6" s="14">
        <f t="shared" si="7"/>
        <v>0</v>
      </c>
      <c r="N6" s="7">
        <v>0</v>
      </c>
      <c r="O6" s="14">
        <f t="shared" si="8"/>
        <v>0</v>
      </c>
      <c r="P6" s="7">
        <v>0</v>
      </c>
      <c r="Q6" s="14">
        <f t="shared" si="9"/>
        <v>0</v>
      </c>
      <c r="R6" s="7">
        <v>0</v>
      </c>
      <c r="S6" s="7">
        <v>0</v>
      </c>
      <c r="T6" s="7">
        <v>0</v>
      </c>
      <c r="U6" s="41">
        <f t="shared" si="10"/>
        <v>0</v>
      </c>
      <c r="V6" s="7">
        <v>0</v>
      </c>
      <c r="W6" s="7">
        <v>0</v>
      </c>
      <c r="X6" s="42">
        <f t="shared" si="11"/>
        <v>0</v>
      </c>
      <c r="Y6" s="7"/>
    </row>
    <row r="7" ht="35.1" customHeight="1" spans="1:25">
      <c r="A7" s="16" t="s">
        <v>24</v>
      </c>
      <c r="B7" s="17" t="s">
        <v>28</v>
      </c>
      <c r="C7" s="7">
        <v>0</v>
      </c>
      <c r="D7" s="14">
        <v>150</v>
      </c>
      <c r="E7" s="15">
        <f t="shared" ref="E7:E12" si="12">C7*D7</f>
        <v>0</v>
      </c>
      <c r="F7" s="15">
        <f t="shared" ref="F7:F12" si="13">E7*0.7</f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7">
        <v>0</v>
      </c>
      <c r="M7" s="14">
        <f t="shared" si="7"/>
        <v>0</v>
      </c>
      <c r="N7" s="7">
        <v>0</v>
      </c>
      <c r="O7" s="14">
        <f t="shared" si="8"/>
        <v>0</v>
      </c>
      <c r="P7" s="7">
        <v>0</v>
      </c>
      <c r="Q7" s="14">
        <f t="shared" si="9"/>
        <v>0</v>
      </c>
      <c r="R7" s="7">
        <v>0</v>
      </c>
      <c r="S7" s="7">
        <v>0</v>
      </c>
      <c r="T7" s="7">
        <v>0</v>
      </c>
      <c r="U7" s="41">
        <f t="shared" si="10"/>
        <v>0</v>
      </c>
      <c r="V7" s="7">
        <v>0</v>
      </c>
      <c r="W7" s="7">
        <v>0</v>
      </c>
      <c r="X7" s="42">
        <f t="shared" si="11"/>
        <v>0</v>
      </c>
      <c r="Y7" s="7"/>
    </row>
    <row r="8" ht="35.1" customHeight="1" spans="1:25">
      <c r="A8" s="16" t="s">
        <v>24</v>
      </c>
      <c r="B8" s="16" t="s">
        <v>29</v>
      </c>
      <c r="C8" s="7">
        <v>0</v>
      </c>
      <c r="D8" s="14">
        <v>75</v>
      </c>
      <c r="E8" s="15">
        <f t="shared" si="12"/>
        <v>0</v>
      </c>
      <c r="F8" s="15">
        <f t="shared" si="13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7">
        <v>0</v>
      </c>
      <c r="M8" s="14">
        <f t="shared" si="7"/>
        <v>0</v>
      </c>
      <c r="N8" s="7">
        <v>0</v>
      </c>
      <c r="O8" s="14">
        <f t="shared" si="8"/>
        <v>0</v>
      </c>
      <c r="P8" s="7">
        <v>0</v>
      </c>
      <c r="Q8" s="14">
        <f t="shared" si="9"/>
        <v>0</v>
      </c>
      <c r="R8" s="7">
        <v>0</v>
      </c>
      <c r="S8" s="7">
        <v>0</v>
      </c>
      <c r="T8" s="7">
        <v>0</v>
      </c>
      <c r="U8" s="41">
        <f t="shared" si="10"/>
        <v>0</v>
      </c>
      <c r="V8" s="7">
        <v>0</v>
      </c>
      <c r="W8" s="7">
        <v>0</v>
      </c>
      <c r="X8" s="42">
        <f t="shared" si="11"/>
        <v>0</v>
      </c>
      <c r="Y8" s="7"/>
    </row>
    <row r="9" ht="35.1" customHeight="1" spans="1:25">
      <c r="A9" s="16" t="s">
        <v>24</v>
      </c>
      <c r="B9" s="16" t="s">
        <v>30</v>
      </c>
      <c r="C9" s="7">
        <v>0</v>
      </c>
      <c r="D9" s="14">
        <v>38</v>
      </c>
      <c r="E9" s="15">
        <f t="shared" si="12"/>
        <v>0</v>
      </c>
      <c r="F9" s="15">
        <f t="shared" si="13"/>
        <v>0</v>
      </c>
      <c r="G9" s="15">
        <f t="shared" si="1"/>
        <v>0</v>
      </c>
      <c r="H9" s="15">
        <f t="shared" si="2"/>
        <v>0</v>
      </c>
      <c r="I9" s="15">
        <f t="shared" si="3"/>
        <v>0</v>
      </c>
      <c r="J9" s="15">
        <f t="shared" si="4"/>
        <v>0</v>
      </c>
      <c r="K9" s="15">
        <f t="shared" si="5"/>
        <v>0</v>
      </c>
      <c r="L9" s="7">
        <v>0</v>
      </c>
      <c r="M9" s="14">
        <f t="shared" si="7"/>
        <v>0</v>
      </c>
      <c r="N9" s="7">
        <v>0</v>
      </c>
      <c r="O9" s="14">
        <f t="shared" si="8"/>
        <v>0</v>
      </c>
      <c r="P9" s="7">
        <v>0</v>
      </c>
      <c r="Q9" s="14">
        <f t="shared" si="9"/>
        <v>0</v>
      </c>
      <c r="R9" s="7">
        <v>0</v>
      </c>
      <c r="S9" s="7">
        <v>0</v>
      </c>
      <c r="T9" s="7">
        <v>0</v>
      </c>
      <c r="U9" s="41">
        <f t="shared" si="10"/>
        <v>0</v>
      </c>
      <c r="V9" s="7">
        <v>0</v>
      </c>
      <c r="W9" s="7">
        <v>0</v>
      </c>
      <c r="X9" s="42">
        <f t="shared" si="11"/>
        <v>0</v>
      </c>
      <c r="Y9" s="7"/>
    </row>
    <row r="10" s="2" customFormat="1" ht="35.1" customHeight="1" spans="1:252">
      <c r="A10" s="16" t="s">
        <v>24</v>
      </c>
      <c r="B10" s="16" t="s">
        <v>31</v>
      </c>
      <c r="C10" s="7">
        <v>0</v>
      </c>
      <c r="D10" s="14">
        <v>30</v>
      </c>
      <c r="E10" s="15">
        <f t="shared" si="12"/>
        <v>0</v>
      </c>
      <c r="F10" s="15">
        <f t="shared" si="13"/>
        <v>0</v>
      </c>
      <c r="G10" s="15">
        <f t="shared" si="1"/>
        <v>0</v>
      </c>
      <c r="H10" s="15">
        <f t="shared" si="2"/>
        <v>0</v>
      </c>
      <c r="I10" s="15">
        <f t="shared" si="3"/>
        <v>0</v>
      </c>
      <c r="J10" s="15">
        <f t="shared" si="4"/>
        <v>0</v>
      </c>
      <c r="K10" s="15">
        <f t="shared" si="5"/>
        <v>0</v>
      </c>
      <c r="L10" s="7">
        <v>0</v>
      </c>
      <c r="M10" s="14">
        <f t="shared" si="7"/>
        <v>0</v>
      </c>
      <c r="N10" s="7">
        <v>0</v>
      </c>
      <c r="O10" s="14">
        <f t="shared" si="8"/>
        <v>0</v>
      </c>
      <c r="P10" s="7">
        <v>0</v>
      </c>
      <c r="Q10" s="14">
        <f t="shared" si="9"/>
        <v>0</v>
      </c>
      <c r="R10" s="7">
        <v>0</v>
      </c>
      <c r="S10" s="7">
        <v>0</v>
      </c>
      <c r="T10" s="7">
        <v>0</v>
      </c>
      <c r="U10" s="41">
        <f t="shared" si="10"/>
        <v>0</v>
      </c>
      <c r="V10" s="7">
        <v>0</v>
      </c>
      <c r="W10" s="7">
        <v>0</v>
      </c>
      <c r="X10" s="42">
        <f t="shared" si="11"/>
        <v>0</v>
      </c>
      <c r="Y10" s="7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</row>
    <row r="11" s="2" customFormat="1" ht="35.1" customHeight="1" spans="1:252">
      <c r="A11" s="16" t="s">
        <v>24</v>
      </c>
      <c r="B11" s="16" t="s">
        <v>32</v>
      </c>
      <c r="C11" s="7">
        <v>0</v>
      </c>
      <c r="D11" s="18">
        <v>0</v>
      </c>
      <c r="E11" s="18">
        <f t="shared" si="12"/>
        <v>0</v>
      </c>
      <c r="F11" s="18">
        <f t="shared" si="13"/>
        <v>0</v>
      </c>
      <c r="G11" s="18">
        <f t="shared" si="1"/>
        <v>0</v>
      </c>
      <c r="H11" s="18">
        <f t="shared" si="2"/>
        <v>0</v>
      </c>
      <c r="I11" s="18">
        <f t="shared" si="3"/>
        <v>0</v>
      </c>
      <c r="J11" s="18">
        <f t="shared" si="4"/>
        <v>0</v>
      </c>
      <c r="K11" s="18">
        <f t="shared" si="5"/>
        <v>0</v>
      </c>
      <c r="L11" s="18">
        <v>0</v>
      </c>
      <c r="M11" s="18">
        <f t="shared" si="7"/>
        <v>0</v>
      </c>
      <c r="N11" s="18">
        <v>0</v>
      </c>
      <c r="O11" s="18">
        <f t="shared" si="8"/>
        <v>0</v>
      </c>
      <c r="P11" s="18">
        <v>0</v>
      </c>
      <c r="Q11" s="18">
        <f t="shared" si="9"/>
        <v>0</v>
      </c>
      <c r="R11" s="18">
        <v>0</v>
      </c>
      <c r="S11" s="18">
        <v>0</v>
      </c>
      <c r="T11" s="18">
        <v>0</v>
      </c>
      <c r="U11" s="33">
        <f t="shared" si="10"/>
        <v>0</v>
      </c>
      <c r="V11" s="18">
        <v>0</v>
      </c>
      <c r="W11" s="18">
        <v>0</v>
      </c>
      <c r="X11" s="42">
        <f t="shared" si="11"/>
        <v>0</v>
      </c>
      <c r="Y11" s="7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</row>
    <row r="12" ht="35.1" customHeight="1" spans="1:25">
      <c r="A12" s="19" t="s">
        <v>24</v>
      </c>
      <c r="B12" s="19" t="s">
        <v>33</v>
      </c>
      <c r="C12" s="7">
        <v>0</v>
      </c>
      <c r="D12" s="20">
        <v>0</v>
      </c>
      <c r="E12" s="15">
        <f t="shared" si="12"/>
        <v>0</v>
      </c>
      <c r="F12" s="15">
        <f t="shared" si="13"/>
        <v>0</v>
      </c>
      <c r="G12" s="15">
        <f t="shared" si="1"/>
        <v>0</v>
      </c>
      <c r="H12" s="15">
        <f t="shared" si="2"/>
        <v>0</v>
      </c>
      <c r="I12" s="15">
        <f t="shared" si="3"/>
        <v>0</v>
      </c>
      <c r="J12" s="15">
        <f t="shared" si="4"/>
        <v>0</v>
      </c>
      <c r="K12" s="15">
        <f t="shared" si="5"/>
        <v>0</v>
      </c>
      <c r="L12" s="7">
        <v>0</v>
      </c>
      <c r="M12" s="14">
        <f t="shared" si="7"/>
        <v>0</v>
      </c>
      <c r="N12" s="7">
        <v>0</v>
      </c>
      <c r="O12" s="14">
        <f t="shared" si="8"/>
        <v>0</v>
      </c>
      <c r="P12" s="7">
        <v>0</v>
      </c>
      <c r="Q12" s="14">
        <f t="shared" si="9"/>
        <v>0</v>
      </c>
      <c r="R12" s="7">
        <v>0</v>
      </c>
      <c r="S12" s="7">
        <v>0</v>
      </c>
      <c r="T12" s="7">
        <v>0</v>
      </c>
      <c r="U12" s="41">
        <f t="shared" si="10"/>
        <v>0</v>
      </c>
      <c r="V12" s="7">
        <v>0</v>
      </c>
      <c r="W12" s="7">
        <v>0</v>
      </c>
      <c r="X12" s="42">
        <f t="shared" si="11"/>
        <v>0</v>
      </c>
      <c r="Y12" s="7"/>
    </row>
    <row r="13" ht="35.1" customHeight="1" spans="1:25">
      <c r="A13" s="9" t="s">
        <v>34</v>
      </c>
      <c r="B13" s="9" t="s">
        <v>35</v>
      </c>
      <c r="C13" s="7">
        <v>0</v>
      </c>
      <c r="D13" s="14">
        <v>38</v>
      </c>
      <c r="E13" s="15">
        <f t="shared" ref="E13:E18" si="14">C13*D13</f>
        <v>0</v>
      </c>
      <c r="F13" s="15">
        <f t="shared" ref="F13:F18" si="15">E13*0.7</f>
        <v>0</v>
      </c>
      <c r="G13" s="15">
        <f t="shared" ref="G13:G18" si="16">E13*0.3</f>
        <v>0</v>
      </c>
      <c r="H13" s="15">
        <f t="shared" ref="H13:H18" si="17">C13*10</f>
        <v>0</v>
      </c>
      <c r="I13" s="15">
        <f t="shared" ref="I13:I18" si="18">F13-H13</f>
        <v>0</v>
      </c>
      <c r="J13" s="15">
        <f t="shared" ref="J13:J18" si="19">G13</f>
        <v>0</v>
      </c>
      <c r="K13" s="15">
        <f t="shared" ref="K13:K18" si="20">SUM(H13:J13)</f>
        <v>0</v>
      </c>
      <c r="L13" s="7">
        <v>0</v>
      </c>
      <c r="M13" s="14">
        <f t="shared" ref="M13:M18" si="21">L13*90</f>
        <v>0</v>
      </c>
      <c r="N13" s="7">
        <v>0</v>
      </c>
      <c r="O13" s="14">
        <f t="shared" ref="O13:O18" si="22">N13*60</f>
        <v>0</v>
      </c>
      <c r="P13" s="7">
        <v>0</v>
      </c>
      <c r="Q13" s="14">
        <f t="shared" ref="Q13:Q18" si="23">P13*50</f>
        <v>0</v>
      </c>
      <c r="R13" s="7">
        <v>0</v>
      </c>
      <c r="S13" s="7">
        <v>0</v>
      </c>
      <c r="T13" s="7">
        <v>0</v>
      </c>
      <c r="U13" s="41">
        <f t="shared" ref="U13:U18" si="24">T13*160</f>
        <v>0</v>
      </c>
      <c r="V13" s="7">
        <v>0</v>
      </c>
      <c r="W13" s="7">
        <v>0</v>
      </c>
      <c r="X13" s="42">
        <f t="shared" ref="X13:X18" si="25">U13+S13+Q13+M13+W13+O13+K13</f>
        <v>0</v>
      </c>
      <c r="Y13" s="9"/>
    </row>
    <row r="14" ht="35.1" customHeight="1" spans="1:25">
      <c r="A14" s="9" t="s">
        <v>24</v>
      </c>
      <c r="B14" s="9" t="s">
        <v>36</v>
      </c>
      <c r="C14" s="7">
        <v>0</v>
      </c>
      <c r="D14" s="14" t="s">
        <v>24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7">
        <v>0</v>
      </c>
      <c r="M14" s="14">
        <f t="shared" si="21"/>
        <v>0</v>
      </c>
      <c r="N14" s="7">
        <v>0</v>
      </c>
      <c r="O14" s="14">
        <f t="shared" si="22"/>
        <v>0</v>
      </c>
      <c r="P14" s="7">
        <v>0</v>
      </c>
      <c r="Q14" s="14">
        <f t="shared" si="23"/>
        <v>0</v>
      </c>
      <c r="R14" s="7">
        <v>0</v>
      </c>
      <c r="S14" s="7">
        <v>0</v>
      </c>
      <c r="T14" s="7">
        <v>0</v>
      </c>
      <c r="U14" s="41">
        <f t="shared" si="24"/>
        <v>0</v>
      </c>
      <c r="V14" s="7">
        <v>0</v>
      </c>
      <c r="W14" s="7">
        <v>0</v>
      </c>
      <c r="X14" s="42">
        <f t="shared" si="25"/>
        <v>0</v>
      </c>
      <c r="Y14" s="7"/>
    </row>
    <row r="15" ht="35.1" customHeight="1" spans="1:25">
      <c r="A15" s="7" t="s">
        <v>37</v>
      </c>
      <c r="B15" s="21" t="s">
        <v>38</v>
      </c>
      <c r="C15" s="7">
        <v>0</v>
      </c>
      <c r="D15" s="14">
        <v>145</v>
      </c>
      <c r="E15" s="15">
        <f t="shared" si="14"/>
        <v>0</v>
      </c>
      <c r="F15" s="15">
        <f t="shared" si="15"/>
        <v>0</v>
      </c>
      <c r="G15" s="15">
        <f t="shared" si="16"/>
        <v>0</v>
      </c>
      <c r="H15" s="15">
        <f t="shared" si="17"/>
        <v>0</v>
      </c>
      <c r="I15" s="15">
        <f t="shared" si="18"/>
        <v>0</v>
      </c>
      <c r="J15" s="15">
        <f t="shared" si="19"/>
        <v>0</v>
      </c>
      <c r="K15" s="15">
        <f t="shared" si="20"/>
        <v>0</v>
      </c>
      <c r="L15" s="7">
        <v>0</v>
      </c>
      <c r="M15" s="14">
        <f t="shared" si="21"/>
        <v>0</v>
      </c>
      <c r="N15" s="7">
        <v>0</v>
      </c>
      <c r="O15" s="14">
        <f t="shared" si="22"/>
        <v>0</v>
      </c>
      <c r="P15" s="7">
        <v>0</v>
      </c>
      <c r="Q15" s="14">
        <f t="shared" si="23"/>
        <v>0</v>
      </c>
      <c r="R15" s="7">
        <v>0</v>
      </c>
      <c r="S15" s="7">
        <v>0</v>
      </c>
      <c r="T15" s="7">
        <v>0</v>
      </c>
      <c r="U15" s="41">
        <f t="shared" si="24"/>
        <v>0</v>
      </c>
      <c r="V15" s="7">
        <v>0</v>
      </c>
      <c r="W15" s="7">
        <v>0</v>
      </c>
      <c r="X15" s="42">
        <f t="shared" si="25"/>
        <v>0</v>
      </c>
      <c r="Y15" s="46"/>
    </row>
    <row r="16" ht="35.1" customHeight="1" spans="1:25">
      <c r="A16" s="7"/>
      <c r="B16" s="22"/>
      <c r="C16" s="7">
        <v>0</v>
      </c>
      <c r="D16" s="14">
        <v>75</v>
      </c>
      <c r="E16" s="15">
        <f t="shared" si="14"/>
        <v>0</v>
      </c>
      <c r="F16" s="15">
        <f t="shared" si="15"/>
        <v>0</v>
      </c>
      <c r="G16" s="15">
        <f t="shared" si="16"/>
        <v>0</v>
      </c>
      <c r="H16" s="15">
        <f t="shared" si="17"/>
        <v>0</v>
      </c>
      <c r="I16" s="15">
        <f t="shared" si="18"/>
        <v>0</v>
      </c>
      <c r="J16" s="15">
        <f t="shared" si="19"/>
        <v>0</v>
      </c>
      <c r="K16" s="15">
        <f t="shared" si="20"/>
        <v>0</v>
      </c>
      <c r="L16" s="7">
        <v>0</v>
      </c>
      <c r="M16" s="14">
        <f t="shared" si="21"/>
        <v>0</v>
      </c>
      <c r="N16" s="7">
        <v>0</v>
      </c>
      <c r="O16" s="14">
        <f t="shared" si="22"/>
        <v>0</v>
      </c>
      <c r="P16" s="7">
        <v>0</v>
      </c>
      <c r="Q16" s="14">
        <f t="shared" si="23"/>
        <v>0</v>
      </c>
      <c r="R16" s="7">
        <v>0</v>
      </c>
      <c r="S16" s="7">
        <v>0</v>
      </c>
      <c r="T16" s="7">
        <v>0</v>
      </c>
      <c r="U16" s="41">
        <f t="shared" si="24"/>
        <v>0</v>
      </c>
      <c r="V16" s="7">
        <v>0</v>
      </c>
      <c r="W16" s="7">
        <v>0</v>
      </c>
      <c r="X16" s="42">
        <f t="shared" si="25"/>
        <v>0</v>
      </c>
      <c r="Y16" s="46"/>
    </row>
    <row r="17" ht="35.1" customHeight="1" spans="1:25">
      <c r="A17" s="7"/>
      <c r="B17" s="22"/>
      <c r="C17" s="7">
        <v>0</v>
      </c>
      <c r="D17" s="14">
        <v>99</v>
      </c>
      <c r="E17" s="15">
        <f t="shared" si="14"/>
        <v>0</v>
      </c>
      <c r="F17" s="15">
        <f t="shared" si="15"/>
        <v>0</v>
      </c>
      <c r="G17" s="15">
        <f t="shared" si="16"/>
        <v>0</v>
      </c>
      <c r="H17" s="15">
        <f t="shared" si="17"/>
        <v>0</v>
      </c>
      <c r="I17" s="15">
        <f t="shared" si="18"/>
        <v>0</v>
      </c>
      <c r="J17" s="15">
        <f t="shared" si="19"/>
        <v>0</v>
      </c>
      <c r="K17" s="15">
        <f t="shared" si="20"/>
        <v>0</v>
      </c>
      <c r="L17" s="7">
        <v>0</v>
      </c>
      <c r="M17" s="14">
        <f t="shared" si="21"/>
        <v>0</v>
      </c>
      <c r="N17" s="7">
        <v>0</v>
      </c>
      <c r="O17" s="14">
        <f t="shared" si="22"/>
        <v>0</v>
      </c>
      <c r="P17" s="7">
        <v>0</v>
      </c>
      <c r="Q17" s="14">
        <f t="shared" si="23"/>
        <v>0</v>
      </c>
      <c r="R17" s="7">
        <v>0</v>
      </c>
      <c r="S17" s="7">
        <v>0</v>
      </c>
      <c r="T17" s="7">
        <v>0</v>
      </c>
      <c r="U17" s="41">
        <f t="shared" si="24"/>
        <v>0</v>
      </c>
      <c r="V17" s="7">
        <v>0</v>
      </c>
      <c r="W17" s="7">
        <v>0</v>
      </c>
      <c r="X17" s="42">
        <f t="shared" si="25"/>
        <v>0</v>
      </c>
      <c r="Y17" s="47"/>
    </row>
    <row r="18" ht="35.1" customHeight="1" spans="1:25">
      <c r="A18" s="7"/>
      <c r="B18" s="23"/>
      <c r="C18" s="7">
        <v>0</v>
      </c>
      <c r="D18" s="18">
        <v>0</v>
      </c>
      <c r="E18" s="15">
        <f t="shared" si="14"/>
        <v>0</v>
      </c>
      <c r="F18" s="15">
        <f t="shared" si="15"/>
        <v>0</v>
      </c>
      <c r="G18" s="15">
        <f t="shared" si="16"/>
        <v>0</v>
      </c>
      <c r="H18" s="15">
        <f t="shared" si="17"/>
        <v>0</v>
      </c>
      <c r="I18" s="15">
        <f t="shared" si="18"/>
        <v>0</v>
      </c>
      <c r="J18" s="15">
        <f t="shared" si="19"/>
        <v>0</v>
      </c>
      <c r="K18" s="15">
        <f t="shared" si="20"/>
        <v>0</v>
      </c>
      <c r="L18" s="7">
        <v>0</v>
      </c>
      <c r="M18" s="14">
        <f t="shared" si="21"/>
        <v>0</v>
      </c>
      <c r="N18" s="7">
        <v>0</v>
      </c>
      <c r="O18" s="14">
        <f t="shared" si="22"/>
        <v>0</v>
      </c>
      <c r="P18" s="7">
        <v>0</v>
      </c>
      <c r="Q18" s="14">
        <f t="shared" si="23"/>
        <v>0</v>
      </c>
      <c r="R18" s="7">
        <v>0</v>
      </c>
      <c r="S18" s="7">
        <v>0</v>
      </c>
      <c r="T18" s="7">
        <v>0</v>
      </c>
      <c r="U18" s="41">
        <f t="shared" si="24"/>
        <v>0</v>
      </c>
      <c r="V18" s="7">
        <v>0</v>
      </c>
      <c r="W18" s="7">
        <v>0</v>
      </c>
      <c r="X18" s="42">
        <f t="shared" si="25"/>
        <v>0</v>
      </c>
      <c r="Y18" s="48">
        <f>SUM(X15:X18)</f>
        <v>0</v>
      </c>
    </row>
    <row r="19" ht="35.1" customHeight="1" spans="1:25">
      <c r="A19" s="7"/>
      <c r="B19" s="24" t="s">
        <v>39</v>
      </c>
      <c r="C19" s="7">
        <v>0</v>
      </c>
      <c r="D19" s="14">
        <v>145</v>
      </c>
      <c r="E19" s="15">
        <f t="shared" ref="E19:E24" si="26">C19*D19</f>
        <v>0</v>
      </c>
      <c r="F19" s="15">
        <f t="shared" ref="F19:F24" si="27">E19*0.7</f>
        <v>0</v>
      </c>
      <c r="G19" s="15">
        <f t="shared" ref="G19:G24" si="28">E19*0.3</f>
        <v>0</v>
      </c>
      <c r="H19" s="15">
        <f t="shared" ref="H19:H24" si="29">C19*10</f>
        <v>0</v>
      </c>
      <c r="I19" s="15">
        <f t="shared" ref="I19:I24" si="30">F19-H19</f>
        <v>0</v>
      </c>
      <c r="J19" s="15">
        <f t="shared" ref="J19:J24" si="31">G19</f>
        <v>0</v>
      </c>
      <c r="K19" s="15">
        <f t="shared" ref="K19:K24" si="32">SUM(H19:J19)</f>
        <v>0</v>
      </c>
      <c r="L19" s="7">
        <v>0</v>
      </c>
      <c r="M19" s="14">
        <f t="shared" ref="M19:M24" si="33">L19*90</f>
        <v>0</v>
      </c>
      <c r="N19" s="7">
        <v>0</v>
      </c>
      <c r="O19" s="14">
        <f t="shared" ref="O19:O24" si="34">N19*60</f>
        <v>0</v>
      </c>
      <c r="P19" s="7">
        <v>0</v>
      </c>
      <c r="Q19" s="14">
        <f t="shared" ref="Q19:Q24" si="35">P19*50</f>
        <v>0</v>
      </c>
      <c r="R19" s="7">
        <v>0</v>
      </c>
      <c r="S19" s="7">
        <v>0</v>
      </c>
      <c r="T19" s="7">
        <v>0</v>
      </c>
      <c r="U19" s="41">
        <f t="shared" ref="U19:U24" si="36">T19*160</f>
        <v>0</v>
      </c>
      <c r="V19" s="7">
        <v>0</v>
      </c>
      <c r="W19" s="7">
        <v>0</v>
      </c>
      <c r="X19" s="42">
        <f t="shared" ref="X19:X24" si="37">U19+S19+Q19+M19+W19+O19+K19</f>
        <v>0</v>
      </c>
      <c r="Y19" s="9"/>
    </row>
    <row r="20" ht="35.1" customHeight="1" spans="1:25">
      <c r="A20" s="7"/>
      <c r="B20" s="25"/>
      <c r="C20" s="7">
        <v>0</v>
      </c>
      <c r="D20" s="14">
        <v>33</v>
      </c>
      <c r="E20" s="15">
        <f t="shared" si="26"/>
        <v>0</v>
      </c>
      <c r="F20" s="15">
        <f t="shared" si="27"/>
        <v>0</v>
      </c>
      <c r="G20" s="15">
        <f t="shared" si="28"/>
        <v>0</v>
      </c>
      <c r="H20" s="15">
        <f t="shared" si="29"/>
        <v>0</v>
      </c>
      <c r="I20" s="15">
        <f t="shared" si="30"/>
        <v>0</v>
      </c>
      <c r="J20" s="15">
        <f t="shared" si="31"/>
        <v>0</v>
      </c>
      <c r="K20" s="15">
        <f t="shared" si="32"/>
        <v>0</v>
      </c>
      <c r="L20" s="7">
        <v>0</v>
      </c>
      <c r="M20" s="14">
        <f t="shared" si="33"/>
        <v>0</v>
      </c>
      <c r="N20" s="7">
        <v>0</v>
      </c>
      <c r="O20" s="14">
        <f t="shared" si="34"/>
        <v>0</v>
      </c>
      <c r="P20" s="7">
        <v>0</v>
      </c>
      <c r="Q20" s="14">
        <f t="shared" si="35"/>
        <v>0</v>
      </c>
      <c r="R20" s="7">
        <v>0</v>
      </c>
      <c r="S20" s="7">
        <v>0</v>
      </c>
      <c r="T20" s="7">
        <v>0</v>
      </c>
      <c r="U20" s="41">
        <f t="shared" si="36"/>
        <v>0</v>
      </c>
      <c r="V20" s="7">
        <v>0</v>
      </c>
      <c r="W20" s="7">
        <v>0</v>
      </c>
      <c r="X20" s="42">
        <f t="shared" si="37"/>
        <v>0</v>
      </c>
      <c r="Y20" s="49"/>
    </row>
    <row r="21" ht="35.1" customHeight="1" spans="1:25">
      <c r="A21" s="7"/>
      <c r="B21" s="26"/>
      <c r="C21" s="7">
        <v>0</v>
      </c>
      <c r="D21" s="18">
        <v>0</v>
      </c>
      <c r="E21" s="15">
        <f t="shared" si="26"/>
        <v>0</v>
      </c>
      <c r="F21" s="15">
        <f t="shared" si="27"/>
        <v>0</v>
      </c>
      <c r="G21" s="15">
        <f t="shared" si="28"/>
        <v>0</v>
      </c>
      <c r="H21" s="15">
        <f t="shared" si="29"/>
        <v>0</v>
      </c>
      <c r="I21" s="15">
        <f t="shared" si="30"/>
        <v>0</v>
      </c>
      <c r="J21" s="15">
        <f t="shared" si="31"/>
        <v>0</v>
      </c>
      <c r="K21" s="15">
        <f t="shared" si="32"/>
        <v>0</v>
      </c>
      <c r="L21" s="7">
        <v>0</v>
      </c>
      <c r="M21" s="14">
        <f t="shared" si="33"/>
        <v>0</v>
      </c>
      <c r="N21" s="7">
        <v>0</v>
      </c>
      <c r="O21" s="14">
        <f t="shared" si="34"/>
        <v>0</v>
      </c>
      <c r="P21" s="7">
        <v>0</v>
      </c>
      <c r="Q21" s="14">
        <f t="shared" si="35"/>
        <v>0</v>
      </c>
      <c r="R21" s="7">
        <v>0</v>
      </c>
      <c r="S21" s="7">
        <v>0</v>
      </c>
      <c r="T21" s="7">
        <v>0</v>
      </c>
      <c r="U21" s="41">
        <f t="shared" si="36"/>
        <v>0</v>
      </c>
      <c r="V21" s="7">
        <v>0</v>
      </c>
      <c r="W21" s="7">
        <v>0</v>
      </c>
      <c r="X21" s="42">
        <f t="shared" si="37"/>
        <v>0</v>
      </c>
      <c r="Y21" s="41">
        <f>SUM(X19:X21)</f>
        <v>0</v>
      </c>
    </row>
    <row r="22" ht="35.1" customHeight="1" spans="1:25">
      <c r="A22" s="7"/>
      <c r="B22" s="27" t="s">
        <v>40</v>
      </c>
      <c r="C22" s="7">
        <v>0</v>
      </c>
      <c r="D22" s="14">
        <v>150</v>
      </c>
      <c r="E22" s="15">
        <f t="shared" si="26"/>
        <v>0</v>
      </c>
      <c r="F22" s="15">
        <f t="shared" si="27"/>
        <v>0</v>
      </c>
      <c r="G22" s="15">
        <f t="shared" si="28"/>
        <v>0</v>
      </c>
      <c r="H22" s="15">
        <f t="shared" si="29"/>
        <v>0</v>
      </c>
      <c r="I22" s="15">
        <f t="shared" si="30"/>
        <v>0</v>
      </c>
      <c r="J22" s="15">
        <f t="shared" si="31"/>
        <v>0</v>
      </c>
      <c r="K22" s="15">
        <f t="shared" si="32"/>
        <v>0</v>
      </c>
      <c r="L22" s="7">
        <v>0</v>
      </c>
      <c r="M22" s="14">
        <f t="shared" si="33"/>
        <v>0</v>
      </c>
      <c r="N22" s="7">
        <v>0</v>
      </c>
      <c r="O22" s="14">
        <f t="shared" si="34"/>
        <v>0</v>
      </c>
      <c r="P22" s="7">
        <v>0</v>
      </c>
      <c r="Q22" s="14">
        <f t="shared" si="35"/>
        <v>0</v>
      </c>
      <c r="R22" s="7">
        <v>0</v>
      </c>
      <c r="S22" s="7">
        <v>0</v>
      </c>
      <c r="T22" s="7">
        <v>0</v>
      </c>
      <c r="U22" s="41">
        <f t="shared" si="36"/>
        <v>0</v>
      </c>
      <c r="V22" s="7">
        <v>0</v>
      </c>
      <c r="W22" s="7">
        <v>0</v>
      </c>
      <c r="X22" s="42">
        <f t="shared" si="37"/>
        <v>0</v>
      </c>
      <c r="Y22" s="9"/>
    </row>
    <row r="23" ht="35.1" customHeight="1" spans="1:25">
      <c r="A23" s="7"/>
      <c r="B23" s="28"/>
      <c r="C23" s="7">
        <v>0</v>
      </c>
      <c r="D23" s="14">
        <v>38</v>
      </c>
      <c r="E23" s="15">
        <f t="shared" si="26"/>
        <v>0</v>
      </c>
      <c r="F23" s="15">
        <f t="shared" si="27"/>
        <v>0</v>
      </c>
      <c r="G23" s="15">
        <f t="shared" si="28"/>
        <v>0</v>
      </c>
      <c r="H23" s="15">
        <f t="shared" si="29"/>
        <v>0</v>
      </c>
      <c r="I23" s="15">
        <f t="shared" si="30"/>
        <v>0</v>
      </c>
      <c r="J23" s="15">
        <f t="shared" si="31"/>
        <v>0</v>
      </c>
      <c r="K23" s="15">
        <f t="shared" si="32"/>
        <v>0</v>
      </c>
      <c r="L23" s="7">
        <v>0</v>
      </c>
      <c r="M23" s="14">
        <f t="shared" si="33"/>
        <v>0</v>
      </c>
      <c r="N23" s="7">
        <v>0</v>
      </c>
      <c r="O23" s="14">
        <f t="shared" si="34"/>
        <v>0</v>
      </c>
      <c r="P23" s="7">
        <v>0</v>
      </c>
      <c r="Q23" s="14">
        <f t="shared" si="35"/>
        <v>0</v>
      </c>
      <c r="R23" s="7">
        <v>0</v>
      </c>
      <c r="S23" s="7">
        <v>0</v>
      </c>
      <c r="T23" s="7">
        <v>0</v>
      </c>
      <c r="U23" s="41">
        <f t="shared" si="36"/>
        <v>0</v>
      </c>
      <c r="V23" s="7">
        <v>0</v>
      </c>
      <c r="W23" s="7">
        <v>0</v>
      </c>
      <c r="X23" s="42">
        <f t="shared" si="37"/>
        <v>0</v>
      </c>
      <c r="Y23" s="9"/>
    </row>
    <row r="24" ht="35.1" customHeight="1" spans="1:25">
      <c r="A24" s="7"/>
      <c r="B24" s="29"/>
      <c r="C24" s="7">
        <v>0</v>
      </c>
      <c r="D24" s="18">
        <v>0</v>
      </c>
      <c r="E24" s="15">
        <f t="shared" si="26"/>
        <v>0</v>
      </c>
      <c r="F24" s="15">
        <f t="shared" si="27"/>
        <v>0</v>
      </c>
      <c r="G24" s="15">
        <f t="shared" si="28"/>
        <v>0</v>
      </c>
      <c r="H24" s="15">
        <f t="shared" si="29"/>
        <v>0</v>
      </c>
      <c r="I24" s="15">
        <f t="shared" si="30"/>
        <v>0</v>
      </c>
      <c r="J24" s="15">
        <f t="shared" si="31"/>
        <v>0</v>
      </c>
      <c r="K24" s="15">
        <f t="shared" si="32"/>
        <v>0</v>
      </c>
      <c r="L24" s="7">
        <v>0</v>
      </c>
      <c r="M24" s="14">
        <f t="shared" si="33"/>
        <v>0</v>
      </c>
      <c r="N24" s="7">
        <v>0</v>
      </c>
      <c r="O24" s="14">
        <f t="shared" si="34"/>
        <v>0</v>
      </c>
      <c r="P24" s="7">
        <v>0</v>
      </c>
      <c r="Q24" s="14">
        <f t="shared" si="35"/>
        <v>0</v>
      </c>
      <c r="R24" s="7">
        <v>0</v>
      </c>
      <c r="S24" s="7">
        <v>0</v>
      </c>
      <c r="T24" s="7">
        <v>0</v>
      </c>
      <c r="U24" s="41">
        <f t="shared" si="36"/>
        <v>0</v>
      </c>
      <c r="V24" s="7">
        <v>0</v>
      </c>
      <c r="W24" s="7">
        <v>0</v>
      </c>
      <c r="X24" s="42">
        <f t="shared" si="37"/>
        <v>0</v>
      </c>
      <c r="Y24" s="41">
        <f>SUM(X22:X24)</f>
        <v>0</v>
      </c>
    </row>
    <row r="25" ht="35.1" customHeight="1" spans="1:25">
      <c r="A25" s="7"/>
      <c r="B25" s="24" t="s">
        <v>41</v>
      </c>
      <c r="C25" s="7">
        <v>0</v>
      </c>
      <c r="D25" s="14">
        <v>75</v>
      </c>
      <c r="E25" s="15">
        <f t="shared" ref="E25:E30" si="38">C25*D25</f>
        <v>0</v>
      </c>
      <c r="F25" s="15">
        <f t="shared" ref="F25:F30" si="39">E25*0.7</f>
        <v>0</v>
      </c>
      <c r="G25" s="15">
        <f t="shared" ref="G25:G30" si="40">E25*0.3</f>
        <v>0</v>
      </c>
      <c r="H25" s="15">
        <f t="shared" ref="H25:H30" si="41">C25*10</f>
        <v>0</v>
      </c>
      <c r="I25" s="15">
        <f t="shared" ref="I25:I30" si="42">F25-H25</f>
        <v>0</v>
      </c>
      <c r="J25" s="15">
        <f t="shared" ref="J25:J30" si="43">G25</f>
        <v>0</v>
      </c>
      <c r="K25" s="15">
        <f t="shared" ref="K25:K30" si="44">SUM(H25:J25)</f>
        <v>0</v>
      </c>
      <c r="L25" s="7">
        <v>0</v>
      </c>
      <c r="M25" s="14">
        <f t="shared" ref="M25:M30" si="45">L25*90</f>
        <v>0</v>
      </c>
      <c r="N25" s="7">
        <v>0</v>
      </c>
      <c r="O25" s="14">
        <f t="shared" ref="O25:O30" si="46">N25*60</f>
        <v>0</v>
      </c>
      <c r="P25" s="7">
        <v>0</v>
      </c>
      <c r="Q25" s="14">
        <f t="shared" ref="Q25:Q30" si="47">P25*50</f>
        <v>0</v>
      </c>
      <c r="R25" s="7">
        <v>0</v>
      </c>
      <c r="S25" s="7">
        <v>0</v>
      </c>
      <c r="T25" s="7">
        <v>0</v>
      </c>
      <c r="U25" s="41">
        <f t="shared" ref="U25:U30" si="48">T25*160</f>
        <v>0</v>
      </c>
      <c r="V25" s="7">
        <v>0</v>
      </c>
      <c r="W25" s="7">
        <v>0</v>
      </c>
      <c r="X25" s="42">
        <f t="shared" ref="X25:X30" si="49">U25+S25+Q25+M25+W25+O25+K25</f>
        <v>0</v>
      </c>
      <c r="Y25" s="9"/>
    </row>
    <row r="26" ht="35.1" customHeight="1" spans="1:25">
      <c r="A26" s="7"/>
      <c r="B26" s="25"/>
      <c r="C26" s="7">
        <v>0</v>
      </c>
      <c r="D26" s="14">
        <v>38</v>
      </c>
      <c r="E26" s="15">
        <f t="shared" si="38"/>
        <v>0</v>
      </c>
      <c r="F26" s="15">
        <f t="shared" si="39"/>
        <v>0</v>
      </c>
      <c r="G26" s="15">
        <f t="shared" si="40"/>
        <v>0</v>
      </c>
      <c r="H26" s="15">
        <f t="shared" si="41"/>
        <v>0</v>
      </c>
      <c r="I26" s="15">
        <f t="shared" si="42"/>
        <v>0</v>
      </c>
      <c r="J26" s="15">
        <f t="shared" si="43"/>
        <v>0</v>
      </c>
      <c r="K26" s="15">
        <f t="shared" si="44"/>
        <v>0</v>
      </c>
      <c r="L26" s="7">
        <v>0</v>
      </c>
      <c r="M26" s="14">
        <f t="shared" si="45"/>
        <v>0</v>
      </c>
      <c r="N26" s="7">
        <v>0</v>
      </c>
      <c r="O26" s="14">
        <f t="shared" si="46"/>
        <v>0</v>
      </c>
      <c r="P26" s="7">
        <v>0</v>
      </c>
      <c r="Q26" s="14">
        <f t="shared" si="47"/>
        <v>0</v>
      </c>
      <c r="R26" s="7">
        <v>0</v>
      </c>
      <c r="S26" s="7">
        <v>0</v>
      </c>
      <c r="T26" s="7">
        <v>0</v>
      </c>
      <c r="U26" s="41">
        <f t="shared" si="48"/>
        <v>0</v>
      </c>
      <c r="V26" s="7">
        <v>0</v>
      </c>
      <c r="W26" s="7">
        <v>0</v>
      </c>
      <c r="X26" s="42">
        <f t="shared" si="49"/>
        <v>0</v>
      </c>
      <c r="Y26" s="50"/>
    </row>
    <row r="27" ht="35.1" customHeight="1" spans="1:25">
      <c r="A27" s="7"/>
      <c r="B27" s="26"/>
      <c r="C27" s="7">
        <v>0</v>
      </c>
      <c r="D27" s="18">
        <v>0</v>
      </c>
      <c r="E27" s="15">
        <f t="shared" si="38"/>
        <v>0</v>
      </c>
      <c r="F27" s="15">
        <f t="shared" si="39"/>
        <v>0</v>
      </c>
      <c r="G27" s="15">
        <f t="shared" si="40"/>
        <v>0</v>
      </c>
      <c r="H27" s="15">
        <f t="shared" si="41"/>
        <v>0</v>
      </c>
      <c r="I27" s="15">
        <f t="shared" si="42"/>
        <v>0</v>
      </c>
      <c r="J27" s="15">
        <f t="shared" si="43"/>
        <v>0</v>
      </c>
      <c r="K27" s="15">
        <f t="shared" si="44"/>
        <v>0</v>
      </c>
      <c r="L27" s="7">
        <v>0</v>
      </c>
      <c r="M27" s="14">
        <f t="shared" si="45"/>
        <v>0</v>
      </c>
      <c r="N27" s="7">
        <v>0</v>
      </c>
      <c r="O27" s="14">
        <f t="shared" si="46"/>
        <v>0</v>
      </c>
      <c r="P27" s="7">
        <v>0</v>
      </c>
      <c r="Q27" s="14">
        <f t="shared" si="47"/>
        <v>0</v>
      </c>
      <c r="R27" s="7">
        <v>0</v>
      </c>
      <c r="S27" s="7">
        <v>0</v>
      </c>
      <c r="T27" s="7">
        <v>0</v>
      </c>
      <c r="U27" s="41">
        <f t="shared" si="48"/>
        <v>0</v>
      </c>
      <c r="V27" s="7">
        <v>0</v>
      </c>
      <c r="W27" s="7">
        <v>0</v>
      </c>
      <c r="X27" s="42">
        <f t="shared" si="49"/>
        <v>0</v>
      </c>
      <c r="Y27" s="41">
        <f>SUM(X25:X27)</f>
        <v>0</v>
      </c>
    </row>
    <row r="28" ht="35.1" customHeight="1" spans="1:25">
      <c r="A28" s="7"/>
      <c r="B28" s="30" t="s">
        <v>42</v>
      </c>
      <c r="C28" s="7">
        <v>0</v>
      </c>
      <c r="D28" s="14">
        <v>145</v>
      </c>
      <c r="E28" s="15">
        <f t="shared" si="38"/>
        <v>0</v>
      </c>
      <c r="F28" s="15">
        <f t="shared" si="39"/>
        <v>0</v>
      </c>
      <c r="G28" s="15">
        <f t="shared" si="40"/>
        <v>0</v>
      </c>
      <c r="H28" s="15">
        <f t="shared" si="41"/>
        <v>0</v>
      </c>
      <c r="I28" s="15">
        <f t="shared" si="42"/>
        <v>0</v>
      </c>
      <c r="J28" s="15">
        <f t="shared" si="43"/>
        <v>0</v>
      </c>
      <c r="K28" s="15">
        <f t="shared" si="44"/>
        <v>0</v>
      </c>
      <c r="L28" s="7">
        <v>0</v>
      </c>
      <c r="M28" s="14">
        <f t="shared" si="45"/>
        <v>0</v>
      </c>
      <c r="N28" s="7">
        <v>0</v>
      </c>
      <c r="O28" s="14">
        <f t="shared" si="46"/>
        <v>0</v>
      </c>
      <c r="P28" s="7">
        <v>0</v>
      </c>
      <c r="Q28" s="14">
        <f t="shared" si="47"/>
        <v>0</v>
      </c>
      <c r="R28" s="7">
        <v>0</v>
      </c>
      <c r="S28" s="7">
        <v>0</v>
      </c>
      <c r="T28" s="7">
        <v>0</v>
      </c>
      <c r="U28" s="41">
        <f t="shared" si="48"/>
        <v>0</v>
      </c>
      <c r="V28" s="7">
        <v>0</v>
      </c>
      <c r="W28" s="7">
        <v>0</v>
      </c>
      <c r="X28" s="42">
        <f t="shared" si="49"/>
        <v>0</v>
      </c>
      <c r="Y28" s="9"/>
    </row>
    <row r="29" ht="35.1" customHeight="1" spans="1:25">
      <c r="A29" s="7"/>
      <c r="B29" s="30"/>
      <c r="C29" s="7">
        <v>0</v>
      </c>
      <c r="D29" s="14">
        <v>120</v>
      </c>
      <c r="E29" s="15">
        <f t="shared" si="38"/>
        <v>0</v>
      </c>
      <c r="F29" s="15">
        <f t="shared" si="39"/>
        <v>0</v>
      </c>
      <c r="G29" s="15">
        <f t="shared" si="40"/>
        <v>0</v>
      </c>
      <c r="H29" s="15">
        <f t="shared" si="41"/>
        <v>0</v>
      </c>
      <c r="I29" s="15">
        <f t="shared" si="42"/>
        <v>0</v>
      </c>
      <c r="J29" s="15">
        <f t="shared" si="43"/>
        <v>0</v>
      </c>
      <c r="K29" s="15">
        <f t="shared" si="44"/>
        <v>0</v>
      </c>
      <c r="L29" s="7">
        <v>0</v>
      </c>
      <c r="M29" s="14">
        <f t="shared" si="45"/>
        <v>0</v>
      </c>
      <c r="N29" s="7">
        <v>0</v>
      </c>
      <c r="O29" s="14">
        <f t="shared" si="46"/>
        <v>0</v>
      </c>
      <c r="P29" s="7">
        <v>0</v>
      </c>
      <c r="Q29" s="14">
        <f t="shared" si="47"/>
        <v>0</v>
      </c>
      <c r="R29" s="7">
        <v>0</v>
      </c>
      <c r="S29" s="7">
        <v>0</v>
      </c>
      <c r="T29" s="7">
        <v>0</v>
      </c>
      <c r="U29" s="41">
        <f t="shared" si="48"/>
        <v>0</v>
      </c>
      <c r="V29" s="7">
        <v>0</v>
      </c>
      <c r="W29" s="7">
        <v>0</v>
      </c>
      <c r="X29" s="42">
        <f t="shared" si="49"/>
        <v>0</v>
      </c>
      <c r="Y29" s="9"/>
    </row>
    <row r="30" ht="35.1" customHeight="1" spans="1:25">
      <c r="A30" s="7"/>
      <c r="B30" s="30"/>
      <c r="C30" s="7">
        <v>0</v>
      </c>
      <c r="D30" s="18">
        <v>0</v>
      </c>
      <c r="E30" s="15">
        <f t="shared" si="38"/>
        <v>0</v>
      </c>
      <c r="F30" s="15">
        <f t="shared" si="39"/>
        <v>0</v>
      </c>
      <c r="G30" s="15">
        <f t="shared" si="40"/>
        <v>0</v>
      </c>
      <c r="H30" s="15">
        <f t="shared" si="41"/>
        <v>0</v>
      </c>
      <c r="I30" s="15">
        <f t="shared" si="42"/>
        <v>0</v>
      </c>
      <c r="J30" s="15">
        <f t="shared" si="43"/>
        <v>0</v>
      </c>
      <c r="K30" s="15">
        <f t="shared" si="44"/>
        <v>0</v>
      </c>
      <c r="L30" s="7">
        <v>0</v>
      </c>
      <c r="M30" s="14">
        <f t="shared" si="45"/>
        <v>0</v>
      </c>
      <c r="N30" s="7">
        <v>0</v>
      </c>
      <c r="O30" s="14">
        <f t="shared" si="46"/>
        <v>0</v>
      </c>
      <c r="P30" s="7">
        <v>0</v>
      </c>
      <c r="Q30" s="14">
        <f t="shared" si="47"/>
        <v>0</v>
      </c>
      <c r="R30" s="7">
        <v>0</v>
      </c>
      <c r="S30" s="7">
        <v>0</v>
      </c>
      <c r="T30" s="7">
        <v>0</v>
      </c>
      <c r="U30" s="41">
        <f t="shared" si="48"/>
        <v>0</v>
      </c>
      <c r="V30" s="7">
        <v>0</v>
      </c>
      <c r="W30" s="7">
        <v>0</v>
      </c>
      <c r="X30" s="42">
        <f t="shared" si="49"/>
        <v>0</v>
      </c>
      <c r="Y30" s="41">
        <f>SUM(X28:X30)</f>
        <v>0</v>
      </c>
    </row>
    <row r="31" ht="39.95" customHeight="1" spans="1:25">
      <c r="A31" s="7" t="s">
        <v>8</v>
      </c>
      <c r="B31" s="7"/>
      <c r="C31" s="14">
        <f>SUM(C4:C30)</f>
        <v>0</v>
      </c>
      <c r="D31" s="14" t="s">
        <v>24</v>
      </c>
      <c r="E31" s="14">
        <f t="shared" ref="E31:O31" si="50">SUM(E4:E30)</f>
        <v>0</v>
      </c>
      <c r="F31" s="14">
        <f t="shared" si="50"/>
        <v>0</v>
      </c>
      <c r="G31" s="14">
        <f t="shared" si="50"/>
        <v>0</v>
      </c>
      <c r="H31" s="14">
        <f t="shared" si="50"/>
        <v>0</v>
      </c>
      <c r="I31" s="14">
        <f t="shared" si="50"/>
        <v>0</v>
      </c>
      <c r="J31" s="14">
        <f t="shared" si="50"/>
        <v>0</v>
      </c>
      <c r="K31" s="14">
        <f t="shared" si="50"/>
        <v>0</v>
      </c>
      <c r="L31" s="14">
        <f t="shared" si="50"/>
        <v>0</v>
      </c>
      <c r="M31" s="14">
        <f t="shared" si="50"/>
        <v>0</v>
      </c>
      <c r="N31" s="14">
        <f t="shared" si="50"/>
        <v>0</v>
      </c>
      <c r="O31" s="14">
        <f t="shared" si="50"/>
        <v>0</v>
      </c>
      <c r="P31" s="14">
        <f t="shared" ref="P31:X31" si="51">SUM(P4:P30)</f>
        <v>0</v>
      </c>
      <c r="Q31" s="14">
        <f t="shared" si="51"/>
        <v>0</v>
      </c>
      <c r="R31" s="14">
        <f t="shared" si="51"/>
        <v>0</v>
      </c>
      <c r="S31" s="14">
        <f t="shared" si="51"/>
        <v>0</v>
      </c>
      <c r="T31" s="14">
        <f t="shared" si="51"/>
        <v>0</v>
      </c>
      <c r="U31" s="14">
        <f t="shared" si="51"/>
        <v>0</v>
      </c>
      <c r="V31" s="14">
        <f t="shared" si="51"/>
        <v>0</v>
      </c>
      <c r="W31" s="14">
        <f t="shared" si="51"/>
        <v>0</v>
      </c>
      <c r="X31" s="42">
        <f t="shared" si="51"/>
        <v>0</v>
      </c>
      <c r="Y31" s="51"/>
    </row>
    <row r="32" ht="56" customHeight="1" spans="1:25">
      <c r="A32" s="9" t="s">
        <v>43</v>
      </c>
      <c r="B32" s="7"/>
      <c r="C32" s="31"/>
      <c r="D32" s="32" t="s">
        <v>44</v>
      </c>
      <c r="E32" s="33"/>
      <c r="F32" s="31"/>
      <c r="G32" s="32" t="s">
        <v>45</v>
      </c>
      <c r="H32" s="33"/>
      <c r="I32" s="31"/>
      <c r="J32" s="32" t="s">
        <v>46</v>
      </c>
      <c r="K32" s="38">
        <f>X31-E32-H32-SUM(X15:X30)</f>
        <v>0</v>
      </c>
      <c r="L32" s="39"/>
      <c r="M32" s="31"/>
      <c r="N32" s="40" t="s">
        <v>47</v>
      </c>
      <c r="O32" s="38">
        <f>ROUND(E32*0.005,2)</f>
        <v>0</v>
      </c>
      <c r="P32" s="31"/>
      <c r="Q32" s="31"/>
      <c r="R32" s="32" t="s">
        <v>48</v>
      </c>
      <c r="S32" s="33">
        <v>0</v>
      </c>
      <c r="T32" s="31"/>
      <c r="U32" s="31"/>
      <c r="V32" s="31"/>
      <c r="W32" s="31"/>
      <c r="X32" s="31"/>
      <c r="Y32" s="31"/>
    </row>
    <row r="33" ht="36.95" customHeight="1" spans="1:25">
      <c r="A33" s="34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3">
      <c r="A34" s="36" t="s">
        <v>49</v>
      </c>
      <c r="B34" s="36"/>
      <c r="C34" s="37"/>
      <c r="D34" s="37"/>
      <c r="E34" s="37"/>
      <c r="F34" s="37"/>
      <c r="G34" s="37"/>
      <c r="H34" s="37"/>
      <c r="I34" s="37"/>
      <c r="J34" s="36" t="s">
        <v>50</v>
      </c>
      <c r="K34" s="37"/>
      <c r="L34" s="37"/>
      <c r="M34" s="37"/>
      <c r="N34" s="37"/>
      <c r="O34" s="37"/>
      <c r="P34" s="37"/>
      <c r="Q34" s="37"/>
      <c r="R34" s="37"/>
      <c r="S34" s="36" t="s">
        <v>51</v>
      </c>
      <c r="T34" s="36"/>
      <c r="U34" s="37"/>
      <c r="V34" s="37"/>
      <c r="W34" s="37"/>
    </row>
  </sheetData>
  <sheetProtection password="C71F" sheet="1" objects="1"/>
  <mergeCells count="22">
    <mergeCell ref="A1:Y1"/>
    <mergeCell ref="A2:B2"/>
    <mergeCell ref="C2:K2"/>
    <mergeCell ref="L2:M2"/>
    <mergeCell ref="N2:O2"/>
    <mergeCell ref="P2:Q2"/>
    <mergeCell ref="R2:S2"/>
    <mergeCell ref="T2:U2"/>
    <mergeCell ref="V2:W2"/>
    <mergeCell ref="A3:B3"/>
    <mergeCell ref="A31:B31"/>
    <mergeCell ref="A32:B32"/>
    <mergeCell ref="A34:B34"/>
    <mergeCell ref="A15:A30"/>
    <mergeCell ref="B15:B18"/>
    <mergeCell ref="B19:B21"/>
    <mergeCell ref="B22:B24"/>
    <mergeCell ref="B25:B27"/>
    <mergeCell ref="B28:B30"/>
    <mergeCell ref="X2:X3"/>
    <mergeCell ref="Y2:Y3"/>
    <mergeCell ref="Y4:Y6"/>
  </mergeCells>
  <printOptions horizontalCentered="1"/>
  <pageMargins left="0.629166666666667" right="1.24" top="1.37916666666667" bottom="0.588888888888889" header="0.309027777777778" footer="0.309027777777778"/>
  <pageSetup paperSize="9" scale="10" orientation="landscape" verticalDpi="300"/>
  <headerFooter alignWithMargins="0" scaleWithDoc="0"/>
  <rowBreaks count="1" manualBreakCount="1">
    <brk id="32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跨距</cp:lastModifiedBy>
  <dcterms:created xsi:type="dcterms:W3CDTF">2016-09-01T05:14:00Z</dcterms:created>
  <cp:lastPrinted>2020-04-01T01:35:00Z</cp:lastPrinted>
  <dcterms:modified xsi:type="dcterms:W3CDTF">2020-05-25T16:57:53Z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  <property fmtid="{D5CDD505-2E9C-101B-9397-08002B2CF9AE}" pid="3" name="KSOReadingLayout">
    <vt:bool>true</vt:bool>
  </property>
</Properties>
</file>