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arellinkssa-my.sharepoint.com/personal/team5b_common_apparellinks_net/Documents/TEAM 5 URBN/3. WORKSHEETS/2025/255T508-11/"/>
    </mc:Choice>
  </mc:AlternateContent>
  <xr:revisionPtr revIDLastSave="123" documentId="8_{9525EE7E-4612-49ED-86B5-A1BF0CD69DD2}" xr6:coauthVersionLast="47" xr6:coauthVersionMax="47" xr10:uidLastSave="{6AFF3BD0-1772-4F84-B6EE-2E271EB8B390}"/>
  <bookViews>
    <workbookView xWindow="38290" yWindow="7600" windowWidth="29020" windowHeight="15700" xr2:uid="{8A7328AB-E12E-4536-9220-40AA7B162D0C}"/>
  </bookViews>
  <sheets>
    <sheet name="." sheetId="1" r:id="rId1"/>
  </sheets>
  <definedNames>
    <definedName name="_xlnm.Print_Area" localSheetId="0">'.'!$A$1:$Q$85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H51" i="1"/>
  <c r="I51" i="1"/>
  <c r="J51" i="1"/>
  <c r="K51" i="1"/>
  <c r="L51" i="1"/>
  <c r="F51" i="1"/>
  <c r="M45" i="1"/>
  <c r="G31" i="1"/>
  <c r="H31" i="1"/>
  <c r="I31" i="1"/>
  <c r="J31" i="1"/>
  <c r="K31" i="1"/>
  <c r="L31" i="1"/>
  <c r="F31" i="1"/>
  <c r="G32" i="1" l="1"/>
  <c r="H32" i="1"/>
  <c r="I32" i="1"/>
  <c r="J32" i="1"/>
  <c r="K32" i="1"/>
  <c r="L32" i="1"/>
  <c r="F32" i="1"/>
  <c r="M26" i="1"/>
  <c r="G24" i="1"/>
  <c r="H24" i="1"/>
  <c r="I24" i="1"/>
  <c r="J24" i="1"/>
  <c r="K24" i="1"/>
  <c r="L24" i="1"/>
  <c r="F24" i="1"/>
  <c r="M23" i="1"/>
  <c r="G44" i="1" l="1"/>
  <c r="H44" i="1"/>
  <c r="I44" i="1"/>
  <c r="J44" i="1"/>
  <c r="K44" i="1"/>
  <c r="L44" i="1"/>
  <c r="F44" i="1"/>
  <c r="M43" i="1"/>
  <c r="M42" i="1"/>
  <c r="M41" i="1"/>
  <c r="M50" i="1"/>
  <c r="M49" i="1"/>
  <c r="M48" i="1"/>
  <c r="M47" i="1"/>
  <c r="M46" i="1"/>
  <c r="M51" i="1" s="1"/>
  <c r="G39" i="1"/>
  <c r="H39" i="1"/>
  <c r="I39" i="1"/>
  <c r="J39" i="1"/>
  <c r="K39" i="1"/>
  <c r="L39" i="1"/>
  <c r="F39" i="1"/>
  <c r="M36" i="1"/>
  <c r="M35" i="1"/>
  <c r="M30" i="1"/>
  <c r="M29" i="1"/>
  <c r="M28" i="1"/>
  <c r="M27" i="1"/>
  <c r="G16" i="1"/>
  <c r="H16" i="1"/>
  <c r="I16" i="1"/>
  <c r="J16" i="1"/>
  <c r="K16" i="1"/>
  <c r="L16" i="1"/>
  <c r="F16" i="1"/>
  <c r="M22" i="1"/>
  <c r="M21" i="1"/>
  <c r="M20" i="1"/>
  <c r="M19" i="1"/>
  <c r="M18" i="1"/>
  <c r="M17" i="1"/>
  <c r="M31" i="1" l="1"/>
  <c r="M32" i="1" s="1"/>
  <c r="M24" i="1"/>
  <c r="F52" i="1"/>
  <c r="I25" i="1"/>
  <c r="F25" i="1"/>
  <c r="L25" i="1"/>
  <c r="K25" i="1"/>
  <c r="M14" i="1" l="1"/>
  <c r="M13" i="1"/>
  <c r="M15" i="1"/>
  <c r="B84" i="1" l="1"/>
  <c r="L52" i="1"/>
  <c r="K52" i="1"/>
  <c r="J52" i="1"/>
  <c r="I52" i="1"/>
  <c r="H52" i="1"/>
  <c r="G52" i="1"/>
  <c r="M40" i="1"/>
  <c r="M38" i="1"/>
  <c r="M37" i="1"/>
  <c r="L34" i="1"/>
  <c r="K34" i="1"/>
  <c r="J34" i="1"/>
  <c r="I34" i="1"/>
  <c r="H34" i="1"/>
  <c r="G34" i="1"/>
  <c r="F34" i="1"/>
  <c r="F53" i="1" s="1"/>
  <c r="M33" i="1"/>
  <c r="M34" i="1" s="1"/>
  <c r="H25" i="1"/>
  <c r="G25" i="1"/>
  <c r="M12" i="1"/>
  <c r="M11" i="1"/>
  <c r="H53" i="1" l="1"/>
  <c r="G53" i="1"/>
  <c r="I53" i="1"/>
  <c r="K53" i="1"/>
  <c r="M44" i="1"/>
  <c r="M52" i="1" s="1"/>
  <c r="M39" i="1"/>
  <c r="M16" i="1"/>
  <c r="M25" i="1" s="1"/>
  <c r="L53" i="1"/>
  <c r="J25" i="1"/>
  <c r="J53" i="1" s="1"/>
  <c r="M53" i="1" l="1"/>
  <c r="C7" i="1"/>
</calcChain>
</file>

<file path=xl/sharedStrings.xml><?xml version="1.0" encoding="utf-8"?>
<sst xmlns="http://schemas.openxmlformats.org/spreadsheetml/2006/main" count="139" uniqueCount="87">
  <si>
    <t>작성자:</t>
  </si>
  <si>
    <t>DAN LEE</t>
  </si>
  <si>
    <t>F#</t>
  </si>
  <si>
    <t>원자제 사항</t>
  </si>
  <si>
    <t>결</t>
  </si>
  <si>
    <t>담당</t>
  </si>
  <si>
    <t>소팀장</t>
  </si>
  <si>
    <t>팀장</t>
  </si>
  <si>
    <t>부서장</t>
  </si>
  <si>
    <t>제</t>
  </si>
  <si>
    <t>BUYER</t>
  </si>
  <si>
    <t>UO</t>
  </si>
  <si>
    <t>1. FABRIC</t>
  </si>
  <si>
    <t>품</t>
  </si>
  <si>
    <t>S#</t>
  </si>
  <si>
    <t>사</t>
  </si>
  <si>
    <t>WEIGHT</t>
  </si>
  <si>
    <t>150 gr/m2, 190 gr/m2</t>
  </si>
  <si>
    <t>원단 폭 (FABRIC WIDTH)</t>
  </si>
  <si>
    <t>70/72</t>
  </si>
  <si>
    <t>APPAREL LINKS, S.A.</t>
  </si>
  <si>
    <t>항</t>
  </si>
  <si>
    <t>QTY (PCS)</t>
  </si>
  <si>
    <t>Km 17.5 Carr. a San Juan Sac. Zona 6 Cond.Parque Industrial Alfa San Juan Bod.</t>
  </si>
  <si>
    <t>DELIVERY</t>
  </si>
  <si>
    <t>DESCRIPTION</t>
  </si>
  <si>
    <t>PERFECT OVERSIZED TEE</t>
  </si>
  <si>
    <t>1,2, y 10 Mixco, Guatemala, C.A.</t>
  </si>
  <si>
    <t>PO별 수량 (COLOR / SIZE)</t>
  </si>
  <si>
    <t>요척 / 공임 (LOSS / U/P)</t>
  </si>
  <si>
    <t>PO#</t>
  </si>
  <si>
    <t>BODY</t>
  </si>
  <si>
    <t>LAVADO</t>
  </si>
  <si>
    <t>IMAGE</t>
  </si>
  <si>
    <t>XS</t>
  </si>
  <si>
    <t>S</t>
  </si>
  <si>
    <t>M</t>
  </si>
  <si>
    <t>L</t>
  </si>
  <si>
    <t>XL</t>
  </si>
  <si>
    <t>XXL</t>
  </si>
  <si>
    <t>XXXL</t>
  </si>
  <si>
    <t>TOTAL</t>
  </si>
  <si>
    <t>DELIVERY DATE</t>
  </si>
  <si>
    <t>1. BODY
(5% LOSS)</t>
  </si>
  <si>
    <t>YD/DZ</t>
  </si>
  <si>
    <t>OB2187912</t>
  </si>
  <si>
    <t>PIGMENT</t>
  </si>
  <si>
    <t>2. RIB
(5% LOSS)</t>
  </si>
  <si>
    <t>3. 봉제 공임 (U/P)</t>
  </si>
  <si>
    <t>/PC</t>
  </si>
  <si>
    <t>SUB-TOTAL</t>
  </si>
  <si>
    <t>WHITE</t>
  </si>
  <si>
    <t>SILICONE</t>
  </si>
  <si>
    <t>CONSTRUCTION</t>
  </si>
  <si>
    <t>CONSTRUCTION DETAILS</t>
  </si>
  <si>
    <t>IMPORTANT INFORMATION</t>
  </si>
  <si>
    <t>*** FAVOR DE REVISAR ARRIBA ***</t>
  </si>
  <si>
    <r>
      <t>*** TRIM</t>
    </r>
    <r>
      <rPr>
        <b/>
        <sz val="11"/>
        <rFont val="Aptos Narrow"/>
        <family val="2"/>
        <scheme val="minor"/>
      </rPr>
      <t>: ESPECIFICACIONES EN TRIM CARD</t>
    </r>
  </si>
  <si>
    <t xml:space="preserve"> -&gt; REFERIRSE A MUESTRA APROBADA</t>
  </si>
  <si>
    <t>*** LAVADO : SILICONE &amp; PIGMENT</t>
  </si>
  <si>
    <t>PROCESO:</t>
  </si>
  <si>
    <t>CORTE -&gt; COSTURA -&gt; WASHING (SILICONE &amp; PIGMENT/KIMS GLOBAL) -&gt; PLANCHA -&gt; EMPAQUE</t>
  </si>
  <si>
    <t>MODAS WIZ, S.A.</t>
  </si>
  <si>
    <t>SPEC</t>
  </si>
  <si>
    <t>MODAS WIZ,S.A.</t>
  </si>
  <si>
    <t>CM30S/1 - SINGLE JERSEY</t>
  </si>
  <si>
    <t>CM30S/1 - 1X1 RIB</t>
  </si>
  <si>
    <r>
      <t xml:space="preserve">PAINTED WHITE
&gt;&gt;&gt; </t>
    </r>
    <r>
      <rPr>
        <b/>
        <sz val="12"/>
        <color rgb="FFFF0000"/>
        <rFont val="Aptos Narrow"/>
        <family val="2"/>
        <scheme val="minor"/>
      </rPr>
      <t>BLACK</t>
    </r>
  </si>
  <si>
    <r>
      <t xml:space="preserve">PAINTED WHITE
&gt;&gt;&gt; </t>
    </r>
    <r>
      <rPr>
        <b/>
        <sz val="12"/>
        <color rgb="FFFF0000"/>
        <rFont val="Aptos Narrow"/>
        <family val="2"/>
        <scheme val="minor"/>
      </rPr>
      <t>PLUM ASH</t>
    </r>
  </si>
  <si>
    <r>
      <t xml:space="preserve">PAINTED WHITE
&gt;&gt;&gt; </t>
    </r>
    <r>
      <rPr>
        <b/>
        <sz val="12"/>
        <color rgb="FFFF0000"/>
        <rFont val="Aptos Narrow"/>
        <family val="2"/>
        <scheme val="minor"/>
      </rPr>
      <t>SUNNY SHINE</t>
    </r>
  </si>
  <si>
    <t>0006489833</t>
  </si>
  <si>
    <t>0006489835</t>
  </si>
  <si>
    <t>0006489836</t>
  </si>
  <si>
    <t>0006489834</t>
  </si>
  <si>
    <t>0006497111</t>
  </si>
  <si>
    <t>0006477499</t>
  </si>
  <si>
    <t>0006489837</t>
  </si>
  <si>
    <t>0006489838</t>
  </si>
  <si>
    <t>0006489839</t>
  </si>
  <si>
    <t>0006489840</t>
  </si>
  <si>
    <t>12/05/2025</t>
  </si>
  <si>
    <r>
      <rPr>
        <sz val="12"/>
        <rFont val="Aptos Narrow"/>
        <family val="2"/>
        <scheme val="minor"/>
      </rPr>
      <t>PAINTED WHITE</t>
    </r>
    <r>
      <rPr>
        <b/>
        <sz val="12"/>
        <rFont val="Aptos Narrow"/>
        <family val="2"/>
        <scheme val="minor"/>
      </rPr>
      <t xml:space="preserve">
&gt;&gt;&gt; </t>
    </r>
    <r>
      <rPr>
        <b/>
        <sz val="12"/>
        <color rgb="FFFF0000"/>
        <rFont val="Aptos Narrow"/>
        <family val="2"/>
        <scheme val="minor"/>
      </rPr>
      <t>FOREST RUN</t>
    </r>
  </si>
  <si>
    <t>10/01/2025</t>
  </si>
  <si>
    <t>URBAN OUTFITTERS F#255T508-11 S#OB2187912 봉제 정 작업지시서</t>
  </si>
  <si>
    <t>255T508-11</t>
  </si>
  <si>
    <t>11/07/2025 &amp; 12/05/2025</t>
  </si>
  <si>
    <t>11/07/2025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</si>
</sst>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0&quot;PCS&quot;"/>
    <numFmt numFmtId="165" formatCode="_-[$$-409]* #,##0.00_ ;_-[$$-409]* \-#,##0.00\ ;_-[$$-409]* &quot;-&quot;??_ ;_-@_ "/>
    <numFmt numFmtId="166" formatCode="_(&quot;$&quot;* #,##0.00_);_(&quot;$&quot;* \(#,##0.00\);_(&quot;$&quot;* &quot;-&quot;??_);_(@_)"/>
    <numFmt numFmtId="167" formatCode="&quot;$&quot;#,##0.00_);[Red]\(&quot;$&quot;#,##0.00\)"/>
    <numFmt numFmtId="168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3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18" fillId="0" borderId="0"/>
  </cellStyleXfs>
  <cellXfs count="190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2" xfId="0" quotePrefix="1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3" fillId="2" borderId="28" xfId="0" applyFont="1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5" xfId="0" applyBorder="1" applyAlignment="1">
      <alignment vertical="center"/>
    </xf>
    <xf numFmtId="0" fontId="7" fillId="0" borderId="33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8" fillId="0" borderId="36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7" xfId="0" applyBorder="1" applyAlignment="1">
      <alignment vertical="center"/>
    </xf>
    <xf numFmtId="0" fontId="0" fillId="2" borderId="28" xfId="0" applyFill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4" fillId="0" borderId="41" xfId="0" quotePrefix="1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8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/>
    </xf>
    <xf numFmtId="0" fontId="3" fillId="0" borderId="48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0" fillId="0" borderId="54" xfId="0" applyBorder="1" applyAlignment="1">
      <alignment horizontal="center"/>
    </xf>
    <xf numFmtId="41" fontId="0" fillId="0" borderId="48" xfId="0" applyNumberFormat="1" applyBorder="1" applyAlignment="1">
      <alignment horizontal="center" vertical="center"/>
    </xf>
    <xf numFmtId="41" fontId="0" fillId="0" borderId="48" xfId="0" applyNumberFormat="1" applyBorder="1" applyAlignment="1">
      <alignment horizontal="right" vertical="center"/>
    </xf>
    <xf numFmtId="3" fontId="0" fillId="0" borderId="48" xfId="0" applyNumberFormat="1" applyBorder="1" applyAlignment="1">
      <alignment horizontal="right" vertical="center"/>
    </xf>
    <xf numFmtId="3" fontId="4" fillId="0" borderId="48" xfId="0" applyNumberFormat="1" applyFont="1" applyBorder="1" applyAlignment="1">
      <alignment vertical="center"/>
    </xf>
    <xf numFmtId="0" fontId="3" fillId="0" borderId="55" xfId="0" applyFont="1" applyBorder="1" applyAlignment="1">
      <alignment horizontal="left" vertical="center" wrapText="1"/>
    </xf>
    <xf numFmtId="0" fontId="3" fillId="0" borderId="57" xfId="0" applyFont="1" applyBorder="1" applyAlignment="1">
      <alignment horizontal="left" vertical="center"/>
    </xf>
    <xf numFmtId="3" fontId="4" fillId="3" borderId="48" xfId="0" applyNumberFormat="1" applyFont="1" applyFill="1" applyBorder="1" applyAlignment="1">
      <alignment vertical="center"/>
    </xf>
    <xf numFmtId="0" fontId="3" fillId="0" borderId="59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60" xfId="0" applyFont="1" applyBorder="1" applyAlignment="1">
      <alignment vertical="center" wrapText="1"/>
    </xf>
    <xf numFmtId="168" fontId="4" fillId="0" borderId="0" xfId="0" applyNumberFormat="1" applyFont="1" applyAlignment="1">
      <alignment vertical="center"/>
    </xf>
    <xf numFmtId="0" fontId="0" fillId="0" borderId="60" xfId="0" applyBorder="1" applyAlignment="1">
      <alignment horizontal="left" vertical="center"/>
    </xf>
    <xf numFmtId="0" fontId="3" fillId="0" borderId="64" xfId="0" applyFont="1" applyBorder="1" applyAlignment="1">
      <alignment horizontal="center" vertical="center" wrapText="1"/>
    </xf>
    <xf numFmtId="3" fontId="4" fillId="0" borderId="58" xfId="0" applyNumberFormat="1" applyFont="1" applyBorder="1" applyAlignment="1">
      <alignment vertical="center"/>
    </xf>
    <xf numFmtId="0" fontId="0" fillId="0" borderId="65" xfId="0" applyBorder="1"/>
    <xf numFmtId="0" fontId="0" fillId="0" borderId="61" xfId="0" applyBorder="1"/>
    <xf numFmtId="0" fontId="0" fillId="0" borderId="61" xfId="0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0" fillId="0" borderId="36" xfId="0" applyBorder="1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37" xfId="0" applyBorder="1" applyAlignment="1">
      <alignment vertical="center" wrapText="1"/>
    </xf>
    <xf numFmtId="0" fontId="3" fillId="0" borderId="36" xfId="0" applyFont="1" applyBorder="1"/>
    <xf numFmtId="0" fontId="16" fillId="0" borderId="0" xfId="0" applyFont="1"/>
    <xf numFmtId="0" fontId="0" fillId="0" borderId="37" xfId="0" applyBorder="1"/>
    <xf numFmtId="0" fontId="0" fillId="0" borderId="3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6" xfId="0" applyBorder="1" applyAlignment="1">
      <alignment wrapText="1"/>
    </xf>
    <xf numFmtId="0" fontId="0" fillId="0" borderId="0" xfId="0" applyAlignment="1">
      <alignment wrapText="1"/>
    </xf>
    <xf numFmtId="0" fontId="16" fillId="0" borderId="37" xfId="0" applyFont="1" applyBorder="1"/>
    <xf numFmtId="0" fontId="3" fillId="0" borderId="66" xfId="0" applyFont="1" applyBorder="1" applyAlignment="1">
      <alignment vertical="center"/>
    </xf>
    <xf numFmtId="0" fontId="0" fillId="0" borderId="10" xfId="0" applyBorder="1"/>
    <xf numFmtId="0" fontId="0" fillId="0" borderId="12" xfId="0" applyBorder="1"/>
    <xf numFmtId="0" fontId="3" fillId="0" borderId="44" xfId="0" applyFont="1" applyBorder="1" applyAlignment="1">
      <alignment vertical="center"/>
    </xf>
    <xf numFmtId="0" fontId="0" fillId="0" borderId="42" xfId="0" applyBorder="1"/>
    <xf numFmtId="0" fontId="0" fillId="0" borderId="43" xfId="0" applyBorder="1"/>
    <xf numFmtId="0" fontId="3" fillId="0" borderId="37" xfId="0" applyFont="1" applyBorder="1" applyAlignment="1">
      <alignment vertical="center" wrapText="1"/>
    </xf>
    <xf numFmtId="3" fontId="4" fillId="6" borderId="67" xfId="0" applyNumberFormat="1" applyFont="1" applyFill="1" applyBorder="1" applyAlignment="1">
      <alignment horizontal="right" vertical="center"/>
    </xf>
    <xf numFmtId="14" fontId="12" fillId="5" borderId="48" xfId="0" quotePrefix="1" applyNumberFormat="1" applyFont="1" applyFill="1" applyBorder="1" applyAlignment="1">
      <alignment vertical="center" wrapText="1"/>
    </xf>
    <xf numFmtId="3" fontId="4" fillId="7" borderId="48" xfId="0" applyNumberFormat="1" applyFont="1" applyFill="1" applyBorder="1" applyAlignment="1">
      <alignment vertical="center"/>
    </xf>
    <xf numFmtId="14" fontId="12" fillId="8" borderId="48" xfId="0" quotePrefix="1" applyNumberFormat="1" applyFont="1" applyFill="1" applyBorder="1" applyAlignment="1">
      <alignment horizontal="center" vertical="center" wrapText="1"/>
    </xf>
    <xf numFmtId="3" fontId="4" fillId="6" borderId="54" xfId="0" applyNumberFormat="1" applyFont="1" applyFill="1" applyBorder="1" applyAlignment="1">
      <alignment horizontal="right" vertical="center"/>
    </xf>
    <xf numFmtId="0" fontId="4" fillId="4" borderId="52" xfId="0" applyFont="1" applyFill="1" applyBorder="1" applyAlignment="1">
      <alignment vertical="center"/>
    </xf>
    <xf numFmtId="0" fontId="4" fillId="4" borderId="56" xfId="0" applyFont="1" applyFill="1" applyBorder="1" applyAlignment="1">
      <alignment horizontal="right" vertical="center"/>
    </xf>
    <xf numFmtId="165" fontId="4" fillId="4" borderId="56" xfId="0" applyNumberFormat="1" applyFont="1" applyFill="1" applyBorder="1" applyAlignment="1">
      <alignment horizontal="right" vertical="center"/>
    </xf>
    <xf numFmtId="0" fontId="6" fillId="0" borderId="17" xfId="0" applyFont="1" applyBorder="1" applyAlignment="1">
      <alignment vertical="center"/>
    </xf>
    <xf numFmtId="3" fontId="4" fillId="8" borderId="48" xfId="0" applyNumberFormat="1" applyFont="1" applyFill="1" applyBorder="1" applyAlignment="1">
      <alignment vertical="center"/>
    </xf>
    <xf numFmtId="0" fontId="11" fillId="0" borderId="5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3" fillId="4" borderId="54" xfId="0" applyFont="1" applyFill="1" applyBorder="1" applyAlignment="1">
      <alignment horizontal="center" vertical="center"/>
    </xf>
    <xf numFmtId="0" fontId="13" fillId="4" borderId="63" xfId="0" applyFont="1" applyFill="1" applyBorder="1" applyAlignment="1">
      <alignment horizontal="center" vertical="center"/>
    </xf>
    <xf numFmtId="0" fontId="13" fillId="4" borderId="58" xfId="0" applyFont="1" applyFill="1" applyBorder="1" applyAlignment="1">
      <alignment horizontal="center" vertical="center"/>
    </xf>
    <xf numFmtId="14" fontId="12" fillId="7" borderId="54" xfId="0" quotePrefix="1" applyNumberFormat="1" applyFont="1" applyFill="1" applyBorder="1" applyAlignment="1">
      <alignment horizontal="center" vertical="center" wrapText="1"/>
    </xf>
    <xf numFmtId="14" fontId="12" fillId="7" borderId="63" xfId="0" quotePrefix="1" applyNumberFormat="1" applyFont="1" applyFill="1" applyBorder="1" applyAlignment="1">
      <alignment horizontal="center" vertical="center" wrapText="1"/>
    </xf>
    <xf numFmtId="14" fontId="12" fillId="7" borderId="58" xfId="0" quotePrefix="1" applyNumberFormat="1" applyFont="1" applyFill="1" applyBorder="1" applyAlignment="1">
      <alignment horizontal="center" vertical="center" wrapText="1"/>
    </xf>
    <xf numFmtId="0" fontId="13" fillId="7" borderId="48" xfId="0" applyFont="1" applyFill="1" applyBorder="1" applyAlignment="1">
      <alignment horizontal="right" vertical="center"/>
    </xf>
    <xf numFmtId="0" fontId="17" fillId="0" borderId="54" xfId="0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13" fillId="3" borderId="69" xfId="0" applyFont="1" applyFill="1" applyBorder="1" applyAlignment="1">
      <alignment horizontal="right" vertical="center"/>
    </xf>
    <xf numFmtId="0" fontId="13" fillId="3" borderId="50" xfId="0" applyFont="1" applyFill="1" applyBorder="1" applyAlignment="1">
      <alignment horizontal="right" vertical="center"/>
    </xf>
    <xf numFmtId="0" fontId="13" fillId="3" borderId="49" xfId="0" applyFont="1" applyFill="1" applyBorder="1" applyAlignment="1">
      <alignment horizontal="right" vertical="center"/>
    </xf>
    <xf numFmtId="0" fontId="0" fillId="0" borderId="54" xfId="0" applyBorder="1" applyAlignment="1">
      <alignment horizontal="center"/>
    </xf>
    <xf numFmtId="0" fontId="0" fillId="0" borderId="63" xfId="0" applyBorder="1" applyAlignment="1">
      <alignment horizontal="center"/>
    </xf>
    <xf numFmtId="0" fontId="13" fillId="3" borderId="48" xfId="0" applyFont="1" applyFill="1" applyBorder="1" applyAlignment="1">
      <alignment horizontal="right" vertical="center"/>
    </xf>
    <xf numFmtId="0" fontId="0" fillId="0" borderId="58" xfId="0" applyBorder="1" applyAlignment="1">
      <alignment horizontal="center"/>
    </xf>
    <xf numFmtId="14" fontId="12" fillId="3" borderId="54" xfId="0" quotePrefix="1" applyNumberFormat="1" applyFont="1" applyFill="1" applyBorder="1" applyAlignment="1">
      <alignment horizontal="center" vertical="center" wrapText="1"/>
    </xf>
    <xf numFmtId="14" fontId="12" fillId="3" borderId="63" xfId="0" quotePrefix="1" applyNumberFormat="1" applyFont="1" applyFill="1" applyBorder="1" applyAlignment="1">
      <alignment horizontal="center" vertical="center" wrapText="1"/>
    </xf>
    <xf numFmtId="0" fontId="4" fillId="6" borderId="68" xfId="0" quotePrefix="1" applyFont="1" applyFill="1" applyBorder="1" applyAlignment="1">
      <alignment horizontal="right" vertical="center" wrapText="1"/>
    </xf>
    <xf numFmtId="0" fontId="4" fillId="6" borderId="61" xfId="0" quotePrefix="1" applyFont="1" applyFill="1" applyBorder="1" applyAlignment="1">
      <alignment horizontal="right" vertical="center" wrapText="1"/>
    </xf>
    <xf numFmtId="0" fontId="4" fillId="6" borderId="62" xfId="0" quotePrefix="1" applyFont="1" applyFill="1" applyBorder="1" applyAlignment="1">
      <alignment horizontal="right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left" vertical="center"/>
    </xf>
    <xf numFmtId="0" fontId="3" fillId="3" borderId="35" xfId="0" applyFont="1" applyFill="1" applyBorder="1" applyAlignment="1">
      <alignment horizontal="left" vertical="center"/>
    </xf>
    <xf numFmtId="0" fontId="3" fillId="3" borderId="45" xfId="0" applyFont="1" applyFill="1" applyBorder="1" applyAlignment="1">
      <alignment horizontal="left" vertical="center"/>
    </xf>
    <xf numFmtId="0" fontId="3" fillId="3" borderId="32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61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 wrapText="1"/>
    </xf>
    <xf numFmtId="168" fontId="4" fillId="0" borderId="0" xfId="0" applyNumberFormat="1" applyFont="1" applyAlignment="1">
      <alignment horizontal="right" vertical="center"/>
    </xf>
    <xf numFmtId="0" fontId="0" fillId="0" borderId="60" xfId="0" applyBorder="1" applyAlignment="1">
      <alignment horizontal="left" vertical="center"/>
    </xf>
    <xf numFmtId="0" fontId="3" fillId="0" borderId="62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13" fillId="8" borderId="48" xfId="0" applyFont="1" applyFill="1" applyBorder="1" applyAlignment="1">
      <alignment horizontal="right" vertical="center"/>
    </xf>
    <xf numFmtId="167" fontId="4" fillId="4" borderId="0" xfId="1" applyNumberFormat="1" applyFont="1" applyFill="1" applyBorder="1" applyAlignment="1">
      <alignment horizontal="right" vertical="center" wrapText="1"/>
    </xf>
    <xf numFmtId="0" fontId="3" fillId="0" borderId="37" xfId="0" applyFont="1" applyBorder="1" applyAlignment="1">
      <alignment horizontal="left" vertical="center" wrapText="1"/>
    </xf>
    <xf numFmtId="14" fontId="12" fillId="3" borderId="58" xfId="0" quotePrefix="1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4" fontId="4" fillId="3" borderId="39" xfId="0" quotePrefix="1" applyNumberFormat="1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6" xfId="0" quotePrefix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4" fillId="5" borderId="7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4" fillId="3" borderId="67" xfId="0" applyFont="1" applyFill="1" applyBorder="1" applyAlignment="1">
      <alignment horizontal="center" vertical="center"/>
    </xf>
    <xf numFmtId="3" fontId="15" fillId="3" borderId="67" xfId="0" applyNumberFormat="1" applyFont="1" applyFill="1" applyBorder="1" applyAlignment="1">
      <alignment vertical="center"/>
    </xf>
  </cellXfs>
  <cellStyles count="3">
    <cellStyle name="Currency" xfId="1" builtinId="4"/>
    <cellStyle name="Normal" xfId="0" builtinId="0"/>
    <cellStyle name="표준_Order status(CWC 03.04.08 ahn)" xfId="2" xr:uid="{79D59DD3-9AC1-4F71-B902-CB0F4F0061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481022</xdr:colOff>
      <xdr:row>65</xdr:row>
      <xdr:rowOff>831847</xdr:rowOff>
    </xdr:from>
    <xdr:to>
      <xdr:col>2</xdr:col>
      <xdr:colOff>937874</xdr:colOff>
      <xdr:row>65</xdr:row>
      <xdr:rowOff>1146601</xdr:rowOff>
    </xdr:to>
    <xdr:sp macro="" textlink="">
      <xdr:nvSpPr>
        <xdr:cNvPr id="2" name="직사각형 30">
          <a:extLst>
            <a:ext uri="{FF2B5EF4-FFF2-40B4-BE49-F238E27FC236}">
              <a16:creationId xmlns:a16="http://schemas.microsoft.com/office/drawing/2014/main" id="{E9331708-000A-4EDA-8F51-BCBD3AC87C8F}"/>
            </a:ext>
          </a:extLst>
        </xdr:cNvPr>
        <xdr:cNvSpPr/>
      </xdr:nvSpPr>
      <xdr:spPr>
        <a:xfrm>
          <a:off x="1376372" y="11995147"/>
          <a:ext cx="1453802" cy="3147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145257</xdr:colOff>
      <xdr:row>54</xdr:row>
      <xdr:rowOff>250826</xdr:rowOff>
    </xdr:from>
    <xdr:to>
      <xdr:col>5</xdr:col>
      <xdr:colOff>190500</xdr:colOff>
      <xdr:row>65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EAC2F4-6B34-448D-B428-AEC96C03D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257" y="14300201"/>
          <a:ext cx="5903118" cy="4035424"/>
        </a:xfrm>
        <a:prstGeom prst="rect">
          <a:avLst/>
        </a:prstGeom>
      </xdr:spPr>
    </xdr:pic>
    <xdr:clientData/>
  </xdr:twoCellAnchor>
  <xdr:twoCellAnchor editAs="oneCell">
    <xdr:from>
      <xdr:col>10</xdr:col>
      <xdr:colOff>351615</xdr:colOff>
      <xdr:row>54</xdr:row>
      <xdr:rowOff>133277</xdr:rowOff>
    </xdr:from>
    <xdr:to>
      <xdr:col>15</xdr:col>
      <xdr:colOff>347695</xdr:colOff>
      <xdr:row>59</xdr:row>
      <xdr:rowOff>47625</xdr:rowOff>
    </xdr:to>
    <xdr:pic>
      <xdr:nvPicPr>
        <xdr:cNvPr id="4" name="Imagen 41">
          <a:extLst>
            <a:ext uri="{FF2B5EF4-FFF2-40B4-BE49-F238E27FC236}">
              <a16:creationId xmlns:a16="http://schemas.microsoft.com/office/drawing/2014/main" id="{50CF5F09-14DC-4750-A78D-21EF1975D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6053" y="14182652"/>
          <a:ext cx="4393455" cy="1819348"/>
        </a:xfrm>
        <a:prstGeom prst="rect">
          <a:avLst/>
        </a:prstGeom>
      </xdr:spPr>
    </xdr:pic>
    <xdr:clientData/>
  </xdr:twoCellAnchor>
  <xdr:twoCellAnchor editAs="oneCell">
    <xdr:from>
      <xdr:col>9</xdr:col>
      <xdr:colOff>467373</xdr:colOff>
      <xdr:row>59</xdr:row>
      <xdr:rowOff>19841</xdr:rowOff>
    </xdr:from>
    <xdr:to>
      <xdr:col>16</xdr:col>
      <xdr:colOff>508001</xdr:colOff>
      <xdr:row>65</xdr:row>
      <xdr:rowOff>1543248</xdr:rowOff>
    </xdr:to>
    <xdr:pic>
      <xdr:nvPicPr>
        <xdr:cNvPr id="5" name="Imagen 29">
          <a:extLst>
            <a:ext uri="{FF2B5EF4-FFF2-40B4-BE49-F238E27FC236}">
              <a16:creationId xmlns:a16="http://schemas.microsoft.com/office/drawing/2014/main" id="{0FB334E5-038C-4CA4-B5F6-5FD418443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6498" y="15974216"/>
          <a:ext cx="5533378" cy="3809407"/>
        </a:xfrm>
        <a:prstGeom prst="rect">
          <a:avLst/>
        </a:prstGeom>
      </xdr:spPr>
    </xdr:pic>
    <xdr:clientData/>
  </xdr:twoCellAnchor>
  <xdr:twoCellAnchor editAs="oneCell">
    <xdr:from>
      <xdr:col>5</xdr:col>
      <xdr:colOff>352447</xdr:colOff>
      <xdr:row>54</xdr:row>
      <xdr:rowOff>240142</xdr:rowOff>
    </xdr:from>
    <xdr:to>
      <xdr:col>9</xdr:col>
      <xdr:colOff>271549</xdr:colOff>
      <xdr:row>62</xdr:row>
      <xdr:rowOff>79376</xdr:rowOff>
    </xdr:to>
    <xdr:pic>
      <xdr:nvPicPr>
        <xdr:cNvPr id="6" name="Imagen 18">
          <a:extLst>
            <a:ext uri="{FF2B5EF4-FFF2-40B4-BE49-F238E27FC236}">
              <a16:creationId xmlns:a16="http://schemas.microsoft.com/office/drawing/2014/main" id="{98573AC5-063B-4E38-92CE-6647113C5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10322" y="14289517"/>
          <a:ext cx="2300352" cy="288723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>
    <xdr:from>
      <xdr:col>2</xdr:col>
      <xdr:colOff>1069975</xdr:colOff>
      <xdr:row>73</xdr:row>
      <xdr:rowOff>72232</xdr:rowOff>
    </xdr:from>
    <xdr:to>
      <xdr:col>12</xdr:col>
      <xdr:colOff>611188</xdr:colOff>
      <xdr:row>82</xdr:row>
      <xdr:rowOff>492126</xdr:rowOff>
    </xdr:to>
    <xdr:grpSp>
      <xdr:nvGrpSpPr>
        <xdr:cNvPr id="7" name="그룹 33">
          <a:extLst>
            <a:ext uri="{FF2B5EF4-FFF2-40B4-BE49-F238E27FC236}">
              <a16:creationId xmlns:a16="http://schemas.microsoft.com/office/drawing/2014/main" id="{4B1FFF9E-0F48-4516-A189-EA0776BF01BA}"/>
            </a:ext>
          </a:extLst>
        </xdr:cNvPr>
        <xdr:cNvGrpSpPr/>
      </xdr:nvGrpSpPr>
      <xdr:grpSpPr>
        <a:xfrm>
          <a:off x="2967038" y="21709857"/>
          <a:ext cx="7875588" cy="7277894"/>
          <a:chOff x="2301081" y="35155981"/>
          <a:chExt cx="9963744" cy="10840052"/>
        </a:xfrm>
      </xdr:grpSpPr>
      <xdr:pic>
        <xdr:nvPicPr>
          <xdr:cNvPr id="8" name="그림 29">
            <a:extLst>
              <a:ext uri="{FF2B5EF4-FFF2-40B4-BE49-F238E27FC236}">
                <a16:creationId xmlns:a16="http://schemas.microsoft.com/office/drawing/2014/main" id="{5F3FBBF1-FC9A-B657-B1D7-909400B68E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309812" y="35155981"/>
            <a:ext cx="9955013" cy="6560466"/>
          </a:xfrm>
          <a:prstGeom prst="rect">
            <a:avLst/>
          </a:prstGeom>
        </xdr:spPr>
      </xdr:pic>
      <xdr:pic>
        <xdr:nvPicPr>
          <xdr:cNvPr id="9" name="그림 32">
            <a:extLst>
              <a:ext uri="{FF2B5EF4-FFF2-40B4-BE49-F238E27FC236}">
                <a16:creationId xmlns:a16="http://schemas.microsoft.com/office/drawing/2014/main" id="{90A1637D-EE9D-4FA7-C7F0-0012BE45E0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2301081" y="41683781"/>
            <a:ext cx="9932787" cy="4312252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39688</xdr:colOff>
      <xdr:row>10</xdr:row>
      <xdr:rowOff>31750</xdr:rowOff>
    </xdr:from>
    <xdr:to>
      <xdr:col>4</xdr:col>
      <xdr:colOff>1658938</xdr:colOff>
      <xdr:row>14</xdr:row>
      <xdr:rowOff>246063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1F58B71-F768-0938-76A9-36FE20256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8938" y="2420938"/>
          <a:ext cx="1619250" cy="1698625"/>
        </a:xfrm>
        <a:prstGeom prst="rect">
          <a:avLst/>
        </a:prstGeom>
      </xdr:spPr>
    </xdr:pic>
    <xdr:clientData/>
  </xdr:twoCellAnchor>
  <xdr:twoCellAnchor editAs="oneCell">
    <xdr:from>
      <xdr:col>4</xdr:col>
      <xdr:colOff>39687</xdr:colOff>
      <xdr:row>16</xdr:row>
      <xdr:rowOff>31748</xdr:rowOff>
    </xdr:from>
    <xdr:to>
      <xdr:col>4</xdr:col>
      <xdr:colOff>1677988</xdr:colOff>
      <xdr:row>22</xdr:row>
      <xdr:rowOff>174625</xdr:rowOff>
    </xdr:to>
    <xdr:pic>
      <xdr:nvPicPr>
        <xdr:cNvPr id="10" name="Picture 15">
          <a:extLst>
            <a:ext uri="{FF2B5EF4-FFF2-40B4-BE49-F238E27FC236}">
              <a16:creationId xmlns:a16="http://schemas.microsoft.com/office/drawing/2014/main" id="{9968B82E-A2D3-3E4C-496D-6640C2BA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8937" y="4452936"/>
          <a:ext cx="1638301" cy="1476377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25</xdr:row>
      <xdr:rowOff>39688</xdr:rowOff>
    </xdr:from>
    <xdr:to>
      <xdr:col>4</xdr:col>
      <xdr:colOff>1658938</xdr:colOff>
      <xdr:row>29</xdr:row>
      <xdr:rowOff>246062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B16D085-FE38-5D59-EEC6-D973FC421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91000" y="7477126"/>
          <a:ext cx="1627188" cy="1349374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32</xdr:row>
      <xdr:rowOff>31750</xdr:rowOff>
    </xdr:from>
    <xdr:to>
      <xdr:col>4</xdr:col>
      <xdr:colOff>1651000</xdr:colOff>
      <xdr:row>32</xdr:row>
      <xdr:rowOff>396875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D1315BB-1FB7-5374-0353-D9A33BFF5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91000" y="9771063"/>
          <a:ext cx="1619250" cy="365125"/>
        </a:xfrm>
        <a:prstGeom prst="rect">
          <a:avLst/>
        </a:prstGeom>
      </xdr:spPr>
    </xdr:pic>
    <xdr:clientData/>
  </xdr:twoCellAnchor>
  <xdr:twoCellAnchor editAs="oneCell">
    <xdr:from>
      <xdr:col>4</xdr:col>
      <xdr:colOff>39689</xdr:colOff>
      <xdr:row>34</xdr:row>
      <xdr:rowOff>47624</xdr:rowOff>
    </xdr:from>
    <xdr:to>
      <xdr:col>4</xdr:col>
      <xdr:colOff>1651001</xdr:colOff>
      <xdr:row>37</xdr:row>
      <xdr:rowOff>166687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2AB55B4-9558-15D3-CE6E-C6C74570C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98939" y="11025187"/>
          <a:ext cx="1611312" cy="896938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39</xdr:row>
      <xdr:rowOff>63500</xdr:rowOff>
    </xdr:from>
    <xdr:to>
      <xdr:col>4</xdr:col>
      <xdr:colOff>1619250</xdr:colOff>
      <xdr:row>42</xdr:row>
      <xdr:rowOff>214312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A3057E7-923C-6B0E-B19A-ED85AB4EF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06875" y="11771313"/>
          <a:ext cx="1571625" cy="105568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95250</xdr:colOff>
      <xdr:row>44</xdr:row>
      <xdr:rowOff>111122</xdr:rowOff>
    </xdr:from>
    <xdr:to>
      <xdr:col>4</xdr:col>
      <xdr:colOff>1627188</xdr:colOff>
      <xdr:row>49</xdr:row>
      <xdr:rowOff>182562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6144EAF-5AF3-46B0-886D-6C916D839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54500" y="13533435"/>
          <a:ext cx="1531938" cy="142081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E90D-1639-4284-BB09-20268CA9C456}">
  <sheetPr codeName="Sheet1">
    <pageSetUpPr fitToPage="1"/>
  </sheetPr>
  <dimension ref="A1:Q85"/>
  <sheetViews>
    <sheetView showGridLines="0" tabSelected="1" view="pageBreakPreview" topLeftCell="A46" zoomScale="80" zoomScaleNormal="100" zoomScaleSheetLayoutView="80" workbookViewId="0">
      <selection activeCell="A53" sqref="A53:M53"/>
    </sheetView>
  </sheetViews>
  <sheetFormatPr defaultRowHeight="14.5" x14ac:dyDescent="0.35"/>
  <cols>
    <col min="1" max="1" width="12.81640625" customWidth="1"/>
    <col min="2" max="2" width="14.26953125" customWidth="1"/>
    <col min="3" max="3" width="19.54296875" customWidth="1"/>
    <col min="4" max="4" width="12.81640625" customWidth="1"/>
    <col min="5" max="5" width="24.26953125" customWidth="1"/>
    <col min="6" max="10" width="8.54296875" customWidth="1"/>
    <col min="11" max="11" width="11.453125" customWidth="1"/>
    <col min="12" max="12" width="8.54296875" customWidth="1"/>
    <col min="13" max="15" width="14.26953125" customWidth="1"/>
    <col min="16" max="16" width="7.1796875" customWidth="1"/>
    <col min="17" max="17" width="10.1796875" customWidth="1"/>
  </cols>
  <sheetData>
    <row r="1" spans="1:17" ht="30" customHeight="1" thickBot="1" x14ac:dyDescent="0.4">
      <c r="A1" s="179" t="s">
        <v>83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1"/>
    </row>
    <row r="2" spans="1:17" ht="15" thickBot="1" x14ac:dyDescent="0.4">
      <c r="A2" s="1" t="s">
        <v>0</v>
      </c>
      <c r="B2" s="2" t="s">
        <v>1</v>
      </c>
      <c r="C2" s="2"/>
      <c r="D2" s="2"/>
      <c r="E2" s="3" t="s">
        <v>82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</row>
    <row r="3" spans="1:17" x14ac:dyDescent="0.35">
      <c r="A3" s="5"/>
      <c r="B3" s="6" t="s">
        <v>2</v>
      </c>
      <c r="C3" s="182" t="s">
        <v>84</v>
      </c>
      <c r="D3" s="183"/>
      <c r="E3" s="139" t="s">
        <v>3</v>
      </c>
      <c r="F3" s="140"/>
      <c r="G3" s="140"/>
      <c r="H3" s="140"/>
      <c r="I3" s="140"/>
      <c r="J3" s="140"/>
      <c r="K3" s="141"/>
      <c r="L3" s="7" t="s">
        <v>4</v>
      </c>
      <c r="M3" s="8" t="s">
        <v>5</v>
      </c>
      <c r="N3" s="9" t="s">
        <v>6</v>
      </c>
      <c r="O3" s="9" t="s">
        <v>7</v>
      </c>
      <c r="P3" s="184" t="s">
        <v>8</v>
      </c>
      <c r="Q3" s="185"/>
    </row>
    <row r="4" spans="1:17" x14ac:dyDescent="0.35">
      <c r="A4" s="10" t="s">
        <v>9</v>
      </c>
      <c r="B4" s="11" t="s">
        <v>10</v>
      </c>
      <c r="C4" s="174" t="s">
        <v>11</v>
      </c>
      <c r="D4" s="174"/>
      <c r="E4" s="12" t="s">
        <v>12</v>
      </c>
      <c r="F4" s="101" t="s">
        <v>65</v>
      </c>
      <c r="G4" s="13"/>
      <c r="H4" s="13"/>
      <c r="I4" s="13"/>
      <c r="J4" s="13"/>
      <c r="K4" s="14"/>
      <c r="L4" s="15"/>
      <c r="M4" s="16"/>
      <c r="N4" s="17"/>
      <c r="O4" s="17"/>
      <c r="P4" s="18"/>
      <c r="Q4" s="19"/>
    </row>
    <row r="5" spans="1:17" ht="15" thickBot="1" x14ac:dyDescent="0.4">
      <c r="A5" s="10" t="s">
        <v>13</v>
      </c>
      <c r="B5" s="11" t="s">
        <v>14</v>
      </c>
      <c r="C5" s="174" t="s">
        <v>45</v>
      </c>
      <c r="D5" s="174"/>
      <c r="E5" s="20"/>
      <c r="F5" s="21" t="s">
        <v>66</v>
      </c>
      <c r="G5" s="22"/>
      <c r="H5" s="22"/>
      <c r="I5" s="22"/>
      <c r="J5" s="22"/>
      <c r="K5" s="23"/>
      <c r="L5" s="24" t="s">
        <v>9</v>
      </c>
      <c r="M5" s="25"/>
      <c r="N5" s="26"/>
      <c r="O5" s="26"/>
      <c r="P5" s="27"/>
      <c r="Q5" s="28"/>
    </row>
    <row r="6" spans="1:17" x14ac:dyDescent="0.35">
      <c r="A6" s="10" t="s">
        <v>15</v>
      </c>
      <c r="B6" s="11" t="s">
        <v>16</v>
      </c>
      <c r="C6" s="174" t="s">
        <v>17</v>
      </c>
      <c r="D6" s="174"/>
      <c r="E6" s="20" t="s">
        <v>18</v>
      </c>
      <c r="F6" s="29" t="s">
        <v>19</v>
      </c>
      <c r="G6" s="22"/>
      <c r="H6" s="22"/>
      <c r="I6" s="22"/>
      <c r="J6" s="22"/>
      <c r="K6" s="23"/>
      <c r="L6" s="30" t="s">
        <v>20</v>
      </c>
      <c r="M6" s="31"/>
      <c r="N6" s="31"/>
      <c r="O6" s="31"/>
      <c r="P6" s="31"/>
      <c r="Q6" s="32"/>
    </row>
    <row r="7" spans="1:17" x14ac:dyDescent="0.35">
      <c r="A7" s="10" t="s">
        <v>21</v>
      </c>
      <c r="B7" s="11" t="s">
        <v>22</v>
      </c>
      <c r="C7" s="175">
        <f>M53</f>
        <v>10092</v>
      </c>
      <c r="D7" s="175"/>
      <c r="E7" s="20"/>
      <c r="F7" s="29" t="s">
        <v>19</v>
      </c>
      <c r="G7" s="22"/>
      <c r="H7" s="22"/>
      <c r="I7" s="22"/>
      <c r="J7" s="22"/>
      <c r="K7" s="23"/>
      <c r="L7" s="33" t="s">
        <v>23</v>
      </c>
      <c r="M7" s="34"/>
      <c r="N7" s="34"/>
      <c r="O7" s="34"/>
      <c r="P7" s="34"/>
      <c r="Q7" s="35"/>
    </row>
    <row r="8" spans="1:17" ht="15" thickBot="1" x14ac:dyDescent="0.4">
      <c r="A8" s="36"/>
      <c r="B8" s="37" t="s">
        <v>24</v>
      </c>
      <c r="C8" s="176" t="s">
        <v>85</v>
      </c>
      <c r="D8" s="177"/>
      <c r="E8" s="38" t="s">
        <v>25</v>
      </c>
      <c r="F8" s="39" t="s">
        <v>26</v>
      </c>
      <c r="G8" s="40"/>
      <c r="H8" s="40"/>
      <c r="I8" s="41"/>
      <c r="J8" s="41"/>
      <c r="K8" s="42"/>
      <c r="L8" s="43" t="s">
        <v>27</v>
      </c>
      <c r="M8" s="44"/>
      <c r="N8" s="44"/>
      <c r="O8" s="44"/>
      <c r="P8" s="44"/>
      <c r="Q8" s="28"/>
    </row>
    <row r="9" spans="1:17" x14ac:dyDescent="0.35">
      <c r="A9" s="139" t="s">
        <v>28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78" t="s">
        <v>29</v>
      </c>
      <c r="P9" s="140"/>
      <c r="Q9" s="141"/>
    </row>
    <row r="10" spans="1:17" ht="41.5" customHeight="1" x14ac:dyDescent="0.35">
      <c r="A10" s="45" t="s">
        <v>14</v>
      </c>
      <c r="B10" s="46" t="s">
        <v>30</v>
      </c>
      <c r="C10" s="47" t="s">
        <v>31</v>
      </c>
      <c r="D10" s="48" t="s">
        <v>32</v>
      </c>
      <c r="E10" s="48" t="s">
        <v>33</v>
      </c>
      <c r="F10" s="46" t="s">
        <v>34</v>
      </c>
      <c r="G10" s="46" t="s">
        <v>35</v>
      </c>
      <c r="H10" s="46" t="s">
        <v>36</v>
      </c>
      <c r="I10" s="46" t="s">
        <v>37</v>
      </c>
      <c r="J10" s="46" t="s">
        <v>38</v>
      </c>
      <c r="K10" s="46" t="s">
        <v>39</v>
      </c>
      <c r="L10" s="46" t="s">
        <v>40</v>
      </c>
      <c r="M10" s="46" t="s">
        <v>41</v>
      </c>
      <c r="N10" s="49" t="s">
        <v>42</v>
      </c>
      <c r="O10" s="50" t="s">
        <v>43</v>
      </c>
      <c r="P10" s="98">
        <v>13.0284</v>
      </c>
      <c r="Q10" s="51" t="s">
        <v>44</v>
      </c>
    </row>
    <row r="11" spans="1:17" ht="31.5" customHeight="1" x14ac:dyDescent="0.35">
      <c r="A11" s="168" t="s">
        <v>45</v>
      </c>
      <c r="B11" s="52" t="s">
        <v>70</v>
      </c>
      <c r="C11" s="128" t="s">
        <v>67</v>
      </c>
      <c r="D11" s="103" t="s">
        <v>46</v>
      </c>
      <c r="E11" s="119"/>
      <c r="F11" s="56"/>
      <c r="G11" s="56">
        <v>22</v>
      </c>
      <c r="H11" s="56">
        <v>37</v>
      </c>
      <c r="I11" s="56"/>
      <c r="J11" s="56">
        <v>3</v>
      </c>
      <c r="K11" s="57"/>
      <c r="L11" s="58"/>
      <c r="M11" s="59">
        <f t="shared" ref="M11:M12" si="0">SUM(F11:L11)</f>
        <v>62</v>
      </c>
      <c r="N11" s="123" t="s">
        <v>86</v>
      </c>
      <c r="O11" s="60" t="s">
        <v>47</v>
      </c>
      <c r="P11" s="99">
        <v>0.375</v>
      </c>
      <c r="Q11" s="61" t="s">
        <v>44</v>
      </c>
    </row>
    <row r="12" spans="1:17" ht="31.5" customHeight="1" x14ac:dyDescent="0.35">
      <c r="A12" s="169"/>
      <c r="B12" s="52" t="s">
        <v>71</v>
      </c>
      <c r="C12" s="129"/>
      <c r="D12" s="104"/>
      <c r="E12" s="120"/>
      <c r="F12" s="56"/>
      <c r="G12" s="56">
        <v>89</v>
      </c>
      <c r="H12" s="56">
        <v>154</v>
      </c>
      <c r="I12" s="56"/>
      <c r="J12" s="56">
        <v>16</v>
      </c>
      <c r="K12" s="57"/>
      <c r="L12" s="58"/>
      <c r="M12" s="59">
        <f t="shared" si="0"/>
        <v>259</v>
      </c>
      <c r="N12" s="124"/>
      <c r="O12" s="60" t="s">
        <v>48</v>
      </c>
      <c r="P12" s="100">
        <v>1.6</v>
      </c>
      <c r="Q12" s="61" t="s">
        <v>49</v>
      </c>
    </row>
    <row r="13" spans="1:17" ht="24.5" customHeight="1" x14ac:dyDescent="0.35">
      <c r="A13" s="169"/>
      <c r="B13" s="52" t="s">
        <v>72</v>
      </c>
      <c r="C13" s="129"/>
      <c r="D13" s="104"/>
      <c r="E13" s="120"/>
      <c r="F13" s="56"/>
      <c r="G13" s="56">
        <v>6</v>
      </c>
      <c r="H13" s="56">
        <v>10</v>
      </c>
      <c r="I13" s="56"/>
      <c r="J13" s="56"/>
      <c r="K13" s="57"/>
      <c r="L13" s="58"/>
      <c r="M13" s="59">
        <f>SUM(F13:L13)</f>
        <v>16</v>
      </c>
      <c r="N13" s="124"/>
      <c r="O13" s="63"/>
      <c r="P13" s="66"/>
      <c r="Q13" s="67"/>
    </row>
    <row r="14" spans="1:17" ht="30" customHeight="1" x14ac:dyDescent="0.35">
      <c r="A14" s="169"/>
      <c r="B14" s="52" t="s">
        <v>72</v>
      </c>
      <c r="C14" s="129"/>
      <c r="D14" s="104"/>
      <c r="E14" s="120"/>
      <c r="F14" s="56"/>
      <c r="G14" s="56"/>
      <c r="H14" s="56"/>
      <c r="I14" s="56"/>
      <c r="J14" s="56">
        <v>1</v>
      </c>
      <c r="K14" s="57"/>
      <c r="L14" s="58"/>
      <c r="M14" s="59">
        <f t="shared" ref="M14" si="1">SUM(F14:L14)</f>
        <v>1</v>
      </c>
      <c r="N14" s="124"/>
      <c r="O14" s="63"/>
      <c r="P14" s="66"/>
      <c r="Q14" s="67"/>
    </row>
    <row r="15" spans="1:17" ht="24.5" customHeight="1" x14ac:dyDescent="0.35">
      <c r="A15" s="169"/>
      <c r="B15" s="52" t="s">
        <v>73</v>
      </c>
      <c r="C15" s="129"/>
      <c r="D15" s="104"/>
      <c r="E15" s="120"/>
      <c r="F15" s="56"/>
      <c r="G15" s="56">
        <v>27</v>
      </c>
      <c r="H15" s="56">
        <v>47</v>
      </c>
      <c r="I15" s="56">
        <v>5</v>
      </c>
      <c r="J15" s="56"/>
      <c r="K15" s="57"/>
      <c r="L15" s="58"/>
      <c r="M15" s="59">
        <f>SUM(F15:L15)</f>
        <v>79</v>
      </c>
      <c r="N15" s="124"/>
      <c r="O15" s="63"/>
      <c r="P15" s="66"/>
      <c r="Q15" s="67"/>
    </row>
    <row r="16" spans="1:17" ht="17.5" customHeight="1" x14ac:dyDescent="0.35">
      <c r="A16" s="169"/>
      <c r="B16" s="121" t="s">
        <v>50</v>
      </c>
      <c r="C16" s="121"/>
      <c r="D16" s="121"/>
      <c r="E16" s="121"/>
      <c r="F16" s="62">
        <f t="shared" ref="F16:M16" si="2">SUM(F11:F15)</f>
        <v>0</v>
      </c>
      <c r="G16" s="62">
        <f t="shared" si="2"/>
        <v>144</v>
      </c>
      <c r="H16" s="62">
        <f t="shared" si="2"/>
        <v>248</v>
      </c>
      <c r="I16" s="62">
        <f t="shared" si="2"/>
        <v>5</v>
      </c>
      <c r="J16" s="62">
        <f t="shared" si="2"/>
        <v>20</v>
      </c>
      <c r="K16" s="62">
        <f t="shared" si="2"/>
        <v>0</v>
      </c>
      <c r="L16" s="62">
        <f t="shared" si="2"/>
        <v>0</v>
      </c>
      <c r="M16" s="62">
        <f t="shared" si="2"/>
        <v>417</v>
      </c>
      <c r="N16" s="94"/>
      <c r="O16" s="165"/>
      <c r="P16" s="171"/>
      <c r="Q16" s="172"/>
    </row>
    <row r="17" spans="1:17" ht="17.5" customHeight="1" x14ac:dyDescent="0.35">
      <c r="A17" s="169"/>
      <c r="B17" s="52" t="s">
        <v>75</v>
      </c>
      <c r="C17" s="128" t="s">
        <v>67</v>
      </c>
      <c r="D17" s="103" t="s">
        <v>46</v>
      </c>
      <c r="E17" s="119"/>
      <c r="F17" s="56">
        <v>776</v>
      </c>
      <c r="G17" s="56">
        <v>1285</v>
      </c>
      <c r="H17" s="56">
        <v>1246</v>
      </c>
      <c r="I17" s="56">
        <v>779</v>
      </c>
      <c r="J17" s="56">
        <v>314</v>
      </c>
      <c r="K17" s="57"/>
      <c r="L17" s="58"/>
      <c r="M17" s="59">
        <f t="shared" ref="M17:M18" si="3">SUM(F17:L17)</f>
        <v>4400</v>
      </c>
      <c r="N17" s="109" t="s">
        <v>80</v>
      </c>
      <c r="O17" s="165"/>
      <c r="P17" s="171"/>
      <c r="Q17" s="172"/>
    </row>
    <row r="18" spans="1:17" ht="17.5" customHeight="1" x14ac:dyDescent="0.35">
      <c r="A18" s="169"/>
      <c r="B18" s="52" t="s">
        <v>76</v>
      </c>
      <c r="C18" s="129"/>
      <c r="D18" s="104"/>
      <c r="E18" s="120"/>
      <c r="F18" s="56">
        <v>5</v>
      </c>
      <c r="G18" s="56">
        <v>9</v>
      </c>
      <c r="H18" s="56">
        <v>9</v>
      </c>
      <c r="I18" s="56">
        <v>6</v>
      </c>
      <c r="J18" s="56">
        <v>5</v>
      </c>
      <c r="K18" s="57"/>
      <c r="L18" s="58"/>
      <c r="M18" s="59">
        <f t="shared" si="3"/>
        <v>34</v>
      </c>
      <c r="N18" s="110"/>
      <c r="O18" s="165"/>
      <c r="P18" s="171"/>
      <c r="Q18" s="172"/>
    </row>
    <row r="19" spans="1:17" ht="17.5" customHeight="1" x14ac:dyDescent="0.35">
      <c r="A19" s="169"/>
      <c r="B19" s="52" t="s">
        <v>77</v>
      </c>
      <c r="C19" s="129"/>
      <c r="D19" s="104"/>
      <c r="E19" s="120"/>
      <c r="F19" s="56">
        <v>8</v>
      </c>
      <c r="G19" s="56">
        <v>12</v>
      </c>
      <c r="H19" s="56">
        <v>12</v>
      </c>
      <c r="I19" s="56">
        <v>9</v>
      </c>
      <c r="J19" s="56">
        <v>8</v>
      </c>
      <c r="K19" s="57"/>
      <c r="L19" s="58"/>
      <c r="M19" s="59">
        <f>SUM(F19:L19)</f>
        <v>49</v>
      </c>
      <c r="N19" s="110"/>
      <c r="O19" s="165"/>
      <c r="P19" s="171"/>
      <c r="Q19" s="172"/>
    </row>
    <row r="20" spans="1:17" ht="17.5" customHeight="1" x14ac:dyDescent="0.35">
      <c r="A20" s="169"/>
      <c r="B20" s="52" t="s">
        <v>78</v>
      </c>
      <c r="C20" s="129"/>
      <c r="D20" s="104"/>
      <c r="E20" s="120"/>
      <c r="F20" s="56">
        <v>25</v>
      </c>
      <c r="G20" s="56">
        <v>38</v>
      </c>
      <c r="H20" s="56">
        <v>40</v>
      </c>
      <c r="I20" s="56">
        <v>28</v>
      </c>
      <c r="J20" s="56">
        <v>25</v>
      </c>
      <c r="K20" s="57"/>
      <c r="L20" s="58"/>
      <c r="M20" s="59">
        <f t="shared" ref="M20" si="4">SUM(F20:L20)</f>
        <v>156</v>
      </c>
      <c r="N20" s="110"/>
      <c r="O20" s="165"/>
      <c r="P20" s="171"/>
      <c r="Q20" s="172"/>
    </row>
    <row r="21" spans="1:17" ht="17.5" customHeight="1" x14ac:dyDescent="0.35">
      <c r="A21" s="169"/>
      <c r="B21" s="52" t="s">
        <v>79</v>
      </c>
      <c r="C21" s="129"/>
      <c r="D21" s="104"/>
      <c r="E21" s="120"/>
      <c r="F21" s="56">
        <v>2</v>
      </c>
      <c r="G21" s="56">
        <v>2</v>
      </c>
      <c r="H21" s="56">
        <v>3</v>
      </c>
      <c r="I21" s="56">
        <v>2</v>
      </c>
      <c r="J21" s="56"/>
      <c r="K21" s="57"/>
      <c r="L21" s="58"/>
      <c r="M21" s="59">
        <f>SUM(F21:L21)</f>
        <v>9</v>
      </c>
      <c r="N21" s="110"/>
      <c r="O21" s="165"/>
      <c r="P21" s="171"/>
      <c r="Q21" s="172"/>
    </row>
    <row r="22" spans="1:17" ht="17.5" customHeight="1" x14ac:dyDescent="0.35">
      <c r="A22" s="169"/>
      <c r="B22" s="52" t="s">
        <v>79</v>
      </c>
      <c r="C22" s="129"/>
      <c r="D22" s="104"/>
      <c r="E22" s="120"/>
      <c r="F22" s="56"/>
      <c r="G22" s="56"/>
      <c r="H22" s="56"/>
      <c r="I22" s="56"/>
      <c r="J22" s="56">
        <v>2</v>
      </c>
      <c r="K22" s="57"/>
      <c r="L22" s="58"/>
      <c r="M22" s="59">
        <f t="shared" ref="M22" si="5">SUM(F22:L22)</f>
        <v>2</v>
      </c>
      <c r="N22" s="110"/>
      <c r="O22" s="165"/>
      <c r="P22" s="171"/>
      <c r="Q22" s="172"/>
    </row>
    <row r="23" spans="1:17" ht="17.5" customHeight="1" x14ac:dyDescent="0.35">
      <c r="A23" s="169"/>
      <c r="B23" s="52" t="s">
        <v>74</v>
      </c>
      <c r="C23" s="130"/>
      <c r="D23" s="105"/>
      <c r="E23" s="122"/>
      <c r="F23" s="56">
        <v>58</v>
      </c>
      <c r="G23" s="56">
        <v>50</v>
      </c>
      <c r="H23" s="56">
        <v>56</v>
      </c>
      <c r="I23" s="56">
        <v>16</v>
      </c>
      <c r="J23" s="56"/>
      <c r="K23" s="57"/>
      <c r="L23" s="58"/>
      <c r="M23" s="59">
        <f t="shared" ref="M23" si="6">SUM(F23:L23)</f>
        <v>180</v>
      </c>
      <c r="N23" s="110"/>
      <c r="O23" s="165"/>
      <c r="P23" s="171"/>
      <c r="Q23" s="172"/>
    </row>
    <row r="24" spans="1:17" ht="17.5" customHeight="1" x14ac:dyDescent="0.35">
      <c r="A24" s="169"/>
      <c r="B24" s="112" t="s">
        <v>50</v>
      </c>
      <c r="C24" s="112"/>
      <c r="D24" s="112"/>
      <c r="E24" s="112"/>
      <c r="F24" s="95">
        <f>SUM(F17:F23)</f>
        <v>874</v>
      </c>
      <c r="G24" s="95">
        <f t="shared" ref="G24:M24" si="7">SUM(G17:G23)</f>
        <v>1396</v>
      </c>
      <c r="H24" s="95">
        <f t="shared" si="7"/>
        <v>1366</v>
      </c>
      <c r="I24" s="95">
        <f t="shared" si="7"/>
        <v>840</v>
      </c>
      <c r="J24" s="95">
        <f t="shared" si="7"/>
        <v>354</v>
      </c>
      <c r="K24" s="95">
        <f t="shared" si="7"/>
        <v>0</v>
      </c>
      <c r="L24" s="95">
        <f t="shared" si="7"/>
        <v>0</v>
      </c>
      <c r="M24" s="95">
        <f t="shared" si="7"/>
        <v>4830</v>
      </c>
      <c r="N24" s="111"/>
      <c r="O24" s="165"/>
      <c r="P24" s="171"/>
      <c r="Q24" s="172"/>
    </row>
    <row r="25" spans="1:17" ht="15" thickBot="1" x14ac:dyDescent="0.4">
      <c r="A25" s="169"/>
      <c r="B25" s="125" t="s">
        <v>41</v>
      </c>
      <c r="C25" s="126"/>
      <c r="D25" s="126"/>
      <c r="E25" s="127"/>
      <c r="F25" s="93">
        <f>SUM(F24,F16)</f>
        <v>874</v>
      </c>
      <c r="G25" s="93">
        <f t="shared" ref="G25:M25" si="8">SUM(G24,G16)</f>
        <v>1540</v>
      </c>
      <c r="H25" s="93">
        <f t="shared" si="8"/>
        <v>1614</v>
      </c>
      <c r="I25" s="93">
        <f t="shared" si="8"/>
        <v>845</v>
      </c>
      <c r="J25" s="93">
        <f t="shared" si="8"/>
        <v>374</v>
      </c>
      <c r="K25" s="93">
        <f t="shared" si="8"/>
        <v>0</v>
      </c>
      <c r="L25" s="93">
        <f t="shared" si="8"/>
        <v>0</v>
      </c>
      <c r="M25" s="93">
        <f t="shared" si="8"/>
        <v>5247</v>
      </c>
      <c r="N25" s="94"/>
      <c r="O25" s="165"/>
      <c r="P25" s="171"/>
      <c r="Q25" s="172"/>
    </row>
    <row r="26" spans="1:17" ht="22.5" customHeight="1" x14ac:dyDescent="0.35">
      <c r="A26" s="169"/>
      <c r="B26" s="52" t="s">
        <v>74</v>
      </c>
      <c r="C26" s="103" t="s">
        <v>81</v>
      </c>
      <c r="D26" s="103" t="s">
        <v>46</v>
      </c>
      <c r="E26" s="106"/>
      <c r="F26" s="56">
        <v>45</v>
      </c>
      <c r="G26" s="56">
        <v>39</v>
      </c>
      <c r="H26" s="56">
        <v>43</v>
      </c>
      <c r="I26" s="56">
        <v>13</v>
      </c>
      <c r="J26" s="56"/>
      <c r="K26" s="57"/>
      <c r="L26" s="58"/>
      <c r="M26" s="59">
        <f t="shared" ref="M26" si="9">SUM(F26:L26)</f>
        <v>140</v>
      </c>
      <c r="N26" s="109" t="s">
        <v>80</v>
      </c>
      <c r="O26" s="64"/>
      <c r="P26" s="64"/>
      <c r="Q26" s="65"/>
    </row>
    <row r="27" spans="1:17" ht="22.5" customHeight="1" x14ac:dyDescent="0.35">
      <c r="A27" s="169"/>
      <c r="B27" s="52" t="s">
        <v>76</v>
      </c>
      <c r="C27" s="104"/>
      <c r="D27" s="104"/>
      <c r="E27" s="107"/>
      <c r="F27" s="56">
        <v>13</v>
      </c>
      <c r="G27" s="56">
        <v>20</v>
      </c>
      <c r="H27" s="56">
        <v>18</v>
      </c>
      <c r="I27" s="56">
        <v>13</v>
      </c>
      <c r="J27" s="56">
        <v>10</v>
      </c>
      <c r="K27" s="57"/>
      <c r="L27" s="58"/>
      <c r="M27" s="59">
        <f t="shared" ref="M27:M28" si="10">SUM(F27:L27)</f>
        <v>74</v>
      </c>
      <c r="N27" s="110"/>
      <c r="O27" s="64"/>
      <c r="P27" s="64"/>
      <c r="Q27" s="65"/>
    </row>
    <row r="28" spans="1:17" ht="22.5" customHeight="1" x14ac:dyDescent="0.35">
      <c r="A28" s="169"/>
      <c r="B28" s="52" t="s">
        <v>77</v>
      </c>
      <c r="C28" s="104"/>
      <c r="D28" s="104"/>
      <c r="E28" s="107"/>
      <c r="F28" s="56">
        <v>17</v>
      </c>
      <c r="G28" s="56">
        <v>26</v>
      </c>
      <c r="H28" s="56">
        <v>24</v>
      </c>
      <c r="I28" s="56">
        <v>17</v>
      </c>
      <c r="J28" s="56">
        <v>11</v>
      </c>
      <c r="K28" s="57"/>
      <c r="L28" s="58"/>
      <c r="M28" s="59">
        <f t="shared" si="10"/>
        <v>95</v>
      </c>
      <c r="N28" s="110"/>
      <c r="O28" s="64"/>
      <c r="P28" s="64"/>
      <c r="Q28" s="65"/>
    </row>
    <row r="29" spans="1:17" ht="22.5" customHeight="1" x14ac:dyDescent="0.35">
      <c r="A29" s="169"/>
      <c r="B29" s="52" t="s">
        <v>78</v>
      </c>
      <c r="C29" s="104"/>
      <c r="D29" s="104"/>
      <c r="E29" s="107"/>
      <c r="F29" s="56">
        <v>56</v>
      </c>
      <c r="G29" s="56">
        <v>86</v>
      </c>
      <c r="H29" s="56">
        <v>78</v>
      </c>
      <c r="I29" s="56">
        <v>54</v>
      </c>
      <c r="J29" s="56">
        <v>37</v>
      </c>
      <c r="K29" s="57"/>
      <c r="L29" s="58"/>
      <c r="M29" s="59">
        <f>SUM(F29:L29)</f>
        <v>311</v>
      </c>
      <c r="N29" s="110"/>
      <c r="O29" s="64"/>
      <c r="P29" s="64"/>
      <c r="Q29" s="65"/>
    </row>
    <row r="30" spans="1:17" ht="22.5" customHeight="1" x14ac:dyDescent="0.35">
      <c r="A30" s="169"/>
      <c r="B30" s="52" t="s">
        <v>79</v>
      </c>
      <c r="C30" s="105"/>
      <c r="D30" s="105"/>
      <c r="E30" s="108"/>
      <c r="F30" s="56">
        <v>4</v>
      </c>
      <c r="G30" s="56">
        <v>6</v>
      </c>
      <c r="H30" s="56">
        <v>5</v>
      </c>
      <c r="I30" s="56">
        <v>3</v>
      </c>
      <c r="J30" s="56">
        <v>2</v>
      </c>
      <c r="K30" s="57"/>
      <c r="L30" s="58"/>
      <c r="M30" s="59">
        <f t="shared" ref="M30" si="11">SUM(F30:L30)</f>
        <v>20</v>
      </c>
      <c r="N30" s="110"/>
      <c r="O30" s="64"/>
      <c r="P30" s="64"/>
      <c r="Q30" s="65"/>
    </row>
    <row r="31" spans="1:17" ht="17.5" customHeight="1" x14ac:dyDescent="0.35">
      <c r="A31" s="169"/>
      <c r="B31" s="112" t="s">
        <v>50</v>
      </c>
      <c r="C31" s="112"/>
      <c r="D31" s="112"/>
      <c r="E31" s="112"/>
      <c r="F31" s="95">
        <f>SUM(F26:F30)</f>
        <v>135</v>
      </c>
      <c r="G31" s="95">
        <f t="shared" ref="G31:M31" si="12">SUM(G26:G30)</f>
        <v>177</v>
      </c>
      <c r="H31" s="95">
        <f t="shared" si="12"/>
        <v>168</v>
      </c>
      <c r="I31" s="95">
        <f t="shared" si="12"/>
        <v>100</v>
      </c>
      <c r="J31" s="95">
        <f t="shared" si="12"/>
        <v>60</v>
      </c>
      <c r="K31" s="95">
        <f t="shared" si="12"/>
        <v>0</v>
      </c>
      <c r="L31" s="95">
        <f t="shared" si="12"/>
        <v>0</v>
      </c>
      <c r="M31" s="95">
        <f t="shared" si="12"/>
        <v>640</v>
      </c>
      <c r="N31" s="111"/>
      <c r="O31" s="64"/>
      <c r="P31" s="64"/>
      <c r="Q31" s="65"/>
    </row>
    <row r="32" spans="1:17" x14ac:dyDescent="0.35">
      <c r="A32" s="169"/>
      <c r="B32" s="125" t="s">
        <v>41</v>
      </c>
      <c r="C32" s="126"/>
      <c r="D32" s="126"/>
      <c r="E32" s="127"/>
      <c r="F32" s="97">
        <f>SUM(F31,)</f>
        <v>135</v>
      </c>
      <c r="G32" s="97">
        <f t="shared" ref="G32:M32" si="13">SUM(G31,)</f>
        <v>177</v>
      </c>
      <c r="H32" s="97">
        <f t="shared" si="13"/>
        <v>168</v>
      </c>
      <c r="I32" s="97">
        <f t="shared" si="13"/>
        <v>100</v>
      </c>
      <c r="J32" s="97">
        <f t="shared" si="13"/>
        <v>60</v>
      </c>
      <c r="K32" s="97">
        <f t="shared" si="13"/>
        <v>0</v>
      </c>
      <c r="L32" s="97">
        <f t="shared" si="13"/>
        <v>0</v>
      </c>
      <c r="M32" s="97">
        <f t="shared" si="13"/>
        <v>640</v>
      </c>
      <c r="N32" s="94"/>
      <c r="O32" s="64"/>
      <c r="P32" s="64"/>
      <c r="Q32" s="65"/>
    </row>
    <row r="33" spans="1:17" ht="36" customHeight="1" x14ac:dyDescent="0.35">
      <c r="A33" s="169"/>
      <c r="B33" s="52" t="s">
        <v>75</v>
      </c>
      <c r="C33" s="53" t="s">
        <v>68</v>
      </c>
      <c r="D33" s="54" t="s">
        <v>46</v>
      </c>
      <c r="E33" s="55"/>
      <c r="F33" s="56">
        <v>422</v>
      </c>
      <c r="G33" s="56">
        <v>696</v>
      </c>
      <c r="H33" s="56">
        <v>675</v>
      </c>
      <c r="I33" s="56">
        <v>426</v>
      </c>
      <c r="J33" s="56">
        <v>181</v>
      </c>
      <c r="K33" s="57"/>
      <c r="L33" s="58"/>
      <c r="M33" s="59">
        <f>SUM(F33:L33)</f>
        <v>2400</v>
      </c>
      <c r="N33" s="96" t="s">
        <v>80</v>
      </c>
      <c r="O33" s="63"/>
      <c r="P33" s="66"/>
      <c r="Q33" s="67"/>
    </row>
    <row r="34" spans="1:17" ht="17" x14ac:dyDescent="0.35">
      <c r="A34" s="169"/>
      <c r="B34" s="170" t="s">
        <v>50</v>
      </c>
      <c r="C34" s="170"/>
      <c r="D34" s="170"/>
      <c r="E34" s="170"/>
      <c r="F34" s="102">
        <f t="shared" ref="F34:M34" si="14">SUM(F33:F33)</f>
        <v>422</v>
      </c>
      <c r="G34" s="102">
        <f t="shared" si="14"/>
        <v>696</v>
      </c>
      <c r="H34" s="102">
        <f t="shared" si="14"/>
        <v>675</v>
      </c>
      <c r="I34" s="102">
        <f t="shared" si="14"/>
        <v>426</v>
      </c>
      <c r="J34" s="102">
        <f t="shared" si="14"/>
        <v>181</v>
      </c>
      <c r="K34" s="102">
        <f t="shared" si="14"/>
        <v>0</v>
      </c>
      <c r="L34" s="102">
        <f t="shared" si="14"/>
        <v>0</v>
      </c>
      <c r="M34" s="102">
        <f t="shared" si="14"/>
        <v>2400</v>
      </c>
      <c r="N34" s="94"/>
      <c r="O34" s="64"/>
      <c r="P34" s="64"/>
      <c r="Q34" s="65"/>
    </row>
    <row r="35" spans="1:17" ht="22.5" customHeight="1" x14ac:dyDescent="0.35">
      <c r="A35" s="169"/>
      <c r="B35" s="52" t="s">
        <v>70</v>
      </c>
      <c r="C35" s="128" t="s">
        <v>69</v>
      </c>
      <c r="D35" s="103" t="s">
        <v>46</v>
      </c>
      <c r="E35" s="119"/>
      <c r="F35" s="56">
        <v>13</v>
      </c>
      <c r="G35" s="56">
        <v>20</v>
      </c>
      <c r="H35" s="56">
        <v>18</v>
      </c>
      <c r="I35" s="56">
        <v>13</v>
      </c>
      <c r="J35" s="56">
        <v>10</v>
      </c>
      <c r="K35" s="57"/>
      <c r="L35" s="58"/>
      <c r="M35" s="59">
        <f>SUM(F35:L35)</f>
        <v>74</v>
      </c>
      <c r="N35" s="123" t="s">
        <v>86</v>
      </c>
      <c r="O35" s="63"/>
      <c r="P35" s="66"/>
      <c r="Q35" s="67"/>
    </row>
    <row r="36" spans="1:17" ht="16" customHeight="1" x14ac:dyDescent="0.35">
      <c r="A36" s="169"/>
      <c r="B36" s="52" t="s">
        <v>71</v>
      </c>
      <c r="C36" s="129"/>
      <c r="D36" s="104"/>
      <c r="E36" s="120"/>
      <c r="F36" s="56">
        <v>56</v>
      </c>
      <c r="G36" s="56">
        <v>86</v>
      </c>
      <c r="H36" s="56">
        <v>78</v>
      </c>
      <c r="I36" s="56">
        <v>54</v>
      </c>
      <c r="J36" s="56">
        <v>37</v>
      </c>
      <c r="K36" s="57"/>
      <c r="L36" s="58"/>
      <c r="M36" s="59">
        <f t="shared" ref="M36" si="15">SUM(F36:L36)</f>
        <v>311</v>
      </c>
      <c r="N36" s="124"/>
      <c r="O36" s="63"/>
      <c r="P36" s="66"/>
      <c r="Q36" s="67"/>
    </row>
    <row r="37" spans="1:17" ht="22.5" customHeight="1" x14ac:dyDescent="0.35">
      <c r="A37" s="169"/>
      <c r="B37" s="52" t="s">
        <v>72</v>
      </c>
      <c r="C37" s="129"/>
      <c r="D37" s="104"/>
      <c r="E37" s="120"/>
      <c r="F37" s="56">
        <v>4</v>
      </c>
      <c r="G37" s="56">
        <v>6</v>
      </c>
      <c r="H37" s="56">
        <v>5</v>
      </c>
      <c r="I37" s="56">
        <v>3</v>
      </c>
      <c r="J37" s="56">
        <v>2</v>
      </c>
      <c r="K37" s="57"/>
      <c r="L37" s="58"/>
      <c r="M37" s="59">
        <f>SUM(F37:L37)</f>
        <v>20</v>
      </c>
      <c r="N37" s="124"/>
      <c r="O37" s="63"/>
      <c r="P37" s="66"/>
      <c r="Q37" s="67"/>
    </row>
    <row r="38" spans="1:17" ht="16" customHeight="1" x14ac:dyDescent="0.35">
      <c r="A38" s="169"/>
      <c r="B38" s="52" t="s">
        <v>73</v>
      </c>
      <c r="C38" s="130"/>
      <c r="D38" s="105"/>
      <c r="E38" s="122"/>
      <c r="F38" s="56">
        <v>17</v>
      </c>
      <c r="G38" s="56">
        <v>26</v>
      </c>
      <c r="H38" s="56">
        <v>24</v>
      </c>
      <c r="I38" s="56">
        <v>17</v>
      </c>
      <c r="J38" s="56">
        <v>11</v>
      </c>
      <c r="K38" s="57"/>
      <c r="L38" s="58"/>
      <c r="M38" s="59">
        <f t="shared" ref="M38" si="16">SUM(F38:L38)</f>
        <v>95</v>
      </c>
      <c r="N38" s="173"/>
      <c r="O38" s="63"/>
      <c r="P38" s="66"/>
      <c r="Q38" s="67"/>
    </row>
    <row r="39" spans="1:17" ht="17" x14ac:dyDescent="0.35">
      <c r="A39" s="169"/>
      <c r="B39" s="121" t="s">
        <v>50</v>
      </c>
      <c r="C39" s="121"/>
      <c r="D39" s="121"/>
      <c r="E39" s="121"/>
      <c r="F39" s="62">
        <f>SUM(F35:F38)</f>
        <v>90</v>
      </c>
      <c r="G39" s="62">
        <f t="shared" ref="G39:M39" si="17">SUM(G35:G38)</f>
        <v>138</v>
      </c>
      <c r="H39" s="62">
        <f t="shared" si="17"/>
        <v>125</v>
      </c>
      <c r="I39" s="62">
        <f t="shared" si="17"/>
        <v>87</v>
      </c>
      <c r="J39" s="62">
        <f t="shared" si="17"/>
        <v>60</v>
      </c>
      <c r="K39" s="62">
        <f t="shared" si="17"/>
        <v>0</v>
      </c>
      <c r="L39" s="62">
        <f t="shared" si="17"/>
        <v>0</v>
      </c>
      <c r="M39" s="62">
        <f t="shared" si="17"/>
        <v>500</v>
      </c>
      <c r="N39" s="94"/>
      <c r="O39" s="165"/>
      <c r="P39" s="166"/>
      <c r="Q39" s="167"/>
    </row>
    <row r="40" spans="1:17" ht="24" customHeight="1" x14ac:dyDescent="0.35">
      <c r="A40" s="169"/>
      <c r="B40" s="68" t="s">
        <v>70</v>
      </c>
      <c r="C40" s="113" t="s">
        <v>51</v>
      </c>
      <c r="D40" s="103" t="s">
        <v>52</v>
      </c>
      <c r="E40" s="119"/>
      <c r="F40" s="56">
        <v>9</v>
      </c>
      <c r="G40" s="56">
        <v>34</v>
      </c>
      <c r="H40" s="56">
        <v>6</v>
      </c>
      <c r="I40" s="56"/>
      <c r="J40" s="56"/>
      <c r="K40" s="57"/>
      <c r="L40" s="58"/>
      <c r="M40" s="69">
        <f>SUM(F40:L40)</f>
        <v>49</v>
      </c>
      <c r="N40" s="123" t="s">
        <v>86</v>
      </c>
      <c r="O40" s="165"/>
      <c r="P40" s="166"/>
      <c r="Q40" s="167"/>
    </row>
    <row r="41" spans="1:17" ht="24" customHeight="1" x14ac:dyDescent="0.35">
      <c r="A41" s="169"/>
      <c r="B41" s="52" t="s">
        <v>71</v>
      </c>
      <c r="C41" s="104"/>
      <c r="D41" s="104"/>
      <c r="E41" s="120"/>
      <c r="F41" s="56">
        <v>35</v>
      </c>
      <c r="G41" s="56">
        <v>142</v>
      </c>
      <c r="H41" s="56">
        <v>24</v>
      </c>
      <c r="I41" s="56"/>
      <c r="J41" s="56"/>
      <c r="K41" s="57"/>
      <c r="L41" s="58"/>
      <c r="M41" s="59">
        <f t="shared" ref="M41:M42" si="18">SUM(F41:L41)</f>
        <v>201</v>
      </c>
      <c r="N41" s="124"/>
      <c r="O41" s="64"/>
      <c r="P41" s="64"/>
      <c r="Q41" s="65"/>
    </row>
    <row r="42" spans="1:17" ht="24" customHeight="1" x14ac:dyDescent="0.35">
      <c r="A42" s="169"/>
      <c r="B42" s="52" t="s">
        <v>72</v>
      </c>
      <c r="C42" s="104"/>
      <c r="D42" s="104"/>
      <c r="E42" s="120"/>
      <c r="F42" s="56">
        <v>2</v>
      </c>
      <c r="G42" s="56">
        <v>9</v>
      </c>
      <c r="H42" s="56">
        <v>2</v>
      </c>
      <c r="I42" s="56"/>
      <c r="J42" s="56"/>
      <c r="K42" s="57"/>
      <c r="L42" s="58"/>
      <c r="M42" s="59">
        <f t="shared" si="18"/>
        <v>13</v>
      </c>
      <c r="N42" s="124"/>
      <c r="O42" s="64"/>
      <c r="P42" s="64"/>
      <c r="Q42" s="65"/>
    </row>
    <row r="43" spans="1:17" ht="24" customHeight="1" x14ac:dyDescent="0.35">
      <c r="A43" s="169"/>
      <c r="B43" s="52" t="s">
        <v>73</v>
      </c>
      <c r="C43" s="104"/>
      <c r="D43" s="104"/>
      <c r="E43" s="120"/>
      <c r="F43" s="56">
        <v>11</v>
      </c>
      <c r="G43" s="56">
        <v>44</v>
      </c>
      <c r="H43" s="56">
        <v>7</v>
      </c>
      <c r="I43" s="56"/>
      <c r="J43" s="56"/>
      <c r="K43" s="57"/>
      <c r="L43" s="58"/>
      <c r="M43" s="59">
        <f>SUM(F43:L43)</f>
        <v>62</v>
      </c>
      <c r="N43" s="124"/>
      <c r="O43" s="64"/>
      <c r="P43" s="64"/>
      <c r="Q43" s="65"/>
    </row>
    <row r="44" spans="1:17" ht="17" x14ac:dyDescent="0.35">
      <c r="A44" s="169"/>
      <c r="B44" s="116" t="s">
        <v>50</v>
      </c>
      <c r="C44" s="117"/>
      <c r="D44" s="117"/>
      <c r="E44" s="118"/>
      <c r="F44" s="62">
        <f t="shared" ref="F44:M44" si="19">SUM(F40:F43)</f>
        <v>57</v>
      </c>
      <c r="G44" s="62">
        <f t="shared" si="19"/>
        <v>229</v>
      </c>
      <c r="H44" s="62">
        <f t="shared" si="19"/>
        <v>39</v>
      </c>
      <c r="I44" s="62">
        <f t="shared" si="19"/>
        <v>0</v>
      </c>
      <c r="J44" s="62">
        <f t="shared" si="19"/>
        <v>0</v>
      </c>
      <c r="K44" s="62">
        <f t="shared" si="19"/>
        <v>0</v>
      </c>
      <c r="L44" s="62">
        <f t="shared" si="19"/>
        <v>0</v>
      </c>
      <c r="M44" s="62">
        <f t="shared" si="19"/>
        <v>325</v>
      </c>
      <c r="N44" s="94"/>
      <c r="O44" s="64"/>
      <c r="P44" s="64"/>
      <c r="Q44" s="65"/>
    </row>
    <row r="45" spans="1:17" ht="21.5" customHeight="1" x14ac:dyDescent="0.35">
      <c r="A45" s="169"/>
      <c r="B45" s="52" t="s">
        <v>74</v>
      </c>
      <c r="C45" s="113" t="s">
        <v>51</v>
      </c>
      <c r="D45" s="103" t="s">
        <v>52</v>
      </c>
      <c r="E45" s="106"/>
      <c r="F45" s="56">
        <v>58</v>
      </c>
      <c r="G45" s="56">
        <v>50</v>
      </c>
      <c r="H45" s="56">
        <v>56</v>
      </c>
      <c r="I45" s="56">
        <v>16</v>
      </c>
      <c r="J45" s="56"/>
      <c r="K45" s="57"/>
      <c r="L45" s="58"/>
      <c r="M45" s="59">
        <f t="shared" ref="M45" si="20">SUM(F45:L45)</f>
        <v>180</v>
      </c>
      <c r="N45" s="109" t="s">
        <v>80</v>
      </c>
      <c r="O45" s="64"/>
      <c r="P45" s="64"/>
      <c r="Q45" s="65"/>
    </row>
    <row r="46" spans="1:17" ht="21.5" customHeight="1" x14ac:dyDescent="0.35">
      <c r="A46" s="169"/>
      <c r="B46" s="52" t="s">
        <v>76</v>
      </c>
      <c r="C46" s="114"/>
      <c r="D46" s="104"/>
      <c r="E46" s="107"/>
      <c r="F46" s="56">
        <v>25</v>
      </c>
      <c r="G46" s="56">
        <v>36</v>
      </c>
      <c r="H46" s="56">
        <v>29</v>
      </c>
      <c r="I46" s="56">
        <v>18</v>
      </c>
      <c r="J46" s="56">
        <v>9</v>
      </c>
      <c r="K46" s="57"/>
      <c r="L46" s="58"/>
      <c r="M46" s="59">
        <f t="shared" ref="M46:M47" si="21">SUM(F46:L46)</f>
        <v>117</v>
      </c>
      <c r="N46" s="110"/>
      <c r="O46" s="64"/>
      <c r="P46" s="64"/>
      <c r="Q46" s="65"/>
    </row>
    <row r="47" spans="1:17" ht="21.5" customHeight="1" x14ac:dyDescent="0.35">
      <c r="A47" s="169"/>
      <c r="B47" s="52" t="s">
        <v>77</v>
      </c>
      <c r="C47" s="114"/>
      <c r="D47" s="104"/>
      <c r="E47" s="107"/>
      <c r="F47" s="56">
        <v>32</v>
      </c>
      <c r="G47" s="56">
        <v>47</v>
      </c>
      <c r="H47" s="56">
        <v>38</v>
      </c>
      <c r="I47" s="56">
        <v>23</v>
      </c>
      <c r="J47" s="56">
        <v>13</v>
      </c>
      <c r="K47" s="57"/>
      <c r="L47" s="58"/>
      <c r="M47" s="59">
        <f t="shared" si="21"/>
        <v>153</v>
      </c>
      <c r="N47" s="110"/>
      <c r="O47" s="64"/>
      <c r="P47" s="64"/>
      <c r="Q47" s="65"/>
    </row>
    <row r="48" spans="1:17" ht="21.5" customHeight="1" x14ac:dyDescent="0.35">
      <c r="A48" s="169"/>
      <c r="B48" s="52" t="s">
        <v>78</v>
      </c>
      <c r="C48" s="114"/>
      <c r="D48" s="104"/>
      <c r="E48" s="107"/>
      <c r="F48" s="56">
        <v>105</v>
      </c>
      <c r="G48" s="56">
        <v>152</v>
      </c>
      <c r="H48" s="56">
        <v>123</v>
      </c>
      <c r="I48" s="56">
        <v>75</v>
      </c>
      <c r="J48" s="56">
        <v>42</v>
      </c>
      <c r="K48" s="57"/>
      <c r="L48" s="58"/>
      <c r="M48" s="59">
        <f>SUM(F48:L48)</f>
        <v>497</v>
      </c>
      <c r="N48" s="110"/>
      <c r="O48" s="64"/>
      <c r="P48" s="64"/>
      <c r="Q48" s="65"/>
    </row>
    <row r="49" spans="1:17" ht="21.5" customHeight="1" x14ac:dyDescent="0.35">
      <c r="A49" s="169"/>
      <c r="B49" s="52" t="s">
        <v>79</v>
      </c>
      <c r="C49" s="114"/>
      <c r="D49" s="104"/>
      <c r="E49" s="107"/>
      <c r="F49" s="56">
        <v>7</v>
      </c>
      <c r="G49" s="56">
        <v>10</v>
      </c>
      <c r="H49" s="56">
        <v>8</v>
      </c>
      <c r="I49" s="56">
        <v>5</v>
      </c>
      <c r="J49" s="56"/>
      <c r="K49" s="57"/>
      <c r="L49" s="58"/>
      <c r="M49" s="59">
        <f t="shared" ref="M49" si="22">SUM(F49:L49)</f>
        <v>30</v>
      </c>
      <c r="N49" s="110"/>
      <c r="O49" s="64"/>
      <c r="P49" s="64"/>
      <c r="Q49" s="65"/>
    </row>
    <row r="50" spans="1:17" ht="21.5" customHeight="1" x14ac:dyDescent="0.35">
      <c r="A50" s="169"/>
      <c r="B50" s="52" t="s">
        <v>79</v>
      </c>
      <c r="C50" s="115"/>
      <c r="D50" s="105"/>
      <c r="E50" s="108"/>
      <c r="F50" s="56"/>
      <c r="G50" s="56"/>
      <c r="H50" s="56"/>
      <c r="I50" s="56"/>
      <c r="J50" s="56">
        <v>3</v>
      </c>
      <c r="K50" s="57"/>
      <c r="L50" s="58"/>
      <c r="M50" s="59">
        <f>SUM(F50:L50)</f>
        <v>3</v>
      </c>
      <c r="N50" s="110"/>
      <c r="O50" s="64"/>
      <c r="P50" s="64"/>
      <c r="Q50" s="65"/>
    </row>
    <row r="51" spans="1:17" ht="17.5" customHeight="1" x14ac:dyDescent="0.35">
      <c r="A51" s="169"/>
      <c r="B51" s="112" t="s">
        <v>50</v>
      </c>
      <c r="C51" s="112"/>
      <c r="D51" s="112"/>
      <c r="E51" s="112"/>
      <c r="F51" s="95">
        <f>SUM(F45:F50)</f>
        <v>227</v>
      </c>
      <c r="G51" s="95">
        <f t="shared" ref="G51:M51" si="23">SUM(G45:G50)</f>
        <v>295</v>
      </c>
      <c r="H51" s="95">
        <f t="shared" si="23"/>
        <v>254</v>
      </c>
      <c r="I51" s="95">
        <f t="shared" si="23"/>
        <v>137</v>
      </c>
      <c r="J51" s="95">
        <f t="shared" si="23"/>
        <v>67</v>
      </c>
      <c r="K51" s="95">
        <f t="shared" si="23"/>
        <v>0</v>
      </c>
      <c r="L51" s="95">
        <f t="shared" si="23"/>
        <v>0</v>
      </c>
      <c r="M51" s="95">
        <f t="shared" si="23"/>
        <v>980</v>
      </c>
      <c r="N51" s="111"/>
      <c r="O51" s="64"/>
      <c r="P51" s="64"/>
      <c r="Q51" s="65"/>
    </row>
    <row r="52" spans="1:17" ht="17.5" customHeight="1" x14ac:dyDescent="0.35">
      <c r="A52" s="169"/>
      <c r="B52" s="125" t="s">
        <v>41</v>
      </c>
      <c r="C52" s="126"/>
      <c r="D52" s="126"/>
      <c r="E52" s="127"/>
      <c r="F52" s="97">
        <f t="shared" ref="F52:M52" si="24">SUM(F51,F44)</f>
        <v>284</v>
      </c>
      <c r="G52" s="97">
        <f t="shared" si="24"/>
        <v>524</v>
      </c>
      <c r="H52" s="97">
        <f t="shared" si="24"/>
        <v>293</v>
      </c>
      <c r="I52" s="97">
        <f t="shared" si="24"/>
        <v>137</v>
      </c>
      <c r="J52" s="97">
        <f t="shared" si="24"/>
        <v>67</v>
      </c>
      <c r="K52" s="97">
        <f t="shared" si="24"/>
        <v>0</v>
      </c>
      <c r="L52" s="97">
        <f t="shared" si="24"/>
        <v>0</v>
      </c>
      <c r="M52" s="97">
        <f t="shared" si="24"/>
        <v>1305</v>
      </c>
      <c r="N52" s="94"/>
      <c r="O52" s="64"/>
      <c r="P52" s="64"/>
      <c r="Q52" s="65"/>
    </row>
    <row r="53" spans="1:17" ht="23.5" customHeight="1" thickBot="1" x14ac:dyDescent="0.4">
      <c r="A53" s="188" t="s">
        <v>41</v>
      </c>
      <c r="B53" s="188"/>
      <c r="C53" s="188"/>
      <c r="D53" s="188"/>
      <c r="E53" s="188"/>
      <c r="F53" s="189">
        <f t="shared" ref="F53:M53" si="25">SUM(F25,F32,F34,F39,F52)</f>
        <v>1805</v>
      </c>
      <c r="G53" s="189">
        <f t="shared" si="25"/>
        <v>3075</v>
      </c>
      <c r="H53" s="189">
        <f t="shared" si="25"/>
        <v>2875</v>
      </c>
      <c r="I53" s="189">
        <f t="shared" si="25"/>
        <v>1595</v>
      </c>
      <c r="J53" s="189">
        <f t="shared" si="25"/>
        <v>742</v>
      </c>
      <c r="K53" s="189">
        <f t="shared" si="25"/>
        <v>0</v>
      </c>
      <c r="L53" s="189">
        <f t="shared" si="25"/>
        <v>0</v>
      </c>
      <c r="M53" s="189">
        <f t="shared" si="25"/>
        <v>10092</v>
      </c>
      <c r="N53" s="186"/>
      <c r="O53" s="187"/>
      <c r="P53" s="187"/>
      <c r="Q53" s="65"/>
    </row>
    <row r="54" spans="1:17" x14ac:dyDescent="0.35">
      <c r="A54" s="139" t="s">
        <v>53</v>
      </c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1"/>
    </row>
    <row r="55" spans="1:17" ht="30" customHeight="1" x14ac:dyDescent="0.35">
      <c r="A55" s="70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2"/>
      <c r="N55" s="72"/>
      <c r="O55" s="72"/>
      <c r="P55" s="72"/>
      <c r="Q55" s="73"/>
    </row>
    <row r="56" spans="1:17" ht="30" customHeight="1" x14ac:dyDescent="0.35">
      <c r="A56" s="74"/>
      <c r="G56" s="75"/>
      <c r="M56" s="76"/>
      <c r="N56" s="76"/>
      <c r="O56" s="76"/>
      <c r="P56" s="76"/>
      <c r="Q56" s="77"/>
    </row>
    <row r="57" spans="1:17" ht="30" customHeight="1" x14ac:dyDescent="0.35">
      <c r="A57" s="74"/>
      <c r="M57" s="76"/>
      <c r="N57" s="76"/>
      <c r="O57" s="76"/>
      <c r="P57" s="76"/>
      <c r="Q57" s="77"/>
    </row>
    <row r="58" spans="1:17" ht="30" customHeight="1" x14ac:dyDescent="0.35">
      <c r="A58" s="74"/>
      <c r="M58" s="76"/>
      <c r="N58" s="76"/>
      <c r="O58" s="76"/>
      <c r="P58" s="76"/>
      <c r="Q58" s="77"/>
    </row>
    <row r="59" spans="1:17" ht="30" customHeight="1" x14ac:dyDescent="0.35">
      <c r="A59" s="78"/>
      <c r="B59" s="75"/>
      <c r="M59" s="76"/>
      <c r="O59" s="76"/>
      <c r="P59" s="76"/>
      <c r="Q59" s="77"/>
    </row>
    <row r="60" spans="1:17" ht="30" customHeight="1" x14ac:dyDescent="0.35">
      <c r="A60" s="74"/>
      <c r="M60" s="76"/>
      <c r="N60" s="76"/>
      <c r="O60" s="76"/>
      <c r="P60" s="76"/>
      <c r="Q60" s="77"/>
    </row>
    <row r="61" spans="1:17" ht="30" customHeight="1" x14ac:dyDescent="0.35">
      <c r="A61" s="74"/>
      <c r="K61" s="79"/>
      <c r="Q61" s="80"/>
    </row>
    <row r="62" spans="1:17" ht="30" customHeight="1" x14ac:dyDescent="0.35">
      <c r="A62" s="74"/>
      <c r="M62" s="76"/>
      <c r="N62" s="76"/>
      <c r="O62" s="76"/>
      <c r="P62" s="76"/>
      <c r="Q62" s="77"/>
    </row>
    <row r="63" spans="1:17" ht="30" customHeight="1" x14ac:dyDescent="0.35">
      <c r="A63" s="74"/>
      <c r="M63" s="76"/>
      <c r="N63" s="76"/>
      <c r="O63" s="76"/>
      <c r="P63" s="76"/>
      <c r="Q63" s="77"/>
    </row>
    <row r="64" spans="1:17" ht="30" customHeight="1" x14ac:dyDescent="0.35">
      <c r="A64" s="74"/>
      <c r="M64" s="144"/>
      <c r="N64" s="144"/>
      <c r="O64" s="144"/>
      <c r="P64" s="144"/>
      <c r="Q64" s="81"/>
    </row>
    <row r="65" spans="1:17" ht="30" customHeight="1" x14ac:dyDescent="0.35">
      <c r="A65" s="74"/>
      <c r="M65" s="82"/>
      <c r="N65" s="82"/>
      <c r="O65" s="82"/>
      <c r="P65" s="82"/>
      <c r="Q65" s="81"/>
    </row>
    <row r="66" spans="1:17" ht="150" customHeight="1" thickBot="1" x14ac:dyDescent="0.4">
      <c r="A66" s="83"/>
      <c r="B66" s="84"/>
      <c r="C66" s="84"/>
      <c r="D66" s="84"/>
      <c r="E66" s="84"/>
      <c r="F66" s="84"/>
      <c r="K66" s="79"/>
      <c r="L66" s="79"/>
      <c r="M66" s="79"/>
      <c r="N66" s="79"/>
      <c r="O66" s="79"/>
      <c r="Q66" s="85"/>
    </row>
    <row r="67" spans="1:17" ht="30" customHeight="1" thickBot="1" x14ac:dyDescent="0.4">
      <c r="A67" s="145" t="s">
        <v>54</v>
      </c>
      <c r="B67" s="146"/>
      <c r="C67" s="146"/>
      <c r="D67" s="146"/>
      <c r="E67" s="146"/>
      <c r="F67" s="147"/>
      <c r="G67" s="145" t="s">
        <v>55</v>
      </c>
      <c r="H67" s="146"/>
      <c r="I67" s="146"/>
      <c r="J67" s="146"/>
      <c r="K67" s="146"/>
      <c r="L67" s="146"/>
      <c r="M67" s="146"/>
      <c r="N67" s="146"/>
      <c r="O67" s="146"/>
      <c r="P67" s="146"/>
      <c r="Q67" s="147"/>
    </row>
    <row r="68" spans="1:17" x14ac:dyDescent="0.35">
      <c r="A68" s="148" t="s">
        <v>56</v>
      </c>
      <c r="B68" s="149"/>
      <c r="C68" s="149"/>
      <c r="D68" s="149"/>
      <c r="E68" s="149"/>
      <c r="F68" s="150"/>
      <c r="G68" s="156" t="s">
        <v>57</v>
      </c>
      <c r="H68" s="157"/>
      <c r="I68" s="157"/>
      <c r="J68" s="157"/>
      <c r="K68" s="157"/>
      <c r="L68" s="157"/>
      <c r="M68" s="157"/>
      <c r="N68" s="157"/>
      <c r="O68" s="157"/>
      <c r="P68" s="157"/>
      <c r="Q68" s="158"/>
    </row>
    <row r="69" spans="1:17" x14ac:dyDescent="0.35">
      <c r="A69" s="151"/>
      <c r="B69" s="144"/>
      <c r="C69" s="144"/>
      <c r="D69" s="144"/>
      <c r="E69" s="144"/>
      <c r="F69" s="152"/>
      <c r="G69" s="159" t="s">
        <v>58</v>
      </c>
      <c r="H69" s="160"/>
      <c r="I69" s="160"/>
      <c r="J69" s="160"/>
      <c r="K69" s="160"/>
      <c r="L69" s="160"/>
      <c r="M69" s="160"/>
      <c r="N69" s="160"/>
      <c r="O69" s="160"/>
      <c r="P69" s="160"/>
      <c r="Q69" s="161"/>
    </row>
    <row r="70" spans="1:17" ht="15" thickBot="1" x14ac:dyDescent="0.4">
      <c r="A70" s="153"/>
      <c r="B70" s="154"/>
      <c r="C70" s="154"/>
      <c r="D70" s="154"/>
      <c r="E70" s="154"/>
      <c r="F70" s="155"/>
      <c r="G70" s="162" t="s">
        <v>59</v>
      </c>
      <c r="H70" s="163"/>
      <c r="I70" s="163"/>
      <c r="J70" s="163"/>
      <c r="K70" s="163"/>
      <c r="L70" s="163"/>
      <c r="M70" s="163"/>
      <c r="N70" s="163"/>
      <c r="O70" s="163"/>
      <c r="P70" s="163"/>
      <c r="Q70" s="164"/>
    </row>
    <row r="71" spans="1:17" x14ac:dyDescent="0.35">
      <c r="A71" s="133" t="s">
        <v>60</v>
      </c>
      <c r="B71" s="135" t="s">
        <v>61</v>
      </c>
      <c r="C71" s="135"/>
      <c r="D71" s="135"/>
      <c r="E71" s="135"/>
      <c r="F71" s="135"/>
      <c r="G71" s="135"/>
      <c r="H71" s="135"/>
      <c r="I71" s="135"/>
      <c r="J71" s="135"/>
      <c r="K71" s="135"/>
      <c r="L71" s="136"/>
      <c r="M71" s="86" t="s">
        <v>20</v>
      </c>
      <c r="N71" s="87"/>
      <c r="O71" s="87"/>
      <c r="P71" s="87"/>
      <c r="Q71" s="88"/>
    </row>
    <row r="72" spans="1:17" ht="15" thickBot="1" x14ac:dyDescent="0.4">
      <c r="A72" s="134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8"/>
      <c r="M72" s="89" t="s">
        <v>62</v>
      </c>
      <c r="N72" s="90"/>
      <c r="O72" s="90"/>
      <c r="P72" s="90"/>
      <c r="Q72" s="91"/>
    </row>
    <row r="73" spans="1:17" x14ac:dyDescent="0.35">
      <c r="A73" s="139" t="s">
        <v>63</v>
      </c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1"/>
    </row>
    <row r="74" spans="1:17" ht="60" customHeight="1" x14ac:dyDescent="0.35">
      <c r="A74" s="70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142"/>
      <c r="N74" s="142"/>
      <c r="O74" s="142"/>
      <c r="P74" s="142"/>
      <c r="Q74" s="143"/>
    </row>
    <row r="75" spans="1:17" ht="60" customHeight="1" x14ac:dyDescent="0.35">
      <c r="A75" s="74"/>
      <c r="M75" s="64"/>
      <c r="N75" s="64"/>
      <c r="O75" s="64"/>
      <c r="P75" s="64"/>
      <c r="Q75" s="92"/>
    </row>
    <row r="76" spans="1:17" ht="60" customHeight="1" x14ac:dyDescent="0.35">
      <c r="A76" s="74"/>
      <c r="M76" s="131"/>
      <c r="N76" s="131"/>
      <c r="O76" s="131"/>
      <c r="P76" s="131"/>
      <c r="Q76" s="132"/>
    </row>
    <row r="77" spans="1:17" ht="60" customHeight="1" x14ac:dyDescent="0.35">
      <c r="A77" s="74"/>
      <c r="M77" s="131"/>
      <c r="N77" s="131"/>
      <c r="O77" s="131"/>
      <c r="P77" s="131"/>
      <c r="Q77" s="132"/>
    </row>
    <row r="78" spans="1:17" ht="60" customHeight="1" x14ac:dyDescent="0.35">
      <c r="A78" s="74"/>
      <c r="M78" s="82"/>
      <c r="N78" s="82"/>
      <c r="O78" s="82"/>
      <c r="P78" s="82"/>
      <c r="Q78" s="81"/>
    </row>
    <row r="79" spans="1:17" ht="60" customHeight="1" x14ac:dyDescent="0.35">
      <c r="A79" s="74"/>
      <c r="M79" s="82"/>
      <c r="N79" s="82"/>
      <c r="O79" s="82"/>
      <c r="P79" s="82"/>
      <c r="Q79" s="81"/>
    </row>
    <row r="80" spans="1:17" ht="60" customHeight="1" x14ac:dyDescent="0.35">
      <c r="A80" s="74"/>
      <c r="M80" s="82"/>
      <c r="N80" s="82"/>
      <c r="O80" s="82"/>
      <c r="P80" s="82"/>
      <c r="Q80" s="81"/>
    </row>
    <row r="81" spans="1:17" ht="60" customHeight="1" x14ac:dyDescent="0.35">
      <c r="A81" s="74"/>
      <c r="M81" s="82"/>
      <c r="N81" s="82"/>
      <c r="O81" s="82"/>
      <c r="P81" s="82"/>
      <c r="Q81" s="81"/>
    </row>
    <row r="82" spans="1:17" ht="60" customHeight="1" x14ac:dyDescent="0.35">
      <c r="A82" s="74"/>
      <c r="M82" s="82"/>
      <c r="N82" s="82"/>
      <c r="O82" s="82"/>
      <c r="P82" s="82"/>
      <c r="Q82" s="81"/>
    </row>
    <row r="83" spans="1:17" ht="60" customHeight="1" thickBot="1" x14ac:dyDescent="0.4">
      <c r="A83" s="74"/>
      <c r="M83" s="82"/>
      <c r="N83" s="82"/>
      <c r="O83" s="82"/>
      <c r="P83" s="82"/>
      <c r="Q83" s="81"/>
    </row>
    <row r="84" spans="1:17" x14ac:dyDescent="0.35">
      <c r="A84" s="133" t="s">
        <v>60</v>
      </c>
      <c r="B84" s="135" t="str">
        <f>B71</f>
        <v>CORTE -&gt; COSTURA -&gt; WASHING (SILICONE &amp; PIGMENT/KIMS GLOBAL) -&gt; PLANCHA -&gt; EMPAQUE</v>
      </c>
      <c r="C84" s="135"/>
      <c r="D84" s="135"/>
      <c r="E84" s="135"/>
      <c r="F84" s="135"/>
      <c r="G84" s="135"/>
      <c r="H84" s="135"/>
      <c r="I84" s="135"/>
      <c r="J84" s="135"/>
      <c r="K84" s="135"/>
      <c r="L84" s="136"/>
      <c r="M84" s="86" t="s">
        <v>20</v>
      </c>
      <c r="N84" s="87"/>
      <c r="O84" s="87"/>
      <c r="P84" s="87"/>
      <c r="Q84" s="88"/>
    </row>
    <row r="85" spans="1:17" ht="15" thickBot="1" x14ac:dyDescent="0.4">
      <c r="A85" s="134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8"/>
      <c r="M85" s="89" t="s">
        <v>64</v>
      </c>
      <c r="N85" s="90"/>
      <c r="O85" s="90"/>
      <c r="P85" s="90"/>
      <c r="Q85" s="91"/>
    </row>
  </sheetData>
  <dataConsolidate/>
  <mergeCells count="69">
    <mergeCell ref="C5:D5"/>
    <mergeCell ref="A1:Q1"/>
    <mergeCell ref="C3:D3"/>
    <mergeCell ref="E3:K3"/>
    <mergeCell ref="P3:Q3"/>
    <mergeCell ref="C4:D4"/>
    <mergeCell ref="Q16:Q25"/>
    <mergeCell ref="B32:E32"/>
    <mergeCell ref="C35:C38"/>
    <mergeCell ref="N35:N38"/>
    <mergeCell ref="C6:D6"/>
    <mergeCell ref="C7:D7"/>
    <mergeCell ref="C8:D8"/>
    <mergeCell ref="A9:N9"/>
    <mergeCell ref="O9:Q9"/>
    <mergeCell ref="A68:F70"/>
    <mergeCell ref="G68:Q68"/>
    <mergeCell ref="G69:Q69"/>
    <mergeCell ref="G70:Q70"/>
    <mergeCell ref="O39:O40"/>
    <mergeCell ref="P39:P40"/>
    <mergeCell ref="Q39:Q40"/>
    <mergeCell ref="A53:E53"/>
    <mergeCell ref="B52:E52"/>
    <mergeCell ref="A11:A52"/>
    <mergeCell ref="N40:N43"/>
    <mergeCell ref="B34:E34"/>
    <mergeCell ref="B31:E31"/>
    <mergeCell ref="B16:E16"/>
    <mergeCell ref="O16:O25"/>
    <mergeCell ref="P16:P25"/>
    <mergeCell ref="A54:Q54"/>
    <mergeCell ref="M64:P64"/>
    <mergeCell ref="A67:F67"/>
    <mergeCell ref="C26:C30"/>
    <mergeCell ref="G67:Q67"/>
    <mergeCell ref="A84:A85"/>
    <mergeCell ref="B84:L85"/>
    <mergeCell ref="A71:A72"/>
    <mergeCell ref="B71:L72"/>
    <mergeCell ref="A73:Q73"/>
    <mergeCell ref="M74:Q74"/>
    <mergeCell ref="M76:Q76"/>
    <mergeCell ref="M77:Q77"/>
    <mergeCell ref="N11:N15"/>
    <mergeCell ref="N17:N24"/>
    <mergeCell ref="B25:E25"/>
    <mergeCell ref="E11:E15"/>
    <mergeCell ref="B24:E24"/>
    <mergeCell ref="C11:C15"/>
    <mergeCell ref="D11:D15"/>
    <mergeCell ref="D17:D23"/>
    <mergeCell ref="E17:E23"/>
    <mergeCell ref="C17:C23"/>
    <mergeCell ref="D26:D30"/>
    <mergeCell ref="E26:E30"/>
    <mergeCell ref="N26:N31"/>
    <mergeCell ref="B51:E51"/>
    <mergeCell ref="C45:C50"/>
    <mergeCell ref="D45:D50"/>
    <mergeCell ref="E45:E50"/>
    <mergeCell ref="N45:N51"/>
    <mergeCell ref="B44:E44"/>
    <mergeCell ref="C40:C43"/>
    <mergeCell ref="D40:D43"/>
    <mergeCell ref="E40:E43"/>
    <mergeCell ref="B39:E39"/>
    <mergeCell ref="D35:D38"/>
    <mergeCell ref="E35:E38"/>
  </mergeCells>
  <pageMargins left="0" right="0" top="0" bottom="0" header="0" footer="0"/>
  <pageSetup scale="49" fitToHeight="0" orientation="portrait" r:id="rId1"/>
  <rowBreaks count="1" manualBreakCount="1">
    <brk id="53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.</vt:lpstr>
      <vt:lpstr>'.'!Print_Area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Lee</dc:creator>
  <cp:lastModifiedBy>Dan Lee</cp:lastModifiedBy>
  <cp:lastPrinted>2025-10-02T21:30:42Z</cp:lastPrinted>
  <dcterms:created xsi:type="dcterms:W3CDTF">2025-09-23T20:12:46Z</dcterms:created>
  <dcterms:modified xsi:type="dcterms:W3CDTF">2025-10-02T21:30:54Z</dcterms:modified>
</cp:coreProperties>
</file>