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humera/Desktop/cf-instacart/Sent to client/"/>
    </mc:Choice>
  </mc:AlternateContent>
  <xr:revisionPtr revIDLastSave="0" documentId="13_ncr:1_{F6163D13-88F2-3242-9E8B-3CD5D0A53B30}" xr6:coauthVersionLast="45" xr6:coauthVersionMax="47" xr10:uidLastSave="{00000000-0000-0000-0000-000000000000}"/>
  <bookViews>
    <workbookView xWindow="0" yWindow="460" windowWidth="20740" windowHeight="11160" tabRatio="808" firstSheet="1" activeTab="1" xr2:uid="{00000000-000D-0000-FFFF-FFFF00000000}"/>
  </bookViews>
  <sheets>
    <sheet name="1. Title Page" sheetId="1" r:id="rId1"/>
    <sheet name="7. Recommendations" sheetId="9" r:id="rId2"/>
    <sheet name="Sheet2" sheetId="13" state="hidden" r:id="rId3"/>
    <sheet name="Sheet4" sheetId="15" state="hidden" r:id="rId4"/>
    <sheet name="Sheet5" sheetId="16" state="hidden" r:id="rId5"/>
    <sheet name="Sheet6" sheetId="17" state="hidden" r:id="rId6"/>
    <sheet name="Sheet7" sheetId="18" state="hidden" r:id="rId7"/>
    <sheet name="Sheet8" sheetId="19" state="hidden" r:id="rId8"/>
    <sheet name="Sheet9" sheetId="20" state="hidden" r:id="rId9"/>
    <sheet name="Sheet10" sheetId="21" state="hidden" r:id="rId10"/>
    <sheet name="Sheet11" sheetId="22" state="hidden" r:id="rId11"/>
    <sheet name="Sheet1" sheetId="12" state="hidden" r:id="rId12"/>
  </sheets>
  <definedNames>
    <definedName name="_xlnm._FilterDatabase" localSheetId="2" hidden="1">Sheet2!$A$1:$D$1</definedName>
    <definedName name="_xlnm._FilterDatabase" localSheetId="3" hidden="1">Sheet4!$A$1:$E$1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22" l="1"/>
  <c r="F3" i="22"/>
  <c r="E3" i="22"/>
  <c r="G3" i="22" s="1"/>
  <c r="E4" i="22"/>
  <c r="F4" i="22" s="1"/>
  <c r="E5" i="22"/>
  <c r="G5" i="22" s="1"/>
  <c r="G2" i="22"/>
  <c r="E2" i="22"/>
  <c r="H2" i="22" s="1"/>
  <c r="G3" i="21"/>
  <c r="H2" i="21"/>
  <c r="E3" i="21"/>
  <c r="H3" i="21" s="1"/>
  <c r="E4" i="21"/>
  <c r="G4" i="21" s="1"/>
  <c r="E5" i="21"/>
  <c r="F5" i="21" s="1"/>
  <c r="E2" i="21"/>
  <c r="F2" i="21" s="1"/>
  <c r="I3" i="20"/>
  <c r="E3" i="20"/>
  <c r="G3" i="20" s="1"/>
  <c r="E4" i="20"/>
  <c r="H4" i="20" s="1"/>
  <c r="E5" i="20"/>
  <c r="H5" i="20" s="1"/>
  <c r="E2" i="20"/>
  <c r="H2" i="20" s="1"/>
  <c r="E3" i="19"/>
  <c r="I3" i="19" s="1"/>
  <c r="E4" i="19"/>
  <c r="H4" i="19" s="1"/>
  <c r="E5" i="19"/>
  <c r="H5" i="19" s="1"/>
  <c r="E2" i="19"/>
  <c r="I2" i="19" s="1"/>
  <c r="E9" i="18"/>
  <c r="E10" i="18" s="1"/>
  <c r="D9" i="18"/>
  <c r="D10" i="18" s="1"/>
  <c r="C9" i="18"/>
  <c r="B9" i="18"/>
  <c r="B10" i="18" s="1"/>
  <c r="F3" i="18"/>
  <c r="H3" i="18" s="1"/>
  <c r="F4" i="18"/>
  <c r="H4" i="18" s="1"/>
  <c r="F5" i="18"/>
  <c r="H5" i="18" s="1"/>
  <c r="F6" i="18"/>
  <c r="H6" i="18" s="1"/>
  <c r="F7" i="18"/>
  <c r="H7" i="18" s="1"/>
  <c r="F8" i="18"/>
  <c r="H8" i="18" s="1"/>
  <c r="F2" i="18"/>
  <c r="F9" i="18" s="1"/>
  <c r="F3" i="17"/>
  <c r="I3" i="17" s="1"/>
  <c r="F4" i="17"/>
  <c r="I4" i="17" s="1"/>
  <c r="F5" i="17"/>
  <c r="I5" i="17" s="1"/>
  <c r="F2" i="17"/>
  <c r="I2" i="17" s="1"/>
  <c r="G3" i="16"/>
  <c r="L3" i="16" s="1"/>
  <c r="G4" i="16"/>
  <c r="M4" i="16" s="1"/>
  <c r="G5" i="16"/>
  <c r="J5" i="16" s="1"/>
  <c r="G2" i="16"/>
  <c r="K2" i="16" s="1"/>
  <c r="F6" i="15"/>
  <c r="J6" i="15" s="1"/>
  <c r="F7" i="15"/>
  <c r="H7" i="15" s="1"/>
  <c r="F8" i="15"/>
  <c r="J8" i="15" s="1"/>
  <c r="F9" i="15"/>
  <c r="H9" i="15" s="1"/>
  <c r="F10" i="15"/>
  <c r="H10" i="15" s="1"/>
  <c r="F11" i="15"/>
  <c r="H11" i="15" s="1"/>
  <c r="F12" i="15"/>
  <c r="H12" i="15" s="1"/>
  <c r="F13" i="15"/>
  <c r="H13" i="15" s="1"/>
  <c r="F14" i="15"/>
  <c r="H14" i="15" s="1"/>
  <c r="F15" i="15"/>
  <c r="H15" i="15" s="1"/>
  <c r="F16" i="15"/>
  <c r="H16" i="15" s="1"/>
  <c r="F17" i="15"/>
  <c r="H17" i="15" s="1"/>
  <c r="F18" i="15"/>
  <c r="H18" i="15" s="1"/>
  <c r="F19" i="15"/>
  <c r="H19" i="15" s="1"/>
  <c r="F20" i="15"/>
  <c r="H20" i="15" s="1"/>
  <c r="F21" i="15"/>
  <c r="I21" i="15" s="1"/>
  <c r="F22" i="15"/>
  <c r="H22" i="15" s="1"/>
  <c r="F3" i="15"/>
  <c r="G3" i="15" s="1"/>
  <c r="F4" i="15"/>
  <c r="I4" i="15" s="1"/>
  <c r="F5" i="15"/>
  <c r="H5" i="15" s="1"/>
  <c r="F2" i="15"/>
  <c r="I2" i="15" s="1"/>
  <c r="E3" i="13"/>
  <c r="H3" i="13" s="1"/>
  <c r="E4" i="13"/>
  <c r="H4" i="13" s="1"/>
  <c r="E5" i="13"/>
  <c r="H5" i="13" s="1"/>
  <c r="E6" i="13"/>
  <c r="G6" i="13" s="1"/>
  <c r="E7" i="13"/>
  <c r="H7" i="13" s="1"/>
  <c r="E8" i="13"/>
  <c r="H8" i="13" s="1"/>
  <c r="E9" i="13"/>
  <c r="F9" i="13" s="1"/>
  <c r="E10" i="13"/>
  <c r="G10" i="13" s="1"/>
  <c r="E11" i="13"/>
  <c r="H11" i="13" s="1"/>
  <c r="E12" i="13"/>
  <c r="H12" i="13" s="1"/>
  <c r="E13" i="13"/>
  <c r="F13" i="13" s="1"/>
  <c r="E14" i="13"/>
  <c r="G14" i="13" s="1"/>
  <c r="E15" i="13"/>
  <c r="H15" i="13" s="1"/>
  <c r="E16" i="13"/>
  <c r="H16" i="13" s="1"/>
  <c r="E17" i="13"/>
  <c r="F17" i="13" s="1"/>
  <c r="E18" i="13"/>
  <c r="G18" i="13" s="1"/>
  <c r="E19" i="13"/>
  <c r="H19" i="13" s="1"/>
  <c r="E20" i="13"/>
  <c r="H20" i="13" s="1"/>
  <c r="E21" i="13"/>
  <c r="F21" i="13" s="1"/>
  <c r="E22" i="13"/>
  <c r="G22" i="13" s="1"/>
  <c r="E2" i="13"/>
  <c r="H2" i="13" s="1"/>
  <c r="I6" i="19" l="1"/>
  <c r="C10" i="18"/>
  <c r="G2" i="13"/>
  <c r="F5" i="13"/>
  <c r="G5" i="13"/>
  <c r="F20" i="13"/>
  <c r="F16" i="13"/>
  <c r="F12" i="13"/>
  <c r="F8" i="13"/>
  <c r="G21" i="13"/>
  <c r="G17" i="13"/>
  <c r="G13" i="13"/>
  <c r="G9" i="13"/>
  <c r="H22" i="13"/>
  <c r="H18" i="13"/>
  <c r="H14" i="13"/>
  <c r="H10" i="13"/>
  <c r="H6" i="13"/>
  <c r="G8" i="15"/>
  <c r="G10" i="15"/>
  <c r="G11" i="15"/>
  <c r="G12" i="15"/>
  <c r="G13" i="15"/>
  <c r="G14" i="15"/>
  <c r="G15" i="15"/>
  <c r="G16" i="15"/>
  <c r="G17" i="15"/>
  <c r="G18" i="15"/>
  <c r="G19" i="15"/>
  <c r="G20" i="15"/>
  <c r="G21" i="15"/>
  <c r="H21" i="15"/>
  <c r="I2" i="16"/>
  <c r="J2" i="16"/>
  <c r="K3" i="16"/>
  <c r="L4" i="16"/>
  <c r="M5" i="16"/>
  <c r="H2" i="17"/>
  <c r="K2" i="18"/>
  <c r="K3" i="18"/>
  <c r="K4" i="18"/>
  <c r="K5" i="18"/>
  <c r="K6" i="18"/>
  <c r="K7" i="18"/>
  <c r="K8" i="18"/>
  <c r="H2" i="19"/>
  <c r="H3" i="20"/>
  <c r="G2" i="21"/>
  <c r="F4" i="21"/>
  <c r="H5" i="21"/>
  <c r="H3" i="22"/>
  <c r="G4" i="22"/>
  <c r="F3" i="13"/>
  <c r="F4" i="13"/>
  <c r="G4" i="13"/>
  <c r="F19" i="13"/>
  <c r="F15" i="13"/>
  <c r="F11" i="13"/>
  <c r="F7" i="13"/>
  <c r="G20" i="13"/>
  <c r="G16" i="13"/>
  <c r="G12" i="13"/>
  <c r="G8" i="13"/>
  <c r="H21" i="13"/>
  <c r="H17" i="13"/>
  <c r="H13" i="13"/>
  <c r="H9" i="13"/>
  <c r="H2" i="15"/>
  <c r="I8" i="15"/>
  <c r="J10" i="15"/>
  <c r="J11" i="15"/>
  <c r="J12" i="15"/>
  <c r="J13" i="15"/>
  <c r="J14" i="15"/>
  <c r="J15" i="15"/>
  <c r="J16" i="15"/>
  <c r="J17" i="15"/>
  <c r="J18" i="15"/>
  <c r="J19" i="15"/>
  <c r="J20" i="15"/>
  <c r="G22" i="15"/>
  <c r="J22" i="15"/>
  <c r="M2" i="16"/>
  <c r="I3" i="16"/>
  <c r="J3" i="16"/>
  <c r="K4" i="16"/>
  <c r="L5" i="16"/>
  <c r="K2" i="17"/>
  <c r="J2" i="18"/>
  <c r="J3" i="18"/>
  <c r="J4" i="18"/>
  <c r="J5" i="18"/>
  <c r="J6" i="18"/>
  <c r="J7" i="18"/>
  <c r="J8" i="18"/>
  <c r="G3" i="19"/>
  <c r="G4" i="20"/>
  <c r="F3" i="21"/>
  <c r="F6" i="21" s="1"/>
  <c r="H4" i="21"/>
  <c r="H6" i="21" s="1"/>
  <c r="G5" i="21"/>
  <c r="F2" i="22"/>
  <c r="F5" i="22"/>
  <c r="F2" i="13"/>
  <c r="G3" i="13"/>
  <c r="F22" i="13"/>
  <c r="F18" i="13"/>
  <c r="F14" i="13"/>
  <c r="F10" i="13"/>
  <c r="F6" i="13"/>
  <c r="G19" i="13"/>
  <c r="G15" i="13"/>
  <c r="G11" i="13"/>
  <c r="G7" i="13"/>
  <c r="G4" i="15"/>
  <c r="I6" i="15"/>
  <c r="H8" i="15"/>
  <c r="I10" i="15"/>
  <c r="I11" i="15"/>
  <c r="I12" i="15"/>
  <c r="I13" i="15"/>
  <c r="I14" i="15"/>
  <c r="I15" i="15"/>
  <c r="I16" i="15"/>
  <c r="I17" i="15"/>
  <c r="I18" i="15"/>
  <c r="I19" i="15"/>
  <c r="I20" i="15"/>
  <c r="J21" i="15"/>
  <c r="I22" i="15"/>
  <c r="L2" i="16"/>
  <c r="M3" i="16"/>
  <c r="I4" i="16"/>
  <c r="J4" i="16"/>
  <c r="K5" i="16"/>
  <c r="H4" i="17"/>
  <c r="I2" i="18"/>
  <c r="I3" i="18"/>
  <c r="I4" i="18"/>
  <c r="I5" i="18"/>
  <c r="I6" i="18"/>
  <c r="I7" i="18"/>
  <c r="I8" i="18"/>
  <c r="H3" i="19"/>
  <c r="H5" i="22"/>
  <c r="H4" i="15"/>
  <c r="I7" i="15"/>
  <c r="I9" i="15"/>
  <c r="I5" i="16"/>
  <c r="K4" i="17"/>
  <c r="H2" i="18"/>
  <c r="I4" i="20"/>
  <c r="G2" i="20"/>
  <c r="I2" i="20"/>
  <c r="G5" i="20"/>
  <c r="I5" i="20"/>
  <c r="G4" i="19"/>
  <c r="I4" i="19"/>
  <c r="G2" i="19"/>
  <c r="G5" i="19"/>
  <c r="I5" i="19"/>
  <c r="J2" i="17"/>
  <c r="J4" i="17"/>
  <c r="H3" i="17"/>
  <c r="H5" i="17"/>
  <c r="K3" i="17"/>
  <c r="K5" i="17"/>
  <c r="J3" i="17"/>
  <c r="J5" i="17"/>
  <c r="J3" i="15"/>
  <c r="J5" i="15"/>
  <c r="G6" i="15"/>
  <c r="I3" i="15"/>
  <c r="I5" i="15"/>
  <c r="H6" i="15"/>
  <c r="H3" i="15"/>
  <c r="G2" i="15"/>
  <c r="J2" i="15"/>
  <c r="J4" i="15"/>
  <c r="G7" i="15"/>
  <c r="G9" i="15"/>
  <c r="J7" i="15"/>
  <c r="J9" i="15"/>
  <c r="G5" i="15"/>
  <c r="H6" i="19" l="1"/>
  <c r="G6" i="19"/>
  <c r="G6" i="21"/>
</calcChain>
</file>

<file path=xl/sharedStrings.xml><?xml version="1.0" encoding="utf-8"?>
<sst xmlns="http://schemas.openxmlformats.org/spreadsheetml/2006/main" count="210" uniqueCount="116">
  <si>
    <t>Contents:</t>
  </si>
  <si>
    <t>Population Flow</t>
  </si>
  <si>
    <t>Consistency checks</t>
  </si>
  <si>
    <t>Wrangling steps</t>
  </si>
  <si>
    <t>Column derivations</t>
  </si>
  <si>
    <t>Title page</t>
  </si>
  <si>
    <t>Visualizations</t>
  </si>
  <si>
    <t>Recommendations</t>
  </si>
  <si>
    <t xml:space="preserve">Citation: </t>
  </si>
  <si>
    <t>"The Instacart Online Grocery Shopping Dataset 2017”, Accessed from https://www.instacart.com/datasets/grocery-shopping-2017 on 7/25/21 .</t>
  </si>
  <si>
    <t>price_range_loc</t>
  </si>
  <si>
    <t>day_of_week</t>
  </si>
  <si>
    <t>department_name</t>
  </si>
  <si>
    <t>regions</t>
  </si>
  <si>
    <t>age_groups</t>
  </si>
  <si>
    <t>Nº of orders per Age Group, where 60+ years are the group that most purchase.</t>
  </si>
  <si>
    <t>Loyal Customer</t>
  </si>
  <si>
    <t>New Customer</t>
  </si>
  <si>
    <t>Regular Customer</t>
  </si>
  <si>
    <t>alcohol</t>
  </si>
  <si>
    <t>babies</t>
  </si>
  <si>
    <t>bakery</t>
  </si>
  <si>
    <t>beverages</t>
  </si>
  <si>
    <t>breakfast</t>
  </si>
  <si>
    <t>bulk</t>
  </si>
  <si>
    <t>canned goods</t>
  </si>
  <si>
    <t>dairy eggs</t>
  </si>
  <si>
    <t>deli</t>
  </si>
  <si>
    <t>dry goods pasta</t>
  </si>
  <si>
    <t>frozen</t>
  </si>
  <si>
    <t>household</t>
  </si>
  <si>
    <t>international</t>
  </si>
  <si>
    <t>meat seafood</t>
  </si>
  <si>
    <t>missing</t>
  </si>
  <si>
    <t>other</t>
  </si>
  <si>
    <t>pantry</t>
  </si>
  <si>
    <t>personal care</t>
  </si>
  <si>
    <t>pets</t>
  </si>
  <si>
    <t>produce</t>
  </si>
  <si>
    <t>snacks</t>
  </si>
  <si>
    <t>total</t>
  </si>
  <si>
    <t>%loyal</t>
  </si>
  <si>
    <t>% new</t>
  </si>
  <si>
    <t>% regular</t>
  </si>
  <si>
    <t>Midwest</t>
  </si>
  <si>
    <t>Northeast</t>
  </si>
  <si>
    <t>South</t>
  </si>
  <si>
    <t>West</t>
  </si>
  <si>
    <t>%mid</t>
  </si>
  <si>
    <t>% northeast</t>
  </si>
  <si>
    <t>% south</t>
  </si>
  <si>
    <t>% west</t>
  </si>
  <si>
    <t>18-30</t>
  </si>
  <si>
    <t>31-40</t>
  </si>
  <si>
    <t>41-50</t>
  </si>
  <si>
    <t>51-60</t>
  </si>
  <si>
    <t>60 +</t>
  </si>
  <si>
    <t>marital_status</t>
  </si>
  <si>
    <t>divorced/widowed</t>
  </si>
  <si>
    <t>living with parents and siblings</t>
  </si>
  <si>
    <t>married</t>
  </si>
  <si>
    <t>single</t>
  </si>
  <si>
    <t>% married</t>
  </si>
  <si>
    <t>% single</t>
  </si>
  <si>
    <t>% divoced/widowed</t>
  </si>
  <si>
    <t>% living with parents and siblings</t>
  </si>
  <si>
    <t>Regions</t>
  </si>
  <si>
    <t>Saturday</t>
  </si>
  <si>
    <t>Sunday</t>
  </si>
  <si>
    <t>Monday</t>
  </si>
  <si>
    <t>Tuesday</t>
  </si>
  <si>
    <t>Wednesday</t>
  </si>
  <si>
    <t>Thursday</t>
  </si>
  <si>
    <t>Friday</t>
  </si>
  <si>
    <t>Total</t>
  </si>
  <si>
    <t>%  Midwest</t>
  </si>
  <si>
    <t>% Northeast</t>
  </si>
  <si>
    <t>% West</t>
  </si>
  <si>
    <t>% South</t>
  </si>
  <si>
    <t>% loyal</t>
  </si>
  <si>
    <t>High-income</t>
  </si>
  <si>
    <t>Low-income</t>
  </si>
  <si>
    <t>Mid-income</t>
  </si>
  <si>
    <t>% high</t>
  </si>
  <si>
    <t>% low</t>
  </si>
  <si>
    <t>% mid</t>
  </si>
  <si>
    <t>regions/income</t>
  </si>
  <si>
    <t>Frequent customer</t>
  </si>
  <si>
    <t>Non-frequent customer</t>
  </si>
  <si>
    <t>Regular customer</t>
  </si>
  <si>
    <t>% frequent</t>
  </si>
  <si>
    <t>% non-frequent</t>
  </si>
  <si>
    <t>High-range product</t>
  </si>
  <si>
    <t>Low-range product</t>
  </si>
  <si>
    <t>Mid-range product</t>
  </si>
  <si>
    <t>%high-range</t>
  </si>
  <si>
    <t>%low-range</t>
  </si>
  <si>
    <t>%mid-range</t>
  </si>
  <si>
    <t>Focus on loyal customers</t>
  </si>
  <si>
    <t>51% of orders are made by regular customers, 35% by loyal and 15% by new customers.</t>
  </si>
  <si>
    <t xml:space="preserve">But when it comes to Babies and Bulk departments, loyal customers are responsible for 41% of the orders. </t>
  </si>
  <si>
    <t>If the company could make promotions for these clients, it could potencialize the orders.</t>
  </si>
  <si>
    <t>Email marketing could be sent in the afternoon, targeting clients for the next day.</t>
  </si>
  <si>
    <t>Most of the clients purchase in the morning and lunch time.</t>
  </si>
  <si>
    <t>Focusing also in promotions for the weekend, the busiest days.</t>
  </si>
  <si>
    <t>Email marketing for the next morning and weekends</t>
  </si>
  <si>
    <t>Focus on the rentable departments</t>
  </si>
  <si>
    <t>1. produce</t>
  </si>
  <si>
    <t>2. dairy eggs</t>
  </si>
  <si>
    <t>3. snacks</t>
  </si>
  <si>
    <t>4. beverages</t>
  </si>
  <si>
    <t>5. frozen</t>
  </si>
  <si>
    <t>Focus on high range products to increase the average ticket price</t>
  </si>
  <si>
    <t>Meat and seafood and pantry departments</t>
  </si>
  <si>
    <t>Most important regions</t>
  </si>
  <si>
    <t>South and West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</si>
</sst>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font>
      <sz val="11"/>
      <color theme="1"/>
      <name val="Calibri"/>
      <family val="2"/>
      <scheme val="minor"/>
    </font>
    <font>
      <sz val="10"/>
      <color theme="2" tint="-0.499984740745262"/>
      <name val="Adobe Fan Heiti Std B"/>
      <family val="2"/>
      <charset val="128"/>
    </font>
    <font>
      <b/>
      <u/>
      <sz val="12"/>
      <color theme="2" tint="-0.499984740745262"/>
      <name val="Adobe Fan Heiti Std B"/>
      <family val="2"/>
      <charset val="128"/>
    </font>
    <font>
      <u/>
      <sz val="11"/>
      <color theme="2" tint="-0.499984740745262"/>
      <name val="Adobe Fan Heiti Std B"/>
      <family val="2"/>
      <charset val="128"/>
    </font>
    <font>
      <b/>
      <sz val="11"/>
      <color theme="1"/>
      <name val="Calibri"/>
      <family val="2"/>
      <scheme val="minor"/>
    </font>
    <font>
      <sz val="11"/>
      <color theme="1"/>
      <name val="Calibri"/>
      <family val="2"/>
      <scheme val="minor"/>
    </font>
    <font>
      <b/>
      <sz val="9"/>
      <color rgb="FF000000"/>
      <name val="Arial"/>
      <family val="2"/>
    </font>
    <font>
      <sz val="9"/>
      <color rgb="FF000000"/>
      <name val="Arial"/>
      <family val="2"/>
    </font>
    <font>
      <b/>
      <sz val="9"/>
      <color rgb="FF000000"/>
      <name val="Calibri"/>
      <family val="2"/>
      <scheme val="minor"/>
    </font>
    <font>
      <sz val="9"/>
      <color rgb="FF00000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s>
  <borders count="1">
    <border>
      <left/>
      <right/>
      <top/>
      <bottom/>
      <diagonal/>
    </border>
  </borders>
  <cellStyleXfs count="2">
    <xf numFmtId="0" fontId="0" fillId="0" borderId="0"/>
    <xf numFmtId="9" fontId="5" fillId="0" borderId="0" applyFont="0" applyFill="0" applyBorder="0" applyAlignment="0" applyProtection="0"/>
  </cellStyleXfs>
  <cellXfs count="21">
    <xf numFmtId="0" fontId="0" fillId="0" borderId="0" xfId="0"/>
    <xf numFmtId="0" fontId="1" fillId="0" borderId="0" xfId="0" applyFont="1"/>
    <xf numFmtId="0" fontId="2" fillId="0" borderId="0" xfId="0" applyFont="1"/>
    <xf numFmtId="0" fontId="3" fillId="0" borderId="0" xfId="0" applyFont="1"/>
    <xf numFmtId="0" fontId="0" fillId="0" borderId="0" xfId="0"/>
    <xf numFmtId="0" fontId="0" fillId="2" borderId="0" xfId="0" applyFill="1"/>
    <xf numFmtId="0" fontId="0" fillId="3" borderId="0" xfId="0" applyFill="1"/>
    <xf numFmtId="0" fontId="4" fillId="3" borderId="0" xfId="0" applyFont="1" applyFill="1"/>
    <xf numFmtId="9" fontId="0" fillId="2" borderId="0" xfId="1" applyFont="1" applyFill="1"/>
    <xf numFmtId="0" fontId="6" fillId="2" borderId="0" xfId="0" applyFont="1" applyFill="1" applyAlignment="1">
      <alignment horizontal="right" vertical="center" wrapText="1"/>
    </xf>
    <xf numFmtId="0" fontId="7" fillId="2" borderId="0" xfId="0" applyFont="1" applyFill="1" applyAlignment="1">
      <alignment horizontal="right" vertical="center" wrapText="1"/>
    </xf>
    <xf numFmtId="0" fontId="6" fillId="4" borderId="0" xfId="0" applyFont="1" applyFill="1" applyAlignment="1">
      <alignment horizontal="right" vertical="center" wrapText="1"/>
    </xf>
    <xf numFmtId="0" fontId="7" fillId="4" borderId="0" xfId="0" applyFont="1" applyFill="1" applyAlignment="1">
      <alignment horizontal="right" vertical="center" wrapText="1"/>
    </xf>
    <xf numFmtId="0" fontId="0" fillId="4" borderId="0" xfId="0" applyFill="1"/>
    <xf numFmtId="9" fontId="0" fillId="4" borderId="0" xfId="1" applyFont="1" applyFill="1"/>
    <xf numFmtId="0" fontId="8" fillId="2" borderId="0" xfId="0" applyFont="1" applyFill="1" applyAlignment="1">
      <alignment horizontal="right" vertical="center" wrapText="1"/>
    </xf>
    <xf numFmtId="0" fontId="8" fillId="2" borderId="0" xfId="0" applyFont="1" applyFill="1" applyAlignment="1">
      <alignment horizontal="center" vertical="center" wrapText="1"/>
    </xf>
    <xf numFmtId="0" fontId="9" fillId="2" borderId="0" xfId="0" applyFont="1" applyFill="1" applyAlignment="1">
      <alignment horizontal="right" vertical="center" wrapText="1"/>
    </xf>
    <xf numFmtId="9" fontId="0" fillId="2" borderId="0" xfId="0" applyNumberFormat="1" applyFill="1"/>
    <xf numFmtId="0" fontId="0" fillId="2" borderId="0" xfId="1" applyNumberFormat="1" applyFont="1" applyFill="1"/>
    <xf numFmtId="0" fontId="4" fillId="2" borderId="0" xfId="0" applyFont="1" applyFill="1"/>
  </cellXfs>
  <cellStyles count="2">
    <cellStyle name="Normal" xfId="0" builtinId="0"/>
    <cellStyle name="Per cent" xfId="1"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31/08/2021</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Mary Sassaqui</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[Basket</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Analysis]</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txBody>
        <a:bodyPr/>
        <a:lstStyle/>
        <a:p>
          <a:r>
            <a:rPr lang="en-US"/>
            <a:t>bl</a:t>
          </a:r>
        </a:p>
      </xdr:txBody>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1</xdr:col>
      <xdr:colOff>0</xdr:colOff>
      <xdr:row>15</xdr:row>
      <xdr:rowOff>0</xdr:rowOff>
    </xdr:from>
    <xdr:to>
      <xdr:col>7</xdr:col>
      <xdr:colOff>405572</xdr:colOff>
      <xdr:row>31</xdr:row>
      <xdr:rowOff>151929</xdr:rowOff>
    </xdr:to>
    <xdr:pic>
      <xdr:nvPicPr>
        <xdr:cNvPr id="46" name="Picture 45">
          <a:extLst>
            <a:ext uri="{FF2B5EF4-FFF2-40B4-BE49-F238E27FC236}">
              <a16:creationId xmlns:a16="http://schemas.microsoft.com/office/drawing/2014/main" id="{01AE0EF8-DE64-460C-ABFB-69A4312740A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1938" y="2857500"/>
          <a:ext cx="3977447" cy="31999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39</xdr:row>
      <xdr:rowOff>0</xdr:rowOff>
    </xdr:from>
    <xdr:to>
      <xdr:col>7</xdr:col>
      <xdr:colOff>473727</xdr:colOff>
      <xdr:row>52</xdr:row>
      <xdr:rowOff>171450</xdr:rowOff>
    </xdr:to>
    <xdr:pic>
      <xdr:nvPicPr>
        <xdr:cNvPr id="47" name="Picture 46">
          <a:extLst>
            <a:ext uri="{FF2B5EF4-FFF2-40B4-BE49-F238E27FC236}">
              <a16:creationId xmlns:a16="http://schemas.microsoft.com/office/drawing/2014/main" id="{C2463859-393C-4F9A-A228-23F330F852C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61938" y="7429500"/>
          <a:ext cx="4045602" cy="2647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488155</xdr:colOff>
      <xdr:row>59</xdr:row>
      <xdr:rowOff>0</xdr:rowOff>
    </xdr:from>
    <xdr:to>
      <xdr:col>8</xdr:col>
      <xdr:colOff>326395</xdr:colOff>
      <xdr:row>75</xdr:row>
      <xdr:rowOff>141346</xdr:rowOff>
    </xdr:to>
    <xdr:pic>
      <xdr:nvPicPr>
        <xdr:cNvPr id="49" name="Picture 48">
          <a:extLst>
            <a:ext uri="{FF2B5EF4-FFF2-40B4-BE49-F238E27FC236}">
              <a16:creationId xmlns:a16="http://schemas.microsoft.com/office/drawing/2014/main" id="{99FD829E-7022-4208-B4A1-FBDFF5449AB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50093" y="11239500"/>
          <a:ext cx="4005427" cy="31893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88</xdr:row>
      <xdr:rowOff>0</xdr:rowOff>
    </xdr:from>
    <xdr:to>
      <xdr:col>7</xdr:col>
      <xdr:colOff>413452</xdr:colOff>
      <xdr:row>101</xdr:row>
      <xdr:rowOff>169041</xdr:rowOff>
    </xdr:to>
    <xdr:pic>
      <xdr:nvPicPr>
        <xdr:cNvPr id="51" name="Picture 50">
          <a:extLst>
            <a:ext uri="{FF2B5EF4-FFF2-40B4-BE49-F238E27FC236}">
              <a16:creationId xmlns:a16="http://schemas.microsoft.com/office/drawing/2014/main" id="{B31794DA-1BA3-454C-BF85-44367BC1588A}"/>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61938" y="16764000"/>
          <a:ext cx="3985327" cy="26455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23"/>
  <sheetViews>
    <sheetView showGridLines="0" zoomScale="80" zoomScaleNormal="80" workbookViewId="0">
      <selection activeCell="Q15" sqref="Q15"/>
    </sheetView>
  </sheetViews>
  <sheetFormatPr baseColWidth="10" defaultColWidth="8.83203125" defaultRowHeight="15"/>
  <sheetData>
    <row r="13" spans="2:2" ht="16">
      <c r="B13" s="2" t="s">
        <v>0</v>
      </c>
    </row>
    <row r="14" spans="2:2">
      <c r="B14" s="1" t="s">
        <v>1</v>
      </c>
    </row>
    <row r="15" spans="2:2">
      <c r="B15" s="1" t="s">
        <v>2</v>
      </c>
    </row>
    <row r="16" spans="2:2">
      <c r="B16" s="1" t="s">
        <v>3</v>
      </c>
    </row>
    <row r="17" spans="2:2">
      <c r="B17" s="1" t="s">
        <v>4</v>
      </c>
    </row>
    <row r="18" spans="2:2">
      <c r="B18" s="1" t="s">
        <v>6</v>
      </c>
    </row>
    <row r="19" spans="2:2">
      <c r="B19" s="1" t="s">
        <v>7</v>
      </c>
    </row>
    <row r="22" spans="2:2">
      <c r="B22" t="s">
        <v>8</v>
      </c>
    </row>
    <row r="23" spans="2:2">
      <c r="B23" t="s">
        <v>9</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93906-FBE0-499A-AD3C-20E456F695E6}">
  <dimension ref="A1:H6"/>
  <sheetViews>
    <sheetView workbookViewId="0">
      <selection activeCell="J13" sqref="J13"/>
    </sheetView>
  </sheetViews>
  <sheetFormatPr baseColWidth="10" defaultColWidth="9.1640625" defaultRowHeight="15"/>
  <cols>
    <col min="1" max="1" width="17.33203125" style="5" customWidth="1"/>
    <col min="2" max="16384" width="9.1640625" style="5"/>
  </cols>
  <sheetData>
    <row r="1" spans="1:8" ht="39">
      <c r="A1" s="9" t="s">
        <v>13</v>
      </c>
      <c r="B1" s="9" t="s">
        <v>87</v>
      </c>
      <c r="C1" s="9" t="s">
        <v>88</v>
      </c>
      <c r="D1" s="9" t="s">
        <v>89</v>
      </c>
      <c r="E1" s="9" t="s">
        <v>40</v>
      </c>
      <c r="F1" s="9" t="s">
        <v>90</v>
      </c>
      <c r="G1" s="9" t="s">
        <v>91</v>
      </c>
      <c r="H1" s="9" t="s">
        <v>43</v>
      </c>
    </row>
    <row r="2" spans="1:8">
      <c r="A2" s="9" t="s">
        <v>44</v>
      </c>
      <c r="B2" s="10">
        <v>5166753</v>
      </c>
      <c r="C2" s="10">
        <v>523619</v>
      </c>
      <c r="D2" s="10">
        <v>1571141</v>
      </c>
      <c r="E2" s="5">
        <f>SUM(B2:D2)</f>
        <v>7261513</v>
      </c>
      <c r="F2" s="8">
        <f>B2/$E$2</f>
        <v>0.71152568342162303</v>
      </c>
      <c r="G2" s="8">
        <f t="shared" ref="G2:H2" si="0">C2/$E$2</f>
        <v>7.2108801567937697E-2</v>
      </c>
      <c r="H2" s="8">
        <f t="shared" si="0"/>
        <v>0.2163655150104393</v>
      </c>
    </row>
    <row r="3" spans="1:8">
      <c r="A3" s="9" t="s">
        <v>45</v>
      </c>
      <c r="B3" s="10">
        <v>3919693</v>
      </c>
      <c r="C3" s="10">
        <v>379091</v>
      </c>
      <c r="D3" s="10">
        <v>1165901</v>
      </c>
      <c r="E3" s="5">
        <f t="shared" ref="E3:E5" si="1">SUM(B3:D3)</f>
        <v>5464685</v>
      </c>
      <c r="F3" s="8">
        <f>B3/$E$3</f>
        <v>0.71727702511672675</v>
      </c>
      <c r="G3" s="8">
        <f t="shared" ref="G3:H3" si="2">C3/$E$3</f>
        <v>6.9371061643992288E-2</v>
      </c>
      <c r="H3" s="8">
        <f t="shared" si="2"/>
        <v>0.21335191323928096</v>
      </c>
    </row>
    <row r="4" spans="1:8">
      <c r="A4" s="9" t="s">
        <v>46</v>
      </c>
      <c r="B4" s="10">
        <v>6973625</v>
      </c>
      <c r="C4" s="10">
        <v>689098</v>
      </c>
      <c r="D4" s="10">
        <v>2039062</v>
      </c>
      <c r="E4" s="5">
        <f t="shared" si="1"/>
        <v>9701785</v>
      </c>
      <c r="F4" s="8">
        <f>B4/$E$4</f>
        <v>0.71879813869303433</v>
      </c>
      <c r="G4" s="8">
        <f t="shared" ref="G4:H4" si="3">C4/$E$4</f>
        <v>7.1027960318642391E-2</v>
      </c>
      <c r="H4" s="8">
        <f t="shared" si="3"/>
        <v>0.21017390098832328</v>
      </c>
    </row>
    <row r="5" spans="1:8">
      <c r="A5" s="9" t="s">
        <v>47</v>
      </c>
      <c r="B5" s="10">
        <v>6148823</v>
      </c>
      <c r="C5" s="10">
        <v>595609</v>
      </c>
      <c r="D5" s="10">
        <v>1792149</v>
      </c>
      <c r="E5" s="5">
        <f t="shared" si="1"/>
        <v>8536581</v>
      </c>
      <c r="F5" s="8">
        <f>B5/$E$5</f>
        <v>0.72029106266314347</v>
      </c>
      <c r="G5" s="8">
        <f t="shared" ref="G5:H5" si="4">C5/$E$5</f>
        <v>6.9771375683074996E-2</v>
      </c>
      <c r="H5" s="8">
        <f t="shared" si="4"/>
        <v>0.20993756165378152</v>
      </c>
    </row>
    <row r="6" spans="1:8">
      <c r="F6" s="18">
        <f>AVERAGE(F2:F5)</f>
        <v>0.71697297747363198</v>
      </c>
      <c r="G6" s="18">
        <f t="shared" ref="G6:H6" si="5">AVERAGE(G2:G5)</f>
        <v>7.056979980341184E-2</v>
      </c>
      <c r="H6" s="18">
        <f t="shared" si="5"/>
        <v>0.21245722272295625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F559D-4842-4F48-BAEC-6A5D423CAD7A}">
  <dimension ref="A1:H5"/>
  <sheetViews>
    <sheetView workbookViewId="0">
      <selection activeCell="J13" sqref="J13"/>
    </sheetView>
  </sheetViews>
  <sheetFormatPr baseColWidth="10" defaultColWidth="9.1640625" defaultRowHeight="15"/>
  <cols>
    <col min="1" max="4" width="9.1640625" style="5"/>
    <col min="5" max="5" width="11.5" style="5" bestFit="1" customWidth="1"/>
    <col min="6" max="16384" width="9.1640625" style="5"/>
  </cols>
  <sheetData>
    <row r="1" spans="1:8" ht="39">
      <c r="A1" s="9" t="s">
        <v>10</v>
      </c>
      <c r="B1" s="9" t="s">
        <v>92</v>
      </c>
      <c r="C1" s="9" t="s">
        <v>93</v>
      </c>
      <c r="D1" s="9" t="s">
        <v>94</v>
      </c>
      <c r="E1" s="9" t="s">
        <v>40</v>
      </c>
      <c r="F1" s="9" t="s">
        <v>95</v>
      </c>
      <c r="G1" s="9" t="s">
        <v>96</v>
      </c>
      <c r="H1" s="9" t="s">
        <v>97</v>
      </c>
    </row>
    <row r="2" spans="1:8">
      <c r="A2" s="9" t="s">
        <v>44</v>
      </c>
      <c r="B2" s="10">
        <v>93280</v>
      </c>
      <c r="C2" s="10">
        <v>2267085</v>
      </c>
      <c r="D2" s="10">
        <v>4901148</v>
      </c>
      <c r="E2" s="19">
        <f>SUM(B2:D2)</f>
        <v>7261513</v>
      </c>
      <c r="F2" s="8">
        <f>B2/$E$2</f>
        <v>1.2845807753838628E-2</v>
      </c>
      <c r="G2" s="8">
        <f t="shared" ref="G2:H2" si="0">C2/$E$2</f>
        <v>0.31220559682259058</v>
      </c>
      <c r="H2" s="8">
        <f t="shared" si="0"/>
        <v>0.67494859542357077</v>
      </c>
    </row>
    <row r="3" spans="1:8">
      <c r="A3" s="9" t="s">
        <v>45</v>
      </c>
      <c r="B3" s="10">
        <v>69732</v>
      </c>
      <c r="C3" s="10">
        <v>1712360</v>
      </c>
      <c r="D3" s="10">
        <v>3682593</v>
      </c>
      <c r="E3" s="19">
        <f t="shared" ref="E3:E5" si="1">SUM(B3:D3)</f>
        <v>5464685</v>
      </c>
      <c r="F3" s="8">
        <f>B3/$E$3</f>
        <v>1.2760479332294542E-2</v>
      </c>
      <c r="G3" s="8">
        <f t="shared" ref="G3:H3" si="2">C3/$E$3</f>
        <v>0.31335017480422017</v>
      </c>
      <c r="H3" s="8">
        <f t="shared" si="2"/>
        <v>0.67388934586348526</v>
      </c>
    </row>
    <row r="4" spans="1:8">
      <c r="A4" s="9" t="s">
        <v>46</v>
      </c>
      <c r="B4" s="10">
        <v>124929</v>
      </c>
      <c r="C4" s="10">
        <v>3026101</v>
      </c>
      <c r="D4" s="10">
        <v>6550755</v>
      </c>
      <c r="E4" s="19">
        <f t="shared" si="1"/>
        <v>9701785</v>
      </c>
      <c r="F4" s="8">
        <f>B4/$E$4</f>
        <v>1.2876908733805171E-2</v>
      </c>
      <c r="G4" s="8">
        <f t="shared" ref="G4:H4" si="3">C4/$E$4</f>
        <v>0.31191177705958234</v>
      </c>
      <c r="H4" s="8">
        <f t="shared" si="3"/>
        <v>0.67521131420661251</v>
      </c>
    </row>
    <row r="5" spans="1:8">
      <c r="A5" s="9" t="s">
        <v>47</v>
      </c>
      <c r="B5" s="10">
        <v>110012</v>
      </c>
      <c r="C5" s="10">
        <v>2669294</v>
      </c>
      <c r="D5" s="10">
        <v>5757275</v>
      </c>
      <c r="E5" s="19">
        <f t="shared" si="1"/>
        <v>8536581</v>
      </c>
      <c r="F5" s="8">
        <f>B5/$E$5</f>
        <v>1.2887126590844742E-2</v>
      </c>
      <c r="G5" s="8">
        <f t="shared" ref="G5:H5" si="4">C5/$E$5</f>
        <v>0.31268888563231578</v>
      </c>
      <c r="H5" s="8">
        <f t="shared" si="4"/>
        <v>0.67442398777683943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DDFFC-10E0-444B-9F22-07C3C8BCD244}">
  <dimension ref="A1"/>
  <sheetViews>
    <sheetView workbookViewId="0"/>
  </sheetViews>
  <sheetFormatPr baseColWidth="10" defaultColWidth="8.83203125"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87"/>
  <sheetViews>
    <sheetView showGridLines="0" tabSelected="1" zoomScale="80" zoomScaleNormal="80" workbookViewId="0">
      <selection activeCell="M95" sqref="M95"/>
    </sheetView>
  </sheetViews>
  <sheetFormatPr baseColWidth="10" defaultColWidth="8.83203125" defaultRowHeight="15"/>
  <cols>
    <col min="1" max="1" width="4" customWidth="1"/>
  </cols>
  <sheetData>
    <row r="1" spans="2:17">
      <c r="Q1" s="3" t="s">
        <v>5</v>
      </c>
    </row>
    <row r="14" spans="2:17">
      <c r="B14" s="7" t="s">
        <v>98</v>
      </c>
      <c r="C14" s="6"/>
      <c r="D14" s="6"/>
    </row>
    <row r="19" spans="10:10">
      <c r="J19" s="4" t="s">
        <v>99</v>
      </c>
    </row>
    <row r="20" spans="10:10">
      <c r="J20" t="s">
        <v>100</v>
      </c>
    </row>
    <row r="21" spans="10:10">
      <c r="J21" t="s">
        <v>101</v>
      </c>
    </row>
    <row r="37" spans="2:11">
      <c r="B37" s="7" t="s">
        <v>105</v>
      </c>
      <c r="C37" s="6"/>
      <c r="D37" s="6"/>
      <c r="E37" s="6"/>
      <c r="F37" s="6"/>
      <c r="G37" s="6"/>
    </row>
    <row r="44" spans="2:11">
      <c r="K44" t="s">
        <v>102</v>
      </c>
    </row>
    <row r="45" spans="2:11">
      <c r="K45" t="s">
        <v>103</v>
      </c>
    </row>
    <row r="46" spans="2:11">
      <c r="K46" t="s">
        <v>104</v>
      </c>
    </row>
    <row r="58" spans="2:11">
      <c r="B58" s="7" t="s">
        <v>106</v>
      </c>
      <c r="C58" s="6"/>
      <c r="D58" s="6"/>
      <c r="E58" s="6"/>
      <c r="F58" s="6"/>
    </row>
    <row r="62" spans="2:11">
      <c r="K62" t="s">
        <v>107</v>
      </c>
    </row>
    <row r="63" spans="2:11">
      <c r="K63" t="s">
        <v>108</v>
      </c>
    </row>
    <row r="64" spans="2:11">
      <c r="K64" t="s">
        <v>109</v>
      </c>
    </row>
    <row r="65" spans="2:11">
      <c r="K65" t="s">
        <v>110</v>
      </c>
    </row>
    <row r="66" spans="2:11">
      <c r="K66" t="s">
        <v>111</v>
      </c>
    </row>
    <row r="79" spans="2:11">
      <c r="B79" s="7" t="s">
        <v>112</v>
      </c>
      <c r="C79" s="7"/>
      <c r="D79" s="7"/>
      <c r="E79" s="7"/>
      <c r="F79" s="7"/>
      <c r="G79" s="7"/>
      <c r="H79" s="7"/>
      <c r="I79" s="20"/>
    </row>
    <row r="81" spans="2:4">
      <c r="B81" t="s">
        <v>113</v>
      </c>
    </row>
    <row r="85" spans="2:4">
      <c r="B85" s="7" t="s">
        <v>114</v>
      </c>
      <c r="C85" s="7"/>
      <c r="D85" s="7"/>
    </row>
    <row r="87" spans="2:4">
      <c r="B87" t="s">
        <v>115</v>
      </c>
    </row>
  </sheetData>
  <hyperlinks>
    <hyperlink ref="Q1" location="'Title Page'!A1" display="Title page" xr:uid="{00000000-0004-0000-0600-000000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3BE9F-546E-4F06-86A0-EAD3E7A21430}">
  <dimension ref="A1:M22"/>
  <sheetViews>
    <sheetView topLeftCell="A7" workbookViewId="0">
      <selection activeCell="J13" sqref="J13"/>
    </sheetView>
  </sheetViews>
  <sheetFormatPr baseColWidth="10" defaultColWidth="9.1640625" defaultRowHeight="15"/>
  <cols>
    <col min="1" max="1" width="19.1640625" style="5" customWidth="1"/>
    <col min="2" max="16384" width="9.1640625" style="5"/>
  </cols>
  <sheetData>
    <row r="1" spans="1:13" ht="26">
      <c r="A1" s="9" t="s">
        <v>12</v>
      </c>
      <c r="B1" s="9" t="s">
        <v>16</v>
      </c>
      <c r="C1" s="9" t="s">
        <v>17</v>
      </c>
      <c r="D1" s="9" t="s">
        <v>18</v>
      </c>
      <c r="E1" s="5" t="s">
        <v>40</v>
      </c>
      <c r="F1" s="5" t="s">
        <v>41</v>
      </c>
      <c r="G1" s="5" t="s">
        <v>42</v>
      </c>
      <c r="H1" s="5" t="s">
        <v>43</v>
      </c>
    </row>
    <row r="2" spans="1:13">
      <c r="A2" s="9" t="s">
        <v>38</v>
      </c>
      <c r="B2" s="10">
        <v>3147376</v>
      </c>
      <c r="C2" s="10">
        <v>1336604</v>
      </c>
      <c r="D2" s="10">
        <v>4595293</v>
      </c>
      <c r="E2" s="5">
        <f>SUM(B2:D2)</f>
        <v>9079273</v>
      </c>
      <c r="F2" s="8">
        <f>B2/$E$2</f>
        <v>0.34665506808749996</v>
      </c>
      <c r="G2" s="8">
        <f t="shared" ref="G2:H2" si="0">C2/$E$2</f>
        <v>0.14721487061794486</v>
      </c>
      <c r="H2" s="8">
        <f t="shared" si="0"/>
        <v>0.50613006129455518</v>
      </c>
    </row>
    <row r="3" spans="1:13">
      <c r="A3" s="9" t="s">
        <v>26</v>
      </c>
      <c r="B3" s="10">
        <v>1830707</v>
      </c>
      <c r="C3" s="10">
        <v>750056</v>
      </c>
      <c r="D3" s="10">
        <v>2596419</v>
      </c>
      <c r="E3" s="5">
        <f t="shared" ref="E3:E22" si="1">SUM(B3:D3)</f>
        <v>5177182</v>
      </c>
      <c r="F3" s="8">
        <f>B3/E3</f>
        <v>0.35361070945545281</v>
      </c>
      <c r="G3" s="8">
        <f>C3/E3</f>
        <v>0.14487727107140524</v>
      </c>
      <c r="H3" s="8">
        <f>D3/E3</f>
        <v>0.50151201947314195</v>
      </c>
    </row>
    <row r="4" spans="1:13">
      <c r="A4" s="9" t="s">
        <v>39</v>
      </c>
      <c r="B4" s="10">
        <v>943150</v>
      </c>
      <c r="C4" s="10">
        <v>413107</v>
      </c>
      <c r="D4" s="10">
        <v>1410149</v>
      </c>
      <c r="E4" s="5">
        <f t="shared" si="1"/>
        <v>2766406</v>
      </c>
      <c r="F4" s="8">
        <f t="shared" ref="F4:F22" si="2">B4/E4</f>
        <v>0.34092971169090869</v>
      </c>
      <c r="G4" s="8">
        <f t="shared" ref="G4:G22" si="3">C4/E4</f>
        <v>0.14932985252345463</v>
      </c>
      <c r="H4" s="8">
        <f t="shared" ref="H4:H22" si="4">D4/E4</f>
        <v>0.50974043578563666</v>
      </c>
    </row>
    <row r="5" spans="1:13">
      <c r="A5" s="9" t="s">
        <v>22</v>
      </c>
      <c r="B5" s="10">
        <v>855017</v>
      </c>
      <c r="C5" s="10">
        <v>396649</v>
      </c>
      <c r="D5" s="10">
        <v>1320235</v>
      </c>
      <c r="E5" s="5">
        <f t="shared" si="1"/>
        <v>2571901</v>
      </c>
      <c r="F5" s="8">
        <f t="shared" si="2"/>
        <v>0.33244553347893252</v>
      </c>
      <c r="G5" s="8">
        <f t="shared" si="3"/>
        <v>0.15422405450287549</v>
      </c>
      <c r="H5" s="8">
        <f t="shared" si="4"/>
        <v>0.51333041201819196</v>
      </c>
    </row>
    <row r="6" spans="1:13">
      <c r="A6" s="9" t="s">
        <v>29</v>
      </c>
      <c r="B6" s="10">
        <v>609460</v>
      </c>
      <c r="C6" s="10">
        <v>372271</v>
      </c>
      <c r="D6" s="10">
        <v>1140000</v>
      </c>
      <c r="E6" s="5">
        <f t="shared" si="1"/>
        <v>2121731</v>
      </c>
      <c r="F6" s="8">
        <f t="shared" si="2"/>
        <v>0.28724659252280332</v>
      </c>
      <c r="G6" s="8">
        <f t="shared" si="3"/>
        <v>0.17545626660495606</v>
      </c>
      <c r="H6" s="8">
        <f t="shared" si="4"/>
        <v>0.53729714087224067</v>
      </c>
    </row>
    <row r="7" spans="1:13">
      <c r="A7" s="9" t="s">
        <v>35</v>
      </c>
      <c r="B7" s="10">
        <v>560402</v>
      </c>
      <c r="C7" s="10">
        <v>299576</v>
      </c>
      <c r="D7" s="10">
        <v>922727</v>
      </c>
      <c r="E7" s="5">
        <f t="shared" si="1"/>
        <v>1782705</v>
      </c>
      <c r="F7" s="8">
        <f t="shared" si="2"/>
        <v>0.31435487082831987</v>
      </c>
      <c r="G7" s="8">
        <f t="shared" si="3"/>
        <v>0.16804575069907809</v>
      </c>
      <c r="H7" s="8">
        <f t="shared" si="4"/>
        <v>0.51759937847260207</v>
      </c>
      <c r="M7" s="5" t="s">
        <v>15</v>
      </c>
    </row>
    <row r="8" spans="1:13">
      <c r="A8" s="9" t="s">
        <v>21</v>
      </c>
      <c r="B8" s="10">
        <v>379873</v>
      </c>
      <c r="C8" s="10">
        <v>172104</v>
      </c>
      <c r="D8" s="10">
        <v>568851</v>
      </c>
      <c r="E8" s="5">
        <f t="shared" si="1"/>
        <v>1120828</v>
      </c>
      <c r="F8" s="8">
        <f t="shared" si="2"/>
        <v>0.3389217614120989</v>
      </c>
      <c r="G8" s="8">
        <f t="shared" si="3"/>
        <v>0.15355076782521493</v>
      </c>
      <c r="H8" s="8">
        <f t="shared" si="4"/>
        <v>0.50752747076268612</v>
      </c>
    </row>
    <row r="9" spans="1:13">
      <c r="A9" s="9" t="s">
        <v>27</v>
      </c>
      <c r="B9" s="10">
        <v>324046</v>
      </c>
      <c r="C9" s="10">
        <v>158335</v>
      </c>
      <c r="D9" s="10">
        <v>521453</v>
      </c>
      <c r="E9" s="5">
        <f t="shared" si="1"/>
        <v>1003834</v>
      </c>
      <c r="F9" s="8">
        <f t="shared" si="2"/>
        <v>0.32280835277545888</v>
      </c>
      <c r="G9" s="8">
        <f t="shared" si="3"/>
        <v>0.15773026217482172</v>
      </c>
      <c r="H9" s="8">
        <f t="shared" si="4"/>
        <v>0.51946138504971939</v>
      </c>
    </row>
    <row r="10" spans="1:13">
      <c r="A10" s="9" t="s">
        <v>25</v>
      </c>
      <c r="B10" s="10">
        <v>294594</v>
      </c>
      <c r="C10" s="10">
        <v>180196</v>
      </c>
      <c r="D10" s="10">
        <v>537284</v>
      </c>
      <c r="E10" s="5">
        <f t="shared" si="1"/>
        <v>1012074</v>
      </c>
      <c r="F10" s="8">
        <f t="shared" si="2"/>
        <v>0.29107950604402444</v>
      </c>
      <c r="G10" s="8">
        <f t="shared" si="3"/>
        <v>0.17804626934394124</v>
      </c>
      <c r="H10" s="8">
        <f t="shared" si="4"/>
        <v>0.53087422461203426</v>
      </c>
    </row>
    <row r="11" spans="1:13">
      <c r="A11" s="9" t="s">
        <v>28</v>
      </c>
      <c r="B11" s="10">
        <v>242580</v>
      </c>
      <c r="C11" s="10">
        <v>144836</v>
      </c>
      <c r="D11" s="10">
        <v>434720</v>
      </c>
      <c r="E11" s="5">
        <f t="shared" si="1"/>
        <v>822136</v>
      </c>
      <c r="F11" s="8">
        <f t="shared" si="2"/>
        <v>0.29506067122714491</v>
      </c>
      <c r="G11" s="8">
        <f t="shared" si="3"/>
        <v>0.1761703659735129</v>
      </c>
      <c r="H11" s="8">
        <f t="shared" si="4"/>
        <v>0.52876896279934216</v>
      </c>
    </row>
    <row r="12" spans="1:13">
      <c r="A12" s="9" t="s">
        <v>23</v>
      </c>
      <c r="B12" s="10">
        <v>221577</v>
      </c>
      <c r="C12" s="10">
        <v>106179</v>
      </c>
      <c r="D12" s="10">
        <v>343094</v>
      </c>
      <c r="E12" s="5">
        <f t="shared" si="1"/>
        <v>670850</v>
      </c>
      <c r="F12" s="8">
        <f t="shared" si="2"/>
        <v>0.33029291197734217</v>
      </c>
      <c r="G12" s="8">
        <f t="shared" si="3"/>
        <v>0.15827532235223971</v>
      </c>
      <c r="H12" s="8">
        <f t="shared" si="4"/>
        <v>0.51143176567041815</v>
      </c>
    </row>
    <row r="13" spans="1:13">
      <c r="A13" s="9" t="s">
        <v>32</v>
      </c>
      <c r="B13" s="10">
        <v>202480</v>
      </c>
      <c r="C13" s="10">
        <v>112464</v>
      </c>
      <c r="D13" s="10">
        <v>359837</v>
      </c>
      <c r="E13" s="5">
        <f t="shared" si="1"/>
        <v>674781</v>
      </c>
      <c r="F13" s="8">
        <f t="shared" si="2"/>
        <v>0.3000677256769233</v>
      </c>
      <c r="G13" s="8">
        <f t="shared" si="3"/>
        <v>0.16666740764781462</v>
      </c>
      <c r="H13" s="8">
        <f t="shared" si="4"/>
        <v>0.53326486667526207</v>
      </c>
    </row>
    <row r="14" spans="1:13">
      <c r="A14" s="9" t="s">
        <v>30</v>
      </c>
      <c r="B14" s="10">
        <v>196873</v>
      </c>
      <c r="C14" s="10">
        <v>128117</v>
      </c>
      <c r="D14" s="10">
        <v>374867</v>
      </c>
      <c r="E14" s="5">
        <f t="shared" si="1"/>
        <v>699857</v>
      </c>
      <c r="F14" s="8">
        <f t="shared" si="2"/>
        <v>0.28130460937019991</v>
      </c>
      <c r="G14" s="8">
        <f t="shared" si="3"/>
        <v>0.18306168260087419</v>
      </c>
      <c r="H14" s="8">
        <f t="shared" si="4"/>
        <v>0.53563370802892596</v>
      </c>
    </row>
    <row r="15" spans="1:13">
      <c r="A15" s="11" t="s">
        <v>20</v>
      </c>
      <c r="B15" s="12">
        <v>167108</v>
      </c>
      <c r="C15" s="12">
        <v>46708</v>
      </c>
      <c r="D15" s="12">
        <v>196576</v>
      </c>
      <c r="E15" s="13">
        <f t="shared" si="1"/>
        <v>410392</v>
      </c>
      <c r="F15" s="14">
        <f t="shared" si="2"/>
        <v>0.40719117331721866</v>
      </c>
      <c r="G15" s="8">
        <f t="shared" si="3"/>
        <v>0.11381313475896217</v>
      </c>
      <c r="H15" s="8">
        <f t="shared" si="4"/>
        <v>0.47899569192381919</v>
      </c>
    </row>
    <row r="16" spans="1:13">
      <c r="A16" s="9" t="s">
        <v>36</v>
      </c>
      <c r="B16" s="10">
        <v>123365</v>
      </c>
      <c r="C16" s="10">
        <v>75442</v>
      </c>
      <c r="D16" s="10">
        <v>225499</v>
      </c>
      <c r="E16" s="5">
        <f t="shared" si="1"/>
        <v>424306</v>
      </c>
      <c r="F16" s="8">
        <f t="shared" si="2"/>
        <v>0.29074535830273435</v>
      </c>
      <c r="G16" s="8">
        <f t="shared" si="3"/>
        <v>0.17780092668970035</v>
      </c>
      <c r="H16" s="8">
        <f t="shared" si="4"/>
        <v>0.53145371500756533</v>
      </c>
    </row>
    <row r="17" spans="1:8">
      <c r="A17" s="9" t="s">
        <v>31</v>
      </c>
      <c r="B17" s="10">
        <v>78394</v>
      </c>
      <c r="C17" s="10">
        <v>43841</v>
      </c>
      <c r="D17" s="10">
        <v>133756</v>
      </c>
      <c r="E17" s="5">
        <f t="shared" si="1"/>
        <v>255991</v>
      </c>
      <c r="F17" s="8">
        <f t="shared" si="2"/>
        <v>0.30623732865608555</v>
      </c>
      <c r="G17" s="8">
        <f t="shared" si="3"/>
        <v>0.17125992710681234</v>
      </c>
      <c r="H17" s="8">
        <f t="shared" si="4"/>
        <v>0.52250274423710208</v>
      </c>
    </row>
    <row r="18" spans="1:8">
      <c r="A18" s="9" t="s">
        <v>19</v>
      </c>
      <c r="B18" s="10">
        <v>38723</v>
      </c>
      <c r="C18" s="10">
        <v>28629</v>
      </c>
      <c r="D18" s="10">
        <v>77275</v>
      </c>
      <c r="E18" s="5">
        <f t="shared" si="1"/>
        <v>144627</v>
      </c>
      <c r="F18" s="8">
        <f t="shared" si="2"/>
        <v>0.26774392056808205</v>
      </c>
      <c r="G18" s="8">
        <f t="shared" si="3"/>
        <v>0.19795059013877078</v>
      </c>
      <c r="H18" s="8">
        <f t="shared" si="4"/>
        <v>0.53430548929314725</v>
      </c>
    </row>
    <row r="19" spans="1:8">
      <c r="A19" s="9" t="s">
        <v>37</v>
      </c>
      <c r="B19" s="10">
        <v>25469</v>
      </c>
      <c r="C19" s="10">
        <v>15880</v>
      </c>
      <c r="D19" s="10">
        <v>51711</v>
      </c>
      <c r="E19" s="5">
        <f t="shared" si="1"/>
        <v>93060</v>
      </c>
      <c r="F19" s="8">
        <f t="shared" si="2"/>
        <v>0.27368364496024072</v>
      </c>
      <c r="G19" s="8">
        <f t="shared" si="3"/>
        <v>0.17064259617451108</v>
      </c>
      <c r="H19" s="8">
        <f t="shared" si="4"/>
        <v>0.55567375886524828</v>
      </c>
    </row>
    <row r="20" spans="1:8">
      <c r="A20" s="9" t="s">
        <v>33</v>
      </c>
      <c r="B20" s="10">
        <v>18350</v>
      </c>
      <c r="C20" s="10">
        <v>12713</v>
      </c>
      <c r="D20" s="10">
        <v>33705</v>
      </c>
      <c r="E20" s="5">
        <f t="shared" si="1"/>
        <v>64768</v>
      </c>
      <c r="F20" s="8">
        <f t="shared" si="2"/>
        <v>0.28331892292490118</v>
      </c>
      <c r="G20" s="8">
        <f t="shared" si="3"/>
        <v>0.19628520256916995</v>
      </c>
      <c r="H20" s="8">
        <f t="shared" si="4"/>
        <v>0.52039587450592883</v>
      </c>
    </row>
    <row r="21" spans="1:8">
      <c r="A21" s="11" t="s">
        <v>24</v>
      </c>
      <c r="B21" s="12">
        <v>13834</v>
      </c>
      <c r="C21" s="12">
        <v>4149</v>
      </c>
      <c r="D21" s="12">
        <v>15468</v>
      </c>
      <c r="E21" s="13">
        <f t="shared" si="1"/>
        <v>33451</v>
      </c>
      <c r="F21" s="14">
        <f t="shared" si="2"/>
        <v>0.41356013273145797</v>
      </c>
      <c r="G21" s="8">
        <f t="shared" si="3"/>
        <v>0.12403216645242295</v>
      </c>
      <c r="H21" s="8">
        <f t="shared" si="4"/>
        <v>0.46240770081611909</v>
      </c>
    </row>
    <row r="22" spans="1:8">
      <c r="A22" s="9" t="s">
        <v>34</v>
      </c>
      <c r="B22" s="10">
        <v>10715</v>
      </c>
      <c r="C22" s="10">
        <v>5839</v>
      </c>
      <c r="D22" s="10">
        <v>17857</v>
      </c>
      <c r="E22" s="5">
        <f t="shared" si="1"/>
        <v>34411</v>
      </c>
      <c r="F22" s="8">
        <f t="shared" si="2"/>
        <v>0.31138298799802389</v>
      </c>
      <c r="G22" s="8">
        <f t="shared" si="3"/>
        <v>0.16968411263840052</v>
      </c>
      <c r="H22" s="8">
        <f t="shared" si="4"/>
        <v>0.51893289936357556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6A9D1-9FAB-483F-A074-F5364580198D}">
  <dimension ref="A1:J22"/>
  <sheetViews>
    <sheetView workbookViewId="0">
      <selection activeCell="J13" sqref="J13"/>
    </sheetView>
  </sheetViews>
  <sheetFormatPr baseColWidth="10" defaultColWidth="9.1640625" defaultRowHeight="15"/>
  <cols>
    <col min="1" max="1" width="20.5" style="5" customWidth="1"/>
    <col min="2" max="2" width="9.1640625" style="5"/>
    <col min="3" max="3" width="12.33203125" style="5" customWidth="1"/>
    <col min="4" max="4" width="9.6640625" style="5" customWidth="1"/>
    <col min="5" max="16384" width="9.1640625" style="5"/>
  </cols>
  <sheetData>
    <row r="1" spans="1:10">
      <c r="A1" s="15" t="s">
        <v>12</v>
      </c>
      <c r="B1" s="16" t="s">
        <v>44</v>
      </c>
      <c r="C1" s="16" t="s">
        <v>45</v>
      </c>
      <c r="D1" s="16" t="s">
        <v>46</v>
      </c>
      <c r="E1" s="16" t="s">
        <v>47</v>
      </c>
      <c r="F1" s="16" t="s">
        <v>40</v>
      </c>
      <c r="G1" s="16" t="s">
        <v>48</v>
      </c>
      <c r="H1" s="16" t="s">
        <v>49</v>
      </c>
      <c r="I1" s="16" t="s">
        <v>50</v>
      </c>
      <c r="J1" s="16" t="s">
        <v>51</v>
      </c>
    </row>
    <row r="2" spans="1:10">
      <c r="A2" s="15" t="s">
        <v>38</v>
      </c>
      <c r="B2" s="17">
        <v>2134115</v>
      </c>
      <c r="C2" s="17">
        <v>1593004</v>
      </c>
      <c r="D2" s="17">
        <v>2849766</v>
      </c>
      <c r="E2" s="17">
        <v>2502388</v>
      </c>
      <c r="F2" s="5">
        <f>SUM(B2:E2)</f>
        <v>9079273</v>
      </c>
      <c r="G2" s="8">
        <f>B2/$F$2</f>
        <v>0.23505351144304176</v>
      </c>
      <c r="H2" s="8">
        <f t="shared" ref="H2:J2" si="0">C2/$F$2</f>
        <v>0.17545501715831213</v>
      </c>
      <c r="I2" s="8">
        <f t="shared" si="0"/>
        <v>0.31387601187892467</v>
      </c>
      <c r="J2" s="8">
        <f t="shared" si="0"/>
        <v>0.27561545951972144</v>
      </c>
    </row>
    <row r="3" spans="1:10">
      <c r="A3" s="15" t="s">
        <v>26</v>
      </c>
      <c r="B3" s="17">
        <v>1212490</v>
      </c>
      <c r="C3" s="17">
        <v>914616</v>
      </c>
      <c r="D3" s="17">
        <v>1621736</v>
      </c>
      <c r="E3" s="17">
        <v>1428340</v>
      </c>
      <c r="F3" s="5">
        <f t="shared" ref="F3:F22" si="1">SUM(B3:E3)</f>
        <v>5177182</v>
      </c>
      <c r="G3" s="8">
        <f>B3/$F$3</f>
        <v>0.23419883635537633</v>
      </c>
      <c r="H3" s="8">
        <f t="shared" ref="H3:J3" si="2">C3/$F$3</f>
        <v>0.17666290271425653</v>
      </c>
      <c r="I3" s="8">
        <f t="shared" si="2"/>
        <v>0.31324685900553623</v>
      </c>
      <c r="J3" s="8">
        <f t="shared" si="2"/>
        <v>0.27589140192483091</v>
      </c>
    </row>
    <row r="4" spans="1:10">
      <c r="A4" s="15" t="s">
        <v>39</v>
      </c>
      <c r="B4" s="17">
        <v>645143</v>
      </c>
      <c r="C4" s="17">
        <v>493154</v>
      </c>
      <c r="D4" s="17">
        <v>862755</v>
      </c>
      <c r="E4" s="17">
        <v>765354</v>
      </c>
      <c r="F4" s="5">
        <f t="shared" si="1"/>
        <v>2766406</v>
      </c>
      <c r="G4" s="8">
        <f>B4/$F$4</f>
        <v>0.23320618882405547</v>
      </c>
      <c r="H4" s="8">
        <f t="shared" ref="H4:J4" si="3">C4/$F$4</f>
        <v>0.17826522932642569</v>
      </c>
      <c r="I4" s="8">
        <f t="shared" si="3"/>
        <v>0.31186853990339813</v>
      </c>
      <c r="J4" s="8">
        <f t="shared" si="3"/>
        <v>0.2766600419461207</v>
      </c>
    </row>
    <row r="5" spans="1:10">
      <c r="A5" s="15" t="s">
        <v>22</v>
      </c>
      <c r="B5" s="17">
        <v>598979</v>
      </c>
      <c r="C5" s="17">
        <v>462929</v>
      </c>
      <c r="D5" s="17">
        <v>807266</v>
      </c>
      <c r="E5" s="17">
        <v>702727</v>
      </c>
      <c r="F5" s="5">
        <f t="shared" si="1"/>
        <v>2571901</v>
      </c>
      <c r="G5" s="8">
        <f>B5/$F$5</f>
        <v>0.23289349006824134</v>
      </c>
      <c r="H5" s="8">
        <f t="shared" ref="H5:J5" si="4">C5/$F$5</f>
        <v>0.17999487538594994</v>
      </c>
      <c r="I5" s="8">
        <f t="shared" si="4"/>
        <v>0.31387911120995715</v>
      </c>
      <c r="J5" s="8">
        <f t="shared" si="4"/>
        <v>0.27323252333585157</v>
      </c>
    </row>
    <row r="6" spans="1:10">
      <c r="A6" s="15" t="s">
        <v>29</v>
      </c>
      <c r="B6" s="17">
        <v>498225</v>
      </c>
      <c r="C6" s="17">
        <v>370436</v>
      </c>
      <c r="D6" s="17">
        <v>669317</v>
      </c>
      <c r="E6" s="17">
        <v>583753</v>
      </c>
      <c r="F6" s="5">
        <f t="shared" si="1"/>
        <v>2121731</v>
      </c>
      <c r="G6" s="8">
        <f>B6/F6</f>
        <v>0.23482005965883518</v>
      </c>
      <c r="H6" s="8">
        <f>C6/F6</f>
        <v>0.17459140673346432</v>
      </c>
      <c r="I6" s="8">
        <f>D6/F6</f>
        <v>0.31545799161156624</v>
      </c>
      <c r="J6" s="8">
        <f>E6/F6</f>
        <v>0.27513054199613429</v>
      </c>
    </row>
    <row r="7" spans="1:10">
      <c r="A7" s="15" t="s">
        <v>35</v>
      </c>
      <c r="B7" s="17">
        <v>420334</v>
      </c>
      <c r="C7" s="17">
        <v>312731</v>
      </c>
      <c r="D7" s="17">
        <v>556449</v>
      </c>
      <c r="E7" s="17">
        <v>493191</v>
      </c>
      <c r="F7" s="5">
        <f t="shared" si="1"/>
        <v>1782705</v>
      </c>
      <c r="G7" s="8">
        <f>B7/$F$7</f>
        <v>0.23578438384365333</v>
      </c>
      <c r="H7" s="8">
        <f t="shared" ref="H7:J7" si="5">C7/$F$7</f>
        <v>0.17542498618672187</v>
      </c>
      <c r="I7" s="8">
        <f t="shared" si="5"/>
        <v>0.31213745403754406</v>
      </c>
      <c r="J7" s="8">
        <f t="shared" si="5"/>
        <v>0.27665317593208072</v>
      </c>
    </row>
    <row r="8" spans="1:10">
      <c r="A8" s="15" t="s">
        <v>21</v>
      </c>
      <c r="B8" s="17">
        <v>261753</v>
      </c>
      <c r="C8" s="17">
        <v>199300</v>
      </c>
      <c r="D8" s="17">
        <v>349118</v>
      </c>
      <c r="E8" s="17">
        <v>310657</v>
      </c>
      <c r="F8" s="5">
        <f t="shared" si="1"/>
        <v>1120828</v>
      </c>
      <c r="G8" s="8">
        <f>B8/$F$8</f>
        <v>0.23353538633938481</v>
      </c>
      <c r="H8" s="8">
        <f t="shared" ref="H8:J8" si="6">C8/$F$8</f>
        <v>0.17781497250247139</v>
      </c>
      <c r="I8" s="8">
        <f t="shared" si="6"/>
        <v>0.31148222564033018</v>
      </c>
      <c r="J8" s="8">
        <f t="shared" si="6"/>
        <v>0.2771674155178136</v>
      </c>
    </row>
    <row r="9" spans="1:10">
      <c r="A9" s="15" t="s">
        <v>25</v>
      </c>
      <c r="B9" s="17">
        <v>237459</v>
      </c>
      <c r="C9" s="17">
        <v>176936</v>
      </c>
      <c r="D9" s="17">
        <v>316890</v>
      </c>
      <c r="E9" s="17">
        <v>280789</v>
      </c>
      <c r="F9" s="5">
        <f t="shared" si="1"/>
        <v>1012074</v>
      </c>
      <c r="G9" s="8">
        <f>B9/$F$9</f>
        <v>0.23462612417669063</v>
      </c>
      <c r="H9" s="8">
        <f t="shared" ref="H9:J9" si="7">C9/$F$9</f>
        <v>0.17482516100601339</v>
      </c>
      <c r="I9" s="8">
        <f t="shared" si="7"/>
        <v>0.31310951570734946</v>
      </c>
      <c r="J9" s="8">
        <f t="shared" si="7"/>
        <v>0.27743919910994652</v>
      </c>
    </row>
    <row r="10" spans="1:10">
      <c r="A10" s="15" t="s">
        <v>27</v>
      </c>
      <c r="B10" s="17">
        <v>234464</v>
      </c>
      <c r="C10" s="17">
        <v>178398</v>
      </c>
      <c r="D10" s="17">
        <v>314868</v>
      </c>
      <c r="E10" s="17">
        <v>276104</v>
      </c>
      <c r="F10" s="5">
        <f t="shared" si="1"/>
        <v>1003834</v>
      </c>
      <c r="G10" s="8">
        <f>B10/$F$10</f>
        <v>0.23356849837722174</v>
      </c>
      <c r="H10" s="8">
        <f t="shared" ref="H10:J10" si="8">C10/$F$10</f>
        <v>0.17771663442361985</v>
      </c>
      <c r="I10" s="8">
        <f t="shared" si="8"/>
        <v>0.31366540683021299</v>
      </c>
      <c r="J10" s="8">
        <f t="shared" si="8"/>
        <v>0.27504946036894545</v>
      </c>
    </row>
    <row r="11" spans="1:10">
      <c r="A11" s="15" t="s">
        <v>28</v>
      </c>
      <c r="B11" s="17">
        <v>193463</v>
      </c>
      <c r="C11" s="17">
        <v>143817</v>
      </c>
      <c r="D11" s="17">
        <v>257031</v>
      </c>
      <c r="E11" s="17">
        <v>227825</v>
      </c>
      <c r="F11" s="5">
        <f t="shared" si="1"/>
        <v>822136</v>
      </c>
      <c r="G11" s="8">
        <f>B11/$F$11</f>
        <v>0.23531751437718335</v>
      </c>
      <c r="H11" s="8">
        <f t="shared" ref="H11:J11" si="9">C11/$F$11</f>
        <v>0.17493091167398095</v>
      </c>
      <c r="I11" s="8">
        <f t="shared" si="9"/>
        <v>0.31263805501766129</v>
      </c>
      <c r="J11" s="8">
        <f t="shared" si="9"/>
        <v>0.27711351893117442</v>
      </c>
    </row>
    <row r="12" spans="1:10">
      <c r="A12" s="15" t="s">
        <v>30</v>
      </c>
      <c r="B12" s="17">
        <v>166992</v>
      </c>
      <c r="C12" s="17">
        <v>124604</v>
      </c>
      <c r="D12" s="17">
        <v>215824</v>
      </c>
      <c r="E12" s="17">
        <v>192437</v>
      </c>
      <c r="F12" s="5">
        <f t="shared" si="1"/>
        <v>699857</v>
      </c>
      <c r="G12" s="8">
        <f>B12/$F$12</f>
        <v>0.23860874435777596</v>
      </c>
      <c r="H12" s="8">
        <f t="shared" ref="H12:J12" si="10">C12/$F$12</f>
        <v>0.17804208574037267</v>
      </c>
      <c r="I12" s="8">
        <f t="shared" si="10"/>
        <v>0.30838299824106924</v>
      </c>
      <c r="J12" s="8">
        <f t="shared" si="10"/>
        <v>0.27496617166078213</v>
      </c>
    </row>
    <row r="13" spans="1:10">
      <c r="A13" s="15" t="s">
        <v>32</v>
      </c>
      <c r="B13" s="17">
        <v>158260</v>
      </c>
      <c r="C13" s="17">
        <v>118571</v>
      </c>
      <c r="D13" s="17">
        <v>211308</v>
      </c>
      <c r="E13" s="17">
        <v>186642</v>
      </c>
      <c r="F13" s="5">
        <f t="shared" si="1"/>
        <v>674781</v>
      </c>
      <c r="G13" s="8">
        <f>B13/$F$13</f>
        <v>0.2345353529515502</v>
      </c>
      <c r="H13" s="8">
        <f t="shared" ref="H13:J13" si="11">C13/$F$13</f>
        <v>0.17571775138896917</v>
      </c>
      <c r="I13" s="8">
        <f t="shared" si="11"/>
        <v>0.31315048882526331</v>
      </c>
      <c r="J13" s="8">
        <f t="shared" si="11"/>
        <v>0.27659640683421732</v>
      </c>
    </row>
    <row r="14" spans="1:10">
      <c r="A14" s="15" t="s">
        <v>23</v>
      </c>
      <c r="B14" s="17">
        <v>156155</v>
      </c>
      <c r="C14" s="17">
        <v>117904</v>
      </c>
      <c r="D14" s="17">
        <v>210066</v>
      </c>
      <c r="E14" s="17">
        <v>186725</v>
      </c>
      <c r="F14" s="5">
        <f t="shared" si="1"/>
        <v>670850</v>
      </c>
      <c r="G14" s="8">
        <f>B14/$F$14</f>
        <v>0.23277185659983604</v>
      </c>
      <c r="H14" s="8">
        <f t="shared" ref="H14:J14" si="12">C14/$F$14</f>
        <v>0.1757531489900872</v>
      </c>
      <c r="I14" s="8">
        <f t="shared" si="12"/>
        <v>0.31313408362525152</v>
      </c>
      <c r="J14" s="8">
        <f t="shared" si="12"/>
        <v>0.2783409107848252</v>
      </c>
    </row>
    <row r="15" spans="1:10">
      <c r="A15" s="15" t="s">
        <v>36</v>
      </c>
      <c r="B15" s="17">
        <v>100398</v>
      </c>
      <c r="C15" s="17">
        <v>74765</v>
      </c>
      <c r="D15" s="17">
        <v>133142</v>
      </c>
      <c r="E15" s="17">
        <v>116001</v>
      </c>
      <c r="F15" s="5">
        <f t="shared" si="1"/>
        <v>424306</v>
      </c>
      <c r="G15" s="8">
        <f>B15/$F$15</f>
        <v>0.23661696982837857</v>
      </c>
      <c r="H15" s="8">
        <f t="shared" ref="H15:J15" si="13">C15/$F$15</f>
        <v>0.17620538007947095</v>
      </c>
      <c r="I15" s="8">
        <f t="shared" si="13"/>
        <v>0.31378769095888343</v>
      </c>
      <c r="J15" s="8">
        <f t="shared" si="13"/>
        <v>0.27338995913326702</v>
      </c>
    </row>
    <row r="16" spans="1:10">
      <c r="A16" s="15" t="s">
        <v>20</v>
      </c>
      <c r="B16" s="17">
        <v>95741</v>
      </c>
      <c r="C16" s="17">
        <v>72712</v>
      </c>
      <c r="D16" s="17">
        <v>130621</v>
      </c>
      <c r="E16" s="17">
        <v>111318</v>
      </c>
      <c r="F16" s="5">
        <f t="shared" si="1"/>
        <v>410392</v>
      </c>
      <c r="G16" s="8">
        <f>B16/$F$16</f>
        <v>0.23329158463127936</v>
      </c>
      <c r="H16" s="8">
        <f t="shared" ref="H16:J16" si="14">C16/$F$16</f>
        <v>0.17717694302033177</v>
      </c>
      <c r="I16" s="8">
        <f t="shared" si="14"/>
        <v>0.31828349480496698</v>
      </c>
      <c r="J16" s="8">
        <f t="shared" si="14"/>
        <v>0.27124797754342189</v>
      </c>
    </row>
    <row r="17" spans="1:10">
      <c r="A17" s="15" t="s">
        <v>31</v>
      </c>
      <c r="B17" s="17">
        <v>60666</v>
      </c>
      <c r="C17" s="17">
        <v>44678</v>
      </c>
      <c r="D17" s="17">
        <v>79912</v>
      </c>
      <c r="E17" s="17">
        <v>70735</v>
      </c>
      <c r="F17" s="5">
        <f t="shared" si="1"/>
        <v>255991</v>
      </c>
      <c r="G17" s="8">
        <f>B17/$F$17</f>
        <v>0.23698489400017969</v>
      </c>
      <c r="H17" s="8">
        <f t="shared" ref="H17:J17" si="15">C17/$F$17</f>
        <v>0.17452957330531152</v>
      </c>
      <c r="I17" s="8">
        <f t="shared" si="15"/>
        <v>0.31216722462899088</v>
      </c>
      <c r="J17" s="8">
        <f t="shared" si="15"/>
        <v>0.27631830806551794</v>
      </c>
    </row>
    <row r="18" spans="1:10">
      <c r="A18" s="15" t="s">
        <v>19</v>
      </c>
      <c r="B18" s="17">
        <v>34043</v>
      </c>
      <c r="C18" s="17">
        <v>25017</v>
      </c>
      <c r="D18" s="17">
        <v>45828</v>
      </c>
      <c r="E18" s="17">
        <v>39739</v>
      </c>
      <c r="F18" s="5">
        <f t="shared" si="1"/>
        <v>144627</v>
      </c>
      <c r="G18" s="8">
        <f>B18/$F$18</f>
        <v>0.23538481749604154</v>
      </c>
      <c r="H18" s="8">
        <f t="shared" ref="H18:J18" si="16">C18/$F$18</f>
        <v>0.17297600033188823</v>
      </c>
      <c r="I18" s="8">
        <f t="shared" si="16"/>
        <v>0.31687029392851956</v>
      </c>
      <c r="J18" s="8">
        <f t="shared" si="16"/>
        <v>0.27476888824355067</v>
      </c>
    </row>
    <row r="19" spans="1:10">
      <c r="A19" s="15" t="s">
        <v>37</v>
      </c>
      <c r="B19" s="17">
        <v>21358</v>
      </c>
      <c r="C19" s="17">
        <v>17734</v>
      </c>
      <c r="D19" s="17">
        <v>27951</v>
      </c>
      <c r="E19" s="17">
        <v>26017</v>
      </c>
      <c r="F19" s="5">
        <f t="shared" si="1"/>
        <v>93060</v>
      </c>
      <c r="G19" s="8">
        <f>B19/$F$19</f>
        <v>0.22950784440146144</v>
      </c>
      <c r="H19" s="8">
        <f t="shared" ref="H19:J19" si="17">C19/$F$19</f>
        <v>0.19056522673543949</v>
      </c>
      <c r="I19" s="8">
        <f t="shared" si="17"/>
        <v>0.30035460992907803</v>
      </c>
      <c r="J19" s="8">
        <f t="shared" si="17"/>
        <v>0.27957231893402107</v>
      </c>
    </row>
    <row r="20" spans="1:10">
      <c r="A20" s="15" t="s">
        <v>33</v>
      </c>
      <c r="B20" s="17">
        <v>15563</v>
      </c>
      <c r="C20" s="17">
        <v>11512</v>
      </c>
      <c r="D20" s="17">
        <v>20533</v>
      </c>
      <c r="E20" s="17">
        <v>17160</v>
      </c>
      <c r="F20" s="5">
        <f t="shared" si="1"/>
        <v>64768</v>
      </c>
      <c r="G20" s="8">
        <f>B20/$F$20</f>
        <v>0.24028841403162055</v>
      </c>
      <c r="H20" s="8">
        <f t="shared" ref="H20:J20" si="18">C20/$F$20</f>
        <v>0.17774209486166007</v>
      </c>
      <c r="I20" s="8">
        <f t="shared" si="18"/>
        <v>0.31702383893280633</v>
      </c>
      <c r="J20" s="8">
        <f t="shared" si="18"/>
        <v>0.26494565217391303</v>
      </c>
    </row>
    <row r="21" spans="1:10">
      <c r="A21" s="15" t="s">
        <v>34</v>
      </c>
      <c r="B21" s="17">
        <v>7983</v>
      </c>
      <c r="C21" s="17">
        <v>6268</v>
      </c>
      <c r="D21" s="17">
        <v>10972</v>
      </c>
      <c r="E21" s="17">
        <v>9188</v>
      </c>
      <c r="F21" s="5">
        <f t="shared" si="1"/>
        <v>34411</v>
      </c>
      <c r="G21" s="8">
        <f>B21/$F$21</f>
        <v>0.23198977071285345</v>
      </c>
      <c r="H21" s="8">
        <f t="shared" ref="H21:J21" si="19">C21/$F$21</f>
        <v>0.18215105634826073</v>
      </c>
      <c r="I21" s="8">
        <f t="shared" si="19"/>
        <v>0.31885153003400074</v>
      </c>
      <c r="J21" s="8">
        <f t="shared" si="19"/>
        <v>0.26700764290488505</v>
      </c>
    </row>
    <row r="22" spans="1:10">
      <c r="A22" s="15" t="s">
        <v>24</v>
      </c>
      <c r="B22" s="17">
        <v>7929</v>
      </c>
      <c r="C22" s="17">
        <v>5599</v>
      </c>
      <c r="D22" s="17">
        <v>10432</v>
      </c>
      <c r="E22" s="17">
        <v>9491</v>
      </c>
      <c r="F22" s="5">
        <f t="shared" si="1"/>
        <v>33451</v>
      </c>
      <c r="G22" s="8">
        <f>B22/$F$22</f>
        <v>0.2370332725479059</v>
      </c>
      <c r="H22" s="8">
        <f t="shared" ref="H22:J22" si="20">C22/$F$22</f>
        <v>0.1673791515948701</v>
      </c>
      <c r="I22" s="8">
        <f t="shared" si="20"/>
        <v>0.31185913724552328</v>
      </c>
      <c r="J22" s="8">
        <f t="shared" si="20"/>
        <v>0.28372843861170072</v>
      </c>
    </row>
  </sheetData>
  <autoFilter ref="A1:E1" xr:uid="{D146A9D1-9FAB-483F-A074-F5364580198D}">
    <sortState xmlns:xlrd2="http://schemas.microsoft.com/office/spreadsheetml/2017/richdata2" ref="A2:E23">
      <sortCondition descending="1" ref="D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D7701-2617-4B71-B57A-5B13B8B7ABF2}">
  <dimension ref="A1:M5"/>
  <sheetViews>
    <sheetView workbookViewId="0">
      <selection activeCell="J13" sqref="J13"/>
    </sheetView>
  </sheetViews>
  <sheetFormatPr baseColWidth="10" defaultColWidth="9.1640625" defaultRowHeight="15"/>
  <cols>
    <col min="1" max="1" width="12.5" style="5" customWidth="1"/>
    <col min="2" max="16384" width="9.1640625" style="5"/>
  </cols>
  <sheetData>
    <row r="1" spans="1:13">
      <c r="A1" s="9" t="s">
        <v>14</v>
      </c>
      <c r="B1" s="9" t="s">
        <v>52</v>
      </c>
      <c r="C1" s="9" t="s">
        <v>53</v>
      </c>
      <c r="D1" s="9" t="s">
        <v>54</v>
      </c>
      <c r="E1" s="9" t="s">
        <v>55</v>
      </c>
      <c r="F1" s="9" t="s">
        <v>56</v>
      </c>
      <c r="G1" s="9" t="s">
        <v>40</v>
      </c>
      <c r="I1" s="9" t="s">
        <v>52</v>
      </c>
      <c r="J1" s="9" t="s">
        <v>53</v>
      </c>
      <c r="K1" s="9" t="s">
        <v>54</v>
      </c>
      <c r="L1" s="9" t="s">
        <v>55</v>
      </c>
      <c r="M1" s="9" t="s">
        <v>56</v>
      </c>
    </row>
    <row r="2" spans="1:13">
      <c r="A2" s="9" t="s">
        <v>44</v>
      </c>
      <c r="B2" s="10">
        <v>1461047</v>
      </c>
      <c r="C2" s="10">
        <v>1130157</v>
      </c>
      <c r="D2" s="10">
        <v>1177436</v>
      </c>
      <c r="E2" s="10">
        <v>1136103</v>
      </c>
      <c r="F2" s="10">
        <v>2356770</v>
      </c>
      <c r="G2" s="5">
        <f>SUM(B2:F2)</f>
        <v>7261513</v>
      </c>
      <c r="H2" s="9" t="s">
        <v>44</v>
      </c>
      <c r="I2" s="8">
        <f>B2/$G$2</f>
        <v>0.20120421184951401</v>
      </c>
      <c r="J2" s="8">
        <f t="shared" ref="J2:M2" si="0">C2/$G$2</f>
        <v>0.15563657325959479</v>
      </c>
      <c r="K2" s="8">
        <f t="shared" si="0"/>
        <v>0.16214747532642301</v>
      </c>
      <c r="L2" s="8">
        <f t="shared" si="0"/>
        <v>0.15645541087649364</v>
      </c>
      <c r="M2" s="8">
        <f t="shared" si="0"/>
        <v>0.32455632868797452</v>
      </c>
    </row>
    <row r="3" spans="1:13">
      <c r="A3" s="9" t="s">
        <v>45</v>
      </c>
      <c r="B3" s="10">
        <v>1111476</v>
      </c>
      <c r="C3" s="10">
        <v>842409</v>
      </c>
      <c r="D3" s="10">
        <v>853054</v>
      </c>
      <c r="E3" s="10">
        <v>848733</v>
      </c>
      <c r="F3" s="10">
        <v>1809013</v>
      </c>
      <c r="G3" s="5">
        <f t="shared" ref="G3:G5" si="1">SUM(B3:F3)</f>
        <v>5464685</v>
      </c>
      <c r="H3" s="9" t="s">
        <v>45</v>
      </c>
      <c r="I3" s="8">
        <f>B3/$G$3</f>
        <v>0.20339251027277877</v>
      </c>
      <c r="J3" s="8">
        <f t="shared" ref="J3:M3" si="2">C3/$G$3</f>
        <v>0.15415508853666771</v>
      </c>
      <c r="K3" s="8">
        <f t="shared" si="2"/>
        <v>0.15610305077053846</v>
      </c>
      <c r="L3" s="8">
        <f t="shared" si="2"/>
        <v>0.15531233730763988</v>
      </c>
      <c r="M3" s="8">
        <f t="shared" si="2"/>
        <v>0.33103701311237521</v>
      </c>
    </row>
    <row r="4" spans="1:13">
      <c r="A4" s="9" t="s">
        <v>46</v>
      </c>
      <c r="B4" s="10">
        <v>2001367</v>
      </c>
      <c r="C4" s="10">
        <v>1550009</v>
      </c>
      <c r="D4" s="10">
        <v>1490979</v>
      </c>
      <c r="E4" s="10">
        <v>1501469</v>
      </c>
      <c r="F4" s="10">
        <v>3157961</v>
      </c>
      <c r="G4" s="5">
        <f t="shared" si="1"/>
        <v>9701785</v>
      </c>
      <c r="H4" s="9" t="s">
        <v>46</v>
      </c>
      <c r="I4" s="8">
        <f>B4/$G$4</f>
        <v>0.20628853350182466</v>
      </c>
      <c r="J4" s="8">
        <f t="shared" ref="J4:M4" si="3">C4/$G$4</f>
        <v>0.1597653421509547</v>
      </c>
      <c r="K4" s="8">
        <f t="shared" si="3"/>
        <v>0.15368089480440972</v>
      </c>
      <c r="L4" s="8">
        <f t="shared" si="3"/>
        <v>0.15476213913212877</v>
      </c>
      <c r="M4" s="8">
        <f t="shared" si="3"/>
        <v>0.32550309041068215</v>
      </c>
    </row>
    <row r="5" spans="1:13">
      <c r="A5" s="9" t="s">
        <v>47</v>
      </c>
      <c r="B5" s="10">
        <v>1730350</v>
      </c>
      <c r="C5" s="10">
        <v>1321618</v>
      </c>
      <c r="D5" s="10">
        <v>1347163</v>
      </c>
      <c r="E5" s="10">
        <v>1348587</v>
      </c>
      <c r="F5" s="10">
        <v>2788863</v>
      </c>
      <c r="G5" s="5">
        <f t="shared" si="1"/>
        <v>8536581</v>
      </c>
      <c r="H5" s="9" t="s">
        <v>47</v>
      </c>
      <c r="I5" s="8">
        <f>B5/$G$5</f>
        <v>0.20269824652281751</v>
      </c>
      <c r="J5" s="8">
        <f t="shared" ref="J5:M5" si="4">C5/$G$5</f>
        <v>0.15481818774987316</v>
      </c>
      <c r="K5" s="8">
        <f t="shared" si="4"/>
        <v>0.15781060356599438</v>
      </c>
      <c r="L5" s="8">
        <f t="shared" si="4"/>
        <v>0.157977415079878</v>
      </c>
      <c r="M5" s="8">
        <f t="shared" si="4"/>
        <v>0.32669554708143694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0ED76-6DFC-451A-B4E6-DE5BA14EBFB6}">
  <dimension ref="A1:K5"/>
  <sheetViews>
    <sheetView workbookViewId="0">
      <selection activeCell="J13" sqref="J13"/>
    </sheetView>
  </sheetViews>
  <sheetFormatPr baseColWidth="10" defaultColWidth="9.1640625" defaultRowHeight="15"/>
  <cols>
    <col min="1" max="1" width="15.5" style="5" customWidth="1"/>
    <col min="2" max="7" width="9.1640625" style="5"/>
    <col min="8" max="8" width="8.6640625" style="5" customWidth="1"/>
    <col min="9" max="9" width="12.5" style="5" customWidth="1"/>
    <col min="10" max="16384" width="9.1640625" style="5"/>
  </cols>
  <sheetData>
    <row r="1" spans="1:11" ht="52">
      <c r="A1" s="9" t="s">
        <v>57</v>
      </c>
      <c r="B1" s="9" t="s">
        <v>58</v>
      </c>
      <c r="C1" s="9" t="s">
        <v>59</v>
      </c>
      <c r="D1" s="9" t="s">
        <v>60</v>
      </c>
      <c r="E1" s="9" t="s">
        <v>61</v>
      </c>
      <c r="F1" s="9" t="s">
        <v>40</v>
      </c>
      <c r="G1" s="9"/>
      <c r="H1" s="9" t="s">
        <v>64</v>
      </c>
      <c r="I1" s="9" t="s">
        <v>65</v>
      </c>
      <c r="J1" s="9" t="s">
        <v>62</v>
      </c>
      <c r="K1" s="9" t="s">
        <v>63</v>
      </c>
    </row>
    <row r="2" spans="1:11">
      <c r="A2" s="9" t="s">
        <v>44</v>
      </c>
      <c r="B2" s="10">
        <v>617198</v>
      </c>
      <c r="C2" s="10">
        <v>351435</v>
      </c>
      <c r="D2" s="10">
        <v>5087262</v>
      </c>
      <c r="E2" s="10">
        <v>1205618</v>
      </c>
      <c r="F2" s="5">
        <f>SUM(B2:E2)</f>
        <v>7261513</v>
      </c>
      <c r="G2" s="9" t="s">
        <v>44</v>
      </c>
      <c r="H2" s="8">
        <f>B2/$F$2</f>
        <v>8.4995785313611641E-2</v>
      </c>
      <c r="I2" s="8">
        <f t="shared" ref="I2:K2" si="0">C2/$F$2</f>
        <v>4.8396938764689951E-2</v>
      </c>
      <c r="J2" s="8">
        <f t="shared" si="0"/>
        <v>0.70057879122436328</v>
      </c>
      <c r="K2" s="8">
        <f t="shared" si="0"/>
        <v>0.16602848469733511</v>
      </c>
    </row>
    <row r="3" spans="1:11">
      <c r="A3" s="9" t="s">
        <v>45</v>
      </c>
      <c r="B3" s="10">
        <v>478767</v>
      </c>
      <c r="C3" s="10">
        <v>256430</v>
      </c>
      <c r="D3" s="10">
        <v>3853773</v>
      </c>
      <c r="E3" s="10">
        <v>875715</v>
      </c>
      <c r="F3" s="5">
        <f t="shared" ref="F3:F5" si="1">SUM(B3:E3)</f>
        <v>5464685</v>
      </c>
      <c r="G3" s="9" t="s">
        <v>45</v>
      </c>
      <c r="H3" s="8">
        <f>B3/$F$3</f>
        <v>8.7611088287797012E-2</v>
      </c>
      <c r="I3" s="8">
        <f t="shared" ref="I3:K3" si="2">C3/$F$3</f>
        <v>4.6924937118973921E-2</v>
      </c>
      <c r="J3" s="8">
        <f t="shared" si="2"/>
        <v>0.705214115726707</v>
      </c>
      <c r="K3" s="8">
        <f t="shared" si="2"/>
        <v>0.16024985886652204</v>
      </c>
    </row>
    <row r="4" spans="1:11">
      <c r="A4" s="9" t="s">
        <v>46</v>
      </c>
      <c r="B4" s="10">
        <v>817207</v>
      </c>
      <c r="C4" s="10">
        <v>481466</v>
      </c>
      <c r="D4" s="10">
        <v>6803546</v>
      </c>
      <c r="E4" s="10">
        <v>1599566</v>
      </c>
      <c r="F4" s="5">
        <f t="shared" si="1"/>
        <v>9701785</v>
      </c>
      <c r="G4" s="9" t="s">
        <v>46</v>
      </c>
      <c r="H4" s="8">
        <f>B4/$F$4</f>
        <v>8.4232643786684616E-2</v>
      </c>
      <c r="I4" s="8">
        <f t="shared" ref="I4:K4" si="3">C4/$F$4</f>
        <v>4.9626537796910571E-2</v>
      </c>
      <c r="J4" s="8">
        <f t="shared" si="3"/>
        <v>0.70126744717595779</v>
      </c>
      <c r="K4" s="8">
        <f t="shared" si="3"/>
        <v>0.16487337124044699</v>
      </c>
    </row>
    <row r="5" spans="1:11">
      <c r="A5" s="9" t="s">
        <v>47</v>
      </c>
      <c r="B5" s="10">
        <v>732099</v>
      </c>
      <c r="C5" s="10">
        <v>391841</v>
      </c>
      <c r="D5" s="10">
        <v>5999130</v>
      </c>
      <c r="E5" s="10">
        <v>1413511</v>
      </c>
      <c r="F5" s="5">
        <f t="shared" si="1"/>
        <v>8536581</v>
      </c>
      <c r="G5" s="9" t="s">
        <v>47</v>
      </c>
      <c r="H5" s="8">
        <f>B5/$F$5</f>
        <v>8.5760212431651495E-2</v>
      </c>
      <c r="I5" s="8">
        <f t="shared" ref="I5:K5" si="4">C5/$F$5</f>
        <v>4.5901397761000572E-2</v>
      </c>
      <c r="J5" s="8">
        <f t="shared" si="4"/>
        <v>0.70275558798071502</v>
      </c>
      <c r="K5" s="8">
        <f t="shared" si="4"/>
        <v>0.16558280182663293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D81DD-28E3-4BA8-8920-B3D3122F3783}">
  <dimension ref="A1:K10"/>
  <sheetViews>
    <sheetView workbookViewId="0">
      <selection activeCell="J13" sqref="J13"/>
    </sheetView>
  </sheetViews>
  <sheetFormatPr baseColWidth="10" defaultColWidth="9.1640625" defaultRowHeight="15"/>
  <cols>
    <col min="1" max="1" width="15.5" style="5" customWidth="1"/>
    <col min="2" max="6" width="9.1640625" style="5"/>
    <col min="7" max="7" width="11.6640625" style="5" customWidth="1"/>
    <col min="8" max="16384" width="9.1640625" style="5"/>
  </cols>
  <sheetData>
    <row r="1" spans="1:11" ht="26">
      <c r="A1" s="9" t="s">
        <v>11</v>
      </c>
      <c r="B1" s="9" t="s">
        <v>44</v>
      </c>
      <c r="C1" s="9" t="s">
        <v>45</v>
      </c>
      <c r="D1" s="9" t="s">
        <v>46</v>
      </c>
      <c r="E1" s="9" t="s">
        <v>47</v>
      </c>
      <c r="F1" s="9" t="s">
        <v>74</v>
      </c>
      <c r="H1" s="9" t="s">
        <v>75</v>
      </c>
      <c r="I1" s="9" t="s">
        <v>76</v>
      </c>
      <c r="J1" s="9" t="s">
        <v>78</v>
      </c>
      <c r="K1" s="9" t="s">
        <v>77</v>
      </c>
    </row>
    <row r="2" spans="1:11">
      <c r="A2" s="9" t="s">
        <v>67</v>
      </c>
      <c r="B2" s="10">
        <v>1390189</v>
      </c>
      <c r="C2" s="10">
        <v>1043698</v>
      </c>
      <c r="D2" s="10">
        <v>1842244</v>
      </c>
      <c r="E2" s="10">
        <v>1632479</v>
      </c>
      <c r="F2" s="5">
        <f>SUM(B2:E2)</f>
        <v>5908610</v>
      </c>
      <c r="G2" s="9" t="s">
        <v>67</v>
      </c>
      <c r="H2" s="8">
        <f>B2/$F$2</f>
        <v>0.23528190217326919</v>
      </c>
      <c r="I2" s="8">
        <f t="shared" ref="I2:K2" si="0">C2/$F$2</f>
        <v>0.17664019117863591</v>
      </c>
      <c r="J2" s="8">
        <f t="shared" si="0"/>
        <v>0.31178974411917526</v>
      </c>
      <c r="K2" s="8">
        <f t="shared" si="0"/>
        <v>0.27628816252891963</v>
      </c>
    </row>
    <row r="3" spans="1:11">
      <c r="A3" s="9" t="s">
        <v>68</v>
      </c>
      <c r="B3" s="10">
        <v>1263655</v>
      </c>
      <c r="C3" s="10">
        <v>954332</v>
      </c>
      <c r="D3" s="10">
        <v>1700079</v>
      </c>
      <c r="E3" s="10">
        <v>1493620</v>
      </c>
      <c r="F3" s="5">
        <f t="shared" ref="F3:F8" si="1">SUM(B3:E3)</f>
        <v>5411686</v>
      </c>
      <c r="G3" s="9" t="s">
        <v>68</v>
      </c>
      <c r="H3" s="8">
        <f>B3/$F$3</f>
        <v>0.2335048633642085</v>
      </c>
      <c r="I3" s="8">
        <f t="shared" ref="I3:K3" si="2">C3/$F$3</f>
        <v>0.17634652121353678</v>
      </c>
      <c r="J3" s="8">
        <f t="shared" si="2"/>
        <v>0.31414960143659482</v>
      </c>
      <c r="K3" s="8">
        <f t="shared" si="2"/>
        <v>0.2759990139856599</v>
      </c>
    </row>
    <row r="4" spans="1:11">
      <c r="A4" s="9" t="s">
        <v>69</v>
      </c>
      <c r="B4" s="10">
        <v>947370</v>
      </c>
      <c r="C4" s="10">
        <v>713159</v>
      </c>
      <c r="D4" s="10">
        <v>1259182</v>
      </c>
      <c r="E4" s="10">
        <v>1104995</v>
      </c>
      <c r="F4" s="5">
        <f t="shared" si="1"/>
        <v>4024706</v>
      </c>
      <c r="G4" s="9" t="s">
        <v>69</v>
      </c>
      <c r="H4" s="8">
        <f>B4/$F$4</f>
        <v>0.23538862217513529</v>
      </c>
      <c r="I4" s="8">
        <f t="shared" ref="I4:K4" si="3">C4/$F$4</f>
        <v>0.17719530320972512</v>
      </c>
      <c r="J4" s="8">
        <f t="shared" si="3"/>
        <v>0.31286310105632559</v>
      </c>
      <c r="K4" s="8">
        <f t="shared" si="3"/>
        <v>0.27455297355881397</v>
      </c>
    </row>
    <row r="5" spans="1:11">
      <c r="A5" s="9" t="s">
        <v>70</v>
      </c>
      <c r="B5" s="10">
        <v>855316</v>
      </c>
      <c r="C5" s="10">
        <v>649305</v>
      </c>
      <c r="D5" s="10">
        <v>1155899</v>
      </c>
      <c r="E5" s="10">
        <v>1009015</v>
      </c>
      <c r="F5" s="5">
        <f t="shared" si="1"/>
        <v>3669535</v>
      </c>
      <c r="G5" s="9" t="s">
        <v>70</v>
      </c>
      <c r="H5" s="8">
        <f>B5/$F$5</f>
        <v>0.23308566344237078</v>
      </c>
      <c r="I5" s="8">
        <f t="shared" ref="I5:K5" si="4">C5/$F$5</f>
        <v>0.17694476275604401</v>
      </c>
      <c r="J5" s="8">
        <f t="shared" si="4"/>
        <v>0.31499876687373196</v>
      </c>
      <c r="K5" s="8">
        <f t="shared" si="4"/>
        <v>0.27497080692785325</v>
      </c>
    </row>
    <row r="6" spans="1:11">
      <c r="A6" s="9" t="s">
        <v>71</v>
      </c>
      <c r="B6" s="10">
        <v>851501</v>
      </c>
      <c r="C6" s="10">
        <v>637781</v>
      </c>
      <c r="D6" s="10">
        <v>1132582</v>
      </c>
      <c r="E6" s="10">
        <v>1003130</v>
      </c>
      <c r="F6" s="5">
        <f t="shared" si="1"/>
        <v>3624994</v>
      </c>
      <c r="G6" s="9" t="s">
        <v>71</v>
      </c>
      <c r="H6" s="8">
        <f>B6/$F$6</f>
        <v>0.23489721638159952</v>
      </c>
      <c r="I6" s="8">
        <f t="shared" ref="I6:K6" si="5">C6/$F$6</f>
        <v>0.17593987741772815</v>
      </c>
      <c r="J6" s="8">
        <f t="shared" si="5"/>
        <v>0.31243693093009256</v>
      </c>
      <c r="K6" s="8">
        <f t="shared" si="5"/>
        <v>0.27672597527057974</v>
      </c>
    </row>
    <row r="7" spans="1:11">
      <c r="A7" s="9" t="s">
        <v>72</v>
      </c>
      <c r="B7" s="10">
        <v>943396</v>
      </c>
      <c r="C7" s="10">
        <v>716128</v>
      </c>
      <c r="D7" s="10">
        <v>1264863</v>
      </c>
      <c r="E7" s="10">
        <v>1109342</v>
      </c>
      <c r="F7" s="5">
        <f t="shared" si="1"/>
        <v>4033729</v>
      </c>
      <c r="G7" s="9" t="s">
        <v>72</v>
      </c>
      <c r="H7" s="8">
        <f>B7/$F$7</f>
        <v>0.23387689158096639</v>
      </c>
      <c r="I7" s="8">
        <f t="shared" ref="I7:K7" si="6">C7/$F$7</f>
        <v>0.17753498065933532</v>
      </c>
      <c r="J7" s="8">
        <f t="shared" si="6"/>
        <v>0.313571635575915</v>
      </c>
      <c r="K7" s="8">
        <f t="shared" si="6"/>
        <v>0.27501649218378327</v>
      </c>
    </row>
    <row r="8" spans="1:11">
      <c r="A8" s="9" t="s">
        <v>73</v>
      </c>
      <c r="B8" s="10">
        <v>1010086</v>
      </c>
      <c r="C8" s="10">
        <v>750282</v>
      </c>
      <c r="D8" s="10">
        <v>1346936</v>
      </c>
      <c r="E8" s="10">
        <v>1184000</v>
      </c>
      <c r="F8" s="5">
        <f t="shared" si="1"/>
        <v>4291304</v>
      </c>
      <c r="G8" s="9" t="s">
        <v>73</v>
      </c>
      <c r="H8" s="8">
        <f>B8/$F$8</f>
        <v>0.23537973539045473</v>
      </c>
      <c r="I8" s="8">
        <f t="shared" ref="I8:K8" si="7">C8/$F$8</f>
        <v>0.17483776493112582</v>
      </c>
      <c r="J8" s="8">
        <f t="shared" si="7"/>
        <v>0.31387568906793833</v>
      </c>
      <c r="K8" s="8">
        <f t="shared" si="7"/>
        <v>0.27590681061048111</v>
      </c>
    </row>
    <row r="9" spans="1:11">
      <c r="B9" s="5">
        <f>SUM(B2:B8)</f>
        <v>7261513</v>
      </c>
      <c r="C9" s="5">
        <f>SUM(C2:C8)</f>
        <v>5464685</v>
      </c>
      <c r="D9" s="5">
        <f>SUM(D2:D8)</f>
        <v>9701785</v>
      </c>
      <c r="E9" s="5">
        <f>SUM(E2:E8)</f>
        <v>8536581</v>
      </c>
      <c r="F9" s="5">
        <f>SUM(F2:F8)</f>
        <v>30964564</v>
      </c>
    </row>
    <row r="10" spans="1:11">
      <c r="B10" s="8">
        <f>B9/F9</f>
        <v>0.2345104229466948</v>
      </c>
      <c r="C10" s="8">
        <f>C9/F9</f>
        <v>0.17648189717768994</v>
      </c>
      <c r="D10" s="8">
        <f>D9/F9</f>
        <v>0.31331896034447637</v>
      </c>
      <c r="E10" s="8">
        <f>E9/F9</f>
        <v>0.27568871953113888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14577-68E5-4620-889E-D936DCC3ECB7}">
  <dimension ref="A1:I6"/>
  <sheetViews>
    <sheetView workbookViewId="0">
      <selection activeCell="J13" sqref="J13"/>
    </sheetView>
  </sheetViews>
  <sheetFormatPr baseColWidth="10" defaultColWidth="9.1640625" defaultRowHeight="15"/>
  <cols>
    <col min="1" max="1" width="15.1640625" style="5" customWidth="1"/>
    <col min="2" max="4" width="9.1640625" style="5"/>
    <col min="5" max="5" width="13.5" style="5" customWidth="1"/>
    <col min="6" max="16384" width="9.1640625" style="5"/>
  </cols>
  <sheetData>
    <row r="1" spans="1:9" ht="26">
      <c r="A1" s="9" t="s">
        <v>13</v>
      </c>
      <c r="B1" s="9" t="s">
        <v>16</v>
      </c>
      <c r="C1" s="9" t="s">
        <v>17</v>
      </c>
      <c r="D1" s="9" t="s">
        <v>18</v>
      </c>
      <c r="E1" s="9" t="s">
        <v>40</v>
      </c>
      <c r="F1" s="9" t="s">
        <v>66</v>
      </c>
      <c r="G1" s="9" t="s">
        <v>79</v>
      </c>
      <c r="H1" s="9" t="s">
        <v>42</v>
      </c>
      <c r="I1" s="9" t="s">
        <v>43</v>
      </c>
    </row>
    <row r="2" spans="1:9">
      <c r="A2" s="9" t="s">
        <v>44</v>
      </c>
      <c r="B2" s="10">
        <v>2373774</v>
      </c>
      <c r="C2" s="10">
        <v>1136761</v>
      </c>
      <c r="D2" s="10">
        <v>3750978</v>
      </c>
      <c r="E2" s="5">
        <f>SUM(B2:D2)</f>
        <v>7261513</v>
      </c>
      <c r="F2" s="9" t="s">
        <v>44</v>
      </c>
      <c r="G2" s="8">
        <f>B2/$E$2</f>
        <v>0.32689798944104348</v>
      </c>
      <c r="H2" s="8">
        <f t="shared" ref="H2:I2" si="0">C2/$E$2</f>
        <v>0.15654602560100078</v>
      </c>
      <c r="I2" s="8">
        <f t="shared" si="0"/>
        <v>0.51655598495795574</v>
      </c>
    </row>
    <row r="3" spans="1:9">
      <c r="A3" s="9" t="s">
        <v>45</v>
      </c>
      <c r="B3" s="10">
        <v>1841785</v>
      </c>
      <c r="C3" s="10">
        <v>842156</v>
      </c>
      <c r="D3" s="10">
        <v>2780744</v>
      </c>
      <c r="E3" s="5">
        <f t="shared" ref="E3:E5" si="1">SUM(B3:D3)</f>
        <v>5464685</v>
      </c>
      <c r="F3" s="9" t="s">
        <v>45</v>
      </c>
      <c r="G3" s="8">
        <f>B3/$E$3</f>
        <v>0.33703406509249845</v>
      </c>
      <c r="H3" s="8">
        <f t="shared" ref="H3:I3" si="2">C3/$E$3</f>
        <v>0.15410879126610225</v>
      </c>
      <c r="I3" s="8">
        <f t="shared" si="2"/>
        <v>0.50885714364139922</v>
      </c>
    </row>
    <row r="4" spans="1:9">
      <c r="A4" s="9" t="s">
        <v>46</v>
      </c>
      <c r="B4" s="10">
        <v>3205428</v>
      </c>
      <c r="C4" s="10">
        <v>1500970</v>
      </c>
      <c r="D4" s="10">
        <v>4995387</v>
      </c>
      <c r="E4" s="5">
        <f t="shared" si="1"/>
        <v>9701785</v>
      </c>
      <c r="F4" s="9" t="s">
        <v>46</v>
      </c>
      <c r="G4" s="8">
        <f>B4/$E$4</f>
        <v>0.33039569522515699</v>
      </c>
      <c r="H4" s="8">
        <f t="shared" ref="H4:I4" si="3">C4/$E$4</f>
        <v>0.15471070529804568</v>
      </c>
      <c r="I4" s="8">
        <f t="shared" si="3"/>
        <v>0.51489359947679736</v>
      </c>
    </row>
    <row r="5" spans="1:9">
      <c r="A5" s="9" t="s">
        <v>47</v>
      </c>
      <c r="B5" s="10">
        <v>2863106</v>
      </c>
      <c r="C5" s="10">
        <v>1323808</v>
      </c>
      <c r="D5" s="10">
        <v>4349667</v>
      </c>
      <c r="E5" s="5">
        <f t="shared" si="1"/>
        <v>8536581</v>
      </c>
      <c r="F5" s="9" t="s">
        <v>47</v>
      </c>
      <c r="G5" s="8">
        <f>B5/$E$5</f>
        <v>0.33539258867220961</v>
      </c>
      <c r="H5" s="8">
        <f t="shared" ref="H5:I5" si="4">C5/$E$5</f>
        <v>0.15507473073821942</v>
      </c>
      <c r="I5" s="8">
        <f t="shared" si="4"/>
        <v>0.50953268058957091</v>
      </c>
    </row>
    <row r="6" spans="1:9">
      <c r="F6" s="5" t="s">
        <v>66</v>
      </c>
      <c r="G6" s="18">
        <f>AVERAGE(G2:G5)</f>
        <v>0.33243008460772711</v>
      </c>
      <c r="H6" s="18">
        <f t="shared" ref="H6:I6" si="5">AVERAGE(H2:H5)</f>
        <v>0.15511006322584203</v>
      </c>
      <c r="I6" s="18">
        <f t="shared" si="5"/>
        <v>0.51245985216643086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155A3-5684-4F43-9C23-274B042F1D7B}">
  <dimension ref="A1:I5"/>
  <sheetViews>
    <sheetView workbookViewId="0">
      <selection activeCell="J13" sqref="J13"/>
    </sheetView>
  </sheetViews>
  <sheetFormatPr baseColWidth="10" defaultColWidth="9.1640625" defaultRowHeight="15"/>
  <cols>
    <col min="1" max="1" width="13.5" style="5" customWidth="1"/>
    <col min="2" max="3" width="9.1640625" style="5"/>
    <col min="4" max="4" width="12.33203125" style="5" customWidth="1"/>
    <col min="5" max="5" width="9.1640625" style="5"/>
    <col min="6" max="6" width="13.5" style="5" customWidth="1"/>
    <col min="7" max="16384" width="9.1640625" style="5"/>
  </cols>
  <sheetData>
    <row r="1" spans="1:9" ht="26">
      <c r="A1" s="9" t="s">
        <v>13</v>
      </c>
      <c r="B1" s="9" t="s">
        <v>80</v>
      </c>
      <c r="C1" s="9" t="s">
        <v>81</v>
      </c>
      <c r="D1" s="9" t="s">
        <v>82</v>
      </c>
      <c r="E1" s="9" t="s">
        <v>40</v>
      </c>
      <c r="F1" s="9" t="s">
        <v>86</v>
      </c>
      <c r="G1" s="9" t="s">
        <v>83</v>
      </c>
      <c r="H1" s="9" t="s">
        <v>84</v>
      </c>
      <c r="I1" s="9" t="s">
        <v>85</v>
      </c>
    </row>
    <row r="2" spans="1:9">
      <c r="A2" s="9" t="s">
        <v>44</v>
      </c>
      <c r="B2" s="10">
        <v>3400093</v>
      </c>
      <c r="C2" s="10">
        <v>783764</v>
      </c>
      <c r="D2" s="10">
        <v>3077656</v>
      </c>
      <c r="E2" s="5">
        <f>SUM(B2:D2)</f>
        <v>7261513</v>
      </c>
      <c r="F2" s="9" t="s">
        <v>44</v>
      </c>
      <c r="G2" s="8">
        <f>B2/$E$2</f>
        <v>0.46823478798426721</v>
      </c>
      <c r="H2" s="8">
        <f t="shared" ref="H2:I2" si="0">C2/$E$2</f>
        <v>0.10793398014986684</v>
      </c>
      <c r="I2" s="8">
        <f t="shared" si="0"/>
        <v>0.42383123186586596</v>
      </c>
    </row>
    <row r="3" spans="1:9">
      <c r="A3" s="9" t="s">
        <v>45</v>
      </c>
      <c r="B3" s="10">
        <v>2516484</v>
      </c>
      <c r="C3" s="10">
        <v>587137</v>
      </c>
      <c r="D3" s="10">
        <v>2361064</v>
      </c>
      <c r="E3" s="5">
        <f t="shared" ref="E3:E5" si="1">SUM(B3:D3)</f>
        <v>5464685</v>
      </c>
      <c r="F3" s="9" t="s">
        <v>45</v>
      </c>
      <c r="G3" s="8">
        <f>B3/$E$3</f>
        <v>0.46049937004603192</v>
      </c>
      <c r="H3" s="8">
        <f t="shared" ref="H3:I3" si="2">C3/$E$3</f>
        <v>0.10744205750194201</v>
      </c>
      <c r="I3" s="8">
        <f t="shared" si="2"/>
        <v>0.43205857245202606</v>
      </c>
    </row>
    <row r="4" spans="1:9">
      <c r="A4" s="9" t="s">
        <v>46</v>
      </c>
      <c r="B4" s="10">
        <v>4388131</v>
      </c>
      <c r="C4" s="10">
        <v>1077002</v>
      </c>
      <c r="D4" s="10">
        <v>4236652</v>
      </c>
      <c r="E4" s="5">
        <f t="shared" si="1"/>
        <v>9701785</v>
      </c>
      <c r="F4" s="9" t="s">
        <v>46</v>
      </c>
      <c r="G4" s="8">
        <f>B4/$E$4</f>
        <v>0.45230140639067967</v>
      </c>
      <c r="H4" s="8">
        <f t="shared" ref="H4:I4" si="3">C4/$E$4</f>
        <v>0.11101070576187784</v>
      </c>
      <c r="I4" s="8">
        <f t="shared" si="3"/>
        <v>0.4366878878474425</v>
      </c>
    </row>
    <row r="5" spans="1:9">
      <c r="A5" s="9" t="s">
        <v>47</v>
      </c>
      <c r="B5" s="10">
        <v>3902320</v>
      </c>
      <c r="C5" s="10">
        <v>914651</v>
      </c>
      <c r="D5" s="10">
        <v>3719610</v>
      </c>
      <c r="E5" s="5">
        <f t="shared" si="1"/>
        <v>8536581</v>
      </c>
      <c r="F5" s="9" t="s">
        <v>47</v>
      </c>
      <c r="G5" s="8">
        <f>B5/$E$5</f>
        <v>0.45712914807462146</v>
      </c>
      <c r="H5" s="8">
        <f t="shared" ref="H5:I5" si="4">C5/$E$5</f>
        <v>0.10714488622552752</v>
      </c>
      <c r="I5" s="8">
        <f t="shared" si="4"/>
        <v>0.435725965699851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1. Title Page</vt:lpstr>
      <vt:lpstr>7. Recommendations</vt:lpstr>
      <vt:lpstr>Sheet2</vt:lpstr>
      <vt:lpstr>Sheet4</vt:lpstr>
      <vt:lpstr>Sheet5</vt:lpstr>
      <vt:lpstr>Sheet6</vt:lpstr>
      <vt:lpstr>Sheet7</vt:lpstr>
      <vt:lpstr>Sheet8</vt:lpstr>
      <vt:lpstr>Sheet9</vt:lpstr>
      <vt:lpstr>Sheet10</vt:lpstr>
      <vt:lpstr>Sheet11</vt: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Microsoft Office User</cp:lastModifiedBy>
  <dcterms:created xsi:type="dcterms:W3CDTF">2020-03-05T18:09:11Z</dcterms:created>
  <dcterms:modified xsi:type="dcterms:W3CDTF">2021-11-07T10:35:56Z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