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8"/>
  </bookViews>
  <sheets>
    <sheet name="数据库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20" i="1" l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L782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82" i="1"/>
  <c r="N188" i="1"/>
  <c r="N194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536" i="1"/>
  <c r="N542" i="1"/>
  <c r="N548" i="1"/>
  <c r="N554" i="1"/>
  <c r="N560" i="1"/>
  <c r="N566" i="1"/>
  <c r="N572" i="1"/>
  <c r="N578" i="1"/>
  <c r="N584" i="1"/>
  <c r="N590" i="1"/>
  <c r="N596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52" i="1"/>
  <c r="N758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H763" i="1"/>
  <c r="Q763" i="1" s="1"/>
  <c r="H760" i="1"/>
  <c r="H761" i="1" s="1"/>
  <c r="H759" i="1"/>
  <c r="N759" i="1" s="1"/>
  <c r="H757" i="1"/>
  <c r="Q757" i="1" s="1"/>
  <c r="H754" i="1"/>
  <c r="Q754" i="1" s="1"/>
  <c r="H753" i="1"/>
  <c r="Q753" i="1" s="1"/>
  <c r="H751" i="1"/>
  <c r="N751" i="1" s="1"/>
  <c r="H748" i="1"/>
  <c r="N748" i="1" s="1"/>
  <c r="H747" i="1"/>
  <c r="Q747" i="1" s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52" i="1"/>
  <c r="Q758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P723" i="1"/>
  <c r="P724" i="1"/>
  <c r="P725" i="1"/>
  <c r="P726" i="1"/>
  <c r="P727" i="1"/>
  <c r="Q723" i="1"/>
  <c r="Q724" i="1"/>
  <c r="Q725" i="1"/>
  <c r="Q726" i="1"/>
  <c r="Q727" i="1"/>
  <c r="P722" i="1"/>
  <c r="Q722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82" i="1"/>
  <c r="Q188" i="1"/>
  <c r="Q194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536" i="1"/>
  <c r="Q542" i="1"/>
  <c r="Q548" i="1"/>
  <c r="Q554" i="1"/>
  <c r="Q560" i="1"/>
  <c r="Q566" i="1"/>
  <c r="Q572" i="1"/>
  <c r="Q578" i="1"/>
  <c r="Q584" i="1"/>
  <c r="Q590" i="1"/>
  <c r="Q596" i="1"/>
  <c r="H177" i="1"/>
  <c r="Q177" i="1" s="1"/>
  <c r="H178" i="1"/>
  <c r="H179" i="1"/>
  <c r="N179" i="1" s="1"/>
  <c r="H181" i="1"/>
  <c r="Q181" i="1" s="1"/>
  <c r="H183" i="1"/>
  <c r="H186" i="1" s="1"/>
  <c r="H184" i="1"/>
  <c r="Q184" i="1" s="1"/>
  <c r="H185" i="1"/>
  <c r="N185" i="1" s="1"/>
  <c r="H187" i="1"/>
  <c r="H189" i="1"/>
  <c r="N189" i="1" s="1"/>
  <c r="H190" i="1"/>
  <c r="H191" i="1"/>
  <c r="Q191" i="1" s="1"/>
  <c r="H193" i="1"/>
  <c r="Q193" i="1" s="1"/>
  <c r="H195" i="1"/>
  <c r="H198" i="1" s="1"/>
  <c r="H196" i="1"/>
  <c r="N196" i="1" s="1"/>
  <c r="H197" i="1"/>
  <c r="N197" i="1" s="1"/>
  <c r="H199" i="1"/>
  <c r="Q199" i="1" s="1"/>
  <c r="H537" i="1"/>
  <c r="H540" i="1" s="1"/>
  <c r="Q540" i="1" s="1"/>
  <c r="H538" i="1"/>
  <c r="H539" i="1"/>
  <c r="Q539" i="1" s="1"/>
  <c r="H541" i="1"/>
  <c r="Q541" i="1" s="1"/>
  <c r="H543" i="1"/>
  <c r="H546" i="1" s="1"/>
  <c r="H544" i="1"/>
  <c r="Q544" i="1" s="1"/>
  <c r="H545" i="1"/>
  <c r="Q545" i="1" s="1"/>
  <c r="H547" i="1"/>
  <c r="H549" i="1"/>
  <c r="H552" i="1" s="1"/>
  <c r="N552" i="1" s="1"/>
  <c r="H550" i="1"/>
  <c r="Q550" i="1" s="1"/>
  <c r="H551" i="1"/>
  <c r="Q551" i="1" s="1"/>
  <c r="H553" i="1"/>
  <c r="N553" i="1" s="1"/>
  <c r="H555" i="1"/>
  <c r="H558" i="1" s="1"/>
  <c r="N558" i="1" s="1"/>
  <c r="H556" i="1"/>
  <c r="Q556" i="1" s="1"/>
  <c r="H557" i="1"/>
  <c r="Q557" i="1" s="1"/>
  <c r="H559" i="1"/>
  <c r="N559" i="1" s="1"/>
  <c r="H561" i="1"/>
  <c r="H564" i="1" s="1"/>
  <c r="H562" i="1"/>
  <c r="H563" i="1"/>
  <c r="H565" i="1"/>
  <c r="H567" i="1"/>
  <c r="H570" i="1" s="1"/>
  <c r="Q570" i="1" s="1"/>
  <c r="H568" i="1"/>
  <c r="N568" i="1" s="1"/>
  <c r="H569" i="1"/>
  <c r="H571" i="1"/>
  <c r="H573" i="1"/>
  <c r="N573" i="1" s="1"/>
  <c r="H574" i="1"/>
  <c r="H575" i="1"/>
  <c r="Q575" i="1" s="1"/>
  <c r="H577" i="1"/>
  <c r="N577" i="1" s="1"/>
  <c r="H579" i="1"/>
  <c r="Q579" i="1" s="1"/>
  <c r="H580" i="1"/>
  <c r="Q580" i="1" s="1"/>
  <c r="H581" i="1"/>
  <c r="N581" i="1" s="1"/>
  <c r="H583" i="1"/>
  <c r="H585" i="1"/>
  <c r="Q585" i="1" s="1"/>
  <c r="H586" i="1"/>
  <c r="H587" i="1"/>
  <c r="Q587" i="1" s="1"/>
  <c r="H589" i="1"/>
  <c r="N589" i="1" s="1"/>
  <c r="H591" i="1"/>
  <c r="H594" i="1" s="1"/>
  <c r="H592" i="1"/>
  <c r="Q592" i="1" s="1"/>
  <c r="H593" i="1"/>
  <c r="H595" i="1"/>
  <c r="H597" i="1"/>
  <c r="Q597" i="1" s="1"/>
  <c r="H598" i="1"/>
  <c r="N598" i="1" s="1"/>
  <c r="H599" i="1"/>
  <c r="N599" i="1" s="1"/>
  <c r="H601" i="1"/>
  <c r="Q601" i="1" s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H716" i="1"/>
  <c r="H718" i="1" s="1"/>
  <c r="H710" i="1"/>
  <c r="N710" i="1" s="1"/>
  <c r="H704" i="1"/>
  <c r="N704" i="1" s="1"/>
  <c r="H698" i="1"/>
  <c r="N698" i="1" s="1"/>
  <c r="H692" i="1"/>
  <c r="N692" i="1" s="1"/>
  <c r="H686" i="1"/>
  <c r="N686" i="1" s="1"/>
  <c r="H680" i="1"/>
  <c r="N680" i="1" s="1"/>
  <c r="H674" i="1"/>
  <c r="Q674" i="1" s="1"/>
  <c r="H668" i="1"/>
  <c r="H669" i="1" s="1"/>
  <c r="H662" i="1"/>
  <c r="N662" i="1" s="1"/>
  <c r="P662" i="1"/>
  <c r="H656" i="1"/>
  <c r="N656" i="1" s="1"/>
  <c r="H650" i="1"/>
  <c r="N650" i="1" s="1"/>
  <c r="H644" i="1"/>
  <c r="N644" i="1" s="1"/>
  <c r="H638" i="1"/>
  <c r="N638" i="1" s="1"/>
  <c r="H632" i="1"/>
  <c r="N632" i="1" s="1"/>
  <c r="H626" i="1"/>
  <c r="N626" i="1" s="1"/>
  <c r="H620" i="1"/>
  <c r="N620" i="1" s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04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680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56" i="1"/>
  <c r="P657" i="1"/>
  <c r="P658" i="1"/>
  <c r="P659" i="1"/>
  <c r="P660" i="1"/>
  <c r="P661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32" i="1"/>
  <c r="P633" i="1"/>
  <c r="P634" i="1"/>
  <c r="P635" i="1"/>
  <c r="P636" i="1"/>
  <c r="P637" i="1"/>
  <c r="P626" i="1"/>
  <c r="P627" i="1"/>
  <c r="P628" i="1"/>
  <c r="P629" i="1"/>
  <c r="P630" i="1"/>
  <c r="P631" i="1"/>
  <c r="P621" i="1"/>
  <c r="P622" i="1"/>
  <c r="P623" i="1"/>
  <c r="P624" i="1"/>
  <c r="P625" i="1"/>
  <c r="P620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H614" i="1"/>
  <c r="N614" i="1" s="1"/>
  <c r="H608" i="1"/>
  <c r="N608" i="1" s="1"/>
  <c r="H602" i="1"/>
  <c r="Q602" i="1" s="1"/>
  <c r="P615" i="1"/>
  <c r="P616" i="1"/>
  <c r="P617" i="1"/>
  <c r="P618" i="1"/>
  <c r="P619" i="1"/>
  <c r="P614" i="1"/>
  <c r="P608" i="1"/>
  <c r="P609" i="1"/>
  <c r="P610" i="1"/>
  <c r="P611" i="1"/>
  <c r="P612" i="1"/>
  <c r="P613" i="1"/>
  <c r="P603" i="1"/>
  <c r="P604" i="1"/>
  <c r="P605" i="1"/>
  <c r="P606" i="1"/>
  <c r="P607" i="1"/>
  <c r="P602" i="1"/>
  <c r="L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P584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P578" i="1"/>
  <c r="P579" i="1"/>
  <c r="P580" i="1"/>
  <c r="P581" i="1"/>
  <c r="P582" i="1"/>
  <c r="P583" i="1"/>
  <c r="P573" i="1"/>
  <c r="P574" i="1"/>
  <c r="P575" i="1"/>
  <c r="P576" i="1"/>
  <c r="P577" i="1"/>
  <c r="P572" i="1"/>
  <c r="P561" i="1"/>
  <c r="P562" i="1"/>
  <c r="P563" i="1"/>
  <c r="P564" i="1"/>
  <c r="P565" i="1"/>
  <c r="P566" i="1"/>
  <c r="P567" i="1"/>
  <c r="P568" i="1"/>
  <c r="P569" i="1"/>
  <c r="P570" i="1"/>
  <c r="P571" i="1"/>
  <c r="P560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P555" i="1"/>
  <c r="P556" i="1"/>
  <c r="P557" i="1"/>
  <c r="P558" i="1"/>
  <c r="P559" i="1"/>
  <c r="P554" i="1"/>
  <c r="P549" i="1"/>
  <c r="P550" i="1"/>
  <c r="P551" i="1"/>
  <c r="P552" i="1"/>
  <c r="P553" i="1"/>
  <c r="P548" i="1"/>
  <c r="P537" i="1"/>
  <c r="P538" i="1"/>
  <c r="P539" i="1"/>
  <c r="P540" i="1"/>
  <c r="P541" i="1"/>
  <c r="P542" i="1"/>
  <c r="P543" i="1"/>
  <c r="P544" i="1"/>
  <c r="P545" i="1"/>
  <c r="P546" i="1"/>
  <c r="P547" i="1"/>
  <c r="P536" i="1"/>
  <c r="H530" i="1"/>
  <c r="Q530" i="1" s="1"/>
  <c r="H524" i="1"/>
  <c r="H527" i="1" s="1"/>
  <c r="H518" i="1"/>
  <c r="N518" i="1" s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H512" i="1"/>
  <c r="H514" i="1" s="1"/>
  <c r="H506" i="1"/>
  <c r="N506" i="1" s="1"/>
  <c r="H500" i="1"/>
  <c r="N500" i="1" s="1"/>
  <c r="H494" i="1"/>
  <c r="N494" i="1" s="1"/>
  <c r="P513" i="1"/>
  <c r="P514" i="1"/>
  <c r="P515" i="1"/>
  <c r="P516" i="1"/>
  <c r="P517" i="1"/>
  <c r="P512" i="1"/>
  <c r="P507" i="1"/>
  <c r="P508" i="1"/>
  <c r="P509" i="1"/>
  <c r="P510" i="1"/>
  <c r="P511" i="1"/>
  <c r="P506" i="1"/>
  <c r="P501" i="1"/>
  <c r="P502" i="1"/>
  <c r="P503" i="1"/>
  <c r="P504" i="1"/>
  <c r="P505" i="1"/>
  <c r="P500" i="1"/>
  <c r="P495" i="1"/>
  <c r="P496" i="1"/>
  <c r="P497" i="1"/>
  <c r="P498" i="1"/>
  <c r="P499" i="1"/>
  <c r="P494" i="1"/>
  <c r="L435" i="1"/>
  <c r="L434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H488" i="1"/>
  <c r="N488" i="1" s="1"/>
  <c r="H482" i="1"/>
  <c r="Q482" i="1" s="1"/>
  <c r="H476" i="1"/>
  <c r="H478" i="1" s="1"/>
  <c r="H470" i="1"/>
  <c r="N470" i="1" s="1"/>
  <c r="P489" i="1"/>
  <c r="P490" i="1"/>
  <c r="P491" i="1"/>
  <c r="P492" i="1"/>
  <c r="P493" i="1"/>
  <c r="P488" i="1"/>
  <c r="P483" i="1"/>
  <c r="P484" i="1"/>
  <c r="P485" i="1"/>
  <c r="P486" i="1"/>
  <c r="P487" i="1"/>
  <c r="P482" i="1"/>
  <c r="P477" i="1"/>
  <c r="P478" i="1"/>
  <c r="P479" i="1"/>
  <c r="P480" i="1"/>
  <c r="P481" i="1"/>
  <c r="P476" i="1"/>
  <c r="P471" i="1"/>
  <c r="P472" i="1"/>
  <c r="P473" i="1"/>
  <c r="P474" i="1"/>
  <c r="P475" i="1"/>
  <c r="P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H464" i="1"/>
  <c r="H467" i="1" s="1"/>
  <c r="H458" i="1"/>
  <c r="H459" i="1" s="1"/>
  <c r="H452" i="1"/>
  <c r="N452" i="1" s="1"/>
  <c r="P464" i="1"/>
  <c r="P465" i="1"/>
  <c r="P466" i="1"/>
  <c r="P467" i="1"/>
  <c r="P468" i="1"/>
  <c r="P469" i="1"/>
  <c r="P458" i="1"/>
  <c r="P459" i="1"/>
  <c r="P460" i="1"/>
  <c r="P461" i="1"/>
  <c r="P462" i="1"/>
  <c r="P463" i="1"/>
  <c r="P453" i="1"/>
  <c r="P454" i="1"/>
  <c r="P455" i="1"/>
  <c r="P456" i="1"/>
  <c r="P457" i="1"/>
  <c r="P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P446" i="1"/>
  <c r="P447" i="1"/>
  <c r="P448" i="1"/>
  <c r="P449" i="1"/>
  <c r="P450" i="1"/>
  <c r="P451" i="1"/>
  <c r="P440" i="1"/>
  <c r="P441" i="1"/>
  <c r="P442" i="1"/>
  <c r="P443" i="1"/>
  <c r="P444" i="1"/>
  <c r="P445" i="1"/>
  <c r="P435" i="1"/>
  <c r="P436" i="1"/>
  <c r="P437" i="1"/>
  <c r="P438" i="1"/>
  <c r="P439" i="1"/>
  <c r="P434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P428" i="1"/>
  <c r="P429" i="1"/>
  <c r="P430" i="1"/>
  <c r="P431" i="1"/>
  <c r="P432" i="1"/>
  <c r="P433" i="1"/>
  <c r="P422" i="1"/>
  <c r="P423" i="1"/>
  <c r="P424" i="1"/>
  <c r="P425" i="1"/>
  <c r="P426" i="1"/>
  <c r="P427" i="1"/>
  <c r="P417" i="1"/>
  <c r="P418" i="1"/>
  <c r="P419" i="1"/>
  <c r="P420" i="1"/>
  <c r="P421" i="1"/>
  <c r="P416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362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P356" i="1"/>
  <c r="P357" i="1"/>
  <c r="P358" i="1"/>
  <c r="P359" i="1"/>
  <c r="P360" i="1"/>
  <c r="P361" i="1"/>
  <c r="P350" i="1"/>
  <c r="P351" i="1"/>
  <c r="P352" i="1"/>
  <c r="P353" i="1"/>
  <c r="P354" i="1"/>
  <c r="P355" i="1"/>
  <c r="P345" i="1"/>
  <c r="P346" i="1"/>
  <c r="P347" i="1"/>
  <c r="P348" i="1"/>
  <c r="P349" i="1"/>
  <c r="P344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02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P194" i="1"/>
  <c r="P195" i="1"/>
  <c r="P196" i="1"/>
  <c r="P197" i="1"/>
  <c r="P198" i="1"/>
  <c r="P199" i="1"/>
  <c r="P188" i="1"/>
  <c r="P189" i="1"/>
  <c r="P190" i="1"/>
  <c r="P191" i="1"/>
  <c r="P192" i="1"/>
  <c r="P193" i="1"/>
  <c r="P182" i="1"/>
  <c r="P183" i="1"/>
  <c r="P184" i="1"/>
  <c r="P185" i="1"/>
  <c r="P186" i="1"/>
  <c r="P187" i="1"/>
  <c r="P177" i="1"/>
  <c r="P178" i="1"/>
  <c r="P179" i="1"/>
  <c r="P180" i="1"/>
  <c r="P181" i="1"/>
  <c r="P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22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H121" i="1"/>
  <c r="Q121" i="1" s="1"/>
  <c r="H120" i="1"/>
  <c r="Q120" i="1" s="1"/>
  <c r="H119" i="1"/>
  <c r="Q119" i="1" s="1"/>
  <c r="H118" i="1"/>
  <c r="Q118" i="1" s="1"/>
  <c r="H117" i="1"/>
  <c r="N117" i="1" s="1"/>
  <c r="H116" i="1"/>
  <c r="N116" i="1" s="1"/>
  <c r="H115" i="1"/>
  <c r="N115" i="1" s="1"/>
  <c r="H114" i="1"/>
  <c r="N114" i="1" s="1"/>
  <c r="H113" i="1"/>
  <c r="N113" i="1" s="1"/>
  <c r="H112" i="1"/>
  <c r="N112" i="1" s="1"/>
  <c r="H111" i="1"/>
  <c r="N111" i="1" s="1"/>
  <c r="H110" i="1"/>
  <c r="N110" i="1" s="1"/>
  <c r="H109" i="1"/>
  <c r="N109" i="1" s="1"/>
  <c r="H108" i="1"/>
  <c r="N108" i="1" s="1"/>
  <c r="H107" i="1"/>
  <c r="N107" i="1" s="1"/>
  <c r="H106" i="1"/>
  <c r="N106" i="1" s="1"/>
  <c r="H105" i="1"/>
  <c r="N105" i="1" s="1"/>
  <c r="H104" i="1"/>
  <c r="N104" i="1" s="1"/>
  <c r="H103" i="1"/>
  <c r="N103" i="1" s="1"/>
  <c r="H102" i="1"/>
  <c r="N102" i="1" s="1"/>
  <c r="H101" i="1"/>
  <c r="Q101" i="1" s="1"/>
  <c r="H100" i="1"/>
  <c r="N100" i="1" s="1"/>
  <c r="H99" i="1"/>
  <c r="Q99" i="1" s="1"/>
  <c r="H98" i="1"/>
  <c r="Q98" i="1" s="1"/>
  <c r="H97" i="1"/>
  <c r="N97" i="1" s="1"/>
  <c r="H96" i="1"/>
  <c r="N96" i="1" s="1"/>
  <c r="H95" i="1"/>
  <c r="N95" i="1" s="1"/>
  <c r="H94" i="1"/>
  <c r="N94" i="1" s="1"/>
  <c r="H93" i="1"/>
  <c r="N93" i="1" s="1"/>
  <c r="H92" i="1"/>
  <c r="N92" i="1" s="1"/>
  <c r="H91" i="1"/>
  <c r="N91" i="1" s="1"/>
  <c r="H90" i="1"/>
  <c r="Q90" i="1" s="1"/>
  <c r="H89" i="1"/>
  <c r="N89" i="1" s="1"/>
  <c r="H88" i="1"/>
  <c r="Q88" i="1" s="1"/>
  <c r="H87" i="1"/>
  <c r="Q87" i="1" s="1"/>
  <c r="H86" i="1"/>
  <c r="N86" i="1" s="1"/>
  <c r="H85" i="1"/>
  <c r="N85" i="1" s="1"/>
  <c r="H84" i="1"/>
  <c r="N84" i="1" s="1"/>
  <c r="H83" i="1"/>
  <c r="N83" i="1" s="1"/>
  <c r="H82" i="1"/>
  <c r="N82" i="1" s="1"/>
  <c r="H81" i="1"/>
  <c r="N81" i="1" s="1"/>
  <c r="H80" i="1"/>
  <c r="N80" i="1" s="1"/>
  <c r="H79" i="1"/>
  <c r="Q79" i="1" s="1"/>
  <c r="H78" i="1"/>
  <c r="Q78" i="1" s="1"/>
  <c r="H77" i="1"/>
  <c r="N77" i="1" s="1"/>
  <c r="H76" i="1"/>
  <c r="N76" i="1" s="1"/>
  <c r="H75" i="1"/>
  <c r="N75" i="1" s="1"/>
  <c r="H74" i="1"/>
  <c r="Q74" i="1" s="1"/>
  <c r="H73" i="1"/>
  <c r="N73" i="1" s="1"/>
  <c r="H72" i="1"/>
  <c r="N72" i="1" s="1"/>
  <c r="H71" i="1"/>
  <c r="N71" i="1" s="1"/>
  <c r="H70" i="1"/>
  <c r="Q70" i="1" s="1"/>
  <c r="H69" i="1"/>
  <c r="N69" i="1" s="1"/>
  <c r="H68" i="1"/>
  <c r="N68" i="1" s="1"/>
  <c r="H67" i="1"/>
  <c r="N67" i="1" s="1"/>
  <c r="H66" i="1"/>
  <c r="N66" i="1" s="1"/>
  <c r="H65" i="1"/>
  <c r="N65" i="1" s="1"/>
  <c r="H64" i="1"/>
  <c r="Q64" i="1" s="1"/>
  <c r="H63" i="1"/>
  <c r="N63" i="1" s="1"/>
  <c r="H62" i="1"/>
  <c r="N62" i="1" s="1"/>
  <c r="H61" i="1"/>
  <c r="Q61" i="1" s="1"/>
  <c r="H60" i="1"/>
  <c r="N60" i="1" s="1"/>
  <c r="H59" i="1"/>
  <c r="N59" i="1" s="1"/>
  <c r="H58" i="1"/>
  <c r="Q58" i="1" s="1"/>
  <c r="H57" i="1"/>
  <c r="N57" i="1" s="1"/>
  <c r="H56" i="1"/>
  <c r="N56" i="1" s="1"/>
  <c r="H55" i="1"/>
  <c r="N55" i="1" s="1"/>
  <c r="H54" i="1"/>
  <c r="N54" i="1" s="1"/>
  <c r="H53" i="1"/>
  <c r="N53" i="1" s="1"/>
  <c r="H52" i="1"/>
  <c r="N52" i="1" s="1"/>
  <c r="H51" i="1"/>
  <c r="N51" i="1" s="1"/>
  <c r="H50" i="1"/>
  <c r="Q50" i="1" s="1"/>
  <c r="H49" i="1"/>
  <c r="N49" i="1" s="1"/>
  <c r="H48" i="1"/>
  <c r="N48" i="1" s="1"/>
  <c r="H47" i="1"/>
  <c r="Q47" i="1" s="1"/>
  <c r="H46" i="1"/>
  <c r="Q46" i="1" s="1"/>
  <c r="H45" i="1"/>
  <c r="N45" i="1" s="1"/>
  <c r="H44" i="1"/>
  <c r="N44" i="1" s="1"/>
  <c r="H43" i="1"/>
  <c r="N43" i="1" s="1"/>
  <c r="H42" i="1"/>
  <c r="N42" i="1" s="1"/>
  <c r="H41" i="1"/>
  <c r="N41" i="1" s="1"/>
  <c r="H40" i="1"/>
  <c r="N40" i="1" s="1"/>
  <c r="H39" i="1"/>
  <c r="N39" i="1" s="1"/>
  <c r="H38" i="1"/>
  <c r="N38" i="1" s="1"/>
  <c r="H37" i="1"/>
  <c r="Q37" i="1" s="1"/>
  <c r="H36" i="1"/>
  <c r="N36" i="1" s="1"/>
  <c r="H35" i="1"/>
  <c r="Q35" i="1" s="1"/>
  <c r="H34" i="1"/>
  <c r="N34" i="1" s="1"/>
  <c r="H33" i="1"/>
  <c r="N33" i="1" s="1"/>
  <c r="H32" i="1"/>
  <c r="Q32" i="1" s="1"/>
  <c r="H31" i="1"/>
  <c r="N31" i="1" s="1"/>
  <c r="H30" i="1"/>
  <c r="N30" i="1" s="1"/>
  <c r="H29" i="1"/>
  <c r="Q29" i="1" s="1"/>
  <c r="H28" i="1"/>
  <c r="N28" i="1" s="1"/>
  <c r="H27" i="1"/>
  <c r="N27" i="1" s="1"/>
  <c r="H26" i="1"/>
  <c r="N26" i="1" s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37" i="1"/>
  <c r="P36" i="1"/>
  <c r="P35" i="1"/>
  <c r="P34" i="1"/>
  <c r="P33" i="1"/>
  <c r="P32" i="1"/>
  <c r="P116" i="1"/>
  <c r="P117" i="1"/>
  <c r="P118" i="1"/>
  <c r="P119" i="1"/>
  <c r="P120" i="1"/>
  <c r="P121" i="1"/>
  <c r="P92" i="1"/>
  <c r="P93" i="1"/>
  <c r="P94" i="1"/>
  <c r="P95" i="1"/>
  <c r="P96" i="1"/>
  <c r="P97" i="1"/>
  <c r="P68" i="1"/>
  <c r="P69" i="1"/>
  <c r="P70" i="1"/>
  <c r="P71" i="1"/>
  <c r="P72" i="1"/>
  <c r="P73" i="1"/>
  <c r="P38" i="1"/>
  <c r="P39" i="1"/>
  <c r="P40" i="1"/>
  <c r="P41" i="1"/>
  <c r="P42" i="1"/>
  <c r="P43" i="1"/>
  <c r="P27" i="1"/>
  <c r="P28" i="1"/>
  <c r="P29" i="1"/>
  <c r="P30" i="1"/>
  <c r="P31" i="1"/>
  <c r="P26" i="1"/>
  <c r="H25" i="1"/>
  <c r="Q25" i="1" s="1"/>
  <c r="H24" i="1"/>
  <c r="Q24" i="1" s="1"/>
  <c r="H23" i="1"/>
  <c r="N23" i="1" s="1"/>
  <c r="H22" i="1"/>
  <c r="N22" i="1" s="1"/>
  <c r="H21" i="1"/>
  <c r="Q21" i="1" s="1"/>
  <c r="H20" i="1"/>
  <c r="N20" i="1" s="1"/>
  <c r="H19" i="1"/>
  <c r="N19" i="1" s="1"/>
  <c r="H18" i="1"/>
  <c r="N18" i="1" s="1"/>
  <c r="H17" i="1"/>
  <c r="Q17" i="1" s="1"/>
  <c r="H16" i="1"/>
  <c r="N16" i="1" s="1"/>
  <c r="H15" i="1"/>
  <c r="N15" i="1" s="1"/>
  <c r="H14" i="1"/>
  <c r="N14" i="1" s="1"/>
  <c r="H13" i="1"/>
  <c r="Q13" i="1" s="1"/>
  <c r="H12" i="1"/>
  <c r="N12" i="1" s="1"/>
  <c r="H11" i="1"/>
  <c r="N11" i="1" s="1"/>
  <c r="H10" i="1"/>
  <c r="Q10" i="1" s="1"/>
  <c r="H9" i="1"/>
  <c r="N9" i="1" s="1"/>
  <c r="H8" i="1"/>
  <c r="N8" i="1" s="1"/>
  <c r="H7" i="1"/>
  <c r="N7" i="1" s="1"/>
  <c r="H6" i="1"/>
  <c r="N6" i="1" s="1"/>
  <c r="H5" i="1"/>
  <c r="Q5" i="1" s="1"/>
  <c r="H4" i="1"/>
  <c r="N4" i="1" s="1"/>
  <c r="H3" i="1"/>
  <c r="N3" i="1" s="1"/>
  <c r="H2" i="1"/>
  <c r="N2" i="1" s="1"/>
  <c r="P20" i="1"/>
  <c r="P21" i="1"/>
  <c r="P22" i="1"/>
  <c r="P23" i="1"/>
  <c r="P24" i="1"/>
  <c r="P25" i="1"/>
  <c r="P14" i="1"/>
  <c r="P15" i="1"/>
  <c r="P16" i="1"/>
  <c r="P17" i="1"/>
  <c r="P18" i="1"/>
  <c r="P19" i="1"/>
  <c r="P8" i="1"/>
  <c r="P9" i="1"/>
  <c r="P10" i="1"/>
  <c r="P11" i="1"/>
  <c r="P12" i="1"/>
  <c r="P13" i="1"/>
  <c r="P3" i="1"/>
  <c r="P4" i="1"/>
  <c r="P5" i="1"/>
  <c r="P6" i="1"/>
  <c r="P7" i="1"/>
  <c r="P2" i="1"/>
  <c r="H631" i="1"/>
  <c r="Q631" i="1" s="1"/>
  <c r="H615" i="1"/>
  <c r="H618" i="1" s="1"/>
  <c r="H695" i="1"/>
  <c r="Q695" i="1" s="1"/>
  <c r="H649" i="1"/>
  <c r="N649" i="1" s="1"/>
  <c r="H693" i="1"/>
  <c r="Q693" i="1" s="1"/>
  <c r="Q614" i="1"/>
  <c r="H691" i="1"/>
  <c r="Q691" i="1" s="1"/>
  <c r="H511" i="1"/>
  <c r="Q511" i="1" s="1"/>
  <c r="H689" i="1"/>
  <c r="Q689" i="1" s="1"/>
  <c r="H688" i="1"/>
  <c r="Q688" i="1" s="1"/>
  <c r="Q686" i="1"/>
  <c r="H687" i="1"/>
  <c r="H690" i="1" s="1"/>
  <c r="Q680" i="1"/>
  <c r="H683" i="1"/>
  <c r="N683" i="1" s="1"/>
  <c r="Q595" i="1"/>
  <c r="N595" i="1"/>
  <c r="Q573" i="1"/>
  <c r="N550" i="1"/>
  <c r="Q190" i="1"/>
  <c r="N190" i="1"/>
  <c r="Q593" i="1"/>
  <c r="N593" i="1"/>
  <c r="Q571" i="1"/>
  <c r="N571" i="1"/>
  <c r="Q549" i="1"/>
  <c r="Q547" i="1"/>
  <c r="N547" i="1"/>
  <c r="Q187" i="1"/>
  <c r="N187" i="1"/>
  <c r="Q591" i="1"/>
  <c r="N591" i="1"/>
  <c r="Q569" i="1"/>
  <c r="N569" i="1"/>
  <c r="N545" i="1"/>
  <c r="Q185" i="1"/>
  <c r="N587" i="1"/>
  <c r="N567" i="1"/>
  <c r="Q586" i="1"/>
  <c r="N586" i="1"/>
  <c r="Q183" i="1"/>
  <c r="Q562" i="1"/>
  <c r="N562" i="1"/>
  <c r="Q179" i="1"/>
  <c r="Q538" i="1"/>
  <c r="N538" i="1"/>
  <c r="Q178" i="1"/>
  <c r="N178" i="1"/>
  <c r="H600" i="1"/>
  <c r="N600" i="1" s="1"/>
  <c r="H715" i="1" l="1"/>
  <c r="N715" i="1" s="1"/>
  <c r="Q620" i="1"/>
  <c r="N181" i="1"/>
  <c r="Q710" i="1"/>
  <c r="N541" i="1"/>
  <c r="Q589" i="1"/>
  <c r="N544" i="1"/>
  <c r="H711" i="1"/>
  <c r="Q711" i="1" s="1"/>
  <c r="H621" i="1"/>
  <c r="H624" i="1" s="1"/>
  <c r="H712" i="1"/>
  <c r="Q712" i="1" s="1"/>
  <c r="H622" i="1"/>
  <c r="Q622" i="1" s="1"/>
  <c r="H713" i="1"/>
  <c r="N713" i="1" s="1"/>
  <c r="H623" i="1"/>
  <c r="N623" i="1" s="1"/>
  <c r="Q30" i="1"/>
  <c r="Q561" i="1"/>
  <c r="N177" i="1"/>
  <c r="H180" i="1"/>
  <c r="N180" i="1" s="1"/>
  <c r="N561" i="1"/>
  <c r="Q537" i="1"/>
  <c r="N537" i="1"/>
  <c r="H640" i="1"/>
  <c r="N640" i="1" s="1"/>
  <c r="Q559" i="1"/>
  <c r="H645" i="1"/>
  <c r="Q645" i="1" s="1"/>
  <c r="Q644" i="1"/>
  <c r="H647" i="1"/>
  <c r="Q647" i="1" s="1"/>
  <c r="Q95" i="1"/>
  <c r="N199" i="1"/>
  <c r="H646" i="1"/>
  <c r="N646" i="1" s="1"/>
  <c r="Q45" i="1"/>
  <c r="H523" i="1"/>
  <c r="Q523" i="1" s="1"/>
  <c r="H503" i="1"/>
  <c r="N503" i="1" s="1"/>
  <c r="Q65" i="1"/>
  <c r="Q114" i="1"/>
  <c r="H507" i="1"/>
  <c r="Q507" i="1" s="1"/>
  <c r="Q66" i="1"/>
  <c r="H641" i="1"/>
  <c r="Q641" i="1" s="1"/>
  <c r="Q638" i="1"/>
  <c r="N195" i="1"/>
  <c r="Q195" i="1"/>
  <c r="H639" i="1"/>
  <c r="H642" i="1" s="1"/>
  <c r="H643" i="1"/>
  <c r="N643" i="1" s="1"/>
  <c r="Q110" i="1"/>
  <c r="H653" i="1"/>
  <c r="N653" i="1" s="1"/>
  <c r="H655" i="1"/>
  <c r="N655" i="1" s="1"/>
  <c r="Q69" i="1"/>
  <c r="H651" i="1"/>
  <c r="H654" i="1" s="1"/>
  <c r="Q654" i="1" s="1"/>
  <c r="H652" i="1"/>
  <c r="N652" i="1" s="1"/>
  <c r="Q650" i="1"/>
  <c r="N98" i="1"/>
  <c r="H576" i="1"/>
  <c r="N576" i="1" s="1"/>
  <c r="H685" i="1"/>
  <c r="Q685" i="1" s="1"/>
  <c r="Q748" i="1"/>
  <c r="H192" i="1"/>
  <c r="N192" i="1" s="1"/>
  <c r="Q626" i="1"/>
  <c r="H681" i="1"/>
  <c r="Q681" i="1" s="1"/>
  <c r="N539" i="1"/>
  <c r="Q82" i="1"/>
  <c r="N597" i="1"/>
  <c r="Q102" i="1"/>
  <c r="H629" i="1"/>
  <c r="N629" i="1" s="1"/>
  <c r="Q189" i="1"/>
  <c r="N549" i="1"/>
  <c r="H682" i="1"/>
  <c r="Q682" i="1" s="1"/>
  <c r="Q22" i="1"/>
  <c r="Q54" i="1"/>
  <c r="N13" i="1"/>
  <c r="Q86" i="1"/>
  <c r="N555" i="1"/>
  <c r="H472" i="1"/>
  <c r="N580" i="1"/>
  <c r="Q488" i="1"/>
  <c r="Q196" i="1"/>
  <c r="Q8" i="1"/>
  <c r="N622" i="1"/>
  <c r="N579" i="1"/>
  <c r="H627" i="1"/>
  <c r="H630" i="1" s="1"/>
  <c r="Q630" i="1" s="1"/>
  <c r="Q40" i="1"/>
  <c r="Q656" i="1"/>
  <c r="Q555" i="1"/>
  <c r="Q44" i="1"/>
  <c r="H658" i="1"/>
  <c r="N658" i="1" s="1"/>
  <c r="H477" i="1"/>
  <c r="Q477" i="1" s="1"/>
  <c r="H628" i="1"/>
  <c r="Q628" i="1" s="1"/>
  <c r="H657" i="1"/>
  <c r="Q657" i="1" s="1"/>
  <c r="H454" i="1"/>
  <c r="N454" i="1" s="1"/>
  <c r="H659" i="1"/>
  <c r="Q659" i="1" s="1"/>
  <c r="H582" i="1"/>
  <c r="N582" i="1" s="1"/>
  <c r="H619" i="1"/>
  <c r="N619" i="1" s="1"/>
  <c r="Q59" i="1"/>
  <c r="H473" i="1"/>
  <c r="Q473" i="1" s="1"/>
  <c r="H616" i="1"/>
  <c r="Q616" i="1" s="1"/>
  <c r="Q75" i="1"/>
  <c r="H475" i="1"/>
  <c r="Q475" i="1" s="1"/>
  <c r="H471" i="1"/>
  <c r="Q471" i="1" s="1"/>
  <c r="Q73" i="1"/>
  <c r="H661" i="1"/>
  <c r="N661" i="1" s="1"/>
  <c r="H617" i="1"/>
  <c r="Q617" i="1" s="1"/>
  <c r="Q470" i="1"/>
  <c r="H610" i="1"/>
  <c r="N610" i="1" s="1"/>
  <c r="Q91" i="1"/>
  <c r="N5" i="1"/>
  <c r="N47" i="1"/>
  <c r="Q577" i="1"/>
  <c r="H664" i="1"/>
  <c r="Q664" i="1" s="1"/>
  <c r="Q19" i="1"/>
  <c r="Q117" i="1"/>
  <c r="Q56" i="1"/>
  <c r="Q662" i="1"/>
  <c r="N21" i="1"/>
  <c r="N78" i="1"/>
  <c r="Q77" i="1"/>
  <c r="N601" i="1"/>
  <c r="Q93" i="1"/>
  <c r="Q104" i="1"/>
  <c r="H455" i="1"/>
  <c r="Q455" i="1" s="1"/>
  <c r="Q649" i="1"/>
  <c r="H490" i="1"/>
  <c r="N490" i="1" s="1"/>
  <c r="H493" i="1"/>
  <c r="N493" i="1" s="1"/>
  <c r="Q452" i="1"/>
  <c r="H750" i="1"/>
  <c r="N750" i="1" s="1"/>
  <c r="Q599" i="1"/>
  <c r="H485" i="1"/>
  <c r="N485" i="1" s="1"/>
  <c r="Q89" i="1"/>
  <c r="N25" i="1"/>
  <c r="H667" i="1"/>
  <c r="N667" i="1" s="1"/>
  <c r="H663" i="1"/>
  <c r="N663" i="1" s="1"/>
  <c r="Q4" i="1"/>
  <c r="H665" i="1"/>
  <c r="Q665" i="1" s="1"/>
  <c r="Q108" i="1"/>
  <c r="Q36" i="1"/>
  <c r="H453" i="1"/>
  <c r="N453" i="1" s="1"/>
  <c r="Q668" i="1"/>
  <c r="Q62" i="1"/>
  <c r="Q84" i="1"/>
  <c r="N58" i="1"/>
  <c r="Q105" i="1"/>
  <c r="Q76" i="1"/>
  <c r="Q553" i="1"/>
  <c r="Q60" i="1"/>
  <c r="H457" i="1"/>
  <c r="N457" i="1" s="1"/>
  <c r="Q48" i="1"/>
  <c r="N88" i="1"/>
  <c r="H491" i="1"/>
  <c r="Q491" i="1" s="1"/>
  <c r="N691" i="1"/>
  <c r="H508" i="1"/>
  <c r="Q508" i="1" s="1"/>
  <c r="H697" i="1"/>
  <c r="N697" i="1" s="1"/>
  <c r="Q34" i="1"/>
  <c r="Q18" i="1"/>
  <c r="Q12" i="1"/>
  <c r="Q109" i="1"/>
  <c r="Q23" i="1"/>
  <c r="Q567" i="1"/>
  <c r="Q28" i="1"/>
  <c r="Q31" i="1"/>
  <c r="H625" i="1"/>
  <c r="Q71" i="1"/>
  <c r="Q43" i="1"/>
  <c r="N79" i="1"/>
  <c r="Q113" i="1"/>
  <c r="H489" i="1"/>
  <c r="N489" i="1" s="1"/>
  <c r="Q72" i="1"/>
  <c r="Q107" i="1"/>
  <c r="Q42" i="1"/>
  <c r="N17" i="1"/>
  <c r="H762" i="1"/>
  <c r="Q762" i="1" s="1"/>
  <c r="Q506" i="1"/>
  <c r="H509" i="1"/>
  <c r="Q509" i="1" s="1"/>
  <c r="H532" i="1"/>
  <c r="Q532" i="1" s="1"/>
  <c r="Q3" i="1"/>
  <c r="N61" i="1"/>
  <c r="N74" i="1"/>
  <c r="N540" i="1"/>
  <c r="N693" i="1"/>
  <c r="Q80" i="1"/>
  <c r="Q67" i="1"/>
  <c r="Q759" i="1"/>
  <c r="Q83" i="1"/>
  <c r="H694" i="1"/>
  <c r="N694" i="1" s="1"/>
  <c r="Q692" i="1"/>
  <c r="N689" i="1"/>
  <c r="N575" i="1"/>
  <c r="N557" i="1"/>
  <c r="N631" i="1"/>
  <c r="Q621" i="1"/>
  <c r="Q581" i="1"/>
  <c r="Q598" i="1"/>
  <c r="N29" i="1"/>
  <c r="N87" i="1"/>
  <c r="Q100" i="1"/>
  <c r="H696" i="1"/>
  <c r="Q696" i="1" s="1"/>
  <c r="Q96" i="1"/>
  <c r="N191" i="1"/>
  <c r="Q15" i="1"/>
  <c r="Q112" i="1"/>
  <c r="Q103" i="1"/>
  <c r="H660" i="1"/>
  <c r="Q660" i="1" s="1"/>
  <c r="Q751" i="1"/>
  <c r="Q713" i="1"/>
  <c r="Q715" i="1"/>
  <c r="N551" i="1"/>
  <c r="Q27" i="1"/>
  <c r="N10" i="1"/>
  <c r="N118" i="1"/>
  <c r="Q63" i="1"/>
  <c r="Q14" i="1"/>
  <c r="Q38" i="1"/>
  <c r="Q111" i="1"/>
  <c r="N24" i="1"/>
  <c r="N70" i="1"/>
  <c r="N711" i="1"/>
  <c r="N695" i="1"/>
  <c r="Q94" i="1"/>
  <c r="Q53" i="1"/>
  <c r="Q41" i="1"/>
  <c r="Q26" i="1"/>
  <c r="Q85" i="1"/>
  <c r="N747" i="1"/>
  <c r="Q546" i="1"/>
  <c r="N546" i="1"/>
  <c r="N198" i="1"/>
  <c r="Q198" i="1"/>
  <c r="N583" i="1"/>
  <c r="N563" i="1"/>
  <c r="H502" i="1"/>
  <c r="H526" i="1"/>
  <c r="N526" i="1" s="1"/>
  <c r="H505" i="1"/>
  <c r="Q505" i="1" s="1"/>
  <c r="Q9" i="1"/>
  <c r="H701" i="1"/>
  <c r="N701" i="1" s="1"/>
  <c r="H705" i="1"/>
  <c r="H708" i="1" s="1"/>
  <c r="Q583" i="1"/>
  <c r="Q7" i="1"/>
  <c r="Q11" i="1"/>
  <c r="H521" i="1"/>
  <c r="N35" i="1"/>
  <c r="N90" i="1"/>
  <c r="N99" i="1"/>
  <c r="N657" i="1"/>
  <c r="H613" i="1"/>
  <c r="N753" i="1"/>
  <c r="N543" i="1"/>
  <c r="Q180" i="1"/>
  <c r="Q543" i="1"/>
  <c r="Q6" i="1"/>
  <c r="Q39" i="1"/>
  <c r="Q57" i="1"/>
  <c r="H633" i="1"/>
  <c r="H635" i="1"/>
  <c r="H749" i="1"/>
  <c r="N749" i="1" s="1"/>
  <c r="N565" i="1"/>
  <c r="N184" i="1"/>
  <c r="N615" i="1"/>
  <c r="H709" i="1"/>
  <c r="Q2" i="1"/>
  <c r="Q55" i="1"/>
  <c r="H637" i="1"/>
  <c r="N37" i="1"/>
  <c r="N46" i="1"/>
  <c r="N64" i="1"/>
  <c r="N101" i="1"/>
  <c r="N119" i="1"/>
  <c r="H706" i="1"/>
  <c r="Q16" i="1"/>
  <c r="Q33" i="1"/>
  <c r="H519" i="1"/>
  <c r="Q519" i="1" s="1"/>
  <c r="N511" i="1"/>
  <c r="Q20" i="1"/>
  <c r="H699" i="1"/>
  <c r="Q699" i="1" s="1"/>
  <c r="N120" i="1"/>
  <c r="Q565" i="1"/>
  <c r="Q81" i="1"/>
  <c r="Q51" i="1"/>
  <c r="Q106" i="1"/>
  <c r="H707" i="1"/>
  <c r="N707" i="1" s="1"/>
  <c r="H496" i="1"/>
  <c r="Q97" i="1"/>
  <c r="Q52" i="1"/>
  <c r="H497" i="1"/>
  <c r="Q563" i="1"/>
  <c r="H700" i="1"/>
  <c r="Q615" i="1"/>
  <c r="Q115" i="1"/>
  <c r="Q116" i="1"/>
  <c r="Q632" i="1"/>
  <c r="H520" i="1"/>
  <c r="H499" i="1"/>
  <c r="N32" i="1"/>
  <c r="N50" i="1"/>
  <c r="Q454" i="1"/>
  <c r="Q494" i="1"/>
  <c r="Q608" i="1"/>
  <c r="H611" i="1"/>
  <c r="Q611" i="1" s="1"/>
  <c r="H609" i="1"/>
  <c r="H612" i="1" s="1"/>
  <c r="Q600" i="1"/>
  <c r="Q646" i="1"/>
  <c r="N183" i="1"/>
  <c r="Q500" i="1"/>
  <c r="Q698" i="1"/>
  <c r="Q704" i="1"/>
  <c r="Q518" i="1"/>
  <c r="Q524" i="1"/>
  <c r="H495" i="1"/>
  <c r="N495" i="1" s="1"/>
  <c r="H634" i="1"/>
  <c r="H501" i="1"/>
  <c r="H504" i="1" s="1"/>
  <c r="H703" i="1"/>
  <c r="Q594" i="1"/>
  <c r="N594" i="1"/>
  <c r="Q558" i="1"/>
  <c r="N688" i="1"/>
  <c r="H714" i="1"/>
  <c r="N628" i="1"/>
  <c r="N556" i="1"/>
  <c r="N564" i="1"/>
  <c r="N592" i="1"/>
  <c r="N574" i="1"/>
  <c r="Q582" i="1"/>
  <c r="N763" i="1"/>
  <c r="Q574" i="1"/>
  <c r="N523" i="1"/>
  <c r="Q197" i="1"/>
  <c r="Q623" i="1"/>
  <c r="Q687" i="1"/>
  <c r="N659" i="1"/>
  <c r="H648" i="1"/>
  <c r="N645" i="1"/>
  <c r="H462" i="1"/>
  <c r="Q459" i="1"/>
  <c r="N459" i="1"/>
  <c r="N467" i="1"/>
  <c r="Q467" i="1"/>
  <c r="N527" i="1"/>
  <c r="Q527" i="1"/>
  <c r="Q514" i="1"/>
  <c r="N514" i="1"/>
  <c r="Q718" i="1"/>
  <c r="N718" i="1"/>
  <c r="N761" i="1"/>
  <c r="Q761" i="1"/>
  <c r="Q186" i="1"/>
  <c r="N186" i="1"/>
  <c r="Q690" i="1"/>
  <c r="N690" i="1"/>
  <c r="Q618" i="1"/>
  <c r="N618" i="1"/>
  <c r="N642" i="1"/>
  <c r="Q642" i="1"/>
  <c r="N624" i="1"/>
  <c r="Q624" i="1"/>
  <c r="Q478" i="1"/>
  <c r="N478" i="1"/>
  <c r="Q669" i="1"/>
  <c r="H672" i="1"/>
  <c r="N669" i="1"/>
  <c r="Q568" i="1"/>
  <c r="Q683" i="1"/>
  <c r="H483" i="1"/>
  <c r="H465" i="1"/>
  <c r="Q458" i="1"/>
  <c r="H677" i="1"/>
  <c r="H515" i="1"/>
  <c r="H461" i="1"/>
  <c r="H513" i="1"/>
  <c r="H671" i="1"/>
  <c r="Q716" i="1"/>
  <c r="H676" i="1"/>
  <c r="H721" i="1"/>
  <c r="N687" i="1"/>
  <c r="N507" i="1"/>
  <c r="Q476" i="1"/>
  <c r="H487" i="1"/>
  <c r="H603" i="1"/>
  <c r="H675" i="1"/>
  <c r="N458" i="1"/>
  <c r="N476" i="1"/>
  <c r="N512" i="1"/>
  <c r="N524" i="1"/>
  <c r="N668" i="1"/>
  <c r="N716" i="1"/>
  <c r="H756" i="1"/>
  <c r="N757" i="1"/>
  <c r="Q576" i="1"/>
  <c r="Q564" i="1"/>
  <c r="H588" i="1"/>
  <c r="N585" i="1"/>
  <c r="N617" i="1"/>
  <c r="H510" i="1"/>
  <c r="Q512" i="1"/>
  <c r="H717" i="1"/>
  <c r="H719" i="1"/>
  <c r="N464" i="1"/>
  <c r="N482" i="1"/>
  <c r="N530" i="1"/>
  <c r="N602" i="1"/>
  <c r="N674" i="1"/>
  <c r="N647" i="1"/>
  <c r="Q640" i="1"/>
  <c r="H529" i="1"/>
  <c r="Q49" i="1"/>
  <c r="H670" i="1"/>
  <c r="H469" i="1"/>
  <c r="H605" i="1"/>
  <c r="N754" i="1"/>
  <c r="N570" i="1"/>
  <c r="H466" i="1"/>
  <c r="Q760" i="1"/>
  <c r="H517" i="1"/>
  <c r="H525" i="1"/>
  <c r="H463" i="1"/>
  <c r="H479" i="1"/>
  <c r="H755" i="1"/>
  <c r="H481" i="1"/>
  <c r="Q552" i="1"/>
  <c r="H460" i="1"/>
  <c r="Q464" i="1"/>
  <c r="N121" i="1"/>
  <c r="N760" i="1"/>
  <c r="H673" i="1"/>
  <c r="H679" i="1"/>
  <c r="N193" i="1"/>
  <c r="H484" i="1"/>
  <c r="H533" i="1"/>
  <c r="H535" i="1"/>
  <c r="H607" i="1"/>
  <c r="N712" i="1"/>
  <c r="N621" i="1"/>
  <c r="H604" i="1"/>
  <c r="H531" i="1"/>
  <c r="N641" i="1"/>
  <c r="Q92" i="1"/>
  <c r="Q68" i="1"/>
  <c r="Q503" i="1" l="1"/>
  <c r="N654" i="1"/>
  <c r="Q653" i="1"/>
  <c r="N639" i="1"/>
  <c r="N630" i="1"/>
  <c r="Q655" i="1"/>
  <c r="N651" i="1"/>
  <c r="Q629" i="1"/>
  <c r="Q192" i="1"/>
  <c r="Q639" i="1"/>
  <c r="Q652" i="1"/>
  <c r="Q490" i="1"/>
  <c r="N475" i="1"/>
  <c r="Q643" i="1"/>
  <c r="N682" i="1"/>
  <c r="Q651" i="1"/>
  <c r="N665" i="1"/>
  <c r="N471" i="1"/>
  <c r="Q619" i="1"/>
  <c r="H456" i="1"/>
  <c r="N456" i="1" s="1"/>
  <c r="H480" i="1"/>
  <c r="N480" i="1" s="1"/>
  <c r="Q658" i="1"/>
  <c r="N477" i="1"/>
  <c r="N508" i="1"/>
  <c r="Q453" i="1"/>
  <c r="N491" i="1"/>
  <c r="N681" i="1"/>
  <c r="N616" i="1"/>
  <c r="Q610" i="1"/>
  <c r="H474" i="1"/>
  <c r="Q474" i="1" s="1"/>
  <c r="H684" i="1"/>
  <c r="N684" i="1" s="1"/>
  <c r="Q667" i="1"/>
  <c r="N685" i="1"/>
  <c r="H702" i="1"/>
  <c r="Q702" i="1" s="1"/>
  <c r="Q701" i="1"/>
  <c r="Q493" i="1"/>
  <c r="Q457" i="1"/>
  <c r="N473" i="1"/>
  <c r="N664" i="1"/>
  <c r="Q627" i="1"/>
  <c r="N455" i="1"/>
  <c r="N627" i="1"/>
  <c r="H492" i="1"/>
  <c r="N492" i="1" s="1"/>
  <c r="Q661" i="1"/>
  <c r="N472" i="1"/>
  <c r="Q472" i="1"/>
  <c r="N532" i="1"/>
  <c r="N696" i="1"/>
  <c r="N509" i="1"/>
  <c r="N699" i="1"/>
  <c r="Q489" i="1"/>
  <c r="Q750" i="1"/>
  <c r="Q749" i="1"/>
  <c r="N762" i="1"/>
  <c r="Q697" i="1"/>
  <c r="Q485" i="1"/>
  <c r="H522" i="1"/>
  <c r="N522" i="1" s="1"/>
  <c r="H666" i="1"/>
  <c r="Q663" i="1"/>
  <c r="Q625" i="1"/>
  <c r="N625" i="1"/>
  <c r="Q526" i="1"/>
  <c r="Q694" i="1"/>
  <c r="N660" i="1"/>
  <c r="N505" i="1"/>
  <c r="Q707" i="1"/>
  <c r="N520" i="1"/>
  <c r="Q520" i="1"/>
  <c r="Q709" i="1"/>
  <c r="N709" i="1"/>
  <c r="N502" i="1"/>
  <c r="Q502" i="1"/>
  <c r="Q496" i="1"/>
  <c r="N496" i="1"/>
  <c r="Q635" i="1"/>
  <c r="N635" i="1"/>
  <c r="N521" i="1"/>
  <c r="Q521" i="1"/>
  <c r="N609" i="1"/>
  <c r="Q609" i="1"/>
  <c r="H636" i="1"/>
  <c r="Q633" i="1"/>
  <c r="N633" i="1"/>
  <c r="N706" i="1"/>
  <c r="Q706" i="1"/>
  <c r="Q703" i="1"/>
  <c r="N703" i="1"/>
  <c r="Q700" i="1"/>
  <c r="N700" i="1"/>
  <c r="Q705" i="1"/>
  <c r="N705" i="1"/>
  <c r="N501" i="1"/>
  <c r="Q501" i="1"/>
  <c r="Q634" i="1"/>
  <c r="N634" i="1"/>
  <c r="H498" i="1"/>
  <c r="Q495" i="1"/>
  <c r="Q637" i="1"/>
  <c r="N637" i="1"/>
  <c r="N611" i="1"/>
  <c r="Q497" i="1"/>
  <c r="N497" i="1"/>
  <c r="N613" i="1"/>
  <c r="Q613" i="1"/>
  <c r="N519" i="1"/>
  <c r="Q499" i="1"/>
  <c r="N499" i="1"/>
  <c r="N648" i="1"/>
  <c r="Q648" i="1"/>
  <c r="N714" i="1"/>
  <c r="Q714" i="1"/>
  <c r="Q481" i="1"/>
  <c r="N481" i="1"/>
  <c r="Q755" i="1"/>
  <c r="N755" i="1"/>
  <c r="N529" i="1"/>
  <c r="Q529" i="1"/>
  <c r="H468" i="1"/>
  <c r="N465" i="1"/>
  <c r="Q465" i="1"/>
  <c r="H486" i="1"/>
  <c r="Q483" i="1"/>
  <c r="N483" i="1"/>
  <c r="Q463" i="1"/>
  <c r="N463" i="1"/>
  <c r="N717" i="1"/>
  <c r="Q717" i="1"/>
  <c r="H720" i="1"/>
  <c r="Q484" i="1"/>
  <c r="N484" i="1"/>
  <c r="Q479" i="1"/>
  <c r="N479" i="1"/>
  <c r="Q719" i="1"/>
  <c r="N719" i="1"/>
  <c r="Q525" i="1"/>
  <c r="N525" i="1"/>
  <c r="H528" i="1"/>
  <c r="Q679" i="1"/>
  <c r="N679" i="1"/>
  <c r="Q721" i="1"/>
  <c r="N721" i="1"/>
  <c r="N504" i="1"/>
  <c r="Q504" i="1"/>
  <c r="Q673" i="1"/>
  <c r="N673" i="1"/>
  <c r="Q510" i="1"/>
  <c r="N510" i="1"/>
  <c r="Q676" i="1"/>
  <c r="N676" i="1"/>
  <c r="N462" i="1"/>
  <c r="Q462" i="1"/>
  <c r="Q517" i="1"/>
  <c r="N517" i="1"/>
  <c r="N535" i="1"/>
  <c r="Q535" i="1"/>
  <c r="Q671" i="1"/>
  <c r="N671" i="1"/>
  <c r="N672" i="1"/>
  <c r="Q672" i="1"/>
  <c r="Q466" i="1"/>
  <c r="N466" i="1"/>
  <c r="Q513" i="1"/>
  <c r="N513" i="1"/>
  <c r="H516" i="1"/>
  <c r="N708" i="1"/>
  <c r="Q708" i="1"/>
  <c r="N461" i="1"/>
  <c r="Q461" i="1"/>
  <c r="N588" i="1"/>
  <c r="Q588" i="1"/>
  <c r="Q533" i="1"/>
  <c r="N533" i="1"/>
  <c r="Q531" i="1"/>
  <c r="N531" i="1"/>
  <c r="H534" i="1"/>
  <c r="Q675" i="1"/>
  <c r="N675" i="1"/>
  <c r="H678" i="1"/>
  <c r="N460" i="1"/>
  <c r="Q460" i="1"/>
  <c r="Q605" i="1"/>
  <c r="N605" i="1"/>
  <c r="N603" i="1"/>
  <c r="Q603" i="1"/>
  <c r="H606" i="1"/>
  <c r="Q515" i="1"/>
  <c r="N515" i="1"/>
  <c r="Q487" i="1"/>
  <c r="N487" i="1"/>
  <c r="N677" i="1"/>
  <c r="Q677" i="1"/>
  <c r="Q604" i="1"/>
  <c r="N604" i="1"/>
  <c r="Q469" i="1"/>
  <c r="N469" i="1"/>
  <c r="Q607" i="1"/>
  <c r="N607" i="1"/>
  <c r="Q670" i="1"/>
  <c r="N670" i="1"/>
  <c r="Q756" i="1"/>
  <c r="N756" i="1"/>
  <c r="Q612" i="1"/>
  <c r="N612" i="1"/>
  <c r="Q480" i="1" l="1"/>
  <c r="N702" i="1"/>
  <c r="Q456" i="1"/>
  <c r="N474" i="1"/>
  <c r="Q492" i="1"/>
  <c r="Q684" i="1"/>
  <c r="Q522" i="1"/>
  <c r="N666" i="1"/>
  <c r="Q666" i="1"/>
  <c r="Q498" i="1"/>
  <c r="N498" i="1"/>
  <c r="N636" i="1"/>
  <c r="Q636" i="1"/>
  <c r="N606" i="1"/>
  <c r="Q606" i="1"/>
  <c r="Q528" i="1"/>
  <c r="N528" i="1"/>
  <c r="Q486" i="1"/>
  <c r="N486" i="1"/>
  <c r="N468" i="1"/>
  <c r="Q468" i="1"/>
  <c r="Q516" i="1"/>
  <c r="N516" i="1"/>
  <c r="N678" i="1"/>
  <c r="Q678" i="1"/>
  <c r="N534" i="1"/>
  <c r="Q534" i="1"/>
  <c r="N720" i="1"/>
  <c r="Q720" i="1"/>
</calcChain>
</file>

<file path=xl/sharedStrings.xml><?xml version="1.0" encoding="utf-8"?>
<sst xmlns="http://schemas.openxmlformats.org/spreadsheetml/2006/main" count="7131" uniqueCount="157">
  <si>
    <t>DK JEANS</t>
  </si>
  <si>
    <t>LT JEANS</t>
  </si>
  <si>
    <t>COLOR</t>
    <phoneticPr fontId="1" type="noConversion"/>
  </si>
  <si>
    <t>NUMBER</t>
    <phoneticPr fontId="1" type="noConversion"/>
  </si>
  <si>
    <t>BARCODE</t>
    <phoneticPr fontId="1" type="noConversion"/>
  </si>
  <si>
    <t>ART</t>
    <phoneticPr fontId="1" type="noConversion"/>
  </si>
  <si>
    <t>IMAGE</t>
    <phoneticPr fontId="1" type="noConversion"/>
  </si>
  <si>
    <t>NEGRO</t>
  </si>
  <si>
    <t>DORADO</t>
  </si>
  <si>
    <t>PLATEADO</t>
  </si>
  <si>
    <t>ROJO</t>
  </si>
  <si>
    <t>外箱贴标</t>
    <phoneticPr fontId="1" type="noConversion"/>
  </si>
  <si>
    <t>鞋图贴标</t>
    <phoneticPr fontId="1" type="noConversion"/>
  </si>
  <si>
    <t>列1</t>
    <phoneticPr fontId="1" type="noConversion"/>
  </si>
  <si>
    <t>ORDER</t>
    <phoneticPr fontId="1" type="noConversion"/>
  </si>
  <si>
    <t>外箱数量</t>
    <phoneticPr fontId="1" type="noConversion"/>
  </si>
  <si>
    <t>LOOKY-1</t>
  </si>
  <si>
    <t>BEIGE</t>
  </si>
  <si>
    <t>JEANS</t>
  </si>
  <si>
    <t>LOOKY.pdf</t>
    <phoneticPr fontId="1" type="noConversion"/>
  </si>
  <si>
    <t>17SPX15</t>
    <phoneticPr fontId="1" type="noConversion"/>
  </si>
  <si>
    <t>PU</t>
    <phoneticPr fontId="1" type="noConversion"/>
  </si>
  <si>
    <t>SNW17817</t>
  </si>
  <si>
    <t>TANTS-1</t>
  </si>
  <si>
    <t>TANTS-2</t>
    <phoneticPr fontId="1" type="noConversion"/>
  </si>
  <si>
    <t>TANTS-3</t>
    <phoneticPr fontId="1" type="noConversion"/>
  </si>
  <si>
    <t>TANTS-4</t>
    <phoneticPr fontId="1" type="noConversion"/>
  </si>
  <si>
    <t>TANTS-5</t>
    <phoneticPr fontId="1" type="noConversion"/>
  </si>
  <si>
    <t>VERDE</t>
    <phoneticPr fontId="1" type="noConversion"/>
  </si>
  <si>
    <t>DORADO</t>
    <phoneticPr fontId="1" type="noConversion"/>
  </si>
  <si>
    <t>NEGRO</t>
    <phoneticPr fontId="1" type="noConversion"/>
  </si>
  <si>
    <t>ROJO</t>
    <phoneticPr fontId="1" type="noConversion"/>
  </si>
  <si>
    <t>CAMEL</t>
    <phoneticPr fontId="1" type="noConversion"/>
  </si>
  <si>
    <t>JEANS</t>
    <phoneticPr fontId="1" type="noConversion"/>
  </si>
  <si>
    <t>VERDE</t>
    <phoneticPr fontId="1" type="noConversion"/>
  </si>
  <si>
    <t>BEIGE</t>
    <phoneticPr fontId="1" type="noConversion"/>
  </si>
  <si>
    <t>TANTS-1</t>
    <phoneticPr fontId="1" type="noConversion"/>
  </si>
  <si>
    <t>VERDE</t>
  </si>
  <si>
    <t>BLANCO</t>
  </si>
  <si>
    <t>EKO-1</t>
  </si>
  <si>
    <t>AZUL</t>
  </si>
  <si>
    <t>EKO-2</t>
  </si>
  <si>
    <t>17SPX24</t>
    <phoneticPr fontId="1" type="noConversion"/>
  </si>
  <si>
    <t>HOPA-1</t>
  </si>
  <si>
    <t>17SPX35</t>
    <phoneticPr fontId="1" type="noConversion"/>
  </si>
  <si>
    <t>HUM-1</t>
    <phoneticPr fontId="1" type="noConversion"/>
  </si>
  <si>
    <t>SNW17825</t>
    <phoneticPr fontId="1" type="noConversion"/>
  </si>
  <si>
    <t>NEGRO</t>
    <phoneticPr fontId="1" type="noConversion"/>
  </si>
  <si>
    <t>ROJO</t>
    <phoneticPr fontId="1" type="noConversion"/>
  </si>
  <si>
    <t>VERDE</t>
    <phoneticPr fontId="1" type="noConversion"/>
  </si>
  <si>
    <t>BEIGE</t>
    <phoneticPr fontId="1" type="noConversion"/>
  </si>
  <si>
    <t>17SPX39</t>
  </si>
  <si>
    <t>TRONI-1</t>
  </si>
  <si>
    <t>17SPX40</t>
  </si>
  <si>
    <t>DIDO-1</t>
  </si>
  <si>
    <t>ROSE GOLD</t>
  </si>
  <si>
    <t>17SPX40</t>
    <phoneticPr fontId="1" type="noConversion"/>
  </si>
  <si>
    <t>PVC</t>
    <phoneticPr fontId="1" type="noConversion"/>
  </si>
  <si>
    <t>RUBBER</t>
    <phoneticPr fontId="1" type="noConversion"/>
  </si>
  <si>
    <t>DISA-1</t>
  </si>
  <si>
    <t>17SPX48</t>
  </si>
  <si>
    <t>ROSADO</t>
  </si>
  <si>
    <t>XONY-1</t>
  </si>
  <si>
    <t>17SPX53</t>
  </si>
  <si>
    <t>ROJO DE VINO</t>
  </si>
  <si>
    <t>KER-1</t>
  </si>
  <si>
    <t>DISA-1</t>
    <phoneticPr fontId="1" type="noConversion"/>
  </si>
  <si>
    <t>17SPX54</t>
    <phoneticPr fontId="1" type="noConversion"/>
  </si>
  <si>
    <t>VANIY-1</t>
  </si>
  <si>
    <t>CINO-1</t>
  </si>
  <si>
    <t>GRIS</t>
  </si>
  <si>
    <t>SNW17849</t>
    <phoneticPr fontId="1" type="noConversion"/>
  </si>
  <si>
    <t>LAC-1</t>
    <phoneticPr fontId="1" type="noConversion"/>
  </si>
  <si>
    <t>PVC</t>
    <phoneticPr fontId="1" type="noConversion"/>
  </si>
  <si>
    <t>17SPX64</t>
    <phoneticPr fontId="1" type="noConversion"/>
  </si>
  <si>
    <t>ZERE-1</t>
  </si>
  <si>
    <t>KIOS-1</t>
  </si>
  <si>
    <t>SNW17851</t>
  </si>
  <si>
    <t>KOP-1</t>
  </si>
  <si>
    <t>PVC</t>
    <phoneticPr fontId="1" type="noConversion"/>
  </si>
  <si>
    <t>KIOS-2</t>
    <phoneticPr fontId="1" type="noConversion"/>
  </si>
  <si>
    <t>KIOS-1.pdf</t>
    <phoneticPr fontId="1" type="noConversion"/>
  </si>
  <si>
    <t>KOG-1</t>
  </si>
  <si>
    <t>NAVY</t>
  </si>
  <si>
    <t>17SPX67</t>
    <phoneticPr fontId="1" type="noConversion"/>
  </si>
  <si>
    <t>RUBBER</t>
    <phoneticPr fontId="1" type="noConversion"/>
  </si>
  <si>
    <t>SNW17859</t>
    <phoneticPr fontId="1" type="noConversion"/>
  </si>
  <si>
    <t>ZAK-1</t>
    <phoneticPr fontId="1" type="noConversion"/>
  </si>
  <si>
    <t>ZAK-2</t>
    <phoneticPr fontId="1" type="noConversion"/>
  </si>
  <si>
    <t>TURQUEZA</t>
  </si>
  <si>
    <t>SNW17869</t>
  </si>
  <si>
    <t>KILO-1</t>
  </si>
  <si>
    <t>SNW17865</t>
    <phoneticPr fontId="1" type="noConversion"/>
  </si>
  <si>
    <t>TAMOS-1</t>
  </si>
  <si>
    <t>NEGRO</t>
    <phoneticPr fontId="1" type="noConversion"/>
  </si>
  <si>
    <t>JEANS</t>
    <phoneticPr fontId="1" type="noConversion"/>
  </si>
  <si>
    <t>ROJO</t>
    <phoneticPr fontId="1" type="noConversion"/>
  </si>
  <si>
    <t>SNW17874</t>
  </si>
  <si>
    <t>PINK</t>
    <phoneticPr fontId="1" type="noConversion"/>
  </si>
  <si>
    <t>BIYI-1</t>
  </si>
  <si>
    <t>BONPO-1</t>
  </si>
  <si>
    <t>17SPX72A</t>
    <phoneticPr fontId="1" type="noConversion"/>
  </si>
  <si>
    <t>17SPX72</t>
    <phoneticPr fontId="1" type="noConversion"/>
  </si>
  <si>
    <t>FURIA-1</t>
  </si>
  <si>
    <t>SNW17882</t>
    <phoneticPr fontId="1" type="noConversion"/>
  </si>
  <si>
    <t>FOOTI-1</t>
    <phoneticPr fontId="1" type="noConversion"/>
  </si>
  <si>
    <t>CALLA-1</t>
    <phoneticPr fontId="1" type="noConversion"/>
  </si>
  <si>
    <t>CALLA-2</t>
    <phoneticPr fontId="1" type="noConversion"/>
  </si>
  <si>
    <t>BEIGE</t>
    <phoneticPr fontId="1" type="noConversion"/>
  </si>
  <si>
    <t>ROSADO</t>
    <phoneticPr fontId="1" type="noConversion"/>
  </si>
  <si>
    <t>NAVY</t>
    <phoneticPr fontId="1" type="noConversion"/>
  </si>
  <si>
    <t>SNW17883</t>
    <phoneticPr fontId="1" type="noConversion"/>
  </si>
  <si>
    <t>SAYI-1</t>
    <phoneticPr fontId="1" type="noConversion"/>
  </si>
  <si>
    <t>JEANS</t>
    <phoneticPr fontId="1" type="noConversion"/>
  </si>
  <si>
    <t>TRITU-1</t>
    <phoneticPr fontId="1" type="noConversion"/>
  </si>
  <si>
    <t>ROSE GOLD</t>
    <phoneticPr fontId="1" type="noConversion"/>
  </si>
  <si>
    <t>CADO-1</t>
    <phoneticPr fontId="1" type="noConversion"/>
  </si>
  <si>
    <t>AZUL</t>
    <phoneticPr fontId="1" type="noConversion"/>
  </si>
  <si>
    <t>ROSADO</t>
    <phoneticPr fontId="1" type="noConversion"/>
  </si>
  <si>
    <t>列2</t>
  </si>
  <si>
    <t>SINO-1</t>
  </si>
  <si>
    <t>SINO-2</t>
  </si>
  <si>
    <t>BOPS-1</t>
  </si>
  <si>
    <t>ROYAL</t>
  </si>
  <si>
    <t>BOPS-2</t>
  </si>
  <si>
    <t>18SPX07</t>
    <phoneticPr fontId="1" type="noConversion"/>
  </si>
  <si>
    <t>FOELO-1</t>
  </si>
  <si>
    <t>JINI-1</t>
  </si>
  <si>
    <t>FOGA-1</t>
  </si>
  <si>
    <t>18SPX15</t>
  </si>
  <si>
    <t>18SPX20</t>
  </si>
  <si>
    <t>DEWA-1</t>
  </si>
  <si>
    <t>BOPS-1.pdf</t>
  </si>
  <si>
    <t>ROYAL BLUE</t>
  </si>
  <si>
    <t>TINAI-1</t>
  </si>
  <si>
    <t>18SPX21</t>
  </si>
  <si>
    <t>KOGO-1</t>
  </si>
  <si>
    <t>SNW18819</t>
  </si>
  <si>
    <t>WANI-1</t>
  </si>
  <si>
    <t>KILO-1.pdf</t>
  </si>
  <si>
    <t>18SPX22</t>
  </si>
  <si>
    <t>FOTZO-1</t>
  </si>
  <si>
    <t>KOLA-1</t>
  </si>
  <si>
    <t>FANOL-1</t>
  </si>
  <si>
    <t>LIP LOVER</t>
  </si>
  <si>
    <t>BRAND</t>
  </si>
  <si>
    <t>PLAY URBAN</t>
  </si>
  <si>
    <t>FANOL-1.pdf</t>
  </si>
  <si>
    <t>国旗.pdf</t>
  </si>
  <si>
    <t>TOP</t>
  </si>
  <si>
    <t>BOTTOM</t>
  </si>
  <si>
    <t>MIDDLE</t>
  </si>
  <si>
    <t>SINTETICO</t>
  </si>
  <si>
    <t xml:space="preserve">TEXTILE </t>
  </si>
  <si>
    <t>TEXTILE</t>
  </si>
  <si>
    <t>EUR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</si>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</sst>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9C6500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2" borderId="0" xfId="1" applyNumberFormat="1" applyAlignment="1"/>
    <xf numFmtId="0" fontId="2" fillId="2" borderId="0" xfId="1" applyAlignment="1"/>
    <xf numFmtId="0" fontId="0" fillId="3" borderId="0" xfId="0" applyNumberFormat="1" applyFill="1"/>
    <xf numFmtId="14" fontId="0" fillId="3" borderId="0" xfId="0" applyNumberFormat="1" applyFill="1"/>
    <xf numFmtId="0" fontId="0" fillId="3" borderId="0" xfId="0" applyFill="1"/>
    <xf numFmtId="0" fontId="0" fillId="0" borderId="0" xfId="0" applyFont="1"/>
    <xf numFmtId="14" fontId="2" fillId="2" borderId="0" xfId="1" applyNumberFormat="1" applyAlignment="1"/>
    <xf numFmtId="1" fontId="0" fillId="0" borderId="0" xfId="0" applyNumberFormat="1"/>
    <xf numFmtId="1" fontId="0" fillId="3" borderId="0" xfId="0" applyNumberFormat="1" applyFill="1"/>
    <xf numFmtId="1" fontId="2" fillId="2" borderId="0" xfId="1" applyNumberFormat="1" applyAlignment="1"/>
  </cellXfs>
  <cellStyles count="2">
    <cellStyle name="Neutral" xfId="1" builtinId="28"/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9" formatCode="yyyy/m/d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Q990" totalsRowShown="0">
  <autoFilter ref="A1:Q990"/>
  <tableColumns count="17">
    <tableColumn id="15" name="ORDER" dataDxfId="8"/>
    <tableColumn id="8" name="DATE"/>
    <tableColumn id="21" name="BRAND" dataDxfId="7"/>
    <tableColumn id="5" name="ART"/>
    <tableColumn id="1" name="BARCODE"/>
    <tableColumn id="2" name="COLOR"/>
    <tableColumn id="3" name="EUR"/>
    <tableColumn id="4" name="NUMBER" dataDxfId="6"/>
    <tableColumn id="9" name="TOP"/>
    <tableColumn id="18" name="MIDDLE"/>
    <tableColumn id="10" name="BOTTOM"/>
    <tableColumn id="6" name="IMAGE" dataDxfId="5">
      <calculatedColumnFormula>表1[[#This Row],[COLOR]]&amp;#REF!&amp;".pdf"</calculatedColumnFormula>
    </tableColumn>
    <tableColumn id="17" name="外箱数量" dataDxfId="4"/>
    <tableColumn id="12" name="鞋图贴标" dataDxfId="3">
      <calculatedColumnFormula>ROUNDUP(表1[[#This Row],[NUMBER]]/12,0)+1</calculatedColumnFormula>
    </tableColumn>
    <tableColumn id="13" name="外箱贴标" dataDxfId="2"/>
    <tableColumn id="14" name="列1" dataDxfId="1">
      <calculatedColumnFormula>ROUNDUP(表1[[#This Row],[外箱贴标]]/12,0)+2</calculatedColumnFormula>
    </tableColumn>
    <tableColumn id="16" name="列2" dataDxfId="0">
      <calculatedColumnFormula>ROUNDUP(表1[[#This Row],[NUMBER]]/25,0)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990"/>
  <sheetViews>
    <sheetView tabSelected="1" workbookViewId="0">
      <selection activeCell="B5" sqref="B5"/>
    </sheetView>
  </sheetViews>
  <sheetFormatPr defaultRowHeight="14.4"/>
  <cols>
    <col min="1" max="1" width="26.6640625" customWidth="1"/>
    <col min="3" max="3" width="13.109375" bestFit="1" customWidth="1"/>
    <col min="4" max="4" width="13" customWidth="1"/>
    <col min="5" max="5" width="12" bestFit="1" customWidth="1"/>
    <col min="7" max="7" width="8.88671875" style="10"/>
    <col min="9" max="9" width="8.88671875" customWidth="1"/>
    <col min="12" max="12" width="15.77734375" customWidth="1"/>
  </cols>
  <sheetData>
    <row r="1" spans="1:17">
      <c r="A1" t="s">
        <v>14</v>
      </c>
      <c r="B1" t="s">
        <v>156</v>
      </c>
      <c r="C1" t="s">
        <v>145</v>
      </c>
      <c r="D1" t="s">
        <v>5</v>
      </c>
      <c r="E1" t="s">
        <v>4</v>
      </c>
      <c r="F1" t="s">
        <v>2</v>
      </c>
      <c r="G1" t="s">
        <v>155</v>
      </c>
      <c r="H1" s="10" t="s">
        <v>3</v>
      </c>
      <c r="I1" t="s">
        <v>149</v>
      </c>
      <c r="J1" t="s">
        <v>151</v>
      </c>
      <c r="K1" t="s">
        <v>150</v>
      </c>
      <c r="L1" t="s">
        <v>6</v>
      </c>
      <c r="M1" t="s">
        <v>15</v>
      </c>
      <c r="N1" t="s">
        <v>12</v>
      </c>
      <c r="O1" t="s">
        <v>11</v>
      </c>
      <c r="P1" t="s">
        <v>13</v>
      </c>
      <c r="Q1" t="s">
        <v>119</v>
      </c>
    </row>
    <row r="2" spans="1:17">
      <c r="A2" s="1" t="s">
        <v>20</v>
      </c>
      <c r="B2" s="2">
        <v>42838</v>
      </c>
      <c r="C2" s="2" t="s">
        <v>144</v>
      </c>
      <c r="D2" t="s">
        <v>16</v>
      </c>
      <c r="E2">
        <v>7453089509705</v>
      </c>
      <c r="F2" t="s">
        <v>7</v>
      </c>
      <c r="G2">
        <v>35</v>
      </c>
      <c r="H2" s="10">
        <f>84*1</f>
        <v>84</v>
      </c>
      <c r="I2" t="s">
        <v>154</v>
      </c>
      <c r="J2" t="s">
        <v>152</v>
      </c>
      <c r="K2" t="s">
        <v>58</v>
      </c>
      <c r="L2" s="1" t="s">
        <v>19</v>
      </c>
      <c r="M2" s="1"/>
      <c r="N2" s="1">
        <f>ROUNDUP(表1[[#This Row],[NUMBER]]/12,0)+1</f>
        <v>8</v>
      </c>
      <c r="O2" s="1"/>
      <c r="P2" s="1">
        <f>ROUNDUP(表1[[#This Row],[外箱贴标]]/12,0)+2</f>
        <v>2</v>
      </c>
      <c r="Q2" s="1">
        <f>ROUNDUP(表1[[#This Row],[NUMBER]]/25,0)</f>
        <v>4</v>
      </c>
    </row>
    <row r="3" spans="1:17">
      <c r="A3" s="1" t="s">
        <v>20</v>
      </c>
      <c r="B3" s="2">
        <v>42838</v>
      </c>
      <c r="C3" s="2" t="s">
        <v>144</v>
      </c>
      <c r="D3" t="s">
        <v>16</v>
      </c>
      <c r="E3">
        <v>7453089509705</v>
      </c>
      <c r="F3" t="s">
        <v>7</v>
      </c>
      <c r="G3">
        <v>36</v>
      </c>
      <c r="H3" s="10">
        <f>84*2</f>
        <v>168</v>
      </c>
      <c r="I3" t="s">
        <v>154</v>
      </c>
      <c r="J3" t="s">
        <v>152</v>
      </c>
      <c r="K3" t="s">
        <v>58</v>
      </c>
      <c r="L3" s="1" t="s">
        <v>19</v>
      </c>
      <c r="M3" s="1"/>
      <c r="N3" s="1">
        <f>ROUNDUP(表1[[#This Row],[NUMBER]]/12,0)+1</f>
        <v>15</v>
      </c>
      <c r="O3" s="1"/>
      <c r="P3" s="1">
        <f>ROUNDUP(表1[[#This Row],[外箱贴标]]/12,0)+2</f>
        <v>2</v>
      </c>
      <c r="Q3" s="1">
        <f>ROUNDUP(表1[[#This Row],[NUMBER]]/25,0)</f>
        <v>7</v>
      </c>
    </row>
    <row r="4" spans="1:17">
      <c r="A4" s="1" t="s">
        <v>20</v>
      </c>
      <c r="B4" s="2">
        <v>42838</v>
      </c>
      <c r="C4" s="2" t="s">
        <v>144</v>
      </c>
      <c r="D4" t="s">
        <v>16</v>
      </c>
      <c r="E4">
        <v>7453089509705</v>
      </c>
      <c r="F4" t="s">
        <v>7</v>
      </c>
      <c r="G4">
        <v>37</v>
      </c>
      <c r="H4" s="10">
        <f>84*3</f>
        <v>252</v>
      </c>
      <c r="I4" t="s">
        <v>154</v>
      </c>
      <c r="J4" t="s">
        <v>152</v>
      </c>
      <c r="K4" t="s">
        <v>58</v>
      </c>
      <c r="L4" s="1" t="s">
        <v>19</v>
      </c>
      <c r="M4" s="1"/>
      <c r="N4" s="1">
        <f>ROUNDUP(表1[[#This Row],[NUMBER]]/12,0)+1</f>
        <v>22</v>
      </c>
      <c r="O4" s="1"/>
      <c r="P4" s="1">
        <f>ROUNDUP(表1[[#This Row],[外箱贴标]]/12,0)+2</f>
        <v>2</v>
      </c>
      <c r="Q4" s="1">
        <f>ROUNDUP(表1[[#This Row],[NUMBER]]/25,0)</f>
        <v>11</v>
      </c>
    </row>
    <row r="5" spans="1:17">
      <c r="A5" s="1" t="s">
        <v>20</v>
      </c>
      <c r="B5" s="2">
        <v>42838</v>
      </c>
      <c r="C5" s="2" t="s">
        <v>144</v>
      </c>
      <c r="D5" t="s">
        <v>16</v>
      </c>
      <c r="E5">
        <v>7453089509705</v>
      </c>
      <c r="F5" t="s">
        <v>7</v>
      </c>
      <c r="G5">
        <v>38</v>
      </c>
      <c r="H5" s="10">
        <f>84*3</f>
        <v>252</v>
      </c>
      <c r="I5" t="s">
        <v>154</v>
      </c>
      <c r="J5" t="s">
        <v>152</v>
      </c>
      <c r="K5" t="s">
        <v>58</v>
      </c>
      <c r="L5" s="1" t="s">
        <v>19</v>
      </c>
      <c r="M5" s="1"/>
      <c r="N5" s="1">
        <f>ROUNDUP(表1[[#This Row],[NUMBER]]/12,0)+1</f>
        <v>22</v>
      </c>
      <c r="O5" s="1"/>
      <c r="P5" s="1">
        <f>ROUNDUP(表1[[#This Row],[外箱贴标]]/12,0)+2</f>
        <v>2</v>
      </c>
      <c r="Q5" s="1">
        <f>ROUNDUP(表1[[#This Row],[NUMBER]]/25,0)</f>
        <v>11</v>
      </c>
    </row>
    <row r="6" spans="1:17">
      <c r="A6" s="1" t="s">
        <v>20</v>
      </c>
      <c r="B6" s="2">
        <v>42838</v>
      </c>
      <c r="C6" s="2" t="s">
        <v>144</v>
      </c>
      <c r="D6" t="s">
        <v>16</v>
      </c>
      <c r="E6">
        <v>7453089509705</v>
      </c>
      <c r="F6" t="s">
        <v>7</v>
      </c>
      <c r="G6">
        <v>39</v>
      </c>
      <c r="H6" s="10">
        <f>84*2</f>
        <v>168</v>
      </c>
      <c r="I6" t="s">
        <v>154</v>
      </c>
      <c r="J6" t="s">
        <v>152</v>
      </c>
      <c r="K6" t="s">
        <v>58</v>
      </c>
      <c r="L6" s="1" t="s">
        <v>19</v>
      </c>
      <c r="M6" s="1"/>
      <c r="N6" s="1">
        <f>ROUNDUP(表1[[#This Row],[NUMBER]]/12,0)+1</f>
        <v>15</v>
      </c>
      <c r="O6" s="1"/>
      <c r="P6" s="1">
        <f>ROUNDUP(表1[[#This Row],[外箱贴标]]/12,0)+2</f>
        <v>2</v>
      </c>
      <c r="Q6" s="1">
        <f>ROUNDUP(表1[[#This Row],[NUMBER]]/25,0)</f>
        <v>7</v>
      </c>
    </row>
    <row r="7" spans="1:17">
      <c r="A7" s="1" t="s">
        <v>20</v>
      </c>
      <c r="B7" s="2">
        <v>42838</v>
      </c>
      <c r="C7" s="2" t="s">
        <v>144</v>
      </c>
      <c r="D7" t="s">
        <v>16</v>
      </c>
      <c r="E7">
        <v>7453089509705</v>
      </c>
      <c r="F7" t="s">
        <v>7</v>
      </c>
      <c r="G7">
        <v>40</v>
      </c>
      <c r="H7" s="10">
        <f>84*1</f>
        <v>84</v>
      </c>
      <c r="I7" t="s">
        <v>154</v>
      </c>
      <c r="J7" t="s">
        <v>152</v>
      </c>
      <c r="K7" t="s">
        <v>58</v>
      </c>
      <c r="L7" s="1" t="s">
        <v>19</v>
      </c>
      <c r="M7" s="1"/>
      <c r="N7" s="1">
        <f>ROUNDUP(表1[[#This Row],[NUMBER]]/12,0)+1</f>
        <v>8</v>
      </c>
      <c r="O7" s="1"/>
      <c r="P7" s="1">
        <f>ROUNDUP(表1[[#This Row],[外箱贴标]]/12,0)+2</f>
        <v>2</v>
      </c>
      <c r="Q7" s="1">
        <f>ROUNDUP(表1[[#This Row],[NUMBER]]/25,0)</f>
        <v>4</v>
      </c>
    </row>
    <row r="8" spans="1:17">
      <c r="A8" s="1" t="s">
        <v>20</v>
      </c>
      <c r="B8" s="2">
        <v>42838</v>
      </c>
      <c r="C8" s="2" t="s">
        <v>144</v>
      </c>
      <c r="D8" t="s">
        <v>16</v>
      </c>
      <c r="E8">
        <v>7453089509705</v>
      </c>
      <c r="F8" t="s">
        <v>10</v>
      </c>
      <c r="G8">
        <v>35</v>
      </c>
      <c r="H8" s="10">
        <f>84*1</f>
        <v>84</v>
      </c>
      <c r="I8" t="s">
        <v>154</v>
      </c>
      <c r="J8" t="s">
        <v>152</v>
      </c>
      <c r="K8" t="s">
        <v>58</v>
      </c>
      <c r="L8" s="1" t="s">
        <v>19</v>
      </c>
      <c r="M8" s="1"/>
      <c r="N8" s="1">
        <f>ROUNDUP(表1[[#This Row],[NUMBER]]/12,0)+1</f>
        <v>8</v>
      </c>
      <c r="O8" s="1"/>
      <c r="P8" s="1">
        <f>ROUNDUP(表1[[#This Row],[外箱贴标]]/12,0)+2</f>
        <v>2</v>
      </c>
      <c r="Q8" s="1">
        <f>ROUNDUP(表1[[#This Row],[NUMBER]]/25,0)</f>
        <v>4</v>
      </c>
    </row>
    <row r="9" spans="1:17">
      <c r="A9" s="1" t="s">
        <v>20</v>
      </c>
      <c r="B9" s="2">
        <v>42838</v>
      </c>
      <c r="C9" s="2" t="s">
        <v>144</v>
      </c>
      <c r="D9" t="s">
        <v>16</v>
      </c>
      <c r="E9">
        <v>7453089509705</v>
      </c>
      <c r="F9" t="s">
        <v>10</v>
      </c>
      <c r="G9">
        <v>36</v>
      </c>
      <c r="H9" s="10">
        <f>84*2</f>
        <v>168</v>
      </c>
      <c r="I9" t="s">
        <v>154</v>
      </c>
      <c r="J9" t="s">
        <v>152</v>
      </c>
      <c r="K9" t="s">
        <v>58</v>
      </c>
      <c r="L9" s="1" t="s">
        <v>19</v>
      </c>
      <c r="M9" s="1"/>
      <c r="N9" s="1">
        <f>ROUNDUP(表1[[#This Row],[NUMBER]]/12,0)+1</f>
        <v>15</v>
      </c>
      <c r="O9" s="1"/>
      <c r="P9" s="1">
        <f>ROUNDUP(表1[[#This Row],[外箱贴标]]/12,0)+2</f>
        <v>2</v>
      </c>
      <c r="Q9" s="1">
        <f>ROUNDUP(表1[[#This Row],[NUMBER]]/25,0)</f>
        <v>7</v>
      </c>
    </row>
    <row r="10" spans="1:17">
      <c r="A10" s="1" t="s">
        <v>20</v>
      </c>
      <c r="B10" s="2">
        <v>42838</v>
      </c>
      <c r="C10" s="2" t="s">
        <v>144</v>
      </c>
      <c r="D10" t="s">
        <v>16</v>
      </c>
      <c r="E10">
        <v>7453089509705</v>
      </c>
      <c r="F10" t="s">
        <v>10</v>
      </c>
      <c r="G10">
        <v>37</v>
      </c>
      <c r="H10" s="10">
        <f>84*3</f>
        <v>252</v>
      </c>
      <c r="I10" t="s">
        <v>154</v>
      </c>
      <c r="J10" t="s">
        <v>152</v>
      </c>
      <c r="K10" t="s">
        <v>58</v>
      </c>
      <c r="L10" s="1" t="s">
        <v>19</v>
      </c>
      <c r="M10" s="1"/>
      <c r="N10" s="1">
        <f>ROUNDUP(表1[[#This Row],[NUMBER]]/12,0)+1</f>
        <v>22</v>
      </c>
      <c r="O10" s="1"/>
      <c r="P10" s="1">
        <f>ROUNDUP(表1[[#This Row],[外箱贴标]]/12,0)+2</f>
        <v>2</v>
      </c>
      <c r="Q10" s="1">
        <f>ROUNDUP(表1[[#This Row],[NUMBER]]/25,0)</f>
        <v>11</v>
      </c>
    </row>
    <row r="11" spans="1:17">
      <c r="A11" s="1" t="s">
        <v>20</v>
      </c>
      <c r="B11" s="2">
        <v>42838</v>
      </c>
      <c r="C11" s="2" t="s">
        <v>144</v>
      </c>
      <c r="D11" t="s">
        <v>16</v>
      </c>
      <c r="E11">
        <v>7453089509705</v>
      </c>
      <c r="F11" t="s">
        <v>10</v>
      </c>
      <c r="G11">
        <v>38</v>
      </c>
      <c r="H11" s="10">
        <f>84*3</f>
        <v>252</v>
      </c>
      <c r="I11" t="s">
        <v>154</v>
      </c>
      <c r="J11" t="s">
        <v>152</v>
      </c>
      <c r="K11" t="s">
        <v>58</v>
      </c>
      <c r="L11" s="1" t="s">
        <v>19</v>
      </c>
      <c r="M11" s="1"/>
      <c r="N11" s="1">
        <f>ROUNDUP(表1[[#This Row],[NUMBER]]/12,0)+1</f>
        <v>22</v>
      </c>
      <c r="O11" s="1"/>
      <c r="P11" s="1">
        <f>ROUNDUP(表1[[#This Row],[外箱贴标]]/12,0)+2</f>
        <v>2</v>
      </c>
      <c r="Q11" s="1">
        <f>ROUNDUP(表1[[#This Row],[NUMBER]]/25,0)</f>
        <v>11</v>
      </c>
    </row>
    <row r="12" spans="1:17">
      <c r="A12" s="1" t="s">
        <v>20</v>
      </c>
      <c r="B12" s="2">
        <v>42838</v>
      </c>
      <c r="C12" s="2" t="s">
        <v>144</v>
      </c>
      <c r="D12" t="s">
        <v>16</v>
      </c>
      <c r="E12">
        <v>7453089509705</v>
      </c>
      <c r="F12" t="s">
        <v>10</v>
      </c>
      <c r="G12">
        <v>39</v>
      </c>
      <c r="H12" s="10">
        <f>84*2</f>
        <v>168</v>
      </c>
      <c r="I12" t="s">
        <v>154</v>
      </c>
      <c r="J12" t="s">
        <v>152</v>
      </c>
      <c r="K12" t="s">
        <v>58</v>
      </c>
      <c r="L12" s="1" t="s">
        <v>19</v>
      </c>
      <c r="M12" s="1"/>
      <c r="N12" s="1">
        <f>ROUNDUP(表1[[#This Row],[NUMBER]]/12,0)+1</f>
        <v>15</v>
      </c>
      <c r="O12" s="1"/>
      <c r="P12" s="1">
        <f>ROUNDUP(表1[[#This Row],[外箱贴标]]/12,0)+2</f>
        <v>2</v>
      </c>
      <c r="Q12" s="1">
        <f>ROUNDUP(表1[[#This Row],[NUMBER]]/25,0)</f>
        <v>7</v>
      </c>
    </row>
    <row r="13" spans="1:17">
      <c r="A13" s="1" t="s">
        <v>20</v>
      </c>
      <c r="B13" s="2">
        <v>42838</v>
      </c>
      <c r="C13" s="2" t="s">
        <v>144</v>
      </c>
      <c r="D13" t="s">
        <v>16</v>
      </c>
      <c r="E13">
        <v>7453089509705</v>
      </c>
      <c r="F13" t="s">
        <v>10</v>
      </c>
      <c r="G13">
        <v>40</v>
      </c>
      <c r="H13" s="10">
        <f>84*1</f>
        <v>84</v>
      </c>
      <c r="I13" t="s">
        <v>154</v>
      </c>
      <c r="J13" t="s">
        <v>152</v>
      </c>
      <c r="K13" t="s">
        <v>58</v>
      </c>
      <c r="L13" s="1" t="s">
        <v>19</v>
      </c>
      <c r="M13" s="1"/>
      <c r="N13" s="1">
        <f>ROUNDUP(表1[[#This Row],[NUMBER]]/12,0)+1</f>
        <v>8</v>
      </c>
      <c r="O13" s="1"/>
      <c r="P13" s="1">
        <f>ROUNDUP(表1[[#This Row],[外箱贴标]]/12,0)+2</f>
        <v>2</v>
      </c>
      <c r="Q13" s="1">
        <f>ROUNDUP(表1[[#This Row],[NUMBER]]/25,0)</f>
        <v>4</v>
      </c>
    </row>
    <row r="14" spans="1:17">
      <c r="A14" s="1" t="s">
        <v>20</v>
      </c>
      <c r="B14" s="2">
        <v>42838</v>
      </c>
      <c r="C14" s="2" t="s">
        <v>144</v>
      </c>
      <c r="D14" t="s">
        <v>16</v>
      </c>
      <c r="E14">
        <v>7453089509705</v>
      </c>
      <c r="F14" t="s">
        <v>17</v>
      </c>
      <c r="G14">
        <v>35</v>
      </c>
      <c r="H14" s="10">
        <f>84*1</f>
        <v>84</v>
      </c>
      <c r="I14" t="s">
        <v>154</v>
      </c>
      <c r="J14" t="s">
        <v>152</v>
      </c>
      <c r="K14" t="s">
        <v>58</v>
      </c>
      <c r="L14" s="1" t="s">
        <v>19</v>
      </c>
      <c r="M14" s="1"/>
      <c r="N14" s="1">
        <f>ROUNDUP(表1[[#This Row],[NUMBER]]/12,0)+1</f>
        <v>8</v>
      </c>
      <c r="O14" s="1"/>
      <c r="P14" s="1">
        <f>ROUNDUP(表1[[#This Row],[外箱贴标]]/12,0)+2</f>
        <v>2</v>
      </c>
      <c r="Q14" s="1">
        <f>ROUNDUP(表1[[#This Row],[NUMBER]]/25,0)</f>
        <v>4</v>
      </c>
    </row>
    <row r="15" spans="1:17">
      <c r="A15" s="1" t="s">
        <v>20</v>
      </c>
      <c r="B15" s="2">
        <v>42838</v>
      </c>
      <c r="C15" s="2" t="s">
        <v>144</v>
      </c>
      <c r="D15" t="s">
        <v>16</v>
      </c>
      <c r="E15">
        <v>7453089509705</v>
      </c>
      <c r="F15" t="s">
        <v>17</v>
      </c>
      <c r="G15">
        <v>36</v>
      </c>
      <c r="H15" s="10">
        <f>84*2</f>
        <v>168</v>
      </c>
      <c r="I15" t="s">
        <v>154</v>
      </c>
      <c r="J15" t="s">
        <v>152</v>
      </c>
      <c r="K15" t="s">
        <v>58</v>
      </c>
      <c r="L15" s="1" t="s">
        <v>19</v>
      </c>
      <c r="M15" s="1"/>
      <c r="N15" s="1">
        <f>ROUNDUP(表1[[#This Row],[NUMBER]]/12,0)+1</f>
        <v>15</v>
      </c>
      <c r="O15" s="1"/>
      <c r="P15" s="1">
        <f>ROUNDUP(表1[[#This Row],[外箱贴标]]/12,0)+2</f>
        <v>2</v>
      </c>
      <c r="Q15" s="1">
        <f>ROUNDUP(表1[[#This Row],[NUMBER]]/25,0)</f>
        <v>7</v>
      </c>
    </row>
    <row r="16" spans="1:17">
      <c r="A16" s="1" t="s">
        <v>20</v>
      </c>
      <c r="B16" s="2">
        <v>42838</v>
      </c>
      <c r="C16" s="2" t="s">
        <v>144</v>
      </c>
      <c r="D16" t="s">
        <v>16</v>
      </c>
      <c r="E16">
        <v>7453089509705</v>
      </c>
      <c r="F16" t="s">
        <v>17</v>
      </c>
      <c r="G16">
        <v>37</v>
      </c>
      <c r="H16" s="10">
        <f>84*3</f>
        <v>252</v>
      </c>
      <c r="I16" t="s">
        <v>154</v>
      </c>
      <c r="J16" t="s">
        <v>152</v>
      </c>
      <c r="K16" t="s">
        <v>58</v>
      </c>
      <c r="L16" s="1" t="s">
        <v>19</v>
      </c>
      <c r="M16" s="1"/>
      <c r="N16" s="1">
        <f>ROUNDUP(表1[[#This Row],[NUMBER]]/12,0)+1</f>
        <v>22</v>
      </c>
      <c r="O16" s="1"/>
      <c r="P16" s="1">
        <f>ROUNDUP(表1[[#This Row],[外箱贴标]]/12,0)+2</f>
        <v>2</v>
      </c>
      <c r="Q16" s="1">
        <f>ROUNDUP(表1[[#This Row],[NUMBER]]/25,0)</f>
        <v>11</v>
      </c>
    </row>
    <row r="17" spans="1:17">
      <c r="A17" s="1" t="s">
        <v>20</v>
      </c>
      <c r="B17" s="2">
        <v>42838</v>
      </c>
      <c r="C17" s="2" t="s">
        <v>144</v>
      </c>
      <c r="D17" t="s">
        <v>16</v>
      </c>
      <c r="E17">
        <v>7453089509705</v>
      </c>
      <c r="F17" t="s">
        <v>17</v>
      </c>
      <c r="G17">
        <v>38</v>
      </c>
      <c r="H17" s="10">
        <f>84*3</f>
        <v>252</v>
      </c>
      <c r="I17" t="s">
        <v>154</v>
      </c>
      <c r="J17" t="s">
        <v>152</v>
      </c>
      <c r="K17" t="s">
        <v>58</v>
      </c>
      <c r="L17" s="1" t="s">
        <v>19</v>
      </c>
      <c r="M17" s="1"/>
      <c r="N17" s="1">
        <f>ROUNDUP(表1[[#This Row],[NUMBER]]/12,0)+1</f>
        <v>22</v>
      </c>
      <c r="O17" s="1"/>
      <c r="P17" s="1">
        <f>ROUNDUP(表1[[#This Row],[外箱贴标]]/12,0)+2</f>
        <v>2</v>
      </c>
      <c r="Q17" s="1">
        <f>ROUNDUP(表1[[#This Row],[NUMBER]]/25,0)</f>
        <v>11</v>
      </c>
    </row>
    <row r="18" spans="1:17">
      <c r="A18" s="1" t="s">
        <v>20</v>
      </c>
      <c r="B18" s="2">
        <v>42838</v>
      </c>
      <c r="C18" s="2" t="s">
        <v>144</v>
      </c>
      <c r="D18" t="s">
        <v>16</v>
      </c>
      <c r="E18">
        <v>7453089509705</v>
      </c>
      <c r="F18" t="s">
        <v>17</v>
      </c>
      <c r="G18">
        <v>39</v>
      </c>
      <c r="H18" s="10">
        <f>84*2</f>
        <v>168</v>
      </c>
      <c r="I18" t="s">
        <v>154</v>
      </c>
      <c r="J18" t="s">
        <v>152</v>
      </c>
      <c r="K18" t="s">
        <v>58</v>
      </c>
      <c r="L18" s="1" t="s">
        <v>19</v>
      </c>
      <c r="M18" s="1"/>
      <c r="N18" s="1">
        <f>ROUNDUP(表1[[#This Row],[NUMBER]]/12,0)+1</f>
        <v>15</v>
      </c>
      <c r="O18" s="1"/>
      <c r="P18" s="1">
        <f>ROUNDUP(表1[[#This Row],[外箱贴标]]/12,0)+2</f>
        <v>2</v>
      </c>
      <c r="Q18" s="1">
        <f>ROUNDUP(表1[[#This Row],[NUMBER]]/25,0)</f>
        <v>7</v>
      </c>
    </row>
    <row r="19" spans="1:17">
      <c r="A19" s="1" t="s">
        <v>20</v>
      </c>
      <c r="B19" s="2">
        <v>42838</v>
      </c>
      <c r="C19" s="2" t="s">
        <v>144</v>
      </c>
      <c r="D19" t="s">
        <v>16</v>
      </c>
      <c r="E19">
        <v>7453089509705</v>
      </c>
      <c r="F19" t="s">
        <v>17</v>
      </c>
      <c r="G19">
        <v>40</v>
      </c>
      <c r="H19" s="10">
        <f>84*1</f>
        <v>84</v>
      </c>
      <c r="I19" t="s">
        <v>154</v>
      </c>
      <c r="J19" t="s">
        <v>152</v>
      </c>
      <c r="K19" t="s">
        <v>58</v>
      </c>
      <c r="L19" s="1" t="s">
        <v>19</v>
      </c>
      <c r="M19" s="1"/>
      <c r="N19" s="1">
        <f>ROUNDUP(表1[[#This Row],[NUMBER]]/12,0)+1</f>
        <v>8</v>
      </c>
      <c r="O19" s="1"/>
      <c r="P19" s="1">
        <f>ROUNDUP(表1[[#This Row],[外箱贴标]]/12,0)+2</f>
        <v>2</v>
      </c>
      <c r="Q19" s="1">
        <f>ROUNDUP(表1[[#This Row],[NUMBER]]/25,0)</f>
        <v>4</v>
      </c>
    </row>
    <row r="20" spans="1:17">
      <c r="A20" s="1" t="s">
        <v>20</v>
      </c>
      <c r="B20" s="2">
        <v>42838</v>
      </c>
      <c r="C20" s="2" t="s">
        <v>144</v>
      </c>
      <c r="D20" t="s">
        <v>16</v>
      </c>
      <c r="E20">
        <v>7453089509705</v>
      </c>
      <c r="F20" t="s">
        <v>18</v>
      </c>
      <c r="G20">
        <v>35</v>
      </c>
      <c r="H20" s="10">
        <f>84*1</f>
        <v>84</v>
      </c>
      <c r="I20" t="s">
        <v>154</v>
      </c>
      <c r="J20" t="s">
        <v>152</v>
      </c>
      <c r="K20" t="s">
        <v>58</v>
      </c>
      <c r="L20" s="1" t="s">
        <v>19</v>
      </c>
      <c r="M20" s="1"/>
      <c r="N20" s="1">
        <f>ROUNDUP(表1[[#This Row],[NUMBER]]/12,0)+1</f>
        <v>8</v>
      </c>
      <c r="O20" s="1"/>
      <c r="P20" s="1">
        <f>ROUNDUP(表1[[#This Row],[外箱贴标]]/12,0)+2</f>
        <v>2</v>
      </c>
      <c r="Q20" s="1">
        <f>ROUNDUP(表1[[#This Row],[NUMBER]]/25,0)</f>
        <v>4</v>
      </c>
    </row>
    <row r="21" spans="1:17">
      <c r="A21" s="1" t="s">
        <v>20</v>
      </c>
      <c r="B21" s="2">
        <v>42838</v>
      </c>
      <c r="C21" s="2" t="s">
        <v>144</v>
      </c>
      <c r="D21" t="s">
        <v>16</v>
      </c>
      <c r="E21">
        <v>7453089509705</v>
      </c>
      <c r="F21" t="s">
        <v>18</v>
      </c>
      <c r="G21">
        <v>36</v>
      </c>
      <c r="H21" s="10">
        <f>84*2</f>
        <v>168</v>
      </c>
      <c r="I21" t="s">
        <v>154</v>
      </c>
      <c r="J21" t="s">
        <v>152</v>
      </c>
      <c r="K21" t="s">
        <v>58</v>
      </c>
      <c r="L21" s="1" t="s">
        <v>19</v>
      </c>
      <c r="M21" s="1"/>
      <c r="N21" s="1">
        <f>ROUNDUP(表1[[#This Row],[NUMBER]]/12,0)+1</f>
        <v>15</v>
      </c>
      <c r="O21" s="1"/>
      <c r="P21" s="1">
        <f>ROUNDUP(表1[[#This Row],[外箱贴标]]/12,0)+2</f>
        <v>2</v>
      </c>
      <c r="Q21" s="1">
        <f>ROUNDUP(表1[[#This Row],[NUMBER]]/25,0)</f>
        <v>7</v>
      </c>
    </row>
    <row r="22" spans="1:17">
      <c r="A22" s="1" t="s">
        <v>20</v>
      </c>
      <c r="B22" s="2">
        <v>42838</v>
      </c>
      <c r="C22" s="2" t="s">
        <v>144</v>
      </c>
      <c r="D22" t="s">
        <v>16</v>
      </c>
      <c r="E22">
        <v>7453089509705</v>
      </c>
      <c r="F22" t="s">
        <v>18</v>
      </c>
      <c r="G22">
        <v>37</v>
      </c>
      <c r="H22" s="10">
        <f>84*3</f>
        <v>252</v>
      </c>
      <c r="I22" t="s">
        <v>154</v>
      </c>
      <c r="J22" t="s">
        <v>152</v>
      </c>
      <c r="K22" t="s">
        <v>58</v>
      </c>
      <c r="L22" s="1" t="s">
        <v>19</v>
      </c>
      <c r="M22" s="1"/>
      <c r="N22" s="1">
        <f>ROUNDUP(表1[[#This Row],[NUMBER]]/12,0)+1</f>
        <v>22</v>
      </c>
      <c r="O22" s="1"/>
      <c r="P22" s="1">
        <f>ROUNDUP(表1[[#This Row],[外箱贴标]]/12,0)+2</f>
        <v>2</v>
      </c>
      <c r="Q22" s="1">
        <f>ROUNDUP(表1[[#This Row],[NUMBER]]/25,0)</f>
        <v>11</v>
      </c>
    </row>
    <row r="23" spans="1:17">
      <c r="A23" s="1" t="s">
        <v>20</v>
      </c>
      <c r="B23" s="2">
        <v>42838</v>
      </c>
      <c r="C23" s="2" t="s">
        <v>144</v>
      </c>
      <c r="D23" t="s">
        <v>16</v>
      </c>
      <c r="E23">
        <v>7453089509705</v>
      </c>
      <c r="F23" t="s">
        <v>18</v>
      </c>
      <c r="G23">
        <v>38</v>
      </c>
      <c r="H23" s="10">
        <f>84*3</f>
        <v>252</v>
      </c>
      <c r="I23" t="s">
        <v>154</v>
      </c>
      <c r="J23" t="s">
        <v>152</v>
      </c>
      <c r="K23" t="s">
        <v>58</v>
      </c>
      <c r="L23" s="1" t="s">
        <v>19</v>
      </c>
      <c r="M23" s="1"/>
      <c r="N23" s="1">
        <f>ROUNDUP(表1[[#This Row],[NUMBER]]/12,0)+1</f>
        <v>22</v>
      </c>
      <c r="O23" s="1"/>
      <c r="P23" s="1">
        <f>ROUNDUP(表1[[#This Row],[外箱贴标]]/12,0)+2</f>
        <v>2</v>
      </c>
      <c r="Q23" s="1">
        <f>ROUNDUP(表1[[#This Row],[NUMBER]]/25,0)</f>
        <v>11</v>
      </c>
    </row>
    <row r="24" spans="1:17">
      <c r="A24" s="1" t="s">
        <v>20</v>
      </c>
      <c r="B24" s="2">
        <v>42838</v>
      </c>
      <c r="C24" s="2" t="s">
        <v>144</v>
      </c>
      <c r="D24" t="s">
        <v>16</v>
      </c>
      <c r="E24">
        <v>7453089509705</v>
      </c>
      <c r="F24" t="s">
        <v>18</v>
      </c>
      <c r="G24">
        <v>39</v>
      </c>
      <c r="H24" s="10">
        <f>84*2</f>
        <v>168</v>
      </c>
      <c r="I24" t="s">
        <v>154</v>
      </c>
      <c r="J24" t="s">
        <v>152</v>
      </c>
      <c r="K24" t="s">
        <v>58</v>
      </c>
      <c r="L24" s="1" t="s">
        <v>19</v>
      </c>
      <c r="M24" s="1"/>
      <c r="N24" s="1">
        <f>ROUNDUP(表1[[#This Row],[NUMBER]]/12,0)+1</f>
        <v>15</v>
      </c>
      <c r="O24" s="1"/>
      <c r="P24" s="1">
        <f>ROUNDUP(表1[[#This Row],[外箱贴标]]/12,0)+2</f>
        <v>2</v>
      </c>
      <c r="Q24" s="1">
        <f>ROUNDUP(表1[[#This Row],[NUMBER]]/25,0)</f>
        <v>7</v>
      </c>
    </row>
    <row r="25" spans="1:17">
      <c r="A25" s="1" t="s">
        <v>20</v>
      </c>
      <c r="B25" s="2">
        <v>42838</v>
      </c>
      <c r="C25" s="2" t="s">
        <v>144</v>
      </c>
      <c r="D25" t="s">
        <v>16</v>
      </c>
      <c r="E25">
        <v>7453089509705</v>
      </c>
      <c r="F25" t="s">
        <v>18</v>
      </c>
      <c r="G25">
        <v>40</v>
      </c>
      <c r="H25" s="10">
        <f>84*1</f>
        <v>84</v>
      </c>
      <c r="I25" t="s">
        <v>154</v>
      </c>
      <c r="J25" t="s">
        <v>152</v>
      </c>
      <c r="K25" t="s">
        <v>58</v>
      </c>
      <c r="L25" s="1" t="s">
        <v>19</v>
      </c>
      <c r="M25" s="1"/>
      <c r="N25" s="1">
        <f>ROUNDUP(表1[[#This Row],[NUMBER]]/12,0)+1</f>
        <v>8</v>
      </c>
      <c r="O25" s="1"/>
      <c r="P25" s="1">
        <f>ROUNDUP(表1[[#This Row],[外箱贴标]]/12,0)+2</f>
        <v>2</v>
      </c>
      <c r="Q25" s="1">
        <f>ROUNDUP(表1[[#This Row],[NUMBER]]/25,0)</f>
        <v>4</v>
      </c>
    </row>
    <row r="26" spans="1:17">
      <c r="A26" s="1" t="s">
        <v>22</v>
      </c>
      <c r="B26" s="2">
        <v>42845</v>
      </c>
      <c r="C26" s="2" t="s">
        <v>144</v>
      </c>
      <c r="D26" t="s">
        <v>23</v>
      </c>
      <c r="E26">
        <v>7453089515560</v>
      </c>
      <c r="F26" t="s">
        <v>18</v>
      </c>
      <c r="G26">
        <v>35</v>
      </c>
      <c r="H26" s="10">
        <f>1602/18*2</f>
        <v>178</v>
      </c>
      <c r="I26" t="s">
        <v>21</v>
      </c>
      <c r="J26" t="s">
        <v>153</v>
      </c>
      <c r="K26" t="s">
        <v>58</v>
      </c>
      <c r="L26" s="1" t="str">
        <f>表1[[#This Row],[ART]]&amp;".pdf"</f>
        <v>TANTS-1.pdf</v>
      </c>
      <c r="M26" s="1"/>
      <c r="N26" s="1">
        <f>ROUNDUP(表1[[#This Row],[NUMBER]]/12,0)+1</f>
        <v>16</v>
      </c>
      <c r="O26" s="1"/>
      <c r="P26" s="1">
        <f>ROUNDUP(表1[[#This Row],[外箱贴标]]/12,0)+2</f>
        <v>2</v>
      </c>
      <c r="Q26" s="1">
        <f>ROUNDUP(表1[[#This Row],[NUMBER]]/25,0)</f>
        <v>8</v>
      </c>
    </row>
    <row r="27" spans="1:17">
      <c r="A27" s="1" t="s">
        <v>22</v>
      </c>
      <c r="B27" s="2">
        <v>42845</v>
      </c>
      <c r="C27" s="2" t="s">
        <v>144</v>
      </c>
      <c r="D27" t="s">
        <v>23</v>
      </c>
      <c r="E27">
        <v>7453089515560</v>
      </c>
      <c r="F27" t="s">
        <v>18</v>
      </c>
      <c r="G27">
        <v>36</v>
      </c>
      <c r="H27" s="10">
        <f>1602/18*3</f>
        <v>267</v>
      </c>
      <c r="I27" t="s">
        <v>21</v>
      </c>
      <c r="J27" t="s">
        <v>153</v>
      </c>
      <c r="K27" t="s">
        <v>58</v>
      </c>
      <c r="L27" s="1" t="str">
        <f>表1[[#This Row],[ART]]&amp;".pdf"</f>
        <v>TANTS-1.pdf</v>
      </c>
      <c r="M27" s="1"/>
      <c r="N27" s="1">
        <f>ROUNDUP(表1[[#This Row],[NUMBER]]/12,0)+1</f>
        <v>24</v>
      </c>
      <c r="O27" s="1"/>
      <c r="P27" s="1">
        <f>ROUNDUP(表1[[#This Row],[外箱贴标]]/12,0)+2</f>
        <v>2</v>
      </c>
      <c r="Q27" s="1">
        <f>ROUNDUP(表1[[#This Row],[NUMBER]]/25,0)</f>
        <v>11</v>
      </c>
    </row>
    <row r="28" spans="1:17">
      <c r="A28" s="1" t="s">
        <v>22</v>
      </c>
      <c r="B28" s="2">
        <v>42845</v>
      </c>
      <c r="C28" s="2" t="s">
        <v>144</v>
      </c>
      <c r="D28" t="s">
        <v>23</v>
      </c>
      <c r="E28">
        <v>7453089515560</v>
      </c>
      <c r="F28" t="s">
        <v>18</v>
      </c>
      <c r="G28">
        <v>37</v>
      </c>
      <c r="H28" s="10">
        <f>1602/18*4</f>
        <v>356</v>
      </c>
      <c r="I28" t="s">
        <v>21</v>
      </c>
      <c r="J28" t="s">
        <v>153</v>
      </c>
      <c r="K28" t="s">
        <v>58</v>
      </c>
      <c r="L28" s="1" t="str">
        <f>表1[[#This Row],[ART]]&amp;".pdf"</f>
        <v>TANTS-1.pdf</v>
      </c>
      <c r="M28" s="1"/>
      <c r="N28" s="1">
        <f>ROUNDUP(表1[[#This Row],[NUMBER]]/12,0)+1</f>
        <v>31</v>
      </c>
      <c r="O28" s="1"/>
      <c r="P28" s="1">
        <f>ROUNDUP(表1[[#This Row],[外箱贴标]]/12,0)+2</f>
        <v>2</v>
      </c>
      <c r="Q28" s="1">
        <f>ROUNDUP(表1[[#This Row],[NUMBER]]/25,0)</f>
        <v>15</v>
      </c>
    </row>
    <row r="29" spans="1:17">
      <c r="A29" s="1" t="s">
        <v>22</v>
      </c>
      <c r="B29" s="2">
        <v>42845</v>
      </c>
      <c r="C29" s="2" t="s">
        <v>144</v>
      </c>
      <c r="D29" t="s">
        <v>23</v>
      </c>
      <c r="E29">
        <v>7453089515560</v>
      </c>
      <c r="F29" t="s">
        <v>18</v>
      </c>
      <c r="G29">
        <v>38</v>
      </c>
      <c r="H29" s="10">
        <f>1602/18*4</f>
        <v>356</v>
      </c>
      <c r="I29" t="s">
        <v>21</v>
      </c>
      <c r="J29" t="s">
        <v>153</v>
      </c>
      <c r="K29" t="s">
        <v>58</v>
      </c>
      <c r="L29" s="1" t="str">
        <f>表1[[#This Row],[ART]]&amp;".pdf"</f>
        <v>TANTS-1.pdf</v>
      </c>
      <c r="M29" s="1"/>
      <c r="N29" s="1">
        <f>ROUNDUP(表1[[#This Row],[NUMBER]]/12,0)+1</f>
        <v>31</v>
      </c>
      <c r="O29" s="1"/>
      <c r="P29" s="1">
        <f>ROUNDUP(表1[[#This Row],[外箱贴标]]/12,0)+2</f>
        <v>2</v>
      </c>
      <c r="Q29" s="1">
        <f>ROUNDUP(表1[[#This Row],[NUMBER]]/25,0)</f>
        <v>15</v>
      </c>
    </row>
    <row r="30" spans="1:17">
      <c r="A30" s="1" t="s">
        <v>22</v>
      </c>
      <c r="B30" s="2">
        <v>42845</v>
      </c>
      <c r="C30" s="2" t="s">
        <v>144</v>
      </c>
      <c r="D30" t="s">
        <v>23</v>
      </c>
      <c r="E30">
        <v>7453089515560</v>
      </c>
      <c r="F30" t="s">
        <v>18</v>
      </c>
      <c r="G30">
        <v>39</v>
      </c>
      <c r="H30" s="10">
        <f>1602/18*3</f>
        <v>267</v>
      </c>
      <c r="I30" t="s">
        <v>21</v>
      </c>
      <c r="J30" t="s">
        <v>153</v>
      </c>
      <c r="K30" t="s">
        <v>58</v>
      </c>
      <c r="L30" s="1" t="str">
        <f>表1[[#This Row],[ART]]&amp;".pdf"</f>
        <v>TANTS-1.pdf</v>
      </c>
      <c r="M30" s="1"/>
      <c r="N30" s="1">
        <f>ROUNDUP(表1[[#This Row],[NUMBER]]/12,0)+1</f>
        <v>24</v>
      </c>
      <c r="O30" s="1"/>
      <c r="P30" s="1">
        <f>ROUNDUP(表1[[#This Row],[外箱贴标]]/12,0)+2</f>
        <v>2</v>
      </c>
      <c r="Q30" s="1">
        <f>ROUNDUP(表1[[#This Row],[NUMBER]]/25,0)</f>
        <v>11</v>
      </c>
    </row>
    <row r="31" spans="1:17">
      <c r="A31" s="1" t="s">
        <v>22</v>
      </c>
      <c r="B31" s="2">
        <v>42845</v>
      </c>
      <c r="C31" s="2" t="s">
        <v>144</v>
      </c>
      <c r="D31" t="s">
        <v>23</v>
      </c>
      <c r="E31">
        <v>7453089515560</v>
      </c>
      <c r="F31" t="s">
        <v>18</v>
      </c>
      <c r="G31">
        <v>40</v>
      </c>
      <c r="H31" s="10">
        <f>1602/18*2</f>
        <v>178</v>
      </c>
      <c r="I31" t="s">
        <v>21</v>
      </c>
      <c r="J31" t="s">
        <v>153</v>
      </c>
      <c r="K31" t="s">
        <v>58</v>
      </c>
      <c r="L31" s="1" t="str">
        <f>表1[[#This Row],[ART]]&amp;".pdf"</f>
        <v>TANTS-1.pdf</v>
      </c>
      <c r="M31" s="1"/>
      <c r="N31" s="1">
        <f>ROUNDUP(表1[[#This Row],[NUMBER]]/12,0)+1</f>
        <v>16</v>
      </c>
      <c r="O31" s="1"/>
      <c r="P31" s="1">
        <f>ROUNDUP(表1[[#This Row],[外箱贴标]]/12,0)+2</f>
        <v>2</v>
      </c>
      <c r="Q31" s="1">
        <f>ROUNDUP(表1[[#This Row],[NUMBER]]/25,0)</f>
        <v>8</v>
      </c>
    </row>
    <row r="32" spans="1:17">
      <c r="A32" s="1" t="s">
        <v>22</v>
      </c>
      <c r="B32" s="2">
        <v>42845</v>
      </c>
      <c r="C32" s="2" t="s">
        <v>144</v>
      </c>
      <c r="D32" t="s">
        <v>36</v>
      </c>
      <c r="E32">
        <v>7453089515560</v>
      </c>
      <c r="F32" t="s">
        <v>28</v>
      </c>
      <c r="G32">
        <v>35</v>
      </c>
      <c r="H32" s="10">
        <f>1602/18*2</f>
        <v>178</v>
      </c>
      <c r="I32" t="s">
        <v>154</v>
      </c>
      <c r="J32" t="s">
        <v>153</v>
      </c>
      <c r="K32" t="s">
        <v>58</v>
      </c>
      <c r="L32" s="1" t="str">
        <f>表1[[#This Row],[ART]]&amp;".pdf"</f>
        <v>TANTS-1.pdf</v>
      </c>
      <c r="M32" s="1"/>
      <c r="N32" s="1">
        <f>ROUNDUP(表1[[#This Row],[NUMBER]]/12,0)+1</f>
        <v>16</v>
      </c>
      <c r="O32" s="1"/>
      <c r="P32" s="1">
        <f>ROUNDUP(表1[[#This Row],[外箱贴标]]/12,0)+2</f>
        <v>2</v>
      </c>
      <c r="Q32" s="1">
        <f>ROUNDUP(表1[[#This Row],[NUMBER]]/25,0)</f>
        <v>8</v>
      </c>
    </row>
    <row r="33" spans="1:17">
      <c r="A33" s="1" t="s">
        <v>22</v>
      </c>
      <c r="B33" s="2">
        <v>42845</v>
      </c>
      <c r="C33" s="2" t="s">
        <v>144</v>
      </c>
      <c r="D33" t="s">
        <v>23</v>
      </c>
      <c r="E33">
        <v>7453089515560</v>
      </c>
      <c r="F33" t="s">
        <v>28</v>
      </c>
      <c r="G33">
        <v>36</v>
      </c>
      <c r="H33" s="10">
        <f>1602/18*3</f>
        <v>267</v>
      </c>
      <c r="I33" t="s">
        <v>154</v>
      </c>
      <c r="J33" t="s">
        <v>153</v>
      </c>
      <c r="K33" t="s">
        <v>58</v>
      </c>
      <c r="L33" s="1" t="str">
        <f>表1[[#This Row],[ART]]&amp;".pdf"</f>
        <v>TANTS-1.pdf</v>
      </c>
      <c r="M33" s="1"/>
      <c r="N33" s="1">
        <f>ROUNDUP(表1[[#This Row],[NUMBER]]/12,0)+1</f>
        <v>24</v>
      </c>
      <c r="O33" s="1"/>
      <c r="P33" s="1">
        <f>ROUNDUP(表1[[#This Row],[外箱贴标]]/12,0)+2</f>
        <v>2</v>
      </c>
      <c r="Q33" s="1">
        <f>ROUNDUP(表1[[#This Row],[NUMBER]]/25,0)</f>
        <v>11</v>
      </c>
    </row>
    <row r="34" spans="1:17">
      <c r="A34" s="1" t="s">
        <v>22</v>
      </c>
      <c r="B34" s="2">
        <v>42845</v>
      </c>
      <c r="C34" s="2" t="s">
        <v>144</v>
      </c>
      <c r="D34" t="s">
        <v>23</v>
      </c>
      <c r="E34">
        <v>7453089515560</v>
      </c>
      <c r="F34" t="s">
        <v>28</v>
      </c>
      <c r="G34">
        <v>37</v>
      </c>
      <c r="H34" s="10">
        <f>1602/18*4</f>
        <v>356</v>
      </c>
      <c r="I34" t="s">
        <v>154</v>
      </c>
      <c r="J34" t="s">
        <v>153</v>
      </c>
      <c r="K34" t="s">
        <v>58</v>
      </c>
      <c r="L34" s="1" t="str">
        <f>表1[[#This Row],[ART]]&amp;".pdf"</f>
        <v>TANTS-1.pdf</v>
      </c>
      <c r="M34" s="1"/>
      <c r="N34" s="1">
        <f>ROUNDUP(表1[[#This Row],[NUMBER]]/12,0)+1</f>
        <v>31</v>
      </c>
      <c r="O34" s="1"/>
      <c r="P34" s="1">
        <f>ROUNDUP(表1[[#This Row],[外箱贴标]]/12,0)+2</f>
        <v>2</v>
      </c>
      <c r="Q34" s="1">
        <f>ROUNDUP(表1[[#This Row],[NUMBER]]/25,0)</f>
        <v>15</v>
      </c>
    </row>
    <row r="35" spans="1:17">
      <c r="A35" s="1" t="s">
        <v>22</v>
      </c>
      <c r="B35" s="2">
        <v>42845</v>
      </c>
      <c r="C35" s="2" t="s">
        <v>144</v>
      </c>
      <c r="D35" t="s">
        <v>23</v>
      </c>
      <c r="E35">
        <v>7453089515560</v>
      </c>
      <c r="F35" t="s">
        <v>28</v>
      </c>
      <c r="G35">
        <v>38</v>
      </c>
      <c r="H35" s="10">
        <f>1602/18*4</f>
        <v>356</v>
      </c>
      <c r="I35" t="s">
        <v>154</v>
      </c>
      <c r="J35" t="s">
        <v>153</v>
      </c>
      <c r="K35" t="s">
        <v>58</v>
      </c>
      <c r="L35" s="1" t="str">
        <f>表1[[#This Row],[ART]]&amp;".pdf"</f>
        <v>TANTS-1.pdf</v>
      </c>
      <c r="M35" s="1"/>
      <c r="N35" s="1">
        <f>ROUNDUP(表1[[#This Row],[NUMBER]]/12,0)+1</f>
        <v>31</v>
      </c>
      <c r="O35" s="1"/>
      <c r="P35" s="1">
        <f>ROUNDUP(表1[[#This Row],[外箱贴标]]/12,0)+2</f>
        <v>2</v>
      </c>
      <c r="Q35" s="1">
        <f>ROUNDUP(表1[[#This Row],[NUMBER]]/25,0)</f>
        <v>15</v>
      </c>
    </row>
    <row r="36" spans="1:17">
      <c r="A36" s="1" t="s">
        <v>22</v>
      </c>
      <c r="B36" s="2">
        <v>42845</v>
      </c>
      <c r="C36" s="2" t="s">
        <v>144</v>
      </c>
      <c r="D36" t="s">
        <v>23</v>
      </c>
      <c r="E36">
        <v>7453089515560</v>
      </c>
      <c r="F36" t="s">
        <v>28</v>
      </c>
      <c r="G36">
        <v>39</v>
      </c>
      <c r="H36" s="10">
        <f>1602/18*3</f>
        <v>267</v>
      </c>
      <c r="I36" t="s">
        <v>154</v>
      </c>
      <c r="J36" t="s">
        <v>153</v>
      </c>
      <c r="K36" t="s">
        <v>58</v>
      </c>
      <c r="L36" s="1" t="str">
        <f>表1[[#This Row],[ART]]&amp;".pdf"</f>
        <v>TANTS-1.pdf</v>
      </c>
      <c r="M36" s="1"/>
      <c r="N36" s="1">
        <f>ROUNDUP(表1[[#This Row],[NUMBER]]/12,0)+1</f>
        <v>24</v>
      </c>
      <c r="O36" s="1"/>
      <c r="P36" s="1">
        <f>ROUNDUP(表1[[#This Row],[外箱贴标]]/12,0)+2</f>
        <v>2</v>
      </c>
      <c r="Q36" s="1">
        <f>ROUNDUP(表1[[#This Row],[NUMBER]]/25,0)</f>
        <v>11</v>
      </c>
    </row>
    <row r="37" spans="1:17">
      <c r="A37" s="1" t="s">
        <v>22</v>
      </c>
      <c r="B37" s="2">
        <v>42845</v>
      </c>
      <c r="C37" s="2" t="s">
        <v>144</v>
      </c>
      <c r="D37" t="s">
        <v>23</v>
      </c>
      <c r="E37">
        <v>7453089515560</v>
      </c>
      <c r="F37" t="s">
        <v>28</v>
      </c>
      <c r="G37">
        <v>40</v>
      </c>
      <c r="H37" s="10">
        <f>1602/18*2</f>
        <v>178</v>
      </c>
      <c r="I37" t="s">
        <v>154</v>
      </c>
      <c r="J37" t="s">
        <v>153</v>
      </c>
      <c r="K37" t="s">
        <v>58</v>
      </c>
      <c r="L37" s="1" t="str">
        <f>表1[[#This Row],[ART]]&amp;".pdf"</f>
        <v>TANTS-1.pdf</v>
      </c>
      <c r="M37" s="1"/>
      <c r="N37" s="1">
        <f>ROUNDUP(表1[[#This Row],[NUMBER]]/12,0)+1</f>
        <v>16</v>
      </c>
      <c r="O37" s="1"/>
      <c r="P37" s="1">
        <f>ROUNDUP(表1[[#This Row],[外箱贴标]]/12,0)+2</f>
        <v>2</v>
      </c>
      <c r="Q37" s="1">
        <f>ROUNDUP(表1[[#This Row],[NUMBER]]/25,0)</f>
        <v>8</v>
      </c>
    </row>
    <row r="38" spans="1:17">
      <c r="A38" s="1" t="s">
        <v>22</v>
      </c>
      <c r="B38" s="2">
        <v>42845</v>
      </c>
      <c r="C38" s="2" t="s">
        <v>144</v>
      </c>
      <c r="D38" t="s">
        <v>24</v>
      </c>
      <c r="E38">
        <v>7453089515577</v>
      </c>
      <c r="F38" t="s">
        <v>29</v>
      </c>
      <c r="G38">
        <v>35</v>
      </c>
      <c r="H38" s="10">
        <f>1602/18*2</f>
        <v>178</v>
      </c>
      <c r="I38" t="s">
        <v>21</v>
      </c>
      <c r="J38" t="s">
        <v>153</v>
      </c>
      <c r="K38" t="s">
        <v>58</v>
      </c>
      <c r="L38" s="1" t="str">
        <f>表1[[#This Row],[ART]]&amp;".pdf"</f>
        <v>TANTS-2.pdf</v>
      </c>
      <c r="M38" s="1"/>
      <c r="N38" s="1">
        <f>ROUNDUP(表1[[#This Row],[NUMBER]]/12,0)+1</f>
        <v>16</v>
      </c>
      <c r="O38" s="1"/>
      <c r="P38" s="1">
        <f>ROUNDUP(表1[[#This Row],[外箱贴标]]/12,0)+2</f>
        <v>2</v>
      </c>
      <c r="Q38" s="1">
        <f>ROUNDUP(表1[[#This Row],[NUMBER]]/25,0)</f>
        <v>8</v>
      </c>
    </row>
    <row r="39" spans="1:17">
      <c r="A39" s="1" t="s">
        <v>22</v>
      </c>
      <c r="B39" s="2">
        <v>42845</v>
      </c>
      <c r="C39" s="2" t="s">
        <v>144</v>
      </c>
      <c r="D39" t="s">
        <v>24</v>
      </c>
      <c r="E39">
        <v>7453089515577</v>
      </c>
      <c r="F39" t="s">
        <v>29</v>
      </c>
      <c r="G39">
        <v>36</v>
      </c>
      <c r="H39" s="10">
        <f>1602/18*3</f>
        <v>267</v>
      </c>
      <c r="I39" t="s">
        <v>21</v>
      </c>
      <c r="J39" t="s">
        <v>153</v>
      </c>
      <c r="K39" t="s">
        <v>58</v>
      </c>
      <c r="L39" s="1" t="str">
        <f>表1[[#This Row],[ART]]&amp;".pdf"</f>
        <v>TANTS-2.pdf</v>
      </c>
      <c r="M39" s="1"/>
      <c r="N39" s="1">
        <f>ROUNDUP(表1[[#This Row],[NUMBER]]/12,0)+1</f>
        <v>24</v>
      </c>
      <c r="O39" s="1"/>
      <c r="P39" s="1">
        <f>ROUNDUP(表1[[#This Row],[外箱贴标]]/12,0)+2</f>
        <v>2</v>
      </c>
      <c r="Q39" s="1">
        <f>ROUNDUP(表1[[#This Row],[NUMBER]]/25,0)</f>
        <v>11</v>
      </c>
    </row>
    <row r="40" spans="1:17">
      <c r="A40" s="1" t="s">
        <v>22</v>
      </c>
      <c r="B40" s="2">
        <v>42845</v>
      </c>
      <c r="C40" s="2" t="s">
        <v>144</v>
      </c>
      <c r="D40" t="s">
        <v>24</v>
      </c>
      <c r="E40">
        <v>7453089515577</v>
      </c>
      <c r="F40" t="s">
        <v>29</v>
      </c>
      <c r="G40">
        <v>37</v>
      </c>
      <c r="H40" s="10">
        <f>1602/18*4</f>
        <v>356</v>
      </c>
      <c r="I40" t="s">
        <v>21</v>
      </c>
      <c r="J40" t="s">
        <v>153</v>
      </c>
      <c r="K40" t="s">
        <v>58</v>
      </c>
      <c r="L40" s="1" t="str">
        <f>表1[[#This Row],[ART]]&amp;".pdf"</f>
        <v>TANTS-2.pdf</v>
      </c>
      <c r="M40" s="1"/>
      <c r="N40" s="1">
        <f>ROUNDUP(表1[[#This Row],[NUMBER]]/12,0)+1</f>
        <v>31</v>
      </c>
      <c r="O40" s="1"/>
      <c r="P40" s="1">
        <f>ROUNDUP(表1[[#This Row],[外箱贴标]]/12,0)+2</f>
        <v>2</v>
      </c>
      <c r="Q40" s="1">
        <f>ROUNDUP(表1[[#This Row],[NUMBER]]/25,0)</f>
        <v>15</v>
      </c>
    </row>
    <row r="41" spans="1:17">
      <c r="A41" s="1" t="s">
        <v>22</v>
      </c>
      <c r="B41" s="2">
        <v>42845</v>
      </c>
      <c r="C41" s="2" t="s">
        <v>144</v>
      </c>
      <c r="D41" t="s">
        <v>24</v>
      </c>
      <c r="E41">
        <v>7453089515577</v>
      </c>
      <c r="F41" t="s">
        <v>29</v>
      </c>
      <c r="G41">
        <v>38</v>
      </c>
      <c r="H41" s="10">
        <f>1602/18*4</f>
        <v>356</v>
      </c>
      <c r="I41" t="s">
        <v>21</v>
      </c>
      <c r="J41" t="s">
        <v>153</v>
      </c>
      <c r="K41" t="s">
        <v>58</v>
      </c>
      <c r="L41" s="1" t="str">
        <f>表1[[#This Row],[ART]]&amp;".pdf"</f>
        <v>TANTS-2.pdf</v>
      </c>
      <c r="M41" s="1"/>
      <c r="N41" s="1">
        <f>ROUNDUP(表1[[#This Row],[NUMBER]]/12,0)+1</f>
        <v>31</v>
      </c>
      <c r="O41" s="1"/>
      <c r="P41" s="1">
        <f>ROUNDUP(表1[[#This Row],[外箱贴标]]/12,0)+2</f>
        <v>2</v>
      </c>
      <c r="Q41" s="1">
        <f>ROUNDUP(表1[[#This Row],[NUMBER]]/25,0)</f>
        <v>15</v>
      </c>
    </row>
    <row r="42" spans="1:17">
      <c r="A42" s="1" t="s">
        <v>22</v>
      </c>
      <c r="B42" s="2">
        <v>42845</v>
      </c>
      <c r="C42" s="2" t="s">
        <v>144</v>
      </c>
      <c r="D42" t="s">
        <v>24</v>
      </c>
      <c r="E42">
        <v>7453089515577</v>
      </c>
      <c r="F42" t="s">
        <v>29</v>
      </c>
      <c r="G42">
        <v>39</v>
      </c>
      <c r="H42" s="10">
        <f>1602/18*3</f>
        <v>267</v>
      </c>
      <c r="I42" t="s">
        <v>21</v>
      </c>
      <c r="J42" t="s">
        <v>153</v>
      </c>
      <c r="K42" t="s">
        <v>58</v>
      </c>
      <c r="L42" s="1" t="str">
        <f>表1[[#This Row],[ART]]&amp;".pdf"</f>
        <v>TANTS-2.pdf</v>
      </c>
      <c r="M42" s="1"/>
      <c r="N42" s="1">
        <f>ROUNDUP(表1[[#This Row],[NUMBER]]/12,0)+1</f>
        <v>24</v>
      </c>
      <c r="O42" s="1"/>
      <c r="P42" s="1">
        <f>ROUNDUP(表1[[#This Row],[外箱贴标]]/12,0)+2</f>
        <v>2</v>
      </c>
      <c r="Q42" s="1">
        <f>ROUNDUP(表1[[#This Row],[NUMBER]]/25,0)</f>
        <v>11</v>
      </c>
    </row>
    <row r="43" spans="1:17">
      <c r="A43" s="1" t="s">
        <v>22</v>
      </c>
      <c r="B43" s="2">
        <v>42845</v>
      </c>
      <c r="C43" s="2" t="s">
        <v>144</v>
      </c>
      <c r="D43" t="s">
        <v>24</v>
      </c>
      <c r="E43">
        <v>7453089515577</v>
      </c>
      <c r="F43" t="s">
        <v>29</v>
      </c>
      <c r="G43">
        <v>40</v>
      </c>
      <c r="H43" s="10">
        <f>1602/18*2</f>
        <v>178</v>
      </c>
      <c r="I43" t="s">
        <v>21</v>
      </c>
      <c r="J43" t="s">
        <v>153</v>
      </c>
      <c r="K43" t="s">
        <v>58</v>
      </c>
      <c r="L43" s="1" t="str">
        <f>表1[[#This Row],[ART]]&amp;".pdf"</f>
        <v>TANTS-2.pdf</v>
      </c>
      <c r="M43" s="1"/>
      <c r="N43" s="1">
        <f>ROUNDUP(表1[[#This Row],[NUMBER]]/12,0)+1</f>
        <v>16</v>
      </c>
      <c r="O43" s="1"/>
      <c r="P43" s="1">
        <f>ROUNDUP(表1[[#This Row],[外箱贴标]]/12,0)+2</f>
        <v>2</v>
      </c>
      <c r="Q43" s="1">
        <f>ROUNDUP(表1[[#This Row],[NUMBER]]/25,0)</f>
        <v>8</v>
      </c>
    </row>
    <row r="44" spans="1:17">
      <c r="A44" s="1" t="s">
        <v>22</v>
      </c>
      <c r="B44" s="2">
        <v>42845</v>
      </c>
      <c r="C44" s="2" t="s">
        <v>144</v>
      </c>
      <c r="D44" t="s">
        <v>24</v>
      </c>
      <c r="E44">
        <v>7453089515577</v>
      </c>
      <c r="F44" t="s">
        <v>9</v>
      </c>
      <c r="G44">
        <v>35</v>
      </c>
      <c r="H44" s="10">
        <f>1602/18*2</f>
        <v>178</v>
      </c>
      <c r="I44" t="s">
        <v>21</v>
      </c>
      <c r="J44" t="s">
        <v>153</v>
      </c>
      <c r="K44" t="s">
        <v>58</v>
      </c>
      <c r="L44" s="1" t="str">
        <f>表1[[#This Row],[ART]]&amp;".pdf"</f>
        <v>TANTS-2.pdf</v>
      </c>
      <c r="M44" s="1"/>
      <c r="N44" s="1">
        <f>ROUNDUP(表1[[#This Row],[NUMBER]]/12,0)+1</f>
        <v>16</v>
      </c>
      <c r="O44" s="1"/>
      <c r="P44" s="1">
        <f>ROUNDUP(表1[[#This Row],[外箱贴标]]/12,0)+2</f>
        <v>2</v>
      </c>
      <c r="Q44" s="1">
        <f>ROUNDUP(表1[[#This Row],[NUMBER]]/25,0)</f>
        <v>8</v>
      </c>
    </row>
    <row r="45" spans="1:17">
      <c r="A45" s="1" t="s">
        <v>22</v>
      </c>
      <c r="B45" s="2">
        <v>42845</v>
      </c>
      <c r="C45" s="2" t="s">
        <v>144</v>
      </c>
      <c r="D45" t="s">
        <v>24</v>
      </c>
      <c r="E45">
        <v>7453089515577</v>
      </c>
      <c r="F45" t="s">
        <v>9</v>
      </c>
      <c r="G45">
        <v>36</v>
      </c>
      <c r="H45" s="10">
        <f>1602/18*3</f>
        <v>267</v>
      </c>
      <c r="I45" t="s">
        <v>21</v>
      </c>
      <c r="J45" t="s">
        <v>153</v>
      </c>
      <c r="K45" t="s">
        <v>58</v>
      </c>
      <c r="L45" s="1" t="str">
        <f>表1[[#This Row],[ART]]&amp;".pdf"</f>
        <v>TANTS-2.pdf</v>
      </c>
      <c r="M45" s="1"/>
      <c r="N45" s="1">
        <f>ROUNDUP(表1[[#This Row],[NUMBER]]/12,0)+1</f>
        <v>24</v>
      </c>
      <c r="O45" s="1"/>
      <c r="P45" s="1">
        <f>ROUNDUP(表1[[#This Row],[外箱贴标]]/12,0)+2</f>
        <v>2</v>
      </c>
      <c r="Q45" s="1">
        <f>ROUNDUP(表1[[#This Row],[NUMBER]]/25,0)</f>
        <v>11</v>
      </c>
    </row>
    <row r="46" spans="1:17">
      <c r="A46" s="1" t="s">
        <v>22</v>
      </c>
      <c r="B46" s="2">
        <v>42845</v>
      </c>
      <c r="C46" s="2" t="s">
        <v>144</v>
      </c>
      <c r="D46" t="s">
        <v>24</v>
      </c>
      <c r="E46">
        <v>7453089515577</v>
      </c>
      <c r="F46" t="s">
        <v>9</v>
      </c>
      <c r="G46">
        <v>37</v>
      </c>
      <c r="H46" s="10">
        <f>1602/18*4</f>
        <v>356</v>
      </c>
      <c r="I46" t="s">
        <v>21</v>
      </c>
      <c r="J46" t="s">
        <v>153</v>
      </c>
      <c r="K46" t="s">
        <v>58</v>
      </c>
      <c r="L46" s="1" t="str">
        <f>表1[[#This Row],[ART]]&amp;".pdf"</f>
        <v>TANTS-2.pdf</v>
      </c>
      <c r="M46" s="1"/>
      <c r="N46" s="1">
        <f>ROUNDUP(表1[[#This Row],[NUMBER]]/12,0)+1</f>
        <v>31</v>
      </c>
      <c r="O46" s="1"/>
      <c r="P46" s="1">
        <f>ROUNDUP(表1[[#This Row],[外箱贴标]]/12,0)+2</f>
        <v>2</v>
      </c>
      <c r="Q46" s="1">
        <f>ROUNDUP(表1[[#This Row],[NUMBER]]/25,0)</f>
        <v>15</v>
      </c>
    </row>
    <row r="47" spans="1:17">
      <c r="A47" s="1" t="s">
        <v>22</v>
      </c>
      <c r="B47" s="2">
        <v>42845</v>
      </c>
      <c r="C47" s="2" t="s">
        <v>144</v>
      </c>
      <c r="D47" t="s">
        <v>24</v>
      </c>
      <c r="E47">
        <v>7453089515577</v>
      </c>
      <c r="F47" t="s">
        <v>9</v>
      </c>
      <c r="G47">
        <v>38</v>
      </c>
      <c r="H47" s="10">
        <f>1602/18*4</f>
        <v>356</v>
      </c>
      <c r="I47" t="s">
        <v>21</v>
      </c>
      <c r="J47" t="s">
        <v>153</v>
      </c>
      <c r="K47" t="s">
        <v>58</v>
      </c>
      <c r="L47" s="1" t="str">
        <f>表1[[#This Row],[ART]]&amp;".pdf"</f>
        <v>TANTS-2.pdf</v>
      </c>
      <c r="M47" s="1"/>
      <c r="N47" s="1">
        <f>ROUNDUP(表1[[#This Row],[NUMBER]]/12,0)+1</f>
        <v>31</v>
      </c>
      <c r="O47" s="1"/>
      <c r="P47" s="1">
        <f>ROUNDUP(表1[[#This Row],[外箱贴标]]/12,0)+2</f>
        <v>2</v>
      </c>
      <c r="Q47" s="1">
        <f>ROUNDUP(表1[[#This Row],[NUMBER]]/25,0)</f>
        <v>15</v>
      </c>
    </row>
    <row r="48" spans="1:17">
      <c r="A48" s="1" t="s">
        <v>22</v>
      </c>
      <c r="B48" s="2">
        <v>42845</v>
      </c>
      <c r="C48" s="2" t="s">
        <v>144</v>
      </c>
      <c r="D48" t="s">
        <v>24</v>
      </c>
      <c r="E48">
        <v>7453089515577</v>
      </c>
      <c r="F48" t="s">
        <v>9</v>
      </c>
      <c r="G48">
        <v>39</v>
      </c>
      <c r="H48" s="10">
        <f>1602/18*3</f>
        <v>267</v>
      </c>
      <c r="I48" t="s">
        <v>21</v>
      </c>
      <c r="J48" t="s">
        <v>153</v>
      </c>
      <c r="K48" t="s">
        <v>58</v>
      </c>
      <c r="L48" s="1" t="str">
        <f>表1[[#This Row],[ART]]&amp;".pdf"</f>
        <v>TANTS-2.pdf</v>
      </c>
      <c r="M48" s="1"/>
      <c r="N48" s="1">
        <f>ROUNDUP(表1[[#This Row],[NUMBER]]/12,0)+1</f>
        <v>24</v>
      </c>
      <c r="O48" s="1"/>
      <c r="P48" s="1">
        <f>ROUNDUP(表1[[#This Row],[外箱贴标]]/12,0)+2</f>
        <v>2</v>
      </c>
      <c r="Q48" s="1">
        <f>ROUNDUP(表1[[#This Row],[NUMBER]]/25,0)</f>
        <v>11</v>
      </c>
    </row>
    <row r="49" spans="1:17">
      <c r="A49" s="1" t="s">
        <v>22</v>
      </c>
      <c r="B49" s="2">
        <v>42845</v>
      </c>
      <c r="C49" s="2" t="s">
        <v>144</v>
      </c>
      <c r="D49" t="s">
        <v>24</v>
      </c>
      <c r="E49">
        <v>7453089515577</v>
      </c>
      <c r="F49" t="s">
        <v>9</v>
      </c>
      <c r="G49">
        <v>40</v>
      </c>
      <c r="H49" s="10">
        <f>1602/18*2</f>
        <v>178</v>
      </c>
      <c r="I49" t="s">
        <v>21</v>
      </c>
      <c r="J49" t="s">
        <v>153</v>
      </c>
      <c r="K49" t="s">
        <v>58</v>
      </c>
      <c r="L49" s="1" t="str">
        <f>表1[[#This Row],[ART]]&amp;".pdf"</f>
        <v>TANTS-2.pdf</v>
      </c>
      <c r="M49" s="1"/>
      <c r="N49" s="1">
        <f>ROUNDUP(表1[[#This Row],[NUMBER]]/12,0)+1</f>
        <v>16</v>
      </c>
      <c r="O49" s="1"/>
      <c r="P49" s="1">
        <f>ROUNDUP(表1[[#This Row],[外箱贴标]]/12,0)+2</f>
        <v>2</v>
      </c>
      <c r="Q49" s="1">
        <f>ROUNDUP(表1[[#This Row],[NUMBER]]/25,0)</f>
        <v>8</v>
      </c>
    </row>
    <row r="50" spans="1:17">
      <c r="A50" s="1" t="s">
        <v>22</v>
      </c>
      <c r="B50" s="2">
        <v>42845</v>
      </c>
      <c r="C50" s="2" t="s">
        <v>144</v>
      </c>
      <c r="D50" t="s">
        <v>25</v>
      </c>
      <c r="E50">
        <v>7453089515584</v>
      </c>
      <c r="F50" t="s">
        <v>30</v>
      </c>
      <c r="G50">
        <v>35</v>
      </c>
      <c r="H50" s="10">
        <f>804*1/12</f>
        <v>67</v>
      </c>
      <c r="I50" t="s">
        <v>154</v>
      </c>
      <c r="J50" t="s">
        <v>153</v>
      </c>
      <c r="K50" t="s">
        <v>58</v>
      </c>
      <c r="L50" s="1" t="str">
        <f>表1[[#This Row],[ART]]&amp;".pdf"</f>
        <v>TANTS-3.pdf</v>
      </c>
      <c r="M50" s="1"/>
      <c r="N50" s="1">
        <f>ROUNDUP(表1[[#This Row],[NUMBER]]/12,0)+1</f>
        <v>7</v>
      </c>
      <c r="O50" s="1"/>
      <c r="P50" s="1">
        <f>ROUNDUP(表1[[#This Row],[外箱贴标]]/12,0)+2</f>
        <v>2</v>
      </c>
      <c r="Q50" s="1">
        <f>ROUNDUP(表1[[#This Row],[NUMBER]]/25,0)</f>
        <v>3</v>
      </c>
    </row>
    <row r="51" spans="1:17">
      <c r="A51" s="1" t="s">
        <v>22</v>
      </c>
      <c r="B51" s="2">
        <v>42845</v>
      </c>
      <c r="C51" s="2" t="s">
        <v>144</v>
      </c>
      <c r="D51" t="s">
        <v>25</v>
      </c>
      <c r="E51">
        <v>7453089515584</v>
      </c>
      <c r="F51" t="s">
        <v>30</v>
      </c>
      <c r="G51">
        <v>36</v>
      </c>
      <c r="H51" s="10">
        <f>804*2/12</f>
        <v>134</v>
      </c>
      <c r="I51" t="s">
        <v>154</v>
      </c>
      <c r="J51" t="s">
        <v>153</v>
      </c>
      <c r="K51" t="s">
        <v>58</v>
      </c>
      <c r="L51" s="1" t="str">
        <f>表1[[#This Row],[ART]]&amp;".pdf"</f>
        <v>TANTS-3.pdf</v>
      </c>
      <c r="M51" s="1"/>
      <c r="N51" s="1">
        <f>ROUNDUP(表1[[#This Row],[NUMBER]]/12,0)+1</f>
        <v>13</v>
      </c>
      <c r="O51" s="1"/>
      <c r="P51" s="1">
        <f>ROUNDUP(表1[[#This Row],[外箱贴标]]/12,0)+2</f>
        <v>2</v>
      </c>
      <c r="Q51" s="1">
        <f>ROUNDUP(表1[[#This Row],[NUMBER]]/25,0)</f>
        <v>6</v>
      </c>
    </row>
    <row r="52" spans="1:17">
      <c r="A52" s="1" t="s">
        <v>22</v>
      </c>
      <c r="B52" s="2">
        <v>42845</v>
      </c>
      <c r="C52" s="2" t="s">
        <v>144</v>
      </c>
      <c r="D52" t="s">
        <v>25</v>
      </c>
      <c r="E52">
        <v>7453089515584</v>
      </c>
      <c r="F52" t="s">
        <v>30</v>
      </c>
      <c r="G52">
        <v>37</v>
      </c>
      <c r="H52" s="10">
        <f>804*3/12</f>
        <v>201</v>
      </c>
      <c r="I52" t="s">
        <v>154</v>
      </c>
      <c r="J52" t="s">
        <v>153</v>
      </c>
      <c r="K52" t="s">
        <v>58</v>
      </c>
      <c r="L52" s="1" t="str">
        <f>表1[[#This Row],[ART]]&amp;".pdf"</f>
        <v>TANTS-3.pdf</v>
      </c>
      <c r="M52" s="1"/>
      <c r="N52" s="1">
        <f>ROUNDUP(表1[[#This Row],[NUMBER]]/12,0)+1</f>
        <v>18</v>
      </c>
      <c r="O52" s="1"/>
      <c r="P52" s="1">
        <f>ROUNDUP(表1[[#This Row],[外箱贴标]]/12,0)+2</f>
        <v>2</v>
      </c>
      <c r="Q52" s="1">
        <f>ROUNDUP(表1[[#This Row],[NUMBER]]/25,0)</f>
        <v>9</v>
      </c>
    </row>
    <row r="53" spans="1:17">
      <c r="A53" s="1" t="s">
        <v>22</v>
      </c>
      <c r="B53" s="2">
        <v>42845</v>
      </c>
      <c r="C53" s="2" t="s">
        <v>144</v>
      </c>
      <c r="D53" t="s">
        <v>25</v>
      </c>
      <c r="E53">
        <v>7453089515584</v>
      </c>
      <c r="F53" t="s">
        <v>30</v>
      </c>
      <c r="G53">
        <v>38</v>
      </c>
      <c r="H53" s="10">
        <f>804*3/12</f>
        <v>201</v>
      </c>
      <c r="I53" t="s">
        <v>154</v>
      </c>
      <c r="J53" t="s">
        <v>153</v>
      </c>
      <c r="K53" t="s">
        <v>58</v>
      </c>
      <c r="L53" s="1" t="str">
        <f>表1[[#This Row],[ART]]&amp;".pdf"</f>
        <v>TANTS-3.pdf</v>
      </c>
      <c r="M53" s="1"/>
      <c r="N53" s="1">
        <f>ROUNDUP(表1[[#This Row],[NUMBER]]/12,0)+1</f>
        <v>18</v>
      </c>
      <c r="O53" s="1"/>
      <c r="P53" s="1">
        <f>ROUNDUP(表1[[#This Row],[外箱贴标]]/12,0)+2</f>
        <v>2</v>
      </c>
      <c r="Q53" s="1">
        <f>ROUNDUP(表1[[#This Row],[NUMBER]]/25,0)</f>
        <v>9</v>
      </c>
    </row>
    <row r="54" spans="1:17">
      <c r="A54" s="1" t="s">
        <v>22</v>
      </c>
      <c r="B54" s="2">
        <v>42845</v>
      </c>
      <c r="C54" s="2" t="s">
        <v>144</v>
      </c>
      <c r="D54" t="s">
        <v>25</v>
      </c>
      <c r="E54">
        <v>7453089515584</v>
      </c>
      <c r="F54" t="s">
        <v>30</v>
      </c>
      <c r="G54">
        <v>39</v>
      </c>
      <c r="H54" s="10">
        <f>804*2/12</f>
        <v>134</v>
      </c>
      <c r="I54" t="s">
        <v>154</v>
      </c>
      <c r="J54" t="s">
        <v>153</v>
      </c>
      <c r="K54" t="s">
        <v>58</v>
      </c>
      <c r="L54" s="1" t="str">
        <f>表1[[#This Row],[ART]]&amp;".pdf"</f>
        <v>TANTS-3.pdf</v>
      </c>
      <c r="M54" s="1"/>
      <c r="N54" s="1">
        <f>ROUNDUP(表1[[#This Row],[NUMBER]]/12,0)+1</f>
        <v>13</v>
      </c>
      <c r="O54" s="1"/>
      <c r="P54" s="1">
        <f>ROUNDUP(表1[[#This Row],[外箱贴标]]/12,0)+2</f>
        <v>2</v>
      </c>
      <c r="Q54" s="1">
        <f>ROUNDUP(表1[[#This Row],[NUMBER]]/25,0)</f>
        <v>6</v>
      </c>
    </row>
    <row r="55" spans="1:17">
      <c r="A55" s="1" t="s">
        <v>22</v>
      </c>
      <c r="B55" s="2">
        <v>42845</v>
      </c>
      <c r="C55" s="2" t="s">
        <v>144</v>
      </c>
      <c r="D55" t="s">
        <v>25</v>
      </c>
      <c r="E55">
        <v>7453089515584</v>
      </c>
      <c r="F55" t="s">
        <v>30</v>
      </c>
      <c r="G55">
        <v>40</v>
      </c>
      <c r="H55" s="10">
        <f>804*1/12</f>
        <v>67</v>
      </c>
      <c r="I55" t="s">
        <v>154</v>
      </c>
      <c r="J55" t="s">
        <v>153</v>
      </c>
      <c r="K55" t="s">
        <v>58</v>
      </c>
      <c r="L55" s="1" t="str">
        <f>表1[[#This Row],[ART]]&amp;".pdf"</f>
        <v>TANTS-3.pdf</v>
      </c>
      <c r="M55" s="1"/>
      <c r="N55" s="1">
        <f>ROUNDUP(表1[[#This Row],[NUMBER]]/12,0)+1</f>
        <v>7</v>
      </c>
      <c r="O55" s="1"/>
      <c r="P55" s="1">
        <f>ROUNDUP(表1[[#This Row],[外箱贴标]]/12,0)+2</f>
        <v>2</v>
      </c>
      <c r="Q55" s="1">
        <f>ROUNDUP(表1[[#This Row],[NUMBER]]/25,0)</f>
        <v>3</v>
      </c>
    </row>
    <row r="56" spans="1:17">
      <c r="A56" s="1" t="s">
        <v>22</v>
      </c>
      <c r="B56" s="2">
        <v>42845</v>
      </c>
      <c r="C56" s="2" t="s">
        <v>144</v>
      </c>
      <c r="D56" t="s">
        <v>25</v>
      </c>
      <c r="E56">
        <v>7453089515584</v>
      </c>
      <c r="F56" t="s">
        <v>31</v>
      </c>
      <c r="G56">
        <v>35</v>
      </c>
      <c r="H56" s="10">
        <f>804*1/12</f>
        <v>67</v>
      </c>
      <c r="I56" t="s">
        <v>154</v>
      </c>
      <c r="J56" t="s">
        <v>153</v>
      </c>
      <c r="K56" t="s">
        <v>58</v>
      </c>
      <c r="L56" s="1" t="str">
        <f>表1[[#This Row],[ART]]&amp;".pdf"</f>
        <v>TANTS-3.pdf</v>
      </c>
      <c r="M56" s="1"/>
      <c r="N56" s="1">
        <f>ROUNDUP(表1[[#This Row],[NUMBER]]/12,0)+1</f>
        <v>7</v>
      </c>
      <c r="O56" s="1"/>
      <c r="P56" s="1">
        <f>ROUNDUP(表1[[#This Row],[外箱贴标]]/12,0)+2</f>
        <v>2</v>
      </c>
      <c r="Q56" s="1">
        <f>ROUNDUP(表1[[#This Row],[NUMBER]]/25,0)</f>
        <v>3</v>
      </c>
    </row>
    <row r="57" spans="1:17">
      <c r="A57" s="1" t="s">
        <v>22</v>
      </c>
      <c r="B57" s="2">
        <v>42845</v>
      </c>
      <c r="C57" s="2" t="s">
        <v>144</v>
      </c>
      <c r="D57" t="s">
        <v>25</v>
      </c>
      <c r="E57">
        <v>7453089515584</v>
      </c>
      <c r="F57" t="s">
        <v>31</v>
      </c>
      <c r="G57">
        <v>36</v>
      </c>
      <c r="H57" s="10">
        <f>804*2/12</f>
        <v>134</v>
      </c>
      <c r="I57" t="s">
        <v>154</v>
      </c>
      <c r="J57" t="s">
        <v>153</v>
      </c>
      <c r="K57" t="s">
        <v>58</v>
      </c>
      <c r="L57" s="1" t="str">
        <f>表1[[#This Row],[ART]]&amp;".pdf"</f>
        <v>TANTS-3.pdf</v>
      </c>
      <c r="M57" s="1"/>
      <c r="N57" s="1">
        <f>ROUNDUP(表1[[#This Row],[NUMBER]]/12,0)+1</f>
        <v>13</v>
      </c>
      <c r="O57" s="1"/>
      <c r="P57" s="1">
        <f>ROUNDUP(表1[[#This Row],[外箱贴标]]/12,0)+2</f>
        <v>2</v>
      </c>
      <c r="Q57" s="1">
        <f>ROUNDUP(表1[[#This Row],[NUMBER]]/25,0)</f>
        <v>6</v>
      </c>
    </row>
    <row r="58" spans="1:17">
      <c r="A58" s="1" t="s">
        <v>22</v>
      </c>
      <c r="B58" s="2">
        <v>42845</v>
      </c>
      <c r="C58" s="2" t="s">
        <v>144</v>
      </c>
      <c r="D58" t="s">
        <v>25</v>
      </c>
      <c r="E58">
        <v>7453089515584</v>
      </c>
      <c r="F58" t="s">
        <v>31</v>
      </c>
      <c r="G58">
        <v>37</v>
      </c>
      <c r="H58" s="10">
        <f>804*3/12</f>
        <v>201</v>
      </c>
      <c r="I58" t="s">
        <v>154</v>
      </c>
      <c r="J58" t="s">
        <v>153</v>
      </c>
      <c r="K58" t="s">
        <v>58</v>
      </c>
      <c r="L58" s="1" t="str">
        <f>表1[[#This Row],[ART]]&amp;".pdf"</f>
        <v>TANTS-3.pdf</v>
      </c>
      <c r="M58" s="1"/>
      <c r="N58" s="1">
        <f>ROUNDUP(表1[[#This Row],[NUMBER]]/12,0)+1</f>
        <v>18</v>
      </c>
      <c r="O58" s="1"/>
      <c r="P58" s="1">
        <f>ROUNDUP(表1[[#This Row],[外箱贴标]]/12,0)+2</f>
        <v>2</v>
      </c>
      <c r="Q58" s="1">
        <f>ROUNDUP(表1[[#This Row],[NUMBER]]/25,0)</f>
        <v>9</v>
      </c>
    </row>
    <row r="59" spans="1:17">
      <c r="A59" s="1" t="s">
        <v>22</v>
      </c>
      <c r="B59" s="2">
        <v>42845</v>
      </c>
      <c r="C59" s="2" t="s">
        <v>144</v>
      </c>
      <c r="D59" t="s">
        <v>25</v>
      </c>
      <c r="E59">
        <v>7453089515584</v>
      </c>
      <c r="F59" t="s">
        <v>31</v>
      </c>
      <c r="G59">
        <v>38</v>
      </c>
      <c r="H59" s="10">
        <f>804*3/12</f>
        <v>201</v>
      </c>
      <c r="I59" t="s">
        <v>154</v>
      </c>
      <c r="J59" t="s">
        <v>153</v>
      </c>
      <c r="K59" t="s">
        <v>58</v>
      </c>
      <c r="L59" s="1" t="str">
        <f>表1[[#This Row],[ART]]&amp;".pdf"</f>
        <v>TANTS-3.pdf</v>
      </c>
      <c r="M59" s="1"/>
      <c r="N59" s="1">
        <f>ROUNDUP(表1[[#This Row],[NUMBER]]/12,0)+1</f>
        <v>18</v>
      </c>
      <c r="O59" s="1"/>
      <c r="P59" s="1">
        <f>ROUNDUP(表1[[#This Row],[外箱贴标]]/12,0)+2</f>
        <v>2</v>
      </c>
      <c r="Q59" s="1">
        <f>ROUNDUP(表1[[#This Row],[NUMBER]]/25,0)</f>
        <v>9</v>
      </c>
    </row>
    <row r="60" spans="1:17">
      <c r="A60" s="1" t="s">
        <v>22</v>
      </c>
      <c r="B60" s="2">
        <v>42845</v>
      </c>
      <c r="C60" s="2" t="s">
        <v>144</v>
      </c>
      <c r="D60" t="s">
        <v>25</v>
      </c>
      <c r="E60">
        <v>7453089515584</v>
      </c>
      <c r="F60" t="s">
        <v>31</v>
      </c>
      <c r="G60">
        <v>39</v>
      </c>
      <c r="H60" s="10">
        <f>804*2/12</f>
        <v>134</v>
      </c>
      <c r="I60" t="s">
        <v>154</v>
      </c>
      <c r="J60" t="s">
        <v>153</v>
      </c>
      <c r="K60" t="s">
        <v>58</v>
      </c>
      <c r="L60" s="1" t="str">
        <f>表1[[#This Row],[ART]]&amp;".pdf"</f>
        <v>TANTS-3.pdf</v>
      </c>
      <c r="M60" s="1"/>
      <c r="N60" s="1">
        <f>ROUNDUP(表1[[#This Row],[NUMBER]]/12,0)+1</f>
        <v>13</v>
      </c>
      <c r="O60" s="1"/>
      <c r="P60" s="1">
        <f>ROUNDUP(表1[[#This Row],[外箱贴标]]/12,0)+2</f>
        <v>2</v>
      </c>
      <c r="Q60" s="1">
        <f>ROUNDUP(表1[[#This Row],[NUMBER]]/25,0)</f>
        <v>6</v>
      </c>
    </row>
    <row r="61" spans="1:17">
      <c r="A61" s="1" t="s">
        <v>22</v>
      </c>
      <c r="B61" s="2">
        <v>42845</v>
      </c>
      <c r="C61" s="2" t="s">
        <v>144</v>
      </c>
      <c r="D61" t="s">
        <v>25</v>
      </c>
      <c r="E61">
        <v>7453089515584</v>
      </c>
      <c r="F61" t="s">
        <v>31</v>
      </c>
      <c r="G61">
        <v>40</v>
      </c>
      <c r="H61" s="10">
        <f>804*1/12</f>
        <v>67</v>
      </c>
      <c r="I61" t="s">
        <v>154</v>
      </c>
      <c r="J61" t="s">
        <v>153</v>
      </c>
      <c r="K61" t="s">
        <v>58</v>
      </c>
      <c r="L61" s="1" t="str">
        <f>表1[[#This Row],[ART]]&amp;".pdf"</f>
        <v>TANTS-3.pdf</v>
      </c>
      <c r="M61" s="1"/>
      <c r="N61" s="1">
        <f>ROUNDUP(表1[[#This Row],[NUMBER]]/12,0)+1</f>
        <v>7</v>
      </c>
      <c r="O61" s="1"/>
      <c r="P61" s="1">
        <f>ROUNDUP(表1[[#This Row],[外箱贴标]]/12,0)+2</f>
        <v>2</v>
      </c>
      <c r="Q61" s="1">
        <f>ROUNDUP(表1[[#This Row],[NUMBER]]/25,0)</f>
        <v>3</v>
      </c>
    </row>
    <row r="62" spans="1:17">
      <c r="A62" s="1" t="s">
        <v>22</v>
      </c>
      <c r="B62" s="2">
        <v>42845</v>
      </c>
      <c r="C62" s="2" t="s">
        <v>144</v>
      </c>
      <c r="D62" t="s">
        <v>25</v>
      </c>
      <c r="E62">
        <v>7453089515584</v>
      </c>
      <c r="F62" t="s">
        <v>29</v>
      </c>
      <c r="G62">
        <v>35</v>
      </c>
      <c r="H62" s="10">
        <f>804*1/12</f>
        <v>67</v>
      </c>
      <c r="I62" t="s">
        <v>21</v>
      </c>
      <c r="J62" t="s">
        <v>153</v>
      </c>
      <c r="K62" t="s">
        <v>58</v>
      </c>
      <c r="L62" s="1" t="str">
        <f>表1[[#This Row],[ART]]&amp;".pdf"</f>
        <v>TANTS-3.pdf</v>
      </c>
      <c r="M62" s="1"/>
      <c r="N62" s="1">
        <f>ROUNDUP(表1[[#This Row],[NUMBER]]/12,0)+1</f>
        <v>7</v>
      </c>
      <c r="O62" s="1"/>
      <c r="P62" s="1">
        <f>ROUNDUP(表1[[#This Row],[外箱贴标]]/12,0)+2</f>
        <v>2</v>
      </c>
      <c r="Q62" s="1">
        <f>ROUNDUP(表1[[#This Row],[NUMBER]]/25,0)</f>
        <v>3</v>
      </c>
    </row>
    <row r="63" spans="1:17">
      <c r="A63" s="1" t="s">
        <v>22</v>
      </c>
      <c r="B63" s="2">
        <v>42845</v>
      </c>
      <c r="C63" s="2" t="s">
        <v>144</v>
      </c>
      <c r="D63" t="s">
        <v>25</v>
      </c>
      <c r="E63">
        <v>7453089515584</v>
      </c>
      <c r="F63" t="s">
        <v>29</v>
      </c>
      <c r="G63">
        <v>36</v>
      </c>
      <c r="H63" s="10">
        <f>804*2/12</f>
        <v>134</v>
      </c>
      <c r="I63" t="s">
        <v>21</v>
      </c>
      <c r="J63" t="s">
        <v>153</v>
      </c>
      <c r="K63" t="s">
        <v>58</v>
      </c>
      <c r="L63" s="1" t="str">
        <f>表1[[#This Row],[ART]]&amp;".pdf"</f>
        <v>TANTS-3.pdf</v>
      </c>
      <c r="M63" s="1"/>
      <c r="N63" s="1">
        <f>ROUNDUP(表1[[#This Row],[NUMBER]]/12,0)+1</f>
        <v>13</v>
      </c>
      <c r="O63" s="1"/>
      <c r="P63" s="1">
        <f>ROUNDUP(表1[[#This Row],[外箱贴标]]/12,0)+2</f>
        <v>2</v>
      </c>
      <c r="Q63" s="1">
        <f>ROUNDUP(表1[[#This Row],[NUMBER]]/25,0)</f>
        <v>6</v>
      </c>
    </row>
    <row r="64" spans="1:17">
      <c r="A64" s="1" t="s">
        <v>22</v>
      </c>
      <c r="B64" s="2">
        <v>42845</v>
      </c>
      <c r="C64" s="2" t="s">
        <v>144</v>
      </c>
      <c r="D64" t="s">
        <v>25</v>
      </c>
      <c r="E64">
        <v>7453089515584</v>
      </c>
      <c r="F64" t="s">
        <v>29</v>
      </c>
      <c r="G64">
        <v>37</v>
      </c>
      <c r="H64" s="10">
        <f>804*3/12</f>
        <v>201</v>
      </c>
      <c r="I64" t="s">
        <v>21</v>
      </c>
      <c r="J64" t="s">
        <v>153</v>
      </c>
      <c r="K64" t="s">
        <v>58</v>
      </c>
      <c r="L64" s="1" t="str">
        <f>表1[[#This Row],[ART]]&amp;".pdf"</f>
        <v>TANTS-3.pdf</v>
      </c>
      <c r="M64" s="1"/>
      <c r="N64" s="1">
        <f>ROUNDUP(表1[[#This Row],[NUMBER]]/12,0)+1</f>
        <v>18</v>
      </c>
      <c r="O64" s="1"/>
      <c r="P64" s="1">
        <f>ROUNDUP(表1[[#This Row],[外箱贴标]]/12,0)+2</f>
        <v>2</v>
      </c>
      <c r="Q64" s="1">
        <f>ROUNDUP(表1[[#This Row],[NUMBER]]/25,0)</f>
        <v>9</v>
      </c>
    </row>
    <row r="65" spans="1:17">
      <c r="A65" s="1" t="s">
        <v>22</v>
      </c>
      <c r="B65" s="2">
        <v>42845</v>
      </c>
      <c r="C65" s="2" t="s">
        <v>144</v>
      </c>
      <c r="D65" t="s">
        <v>25</v>
      </c>
      <c r="E65">
        <v>7453089515584</v>
      </c>
      <c r="F65" t="s">
        <v>29</v>
      </c>
      <c r="G65">
        <v>38</v>
      </c>
      <c r="H65" s="10">
        <f>804*3/12</f>
        <v>201</v>
      </c>
      <c r="I65" t="s">
        <v>21</v>
      </c>
      <c r="J65" t="s">
        <v>153</v>
      </c>
      <c r="K65" t="s">
        <v>58</v>
      </c>
      <c r="L65" s="1" t="str">
        <f>表1[[#This Row],[ART]]&amp;".pdf"</f>
        <v>TANTS-3.pdf</v>
      </c>
      <c r="M65" s="1"/>
      <c r="N65" s="1">
        <f>ROUNDUP(表1[[#This Row],[NUMBER]]/12,0)+1</f>
        <v>18</v>
      </c>
      <c r="O65" s="1"/>
      <c r="P65" s="1">
        <f>ROUNDUP(表1[[#This Row],[外箱贴标]]/12,0)+2</f>
        <v>2</v>
      </c>
      <c r="Q65" s="1">
        <f>ROUNDUP(表1[[#This Row],[NUMBER]]/25,0)</f>
        <v>9</v>
      </c>
    </row>
    <row r="66" spans="1:17">
      <c r="A66" s="1" t="s">
        <v>22</v>
      </c>
      <c r="B66" s="2">
        <v>42845</v>
      </c>
      <c r="C66" s="2" t="s">
        <v>144</v>
      </c>
      <c r="D66" t="s">
        <v>25</v>
      </c>
      <c r="E66">
        <v>7453089515584</v>
      </c>
      <c r="F66" t="s">
        <v>29</v>
      </c>
      <c r="G66">
        <v>39</v>
      </c>
      <c r="H66" s="10">
        <f>804*2/12</f>
        <v>134</v>
      </c>
      <c r="I66" t="s">
        <v>21</v>
      </c>
      <c r="J66" t="s">
        <v>153</v>
      </c>
      <c r="K66" t="s">
        <v>58</v>
      </c>
      <c r="L66" s="1" t="str">
        <f>表1[[#This Row],[ART]]&amp;".pdf"</f>
        <v>TANTS-3.pdf</v>
      </c>
      <c r="M66" s="1"/>
      <c r="N66" s="1">
        <f>ROUNDUP(表1[[#This Row],[NUMBER]]/12,0)+1</f>
        <v>13</v>
      </c>
      <c r="O66" s="1"/>
      <c r="P66" s="1">
        <f>ROUNDUP(表1[[#This Row],[外箱贴标]]/12,0)+2</f>
        <v>2</v>
      </c>
      <c r="Q66" s="1">
        <f>ROUNDUP(表1[[#This Row],[NUMBER]]/25,0)</f>
        <v>6</v>
      </c>
    </row>
    <row r="67" spans="1:17">
      <c r="A67" s="1" t="s">
        <v>22</v>
      </c>
      <c r="B67" s="2">
        <v>42845</v>
      </c>
      <c r="C67" s="2" t="s">
        <v>144</v>
      </c>
      <c r="D67" t="s">
        <v>25</v>
      </c>
      <c r="E67">
        <v>7453089515584</v>
      </c>
      <c r="F67" t="s">
        <v>29</v>
      </c>
      <c r="G67">
        <v>40</v>
      </c>
      <c r="H67" s="10">
        <f>804*1/12</f>
        <v>67</v>
      </c>
      <c r="I67" t="s">
        <v>21</v>
      </c>
      <c r="J67" t="s">
        <v>153</v>
      </c>
      <c r="K67" t="s">
        <v>58</v>
      </c>
      <c r="L67" s="1" t="str">
        <f>表1[[#This Row],[ART]]&amp;".pdf"</f>
        <v>TANTS-3.pdf</v>
      </c>
      <c r="M67" s="1"/>
      <c r="N67" s="1">
        <f>ROUNDUP(表1[[#This Row],[NUMBER]]/12,0)+1</f>
        <v>7</v>
      </c>
      <c r="O67" s="1"/>
      <c r="P67" s="1">
        <f>ROUNDUP(表1[[#This Row],[外箱贴标]]/12,0)+2</f>
        <v>2</v>
      </c>
      <c r="Q67" s="1">
        <f>ROUNDUP(表1[[#This Row],[NUMBER]]/25,0)</f>
        <v>3</v>
      </c>
    </row>
    <row r="68" spans="1:17">
      <c r="A68" s="1" t="s">
        <v>22</v>
      </c>
      <c r="B68" s="2">
        <v>42845</v>
      </c>
      <c r="C68" s="2" t="s">
        <v>144</v>
      </c>
      <c r="D68" t="s">
        <v>25</v>
      </c>
      <c r="E68">
        <v>7453089515584</v>
      </c>
      <c r="F68" t="s">
        <v>9</v>
      </c>
      <c r="G68">
        <v>35</v>
      </c>
      <c r="H68" s="10">
        <f>804*1/12</f>
        <v>67</v>
      </c>
      <c r="I68" t="s">
        <v>21</v>
      </c>
      <c r="J68" t="s">
        <v>153</v>
      </c>
      <c r="K68" t="s">
        <v>58</v>
      </c>
      <c r="L68" s="1" t="str">
        <f>表1[[#This Row],[ART]]&amp;".pdf"</f>
        <v>TANTS-3.pdf</v>
      </c>
      <c r="M68" s="1"/>
      <c r="N68" s="1">
        <f>ROUNDUP(表1[[#This Row],[NUMBER]]/12,0)+1</f>
        <v>7</v>
      </c>
      <c r="O68" s="1"/>
      <c r="P68" s="1">
        <f>ROUNDUP(表1[[#This Row],[外箱贴标]]/12,0)+2</f>
        <v>2</v>
      </c>
      <c r="Q68" s="1">
        <f>ROUNDUP(表1[[#This Row],[NUMBER]]/25,0)</f>
        <v>3</v>
      </c>
    </row>
    <row r="69" spans="1:17">
      <c r="A69" s="1" t="s">
        <v>22</v>
      </c>
      <c r="B69" s="2">
        <v>42845</v>
      </c>
      <c r="C69" s="2" t="s">
        <v>144</v>
      </c>
      <c r="D69" t="s">
        <v>25</v>
      </c>
      <c r="E69">
        <v>7453089515584</v>
      </c>
      <c r="F69" t="s">
        <v>9</v>
      </c>
      <c r="G69">
        <v>36</v>
      </c>
      <c r="H69" s="10">
        <f>804*2/12</f>
        <v>134</v>
      </c>
      <c r="I69" t="s">
        <v>21</v>
      </c>
      <c r="J69" t="s">
        <v>153</v>
      </c>
      <c r="K69" t="s">
        <v>58</v>
      </c>
      <c r="L69" s="1" t="str">
        <f>表1[[#This Row],[ART]]&amp;".pdf"</f>
        <v>TANTS-3.pdf</v>
      </c>
      <c r="M69" s="1"/>
      <c r="N69" s="1">
        <f>ROUNDUP(表1[[#This Row],[NUMBER]]/12,0)+1</f>
        <v>13</v>
      </c>
      <c r="O69" s="1"/>
      <c r="P69" s="1">
        <f>ROUNDUP(表1[[#This Row],[外箱贴标]]/12,0)+2</f>
        <v>2</v>
      </c>
      <c r="Q69" s="1">
        <f>ROUNDUP(表1[[#This Row],[NUMBER]]/25,0)</f>
        <v>6</v>
      </c>
    </row>
    <row r="70" spans="1:17">
      <c r="A70" s="1" t="s">
        <v>22</v>
      </c>
      <c r="B70" s="2">
        <v>42845</v>
      </c>
      <c r="C70" s="2" t="s">
        <v>144</v>
      </c>
      <c r="D70" t="s">
        <v>25</v>
      </c>
      <c r="E70">
        <v>7453089515584</v>
      </c>
      <c r="F70" t="s">
        <v>9</v>
      </c>
      <c r="G70">
        <v>37</v>
      </c>
      <c r="H70" s="10">
        <f>804*3/12</f>
        <v>201</v>
      </c>
      <c r="I70" t="s">
        <v>21</v>
      </c>
      <c r="J70" t="s">
        <v>153</v>
      </c>
      <c r="K70" t="s">
        <v>58</v>
      </c>
      <c r="L70" s="1" t="str">
        <f>表1[[#This Row],[ART]]&amp;".pdf"</f>
        <v>TANTS-3.pdf</v>
      </c>
      <c r="M70" s="1"/>
      <c r="N70" s="1">
        <f>ROUNDUP(表1[[#This Row],[NUMBER]]/12,0)+1</f>
        <v>18</v>
      </c>
      <c r="O70" s="1"/>
      <c r="P70" s="1">
        <f>ROUNDUP(表1[[#This Row],[外箱贴标]]/12,0)+2</f>
        <v>2</v>
      </c>
      <c r="Q70" s="1">
        <f>ROUNDUP(表1[[#This Row],[NUMBER]]/25,0)</f>
        <v>9</v>
      </c>
    </row>
    <row r="71" spans="1:17">
      <c r="A71" s="1" t="s">
        <v>22</v>
      </c>
      <c r="B71" s="2">
        <v>42845</v>
      </c>
      <c r="C71" s="2" t="s">
        <v>144</v>
      </c>
      <c r="D71" t="s">
        <v>25</v>
      </c>
      <c r="E71">
        <v>7453089515584</v>
      </c>
      <c r="F71" t="s">
        <v>9</v>
      </c>
      <c r="G71">
        <v>38</v>
      </c>
      <c r="H71" s="10">
        <f>804*3/12</f>
        <v>201</v>
      </c>
      <c r="I71" t="s">
        <v>21</v>
      </c>
      <c r="J71" t="s">
        <v>153</v>
      </c>
      <c r="K71" t="s">
        <v>58</v>
      </c>
      <c r="L71" s="1" t="str">
        <f>表1[[#This Row],[ART]]&amp;".pdf"</f>
        <v>TANTS-3.pdf</v>
      </c>
      <c r="M71" s="1"/>
      <c r="N71" s="1">
        <f>ROUNDUP(表1[[#This Row],[NUMBER]]/12,0)+1</f>
        <v>18</v>
      </c>
      <c r="O71" s="1"/>
      <c r="P71" s="1">
        <f>ROUNDUP(表1[[#This Row],[外箱贴标]]/12,0)+2</f>
        <v>2</v>
      </c>
      <c r="Q71" s="1">
        <f>ROUNDUP(表1[[#This Row],[NUMBER]]/25,0)</f>
        <v>9</v>
      </c>
    </row>
    <row r="72" spans="1:17">
      <c r="A72" s="1" t="s">
        <v>22</v>
      </c>
      <c r="B72" s="2">
        <v>42845</v>
      </c>
      <c r="C72" s="2" t="s">
        <v>144</v>
      </c>
      <c r="D72" t="s">
        <v>25</v>
      </c>
      <c r="E72">
        <v>7453089515584</v>
      </c>
      <c r="F72" t="s">
        <v>9</v>
      </c>
      <c r="G72">
        <v>39</v>
      </c>
      <c r="H72" s="10">
        <f>804*2/12</f>
        <v>134</v>
      </c>
      <c r="I72" t="s">
        <v>21</v>
      </c>
      <c r="J72" t="s">
        <v>153</v>
      </c>
      <c r="K72" t="s">
        <v>58</v>
      </c>
      <c r="L72" s="1" t="str">
        <f>表1[[#This Row],[ART]]&amp;".pdf"</f>
        <v>TANTS-3.pdf</v>
      </c>
      <c r="M72" s="1"/>
      <c r="N72" s="1">
        <f>ROUNDUP(表1[[#This Row],[NUMBER]]/12,0)+1</f>
        <v>13</v>
      </c>
      <c r="O72" s="1"/>
      <c r="P72" s="1">
        <f>ROUNDUP(表1[[#This Row],[外箱贴标]]/12,0)+2</f>
        <v>2</v>
      </c>
      <c r="Q72" s="1">
        <f>ROUNDUP(表1[[#This Row],[NUMBER]]/25,0)</f>
        <v>6</v>
      </c>
    </row>
    <row r="73" spans="1:17">
      <c r="A73" s="1" t="s">
        <v>22</v>
      </c>
      <c r="B73" s="2">
        <v>42845</v>
      </c>
      <c r="C73" s="2" t="s">
        <v>144</v>
      </c>
      <c r="D73" t="s">
        <v>25</v>
      </c>
      <c r="E73">
        <v>7453089515584</v>
      </c>
      <c r="F73" t="s">
        <v>9</v>
      </c>
      <c r="G73">
        <v>40</v>
      </c>
      <c r="H73" s="10">
        <f>804*1/12</f>
        <v>67</v>
      </c>
      <c r="I73" t="s">
        <v>21</v>
      </c>
      <c r="J73" t="s">
        <v>153</v>
      </c>
      <c r="K73" t="s">
        <v>58</v>
      </c>
      <c r="L73" s="1" t="str">
        <f>表1[[#This Row],[ART]]&amp;".pdf"</f>
        <v>TANTS-3.pdf</v>
      </c>
      <c r="M73" s="1"/>
      <c r="N73" s="1">
        <f>ROUNDUP(表1[[#This Row],[NUMBER]]/12,0)+1</f>
        <v>7</v>
      </c>
      <c r="O73" s="1"/>
      <c r="P73" s="1">
        <f>ROUNDUP(表1[[#This Row],[外箱贴标]]/12,0)+2</f>
        <v>2</v>
      </c>
      <c r="Q73" s="1">
        <f>ROUNDUP(表1[[#This Row],[NUMBER]]/25,0)</f>
        <v>3</v>
      </c>
    </row>
    <row r="74" spans="1:17">
      <c r="A74" s="1" t="s">
        <v>22</v>
      </c>
      <c r="B74" s="2">
        <v>42845</v>
      </c>
      <c r="C74" s="2" t="s">
        <v>144</v>
      </c>
      <c r="D74" t="s">
        <v>26</v>
      </c>
      <c r="E74">
        <v>7453089515591</v>
      </c>
      <c r="F74" t="s">
        <v>30</v>
      </c>
      <c r="G74">
        <v>35</v>
      </c>
      <c r="H74" s="10">
        <f>804*1/12</f>
        <v>67</v>
      </c>
      <c r="I74" t="s">
        <v>154</v>
      </c>
      <c r="J74" t="s">
        <v>153</v>
      </c>
      <c r="K74" t="s">
        <v>58</v>
      </c>
      <c r="L74" s="1" t="str">
        <f>表1[[#This Row],[ART]]&amp;".pdf"</f>
        <v>TANTS-4.pdf</v>
      </c>
      <c r="M74" s="1"/>
      <c r="N74" s="1">
        <f>ROUNDUP(表1[[#This Row],[NUMBER]]/12,0)+1</f>
        <v>7</v>
      </c>
      <c r="O74" s="1"/>
      <c r="P74" s="1">
        <f>ROUNDUP(表1[[#This Row],[外箱贴标]]/12,0)+2</f>
        <v>2</v>
      </c>
      <c r="Q74" s="1">
        <f>ROUNDUP(表1[[#This Row],[NUMBER]]/25,0)</f>
        <v>3</v>
      </c>
    </row>
    <row r="75" spans="1:17">
      <c r="A75" s="1" t="s">
        <v>22</v>
      </c>
      <c r="B75" s="2">
        <v>42845</v>
      </c>
      <c r="C75" s="2" t="s">
        <v>144</v>
      </c>
      <c r="D75" t="s">
        <v>26</v>
      </c>
      <c r="E75">
        <v>7453089515591</v>
      </c>
      <c r="F75" t="s">
        <v>30</v>
      </c>
      <c r="G75">
        <v>36</v>
      </c>
      <c r="H75" s="10">
        <f>804*2/12</f>
        <v>134</v>
      </c>
      <c r="I75" t="s">
        <v>154</v>
      </c>
      <c r="J75" t="s">
        <v>153</v>
      </c>
      <c r="K75" t="s">
        <v>58</v>
      </c>
      <c r="L75" s="1" t="str">
        <f>表1[[#This Row],[ART]]&amp;".pdf"</f>
        <v>TANTS-4.pdf</v>
      </c>
      <c r="M75" s="1"/>
      <c r="N75" s="1">
        <f>ROUNDUP(表1[[#This Row],[NUMBER]]/12,0)+1</f>
        <v>13</v>
      </c>
      <c r="O75" s="1"/>
      <c r="P75" s="1">
        <f>ROUNDUP(表1[[#This Row],[外箱贴标]]/12,0)+2</f>
        <v>2</v>
      </c>
      <c r="Q75" s="1">
        <f>ROUNDUP(表1[[#This Row],[NUMBER]]/25,0)</f>
        <v>6</v>
      </c>
    </row>
    <row r="76" spans="1:17">
      <c r="A76" s="1" t="s">
        <v>22</v>
      </c>
      <c r="B76" s="2">
        <v>42845</v>
      </c>
      <c r="C76" s="2" t="s">
        <v>144</v>
      </c>
      <c r="D76" t="s">
        <v>26</v>
      </c>
      <c r="E76">
        <v>7453089515591</v>
      </c>
      <c r="F76" t="s">
        <v>30</v>
      </c>
      <c r="G76">
        <v>37</v>
      </c>
      <c r="H76" s="10">
        <f>804*3/12</f>
        <v>201</v>
      </c>
      <c r="I76" t="s">
        <v>154</v>
      </c>
      <c r="J76" t="s">
        <v>153</v>
      </c>
      <c r="K76" t="s">
        <v>58</v>
      </c>
      <c r="L76" s="1" t="str">
        <f>表1[[#This Row],[ART]]&amp;".pdf"</f>
        <v>TANTS-4.pdf</v>
      </c>
      <c r="M76" s="1"/>
      <c r="N76" s="1">
        <f>ROUNDUP(表1[[#This Row],[NUMBER]]/12,0)+1</f>
        <v>18</v>
      </c>
      <c r="O76" s="1"/>
      <c r="P76" s="1">
        <f>ROUNDUP(表1[[#This Row],[外箱贴标]]/12,0)+2</f>
        <v>2</v>
      </c>
      <c r="Q76" s="1">
        <f>ROUNDUP(表1[[#This Row],[NUMBER]]/25,0)</f>
        <v>9</v>
      </c>
    </row>
    <row r="77" spans="1:17">
      <c r="A77" s="1" t="s">
        <v>22</v>
      </c>
      <c r="B77" s="2">
        <v>42845</v>
      </c>
      <c r="C77" s="2" t="s">
        <v>144</v>
      </c>
      <c r="D77" t="s">
        <v>26</v>
      </c>
      <c r="E77">
        <v>7453089515591</v>
      </c>
      <c r="F77" t="s">
        <v>30</v>
      </c>
      <c r="G77">
        <v>38</v>
      </c>
      <c r="H77" s="10">
        <f>804*3/12</f>
        <v>201</v>
      </c>
      <c r="I77" t="s">
        <v>154</v>
      </c>
      <c r="J77" t="s">
        <v>153</v>
      </c>
      <c r="K77" t="s">
        <v>58</v>
      </c>
      <c r="L77" s="1" t="str">
        <f>表1[[#This Row],[ART]]&amp;".pdf"</f>
        <v>TANTS-4.pdf</v>
      </c>
      <c r="M77" s="1"/>
      <c r="N77" s="1">
        <f>ROUNDUP(表1[[#This Row],[NUMBER]]/12,0)+1</f>
        <v>18</v>
      </c>
      <c r="O77" s="1"/>
      <c r="P77" s="1">
        <f>ROUNDUP(表1[[#This Row],[外箱贴标]]/12,0)+2</f>
        <v>2</v>
      </c>
      <c r="Q77" s="1">
        <f>ROUNDUP(表1[[#This Row],[NUMBER]]/25,0)</f>
        <v>9</v>
      </c>
    </row>
    <row r="78" spans="1:17">
      <c r="A78" s="1" t="s">
        <v>22</v>
      </c>
      <c r="B78" s="2">
        <v>42845</v>
      </c>
      <c r="C78" s="2" t="s">
        <v>144</v>
      </c>
      <c r="D78" t="s">
        <v>26</v>
      </c>
      <c r="E78">
        <v>7453089515591</v>
      </c>
      <c r="F78" t="s">
        <v>30</v>
      </c>
      <c r="G78">
        <v>39</v>
      </c>
      <c r="H78" s="10">
        <f>804*2/12</f>
        <v>134</v>
      </c>
      <c r="I78" t="s">
        <v>154</v>
      </c>
      <c r="J78" t="s">
        <v>153</v>
      </c>
      <c r="K78" t="s">
        <v>58</v>
      </c>
      <c r="L78" s="1" t="str">
        <f>表1[[#This Row],[ART]]&amp;".pdf"</f>
        <v>TANTS-4.pdf</v>
      </c>
      <c r="M78" s="1"/>
      <c r="N78" s="1">
        <f>ROUNDUP(表1[[#This Row],[NUMBER]]/12,0)+1</f>
        <v>13</v>
      </c>
      <c r="O78" s="1"/>
      <c r="P78" s="1">
        <f>ROUNDUP(表1[[#This Row],[外箱贴标]]/12,0)+2</f>
        <v>2</v>
      </c>
      <c r="Q78" s="1">
        <f>ROUNDUP(表1[[#This Row],[NUMBER]]/25,0)</f>
        <v>6</v>
      </c>
    </row>
    <row r="79" spans="1:17">
      <c r="A79" s="1" t="s">
        <v>22</v>
      </c>
      <c r="B79" s="2">
        <v>42845</v>
      </c>
      <c r="C79" s="2" t="s">
        <v>144</v>
      </c>
      <c r="D79" t="s">
        <v>26</v>
      </c>
      <c r="E79">
        <v>7453089515591</v>
      </c>
      <c r="F79" t="s">
        <v>30</v>
      </c>
      <c r="G79">
        <v>40</v>
      </c>
      <c r="H79" s="10">
        <f>804*1/12</f>
        <v>67</v>
      </c>
      <c r="I79" t="s">
        <v>154</v>
      </c>
      <c r="J79" t="s">
        <v>153</v>
      </c>
      <c r="K79" t="s">
        <v>58</v>
      </c>
      <c r="L79" s="1" t="str">
        <f>表1[[#This Row],[ART]]&amp;".pdf"</f>
        <v>TANTS-4.pdf</v>
      </c>
      <c r="M79" s="1"/>
      <c r="N79" s="1">
        <f>ROUNDUP(表1[[#This Row],[NUMBER]]/12,0)+1</f>
        <v>7</v>
      </c>
      <c r="O79" s="1"/>
      <c r="P79" s="1">
        <f>ROUNDUP(表1[[#This Row],[外箱贴标]]/12,0)+2</f>
        <v>2</v>
      </c>
      <c r="Q79" s="1">
        <f>ROUNDUP(表1[[#This Row],[NUMBER]]/25,0)</f>
        <v>3</v>
      </c>
    </row>
    <row r="80" spans="1:17">
      <c r="A80" s="1" t="s">
        <v>22</v>
      </c>
      <c r="B80" s="2">
        <v>42845</v>
      </c>
      <c r="C80" s="2" t="s">
        <v>144</v>
      </c>
      <c r="D80" t="s">
        <v>26</v>
      </c>
      <c r="E80">
        <v>7453089515591</v>
      </c>
      <c r="F80" t="s">
        <v>31</v>
      </c>
      <c r="G80">
        <v>35</v>
      </c>
      <c r="H80" s="10">
        <f>804*1/12</f>
        <v>67</v>
      </c>
      <c r="I80" t="s">
        <v>154</v>
      </c>
      <c r="J80" t="s">
        <v>153</v>
      </c>
      <c r="K80" t="s">
        <v>58</v>
      </c>
      <c r="L80" s="1" t="str">
        <f>表1[[#This Row],[ART]]&amp;".pdf"</f>
        <v>TANTS-4.pdf</v>
      </c>
      <c r="M80" s="1"/>
      <c r="N80" s="1">
        <f>ROUNDUP(表1[[#This Row],[NUMBER]]/12,0)+1</f>
        <v>7</v>
      </c>
      <c r="O80" s="1"/>
      <c r="P80" s="1">
        <f>ROUNDUP(表1[[#This Row],[外箱贴标]]/12,0)+2</f>
        <v>2</v>
      </c>
      <c r="Q80" s="1">
        <f>ROUNDUP(表1[[#This Row],[NUMBER]]/25,0)</f>
        <v>3</v>
      </c>
    </row>
    <row r="81" spans="1:17">
      <c r="A81" s="1" t="s">
        <v>22</v>
      </c>
      <c r="B81" s="2">
        <v>42845</v>
      </c>
      <c r="C81" s="2" t="s">
        <v>144</v>
      </c>
      <c r="D81" t="s">
        <v>26</v>
      </c>
      <c r="E81">
        <v>7453089515591</v>
      </c>
      <c r="F81" t="s">
        <v>31</v>
      </c>
      <c r="G81">
        <v>36</v>
      </c>
      <c r="H81" s="10">
        <f>804*2/12</f>
        <v>134</v>
      </c>
      <c r="I81" t="s">
        <v>154</v>
      </c>
      <c r="J81" t="s">
        <v>153</v>
      </c>
      <c r="K81" t="s">
        <v>58</v>
      </c>
      <c r="L81" s="1" t="str">
        <f>表1[[#This Row],[ART]]&amp;".pdf"</f>
        <v>TANTS-4.pdf</v>
      </c>
      <c r="M81" s="1"/>
      <c r="N81" s="1">
        <f>ROUNDUP(表1[[#This Row],[NUMBER]]/12,0)+1</f>
        <v>13</v>
      </c>
      <c r="O81" s="1"/>
      <c r="P81" s="1">
        <f>ROUNDUP(表1[[#This Row],[外箱贴标]]/12,0)+2</f>
        <v>2</v>
      </c>
      <c r="Q81" s="1">
        <f>ROUNDUP(表1[[#This Row],[NUMBER]]/25,0)</f>
        <v>6</v>
      </c>
    </row>
    <row r="82" spans="1:17">
      <c r="A82" s="1" t="s">
        <v>22</v>
      </c>
      <c r="B82" s="2">
        <v>42845</v>
      </c>
      <c r="C82" s="2" t="s">
        <v>144</v>
      </c>
      <c r="D82" t="s">
        <v>26</v>
      </c>
      <c r="E82">
        <v>7453089515591</v>
      </c>
      <c r="F82" t="s">
        <v>31</v>
      </c>
      <c r="G82">
        <v>37</v>
      </c>
      <c r="H82" s="10">
        <f>804*3/12</f>
        <v>201</v>
      </c>
      <c r="I82" t="s">
        <v>154</v>
      </c>
      <c r="J82" t="s">
        <v>153</v>
      </c>
      <c r="K82" t="s">
        <v>58</v>
      </c>
      <c r="L82" s="1" t="str">
        <f>表1[[#This Row],[ART]]&amp;".pdf"</f>
        <v>TANTS-4.pdf</v>
      </c>
      <c r="M82" s="1"/>
      <c r="N82" s="1">
        <f>ROUNDUP(表1[[#This Row],[NUMBER]]/12,0)+1</f>
        <v>18</v>
      </c>
      <c r="O82" s="1"/>
      <c r="P82" s="1">
        <f>ROUNDUP(表1[[#This Row],[外箱贴标]]/12,0)+2</f>
        <v>2</v>
      </c>
      <c r="Q82" s="1">
        <f>ROUNDUP(表1[[#This Row],[NUMBER]]/25,0)</f>
        <v>9</v>
      </c>
    </row>
    <row r="83" spans="1:17">
      <c r="A83" s="1" t="s">
        <v>22</v>
      </c>
      <c r="B83" s="2">
        <v>42845</v>
      </c>
      <c r="C83" s="2" t="s">
        <v>144</v>
      </c>
      <c r="D83" t="s">
        <v>26</v>
      </c>
      <c r="E83">
        <v>7453089515591</v>
      </c>
      <c r="F83" t="s">
        <v>31</v>
      </c>
      <c r="G83">
        <v>38</v>
      </c>
      <c r="H83" s="10">
        <f>804*3/12</f>
        <v>201</v>
      </c>
      <c r="I83" t="s">
        <v>154</v>
      </c>
      <c r="J83" t="s">
        <v>153</v>
      </c>
      <c r="K83" t="s">
        <v>58</v>
      </c>
      <c r="L83" s="1" t="str">
        <f>表1[[#This Row],[ART]]&amp;".pdf"</f>
        <v>TANTS-4.pdf</v>
      </c>
      <c r="M83" s="1"/>
      <c r="N83" s="1">
        <f>ROUNDUP(表1[[#This Row],[NUMBER]]/12,0)+1</f>
        <v>18</v>
      </c>
      <c r="O83" s="1"/>
      <c r="P83" s="1">
        <f>ROUNDUP(表1[[#This Row],[外箱贴标]]/12,0)+2</f>
        <v>2</v>
      </c>
      <c r="Q83" s="1">
        <f>ROUNDUP(表1[[#This Row],[NUMBER]]/25,0)</f>
        <v>9</v>
      </c>
    </row>
    <row r="84" spans="1:17">
      <c r="A84" s="1" t="s">
        <v>22</v>
      </c>
      <c r="B84" s="2">
        <v>42845</v>
      </c>
      <c r="C84" s="2" t="s">
        <v>144</v>
      </c>
      <c r="D84" t="s">
        <v>26</v>
      </c>
      <c r="E84">
        <v>7453089515591</v>
      </c>
      <c r="F84" t="s">
        <v>31</v>
      </c>
      <c r="G84">
        <v>39</v>
      </c>
      <c r="H84" s="10">
        <f>804*2/12</f>
        <v>134</v>
      </c>
      <c r="I84" t="s">
        <v>154</v>
      </c>
      <c r="J84" t="s">
        <v>153</v>
      </c>
      <c r="K84" t="s">
        <v>58</v>
      </c>
      <c r="L84" s="1" t="str">
        <f>表1[[#This Row],[ART]]&amp;".pdf"</f>
        <v>TANTS-4.pdf</v>
      </c>
      <c r="M84" s="1"/>
      <c r="N84" s="1">
        <f>ROUNDUP(表1[[#This Row],[NUMBER]]/12,0)+1</f>
        <v>13</v>
      </c>
      <c r="O84" s="1"/>
      <c r="P84" s="1">
        <f>ROUNDUP(表1[[#This Row],[外箱贴标]]/12,0)+2</f>
        <v>2</v>
      </c>
      <c r="Q84" s="1">
        <f>ROUNDUP(表1[[#This Row],[NUMBER]]/25,0)</f>
        <v>6</v>
      </c>
    </row>
    <row r="85" spans="1:17">
      <c r="A85" s="1" t="s">
        <v>22</v>
      </c>
      <c r="B85" s="2">
        <v>42845</v>
      </c>
      <c r="C85" s="2" t="s">
        <v>144</v>
      </c>
      <c r="D85" t="s">
        <v>26</v>
      </c>
      <c r="E85">
        <v>7453089515591</v>
      </c>
      <c r="F85" t="s">
        <v>31</v>
      </c>
      <c r="G85">
        <v>40</v>
      </c>
      <c r="H85" s="10">
        <f>804*1/12</f>
        <v>67</v>
      </c>
      <c r="I85" t="s">
        <v>154</v>
      </c>
      <c r="J85" t="s">
        <v>153</v>
      </c>
      <c r="K85" t="s">
        <v>58</v>
      </c>
      <c r="L85" s="1" t="str">
        <f>表1[[#This Row],[ART]]&amp;".pdf"</f>
        <v>TANTS-4.pdf</v>
      </c>
      <c r="M85" s="1"/>
      <c r="N85" s="1">
        <f>ROUNDUP(表1[[#This Row],[NUMBER]]/12,0)+1</f>
        <v>7</v>
      </c>
      <c r="O85" s="1"/>
      <c r="P85" s="1">
        <f>ROUNDUP(表1[[#This Row],[外箱贴标]]/12,0)+2</f>
        <v>2</v>
      </c>
      <c r="Q85" s="1">
        <f>ROUNDUP(表1[[#This Row],[NUMBER]]/25,0)</f>
        <v>3</v>
      </c>
    </row>
    <row r="86" spans="1:17">
      <c r="A86" s="1" t="s">
        <v>22</v>
      </c>
      <c r="B86" s="2">
        <v>42845</v>
      </c>
      <c r="C86" s="2" t="s">
        <v>144</v>
      </c>
      <c r="D86" t="s">
        <v>26</v>
      </c>
      <c r="E86">
        <v>7453089515591</v>
      </c>
      <c r="F86" t="s">
        <v>32</v>
      </c>
      <c r="G86">
        <v>35</v>
      </c>
      <c r="H86" s="10">
        <f>804*1/12</f>
        <v>67</v>
      </c>
      <c r="I86" t="s">
        <v>154</v>
      </c>
      <c r="J86" t="s">
        <v>153</v>
      </c>
      <c r="K86" t="s">
        <v>58</v>
      </c>
      <c r="L86" s="1" t="str">
        <f>表1[[#This Row],[ART]]&amp;".pdf"</f>
        <v>TANTS-4.pdf</v>
      </c>
      <c r="M86" s="1"/>
      <c r="N86" s="1">
        <f>ROUNDUP(表1[[#This Row],[NUMBER]]/12,0)+1</f>
        <v>7</v>
      </c>
      <c r="O86" s="1"/>
      <c r="P86" s="1">
        <f>ROUNDUP(表1[[#This Row],[外箱贴标]]/12,0)+2</f>
        <v>2</v>
      </c>
      <c r="Q86" s="1">
        <f>ROUNDUP(表1[[#This Row],[NUMBER]]/25,0)</f>
        <v>3</v>
      </c>
    </row>
    <row r="87" spans="1:17">
      <c r="A87" s="1" t="s">
        <v>22</v>
      </c>
      <c r="B87" s="2">
        <v>42845</v>
      </c>
      <c r="C87" s="2" t="s">
        <v>144</v>
      </c>
      <c r="D87" t="s">
        <v>26</v>
      </c>
      <c r="E87">
        <v>7453089515591</v>
      </c>
      <c r="F87" t="s">
        <v>32</v>
      </c>
      <c r="G87">
        <v>36</v>
      </c>
      <c r="H87" s="10">
        <f>804*2/12</f>
        <v>134</v>
      </c>
      <c r="I87" t="s">
        <v>154</v>
      </c>
      <c r="J87" t="s">
        <v>153</v>
      </c>
      <c r="K87" t="s">
        <v>58</v>
      </c>
      <c r="L87" s="1" t="str">
        <f>表1[[#This Row],[ART]]&amp;".pdf"</f>
        <v>TANTS-4.pdf</v>
      </c>
      <c r="M87" s="1"/>
      <c r="N87" s="1">
        <f>ROUNDUP(表1[[#This Row],[NUMBER]]/12,0)+1</f>
        <v>13</v>
      </c>
      <c r="O87" s="1"/>
      <c r="P87" s="1">
        <f>ROUNDUP(表1[[#This Row],[外箱贴标]]/12,0)+2</f>
        <v>2</v>
      </c>
      <c r="Q87" s="1">
        <f>ROUNDUP(表1[[#This Row],[NUMBER]]/25,0)</f>
        <v>6</v>
      </c>
    </row>
    <row r="88" spans="1:17">
      <c r="A88" s="1" t="s">
        <v>22</v>
      </c>
      <c r="B88" s="2">
        <v>42845</v>
      </c>
      <c r="C88" s="2" t="s">
        <v>144</v>
      </c>
      <c r="D88" t="s">
        <v>26</v>
      </c>
      <c r="E88">
        <v>7453089515591</v>
      </c>
      <c r="F88" t="s">
        <v>32</v>
      </c>
      <c r="G88">
        <v>37</v>
      </c>
      <c r="H88" s="10">
        <f>804*3/12</f>
        <v>201</v>
      </c>
      <c r="I88" t="s">
        <v>154</v>
      </c>
      <c r="J88" t="s">
        <v>153</v>
      </c>
      <c r="K88" t="s">
        <v>58</v>
      </c>
      <c r="L88" s="1" t="str">
        <f>表1[[#This Row],[ART]]&amp;".pdf"</f>
        <v>TANTS-4.pdf</v>
      </c>
      <c r="M88" s="1"/>
      <c r="N88" s="1">
        <f>ROUNDUP(表1[[#This Row],[NUMBER]]/12,0)+1</f>
        <v>18</v>
      </c>
      <c r="O88" s="1"/>
      <c r="P88" s="1">
        <f>ROUNDUP(表1[[#This Row],[外箱贴标]]/12,0)+2</f>
        <v>2</v>
      </c>
      <c r="Q88" s="1">
        <f>ROUNDUP(表1[[#This Row],[NUMBER]]/25,0)</f>
        <v>9</v>
      </c>
    </row>
    <row r="89" spans="1:17">
      <c r="A89" s="1" t="s">
        <v>22</v>
      </c>
      <c r="B89" s="2">
        <v>42845</v>
      </c>
      <c r="C89" s="2" t="s">
        <v>144</v>
      </c>
      <c r="D89" t="s">
        <v>26</v>
      </c>
      <c r="E89">
        <v>7453089515591</v>
      </c>
      <c r="F89" t="s">
        <v>32</v>
      </c>
      <c r="G89">
        <v>38</v>
      </c>
      <c r="H89" s="10">
        <f>804*3/12</f>
        <v>201</v>
      </c>
      <c r="I89" t="s">
        <v>154</v>
      </c>
      <c r="J89" t="s">
        <v>153</v>
      </c>
      <c r="K89" t="s">
        <v>58</v>
      </c>
      <c r="L89" s="1" t="str">
        <f>表1[[#This Row],[ART]]&amp;".pdf"</f>
        <v>TANTS-4.pdf</v>
      </c>
      <c r="M89" s="1"/>
      <c r="N89" s="1">
        <f>ROUNDUP(表1[[#This Row],[NUMBER]]/12,0)+1</f>
        <v>18</v>
      </c>
      <c r="O89" s="1"/>
      <c r="P89" s="1">
        <f>ROUNDUP(表1[[#This Row],[外箱贴标]]/12,0)+2</f>
        <v>2</v>
      </c>
      <c r="Q89" s="1">
        <f>ROUNDUP(表1[[#This Row],[NUMBER]]/25,0)</f>
        <v>9</v>
      </c>
    </row>
    <row r="90" spans="1:17">
      <c r="A90" s="1" t="s">
        <v>22</v>
      </c>
      <c r="B90" s="2">
        <v>42845</v>
      </c>
      <c r="C90" s="2" t="s">
        <v>144</v>
      </c>
      <c r="D90" t="s">
        <v>26</v>
      </c>
      <c r="E90">
        <v>7453089515591</v>
      </c>
      <c r="F90" t="s">
        <v>32</v>
      </c>
      <c r="G90">
        <v>39</v>
      </c>
      <c r="H90" s="10">
        <f>804*2/12</f>
        <v>134</v>
      </c>
      <c r="I90" t="s">
        <v>154</v>
      </c>
      <c r="J90" t="s">
        <v>153</v>
      </c>
      <c r="K90" t="s">
        <v>58</v>
      </c>
      <c r="L90" s="1" t="str">
        <f>表1[[#This Row],[ART]]&amp;".pdf"</f>
        <v>TANTS-4.pdf</v>
      </c>
      <c r="M90" s="1"/>
      <c r="N90" s="1">
        <f>ROUNDUP(表1[[#This Row],[NUMBER]]/12,0)+1</f>
        <v>13</v>
      </c>
      <c r="O90" s="1"/>
      <c r="P90" s="1">
        <f>ROUNDUP(表1[[#This Row],[外箱贴标]]/12,0)+2</f>
        <v>2</v>
      </c>
      <c r="Q90" s="1">
        <f>ROUNDUP(表1[[#This Row],[NUMBER]]/25,0)</f>
        <v>6</v>
      </c>
    </row>
    <row r="91" spans="1:17">
      <c r="A91" s="1" t="s">
        <v>22</v>
      </c>
      <c r="B91" s="2">
        <v>42845</v>
      </c>
      <c r="C91" s="2" t="s">
        <v>144</v>
      </c>
      <c r="D91" t="s">
        <v>26</v>
      </c>
      <c r="E91">
        <v>7453089515591</v>
      </c>
      <c r="F91" t="s">
        <v>32</v>
      </c>
      <c r="G91">
        <v>40</v>
      </c>
      <c r="H91" s="10">
        <f>804*1/12</f>
        <v>67</v>
      </c>
      <c r="I91" t="s">
        <v>154</v>
      </c>
      <c r="J91" t="s">
        <v>153</v>
      </c>
      <c r="K91" t="s">
        <v>58</v>
      </c>
      <c r="L91" s="1" t="str">
        <f>表1[[#This Row],[ART]]&amp;".pdf"</f>
        <v>TANTS-4.pdf</v>
      </c>
      <c r="M91" s="1"/>
      <c r="N91" s="1">
        <f>ROUNDUP(表1[[#This Row],[NUMBER]]/12,0)+1</f>
        <v>7</v>
      </c>
      <c r="O91" s="1"/>
      <c r="P91" s="1">
        <f>ROUNDUP(表1[[#This Row],[外箱贴标]]/12,0)+2</f>
        <v>2</v>
      </c>
      <c r="Q91" s="1">
        <f>ROUNDUP(表1[[#This Row],[NUMBER]]/25,0)</f>
        <v>3</v>
      </c>
    </row>
    <row r="92" spans="1:17">
      <c r="A92" s="1" t="s">
        <v>22</v>
      </c>
      <c r="B92" s="2">
        <v>42845</v>
      </c>
      <c r="C92" s="2" t="s">
        <v>144</v>
      </c>
      <c r="D92" t="s">
        <v>26</v>
      </c>
      <c r="E92">
        <v>7453089515591</v>
      </c>
      <c r="F92" t="s">
        <v>33</v>
      </c>
      <c r="G92">
        <v>35</v>
      </c>
      <c r="H92" s="10">
        <f>804*1/12</f>
        <v>67</v>
      </c>
      <c r="I92" t="s">
        <v>154</v>
      </c>
      <c r="J92" t="s">
        <v>153</v>
      </c>
      <c r="K92" t="s">
        <v>58</v>
      </c>
      <c r="L92" s="1" t="str">
        <f>表1[[#This Row],[ART]]&amp;".pdf"</f>
        <v>TANTS-4.pdf</v>
      </c>
      <c r="M92" s="1"/>
      <c r="N92" s="1">
        <f>ROUNDUP(表1[[#This Row],[NUMBER]]/12,0)+1</f>
        <v>7</v>
      </c>
      <c r="O92" s="1"/>
      <c r="P92" s="1">
        <f>ROUNDUP(表1[[#This Row],[外箱贴标]]/12,0)+2</f>
        <v>2</v>
      </c>
      <c r="Q92" s="1">
        <f>ROUNDUP(表1[[#This Row],[NUMBER]]/25,0)</f>
        <v>3</v>
      </c>
    </row>
    <row r="93" spans="1:17">
      <c r="A93" s="1" t="s">
        <v>22</v>
      </c>
      <c r="B93" s="2">
        <v>42845</v>
      </c>
      <c r="C93" s="2" t="s">
        <v>144</v>
      </c>
      <c r="D93" t="s">
        <v>26</v>
      </c>
      <c r="E93">
        <v>7453089515591</v>
      </c>
      <c r="F93" t="s">
        <v>33</v>
      </c>
      <c r="G93">
        <v>36</v>
      </c>
      <c r="H93" s="10">
        <f>804*2/12</f>
        <v>134</v>
      </c>
      <c r="I93" t="s">
        <v>154</v>
      </c>
      <c r="J93" t="s">
        <v>153</v>
      </c>
      <c r="K93" t="s">
        <v>58</v>
      </c>
      <c r="L93" s="1" t="str">
        <f>表1[[#This Row],[ART]]&amp;".pdf"</f>
        <v>TANTS-4.pdf</v>
      </c>
      <c r="M93" s="1"/>
      <c r="N93" s="1">
        <f>ROUNDUP(表1[[#This Row],[NUMBER]]/12,0)+1</f>
        <v>13</v>
      </c>
      <c r="O93" s="1"/>
      <c r="P93" s="1">
        <f>ROUNDUP(表1[[#This Row],[外箱贴标]]/12,0)+2</f>
        <v>2</v>
      </c>
      <c r="Q93" s="1">
        <f>ROUNDUP(表1[[#This Row],[NUMBER]]/25,0)</f>
        <v>6</v>
      </c>
    </row>
    <row r="94" spans="1:17">
      <c r="A94" s="1" t="s">
        <v>22</v>
      </c>
      <c r="B94" s="2">
        <v>42845</v>
      </c>
      <c r="C94" s="2" t="s">
        <v>144</v>
      </c>
      <c r="D94" t="s">
        <v>26</v>
      </c>
      <c r="E94">
        <v>7453089515591</v>
      </c>
      <c r="F94" t="s">
        <v>33</v>
      </c>
      <c r="G94">
        <v>37</v>
      </c>
      <c r="H94" s="10">
        <f>804*3/12</f>
        <v>201</v>
      </c>
      <c r="I94" t="s">
        <v>154</v>
      </c>
      <c r="J94" t="s">
        <v>153</v>
      </c>
      <c r="K94" t="s">
        <v>58</v>
      </c>
      <c r="L94" s="1" t="str">
        <f>表1[[#This Row],[ART]]&amp;".pdf"</f>
        <v>TANTS-4.pdf</v>
      </c>
      <c r="M94" s="1"/>
      <c r="N94" s="1">
        <f>ROUNDUP(表1[[#This Row],[NUMBER]]/12,0)+1</f>
        <v>18</v>
      </c>
      <c r="O94" s="1"/>
      <c r="P94" s="1">
        <f>ROUNDUP(表1[[#This Row],[外箱贴标]]/12,0)+2</f>
        <v>2</v>
      </c>
      <c r="Q94" s="1">
        <f>ROUNDUP(表1[[#This Row],[NUMBER]]/25,0)</f>
        <v>9</v>
      </c>
    </row>
    <row r="95" spans="1:17">
      <c r="A95" s="1" t="s">
        <v>22</v>
      </c>
      <c r="B95" s="2">
        <v>42845</v>
      </c>
      <c r="C95" s="2" t="s">
        <v>144</v>
      </c>
      <c r="D95" t="s">
        <v>26</v>
      </c>
      <c r="E95">
        <v>7453089515591</v>
      </c>
      <c r="F95" t="s">
        <v>33</v>
      </c>
      <c r="G95">
        <v>38</v>
      </c>
      <c r="H95" s="10">
        <f>804*3/12</f>
        <v>201</v>
      </c>
      <c r="I95" t="s">
        <v>154</v>
      </c>
      <c r="J95" t="s">
        <v>153</v>
      </c>
      <c r="K95" t="s">
        <v>58</v>
      </c>
      <c r="L95" s="1" t="str">
        <f>表1[[#This Row],[ART]]&amp;".pdf"</f>
        <v>TANTS-4.pdf</v>
      </c>
      <c r="M95" s="1"/>
      <c r="N95" s="1">
        <f>ROUNDUP(表1[[#This Row],[NUMBER]]/12,0)+1</f>
        <v>18</v>
      </c>
      <c r="O95" s="1"/>
      <c r="P95" s="1">
        <f>ROUNDUP(表1[[#This Row],[外箱贴标]]/12,0)+2</f>
        <v>2</v>
      </c>
      <c r="Q95" s="1">
        <f>ROUNDUP(表1[[#This Row],[NUMBER]]/25,0)</f>
        <v>9</v>
      </c>
    </row>
    <row r="96" spans="1:17">
      <c r="A96" s="1" t="s">
        <v>22</v>
      </c>
      <c r="B96" s="2">
        <v>42845</v>
      </c>
      <c r="C96" s="2" t="s">
        <v>144</v>
      </c>
      <c r="D96" t="s">
        <v>26</v>
      </c>
      <c r="E96">
        <v>7453089515591</v>
      </c>
      <c r="F96" t="s">
        <v>33</v>
      </c>
      <c r="G96">
        <v>39</v>
      </c>
      <c r="H96" s="10">
        <f>804*2/12</f>
        <v>134</v>
      </c>
      <c r="I96" t="s">
        <v>154</v>
      </c>
      <c r="J96" t="s">
        <v>153</v>
      </c>
      <c r="K96" t="s">
        <v>58</v>
      </c>
      <c r="L96" s="1" t="str">
        <f>表1[[#This Row],[ART]]&amp;".pdf"</f>
        <v>TANTS-4.pdf</v>
      </c>
      <c r="M96" s="1"/>
      <c r="N96" s="1">
        <f>ROUNDUP(表1[[#This Row],[NUMBER]]/12,0)+1</f>
        <v>13</v>
      </c>
      <c r="O96" s="1"/>
      <c r="P96" s="1">
        <f>ROUNDUP(表1[[#This Row],[外箱贴标]]/12,0)+2</f>
        <v>2</v>
      </c>
      <c r="Q96" s="1">
        <f>ROUNDUP(表1[[#This Row],[NUMBER]]/25,0)</f>
        <v>6</v>
      </c>
    </row>
    <row r="97" spans="1:17">
      <c r="A97" s="1" t="s">
        <v>22</v>
      </c>
      <c r="B97" s="2">
        <v>42845</v>
      </c>
      <c r="C97" s="2" t="s">
        <v>144</v>
      </c>
      <c r="D97" t="s">
        <v>26</v>
      </c>
      <c r="E97">
        <v>7453089515591</v>
      </c>
      <c r="F97" t="s">
        <v>33</v>
      </c>
      <c r="G97">
        <v>40</v>
      </c>
      <c r="H97" s="10">
        <f>804*1/12</f>
        <v>67</v>
      </c>
      <c r="I97" t="s">
        <v>154</v>
      </c>
      <c r="J97" t="s">
        <v>153</v>
      </c>
      <c r="K97" t="s">
        <v>58</v>
      </c>
      <c r="L97" s="1" t="str">
        <f>表1[[#This Row],[ART]]&amp;".pdf"</f>
        <v>TANTS-4.pdf</v>
      </c>
      <c r="M97" s="1"/>
      <c r="N97" s="1">
        <f>ROUNDUP(表1[[#This Row],[NUMBER]]/12,0)+1</f>
        <v>7</v>
      </c>
      <c r="O97" s="1"/>
      <c r="P97" s="1">
        <f>ROUNDUP(表1[[#This Row],[外箱贴标]]/12,0)+2</f>
        <v>2</v>
      </c>
      <c r="Q97" s="1">
        <f>ROUNDUP(表1[[#This Row],[NUMBER]]/25,0)</f>
        <v>3</v>
      </c>
    </row>
    <row r="98" spans="1:17">
      <c r="A98" s="1" t="s">
        <v>22</v>
      </c>
      <c r="B98" s="2">
        <v>42845</v>
      </c>
      <c r="C98" s="2" t="s">
        <v>144</v>
      </c>
      <c r="D98" t="s">
        <v>27</v>
      </c>
      <c r="E98">
        <v>7453089515607</v>
      </c>
      <c r="F98" t="s">
        <v>30</v>
      </c>
      <c r="G98">
        <v>35</v>
      </c>
      <c r="H98" s="10">
        <f>804*1/12</f>
        <v>67</v>
      </c>
      <c r="I98" t="s">
        <v>21</v>
      </c>
      <c r="J98" t="s">
        <v>153</v>
      </c>
      <c r="K98" t="s">
        <v>58</v>
      </c>
      <c r="L98" s="1" t="str">
        <f>表1[[#This Row],[ART]]&amp;".pdf"</f>
        <v>TANTS-5.pdf</v>
      </c>
      <c r="M98" s="1"/>
      <c r="N98" s="1">
        <f>ROUNDUP(表1[[#This Row],[NUMBER]]/12,0)+1</f>
        <v>7</v>
      </c>
      <c r="O98" s="1"/>
      <c r="P98" s="1">
        <f>ROUNDUP(表1[[#This Row],[外箱贴标]]/12,0)+2</f>
        <v>2</v>
      </c>
      <c r="Q98" s="1">
        <f>ROUNDUP(表1[[#This Row],[NUMBER]]/25,0)</f>
        <v>3</v>
      </c>
    </row>
    <row r="99" spans="1:17">
      <c r="A99" s="1" t="s">
        <v>22</v>
      </c>
      <c r="B99" s="2">
        <v>42845</v>
      </c>
      <c r="C99" s="2" t="s">
        <v>144</v>
      </c>
      <c r="D99" t="s">
        <v>27</v>
      </c>
      <c r="E99">
        <v>7453089515607</v>
      </c>
      <c r="F99" t="s">
        <v>30</v>
      </c>
      <c r="G99">
        <v>36</v>
      </c>
      <c r="H99" s="10">
        <f>804*2/12</f>
        <v>134</v>
      </c>
      <c r="I99" t="s">
        <v>21</v>
      </c>
      <c r="J99" t="s">
        <v>153</v>
      </c>
      <c r="K99" t="s">
        <v>58</v>
      </c>
      <c r="L99" s="1" t="str">
        <f>表1[[#This Row],[ART]]&amp;".pdf"</f>
        <v>TANTS-5.pdf</v>
      </c>
      <c r="M99" s="1"/>
      <c r="N99" s="1">
        <f>ROUNDUP(表1[[#This Row],[NUMBER]]/12,0)+1</f>
        <v>13</v>
      </c>
      <c r="O99" s="1"/>
      <c r="P99" s="1">
        <f>ROUNDUP(表1[[#This Row],[外箱贴标]]/12,0)+2</f>
        <v>2</v>
      </c>
      <c r="Q99" s="1">
        <f>ROUNDUP(表1[[#This Row],[NUMBER]]/25,0)</f>
        <v>6</v>
      </c>
    </row>
    <row r="100" spans="1:17">
      <c r="A100" s="1" t="s">
        <v>22</v>
      </c>
      <c r="B100" s="2">
        <v>42845</v>
      </c>
      <c r="C100" s="2" t="s">
        <v>144</v>
      </c>
      <c r="D100" t="s">
        <v>27</v>
      </c>
      <c r="E100">
        <v>7453089515607</v>
      </c>
      <c r="F100" t="s">
        <v>30</v>
      </c>
      <c r="G100">
        <v>37</v>
      </c>
      <c r="H100" s="10">
        <f>804*3/12</f>
        <v>201</v>
      </c>
      <c r="I100" t="s">
        <v>21</v>
      </c>
      <c r="J100" t="s">
        <v>153</v>
      </c>
      <c r="K100" t="s">
        <v>58</v>
      </c>
      <c r="L100" s="1" t="str">
        <f>表1[[#This Row],[ART]]&amp;".pdf"</f>
        <v>TANTS-5.pdf</v>
      </c>
      <c r="M100" s="1"/>
      <c r="N100" s="1">
        <f>ROUNDUP(表1[[#This Row],[NUMBER]]/12,0)+1</f>
        <v>18</v>
      </c>
      <c r="O100" s="1"/>
      <c r="P100" s="1">
        <f>ROUNDUP(表1[[#This Row],[外箱贴标]]/12,0)+2</f>
        <v>2</v>
      </c>
      <c r="Q100" s="1">
        <f>ROUNDUP(表1[[#This Row],[NUMBER]]/25,0)</f>
        <v>9</v>
      </c>
    </row>
    <row r="101" spans="1:17">
      <c r="A101" s="1" t="s">
        <v>22</v>
      </c>
      <c r="B101" s="2">
        <v>42845</v>
      </c>
      <c r="C101" s="2" t="s">
        <v>144</v>
      </c>
      <c r="D101" t="s">
        <v>27</v>
      </c>
      <c r="E101">
        <v>7453089515607</v>
      </c>
      <c r="F101" t="s">
        <v>30</v>
      </c>
      <c r="G101">
        <v>38</v>
      </c>
      <c r="H101" s="10">
        <f>804*3/12</f>
        <v>201</v>
      </c>
      <c r="I101" t="s">
        <v>21</v>
      </c>
      <c r="J101" t="s">
        <v>153</v>
      </c>
      <c r="K101" t="s">
        <v>58</v>
      </c>
      <c r="L101" s="1" t="str">
        <f>表1[[#This Row],[ART]]&amp;".pdf"</f>
        <v>TANTS-5.pdf</v>
      </c>
      <c r="M101" s="1"/>
      <c r="N101" s="1">
        <f>ROUNDUP(表1[[#This Row],[NUMBER]]/12,0)+1</f>
        <v>18</v>
      </c>
      <c r="O101" s="1"/>
      <c r="P101" s="1">
        <f>ROUNDUP(表1[[#This Row],[外箱贴标]]/12,0)+2</f>
        <v>2</v>
      </c>
      <c r="Q101" s="1">
        <f>ROUNDUP(表1[[#This Row],[NUMBER]]/25,0)</f>
        <v>9</v>
      </c>
    </row>
    <row r="102" spans="1:17">
      <c r="A102" s="1" t="s">
        <v>22</v>
      </c>
      <c r="B102" s="2">
        <v>42845</v>
      </c>
      <c r="C102" s="2" t="s">
        <v>144</v>
      </c>
      <c r="D102" t="s">
        <v>27</v>
      </c>
      <c r="E102">
        <v>7453089515607</v>
      </c>
      <c r="F102" t="s">
        <v>30</v>
      </c>
      <c r="G102">
        <v>39</v>
      </c>
      <c r="H102" s="10">
        <f>804*2/12</f>
        <v>134</v>
      </c>
      <c r="I102" t="s">
        <v>21</v>
      </c>
      <c r="J102" t="s">
        <v>153</v>
      </c>
      <c r="K102" t="s">
        <v>58</v>
      </c>
      <c r="L102" s="1" t="str">
        <f>表1[[#This Row],[ART]]&amp;".pdf"</f>
        <v>TANTS-5.pdf</v>
      </c>
      <c r="M102" s="1"/>
      <c r="N102" s="1">
        <f>ROUNDUP(表1[[#This Row],[NUMBER]]/12,0)+1</f>
        <v>13</v>
      </c>
      <c r="O102" s="1"/>
      <c r="P102" s="1">
        <f>ROUNDUP(表1[[#This Row],[外箱贴标]]/12,0)+2</f>
        <v>2</v>
      </c>
      <c r="Q102" s="1">
        <f>ROUNDUP(表1[[#This Row],[NUMBER]]/25,0)</f>
        <v>6</v>
      </c>
    </row>
    <row r="103" spans="1:17">
      <c r="A103" s="1" t="s">
        <v>22</v>
      </c>
      <c r="B103" s="2">
        <v>42845</v>
      </c>
      <c r="C103" s="2" t="s">
        <v>144</v>
      </c>
      <c r="D103" t="s">
        <v>27</v>
      </c>
      <c r="E103">
        <v>7453089515607</v>
      </c>
      <c r="F103" t="s">
        <v>30</v>
      </c>
      <c r="G103">
        <v>40</v>
      </c>
      <c r="H103" s="10">
        <f>804*1/12</f>
        <v>67</v>
      </c>
      <c r="I103" t="s">
        <v>21</v>
      </c>
      <c r="J103" t="s">
        <v>153</v>
      </c>
      <c r="K103" t="s">
        <v>58</v>
      </c>
      <c r="L103" s="1" t="str">
        <f>表1[[#This Row],[ART]]&amp;".pdf"</f>
        <v>TANTS-5.pdf</v>
      </c>
      <c r="M103" s="1"/>
      <c r="N103" s="1">
        <f>ROUNDUP(表1[[#This Row],[NUMBER]]/12,0)+1</f>
        <v>7</v>
      </c>
      <c r="O103" s="1"/>
      <c r="P103" s="1">
        <f>ROUNDUP(表1[[#This Row],[外箱贴标]]/12,0)+2</f>
        <v>2</v>
      </c>
      <c r="Q103" s="1">
        <f>ROUNDUP(表1[[#This Row],[NUMBER]]/25,0)</f>
        <v>3</v>
      </c>
    </row>
    <row r="104" spans="1:17">
      <c r="A104" s="1" t="s">
        <v>22</v>
      </c>
      <c r="B104" s="2">
        <v>42845</v>
      </c>
      <c r="C104" s="2" t="s">
        <v>144</v>
      </c>
      <c r="D104" t="s">
        <v>27</v>
      </c>
      <c r="E104">
        <v>7453089515607</v>
      </c>
      <c r="F104" t="s">
        <v>31</v>
      </c>
      <c r="G104">
        <v>35</v>
      </c>
      <c r="H104" s="10">
        <f>804*1/12</f>
        <v>67</v>
      </c>
      <c r="I104" t="s">
        <v>21</v>
      </c>
      <c r="J104" t="s">
        <v>153</v>
      </c>
      <c r="K104" t="s">
        <v>58</v>
      </c>
      <c r="L104" s="1" t="str">
        <f>表1[[#This Row],[ART]]&amp;".pdf"</f>
        <v>TANTS-5.pdf</v>
      </c>
      <c r="M104" s="1"/>
      <c r="N104" s="1">
        <f>ROUNDUP(表1[[#This Row],[NUMBER]]/12,0)+1</f>
        <v>7</v>
      </c>
      <c r="O104" s="1"/>
      <c r="P104" s="1">
        <f>ROUNDUP(表1[[#This Row],[外箱贴标]]/12,0)+2</f>
        <v>2</v>
      </c>
      <c r="Q104" s="1">
        <f>ROUNDUP(表1[[#This Row],[NUMBER]]/25,0)</f>
        <v>3</v>
      </c>
    </row>
    <row r="105" spans="1:17">
      <c r="A105" s="1" t="s">
        <v>22</v>
      </c>
      <c r="B105" s="2">
        <v>42845</v>
      </c>
      <c r="C105" s="2" t="s">
        <v>144</v>
      </c>
      <c r="D105" t="s">
        <v>27</v>
      </c>
      <c r="E105">
        <v>7453089515607</v>
      </c>
      <c r="F105" t="s">
        <v>31</v>
      </c>
      <c r="G105">
        <v>36</v>
      </c>
      <c r="H105" s="10">
        <f>804*2/12</f>
        <v>134</v>
      </c>
      <c r="I105" t="s">
        <v>21</v>
      </c>
      <c r="J105" t="s">
        <v>153</v>
      </c>
      <c r="K105" t="s">
        <v>58</v>
      </c>
      <c r="L105" s="1" t="str">
        <f>表1[[#This Row],[ART]]&amp;".pdf"</f>
        <v>TANTS-5.pdf</v>
      </c>
      <c r="M105" s="1"/>
      <c r="N105" s="1">
        <f>ROUNDUP(表1[[#This Row],[NUMBER]]/12,0)+1</f>
        <v>13</v>
      </c>
      <c r="O105" s="1"/>
      <c r="P105" s="1">
        <f>ROUNDUP(表1[[#This Row],[外箱贴标]]/12,0)+2</f>
        <v>2</v>
      </c>
      <c r="Q105" s="1">
        <f>ROUNDUP(表1[[#This Row],[NUMBER]]/25,0)</f>
        <v>6</v>
      </c>
    </row>
    <row r="106" spans="1:17">
      <c r="A106" s="1" t="s">
        <v>22</v>
      </c>
      <c r="B106" s="2">
        <v>42845</v>
      </c>
      <c r="C106" s="2" t="s">
        <v>144</v>
      </c>
      <c r="D106" t="s">
        <v>27</v>
      </c>
      <c r="E106">
        <v>7453089515607</v>
      </c>
      <c r="F106" t="s">
        <v>31</v>
      </c>
      <c r="G106">
        <v>37</v>
      </c>
      <c r="H106" s="10">
        <f>804*3/12</f>
        <v>201</v>
      </c>
      <c r="I106" t="s">
        <v>21</v>
      </c>
      <c r="J106" t="s">
        <v>153</v>
      </c>
      <c r="K106" t="s">
        <v>58</v>
      </c>
      <c r="L106" s="1" t="str">
        <f>表1[[#This Row],[ART]]&amp;".pdf"</f>
        <v>TANTS-5.pdf</v>
      </c>
      <c r="M106" s="1"/>
      <c r="N106" s="1">
        <f>ROUNDUP(表1[[#This Row],[NUMBER]]/12,0)+1</f>
        <v>18</v>
      </c>
      <c r="O106" s="1"/>
      <c r="P106" s="1">
        <f>ROUNDUP(表1[[#This Row],[外箱贴标]]/12,0)+2</f>
        <v>2</v>
      </c>
      <c r="Q106" s="1">
        <f>ROUNDUP(表1[[#This Row],[NUMBER]]/25,0)</f>
        <v>9</v>
      </c>
    </row>
    <row r="107" spans="1:17">
      <c r="A107" s="1" t="s">
        <v>22</v>
      </c>
      <c r="B107" s="2">
        <v>42845</v>
      </c>
      <c r="C107" s="2" t="s">
        <v>144</v>
      </c>
      <c r="D107" t="s">
        <v>27</v>
      </c>
      <c r="E107">
        <v>7453089515607</v>
      </c>
      <c r="F107" t="s">
        <v>31</v>
      </c>
      <c r="G107">
        <v>38</v>
      </c>
      <c r="H107" s="10">
        <f>804*3/12</f>
        <v>201</v>
      </c>
      <c r="I107" t="s">
        <v>21</v>
      </c>
      <c r="J107" t="s">
        <v>153</v>
      </c>
      <c r="K107" t="s">
        <v>58</v>
      </c>
      <c r="L107" s="1" t="str">
        <f>表1[[#This Row],[ART]]&amp;".pdf"</f>
        <v>TANTS-5.pdf</v>
      </c>
      <c r="M107" s="1"/>
      <c r="N107" s="1">
        <f>ROUNDUP(表1[[#This Row],[NUMBER]]/12,0)+1</f>
        <v>18</v>
      </c>
      <c r="O107" s="1"/>
      <c r="P107" s="1">
        <f>ROUNDUP(表1[[#This Row],[外箱贴标]]/12,0)+2</f>
        <v>2</v>
      </c>
      <c r="Q107" s="1">
        <f>ROUNDUP(表1[[#This Row],[NUMBER]]/25,0)</f>
        <v>9</v>
      </c>
    </row>
    <row r="108" spans="1:17">
      <c r="A108" s="1" t="s">
        <v>22</v>
      </c>
      <c r="B108" s="2">
        <v>42845</v>
      </c>
      <c r="C108" s="2" t="s">
        <v>144</v>
      </c>
      <c r="D108" t="s">
        <v>27</v>
      </c>
      <c r="E108">
        <v>7453089515607</v>
      </c>
      <c r="F108" t="s">
        <v>31</v>
      </c>
      <c r="G108">
        <v>39</v>
      </c>
      <c r="H108" s="10">
        <f>804*2/12</f>
        <v>134</v>
      </c>
      <c r="I108" t="s">
        <v>21</v>
      </c>
      <c r="J108" t="s">
        <v>153</v>
      </c>
      <c r="K108" t="s">
        <v>58</v>
      </c>
      <c r="L108" s="1" t="str">
        <f>表1[[#This Row],[ART]]&amp;".pdf"</f>
        <v>TANTS-5.pdf</v>
      </c>
      <c r="M108" s="1"/>
      <c r="N108" s="1">
        <f>ROUNDUP(表1[[#This Row],[NUMBER]]/12,0)+1</f>
        <v>13</v>
      </c>
      <c r="O108" s="1"/>
      <c r="P108" s="1">
        <f>ROUNDUP(表1[[#This Row],[外箱贴标]]/12,0)+2</f>
        <v>2</v>
      </c>
      <c r="Q108" s="1">
        <f>ROUNDUP(表1[[#This Row],[NUMBER]]/25,0)</f>
        <v>6</v>
      </c>
    </row>
    <row r="109" spans="1:17">
      <c r="A109" s="1" t="s">
        <v>22</v>
      </c>
      <c r="B109" s="2">
        <v>42845</v>
      </c>
      <c r="C109" s="2" t="s">
        <v>144</v>
      </c>
      <c r="D109" t="s">
        <v>27</v>
      </c>
      <c r="E109">
        <v>7453089515607</v>
      </c>
      <c r="F109" t="s">
        <v>31</v>
      </c>
      <c r="G109">
        <v>40</v>
      </c>
      <c r="H109" s="10">
        <f>804*1/12</f>
        <v>67</v>
      </c>
      <c r="I109" t="s">
        <v>21</v>
      </c>
      <c r="J109" t="s">
        <v>153</v>
      </c>
      <c r="K109" t="s">
        <v>58</v>
      </c>
      <c r="L109" s="1" t="str">
        <f>表1[[#This Row],[ART]]&amp;".pdf"</f>
        <v>TANTS-5.pdf</v>
      </c>
      <c r="M109" s="1"/>
      <c r="N109" s="1">
        <f>ROUNDUP(表1[[#This Row],[NUMBER]]/12,0)+1</f>
        <v>7</v>
      </c>
      <c r="O109" s="1"/>
      <c r="P109" s="1">
        <f>ROUNDUP(表1[[#This Row],[外箱贴标]]/12,0)+2</f>
        <v>2</v>
      </c>
      <c r="Q109" s="1">
        <f>ROUNDUP(表1[[#This Row],[NUMBER]]/25,0)</f>
        <v>3</v>
      </c>
    </row>
    <row r="110" spans="1:17">
      <c r="A110" s="1" t="s">
        <v>22</v>
      </c>
      <c r="B110" s="2">
        <v>42845</v>
      </c>
      <c r="C110" s="2" t="s">
        <v>144</v>
      </c>
      <c r="D110" t="s">
        <v>27</v>
      </c>
      <c r="E110">
        <v>7453089515607</v>
      </c>
      <c r="F110" t="s">
        <v>34</v>
      </c>
      <c r="G110">
        <v>35</v>
      </c>
      <c r="H110" s="10">
        <f>804*1/12</f>
        <v>67</v>
      </c>
      <c r="I110" t="s">
        <v>21</v>
      </c>
      <c r="J110" t="s">
        <v>153</v>
      </c>
      <c r="K110" t="s">
        <v>58</v>
      </c>
      <c r="L110" s="1" t="str">
        <f>表1[[#This Row],[ART]]&amp;".pdf"</f>
        <v>TANTS-5.pdf</v>
      </c>
      <c r="M110" s="1"/>
      <c r="N110" s="1">
        <f>ROUNDUP(表1[[#This Row],[NUMBER]]/12,0)+1</f>
        <v>7</v>
      </c>
      <c r="O110" s="1"/>
      <c r="P110" s="1">
        <f>ROUNDUP(表1[[#This Row],[外箱贴标]]/12,0)+2</f>
        <v>2</v>
      </c>
      <c r="Q110" s="1">
        <f>ROUNDUP(表1[[#This Row],[NUMBER]]/25,0)</f>
        <v>3</v>
      </c>
    </row>
    <row r="111" spans="1:17">
      <c r="A111" s="1" t="s">
        <v>22</v>
      </c>
      <c r="B111" s="2">
        <v>42845</v>
      </c>
      <c r="C111" s="2" t="s">
        <v>144</v>
      </c>
      <c r="D111" t="s">
        <v>27</v>
      </c>
      <c r="E111">
        <v>7453089515607</v>
      </c>
      <c r="F111" t="s">
        <v>34</v>
      </c>
      <c r="G111">
        <v>36</v>
      </c>
      <c r="H111" s="10">
        <f>804*2/12</f>
        <v>134</v>
      </c>
      <c r="I111" t="s">
        <v>21</v>
      </c>
      <c r="J111" t="s">
        <v>153</v>
      </c>
      <c r="K111" t="s">
        <v>58</v>
      </c>
      <c r="L111" s="1" t="str">
        <f>表1[[#This Row],[ART]]&amp;".pdf"</f>
        <v>TANTS-5.pdf</v>
      </c>
      <c r="M111" s="1"/>
      <c r="N111" s="1">
        <f>ROUNDUP(表1[[#This Row],[NUMBER]]/12,0)+1</f>
        <v>13</v>
      </c>
      <c r="O111" s="1"/>
      <c r="P111" s="1">
        <f>ROUNDUP(表1[[#This Row],[外箱贴标]]/12,0)+2</f>
        <v>2</v>
      </c>
      <c r="Q111" s="1">
        <f>ROUNDUP(表1[[#This Row],[NUMBER]]/25,0)</f>
        <v>6</v>
      </c>
    </row>
    <row r="112" spans="1:17">
      <c r="A112" s="1" t="s">
        <v>22</v>
      </c>
      <c r="B112" s="2">
        <v>42845</v>
      </c>
      <c r="C112" s="2" t="s">
        <v>144</v>
      </c>
      <c r="D112" t="s">
        <v>27</v>
      </c>
      <c r="E112">
        <v>7453089515607</v>
      </c>
      <c r="F112" t="s">
        <v>34</v>
      </c>
      <c r="G112">
        <v>37</v>
      </c>
      <c r="H112" s="10">
        <f>804*3/12</f>
        <v>201</v>
      </c>
      <c r="I112" t="s">
        <v>21</v>
      </c>
      <c r="J112" t="s">
        <v>153</v>
      </c>
      <c r="K112" t="s">
        <v>58</v>
      </c>
      <c r="L112" s="1" t="str">
        <f>表1[[#This Row],[ART]]&amp;".pdf"</f>
        <v>TANTS-5.pdf</v>
      </c>
      <c r="M112" s="1"/>
      <c r="N112" s="1">
        <f>ROUNDUP(表1[[#This Row],[NUMBER]]/12,0)+1</f>
        <v>18</v>
      </c>
      <c r="O112" s="1"/>
      <c r="P112" s="1">
        <f>ROUNDUP(表1[[#This Row],[外箱贴标]]/12,0)+2</f>
        <v>2</v>
      </c>
      <c r="Q112" s="1">
        <f>ROUNDUP(表1[[#This Row],[NUMBER]]/25,0)</f>
        <v>9</v>
      </c>
    </row>
    <row r="113" spans="1:17">
      <c r="A113" s="1" t="s">
        <v>22</v>
      </c>
      <c r="B113" s="2">
        <v>42845</v>
      </c>
      <c r="C113" s="2" t="s">
        <v>144</v>
      </c>
      <c r="D113" t="s">
        <v>27</v>
      </c>
      <c r="E113">
        <v>7453089515607</v>
      </c>
      <c r="F113" t="s">
        <v>34</v>
      </c>
      <c r="G113">
        <v>38</v>
      </c>
      <c r="H113" s="10">
        <f>804*3/12</f>
        <v>201</v>
      </c>
      <c r="I113" t="s">
        <v>21</v>
      </c>
      <c r="J113" t="s">
        <v>153</v>
      </c>
      <c r="K113" t="s">
        <v>58</v>
      </c>
      <c r="L113" s="1" t="str">
        <f>表1[[#This Row],[ART]]&amp;".pdf"</f>
        <v>TANTS-5.pdf</v>
      </c>
      <c r="M113" s="1"/>
      <c r="N113" s="1">
        <f>ROUNDUP(表1[[#This Row],[NUMBER]]/12,0)+1</f>
        <v>18</v>
      </c>
      <c r="O113" s="1"/>
      <c r="P113" s="1">
        <f>ROUNDUP(表1[[#This Row],[外箱贴标]]/12,0)+2</f>
        <v>2</v>
      </c>
      <c r="Q113" s="1">
        <f>ROUNDUP(表1[[#This Row],[NUMBER]]/25,0)</f>
        <v>9</v>
      </c>
    </row>
    <row r="114" spans="1:17">
      <c r="A114" s="1" t="s">
        <v>22</v>
      </c>
      <c r="B114" s="2">
        <v>42845</v>
      </c>
      <c r="C114" s="2" t="s">
        <v>144</v>
      </c>
      <c r="D114" t="s">
        <v>27</v>
      </c>
      <c r="E114">
        <v>7453089515607</v>
      </c>
      <c r="F114" t="s">
        <v>34</v>
      </c>
      <c r="G114">
        <v>39</v>
      </c>
      <c r="H114" s="10">
        <f>804*2/12</f>
        <v>134</v>
      </c>
      <c r="I114" t="s">
        <v>21</v>
      </c>
      <c r="J114" t="s">
        <v>153</v>
      </c>
      <c r="K114" t="s">
        <v>58</v>
      </c>
      <c r="L114" s="1" t="str">
        <f>表1[[#This Row],[ART]]&amp;".pdf"</f>
        <v>TANTS-5.pdf</v>
      </c>
      <c r="M114" s="1"/>
      <c r="N114" s="1">
        <f>ROUNDUP(表1[[#This Row],[NUMBER]]/12,0)+1</f>
        <v>13</v>
      </c>
      <c r="O114" s="1"/>
      <c r="P114" s="1">
        <f>ROUNDUP(表1[[#This Row],[外箱贴标]]/12,0)+2</f>
        <v>2</v>
      </c>
      <c r="Q114" s="1">
        <f>ROUNDUP(表1[[#This Row],[NUMBER]]/25,0)</f>
        <v>6</v>
      </c>
    </row>
    <row r="115" spans="1:17">
      <c r="A115" s="1" t="s">
        <v>22</v>
      </c>
      <c r="B115" s="2">
        <v>42845</v>
      </c>
      <c r="C115" s="2" t="s">
        <v>144</v>
      </c>
      <c r="D115" t="s">
        <v>27</v>
      </c>
      <c r="E115">
        <v>7453089515607</v>
      </c>
      <c r="F115" t="s">
        <v>34</v>
      </c>
      <c r="G115">
        <v>40</v>
      </c>
      <c r="H115" s="10">
        <f>804*1/12</f>
        <v>67</v>
      </c>
      <c r="I115" t="s">
        <v>21</v>
      </c>
      <c r="J115" t="s">
        <v>153</v>
      </c>
      <c r="K115" t="s">
        <v>58</v>
      </c>
      <c r="L115" s="1" t="str">
        <f>表1[[#This Row],[ART]]&amp;".pdf"</f>
        <v>TANTS-5.pdf</v>
      </c>
      <c r="M115" s="1"/>
      <c r="N115" s="1">
        <f>ROUNDUP(表1[[#This Row],[NUMBER]]/12,0)+1</f>
        <v>7</v>
      </c>
      <c r="O115" s="1"/>
      <c r="P115" s="1">
        <f>ROUNDUP(表1[[#This Row],[外箱贴标]]/12,0)+2</f>
        <v>2</v>
      </c>
      <c r="Q115" s="1">
        <f>ROUNDUP(表1[[#This Row],[NUMBER]]/25,0)</f>
        <v>3</v>
      </c>
    </row>
    <row r="116" spans="1:17">
      <c r="A116" s="1" t="s">
        <v>22</v>
      </c>
      <c r="B116" s="2">
        <v>42845</v>
      </c>
      <c r="C116" s="2" t="s">
        <v>144</v>
      </c>
      <c r="D116" t="s">
        <v>27</v>
      </c>
      <c r="E116">
        <v>7453089515607</v>
      </c>
      <c r="F116" t="s">
        <v>35</v>
      </c>
      <c r="G116">
        <v>35</v>
      </c>
      <c r="H116" s="10">
        <f>804*1/12</f>
        <v>67</v>
      </c>
      <c r="I116" t="s">
        <v>21</v>
      </c>
      <c r="J116" t="s">
        <v>153</v>
      </c>
      <c r="K116" t="s">
        <v>58</v>
      </c>
      <c r="L116" s="1" t="str">
        <f>表1[[#This Row],[ART]]&amp;".pdf"</f>
        <v>TANTS-5.pdf</v>
      </c>
      <c r="M116" s="1"/>
      <c r="N116" s="1">
        <f>ROUNDUP(表1[[#This Row],[NUMBER]]/12,0)+1</f>
        <v>7</v>
      </c>
      <c r="O116" s="1"/>
      <c r="P116" s="1">
        <f>ROUNDUP(表1[[#This Row],[外箱贴标]]/12,0)+2</f>
        <v>2</v>
      </c>
      <c r="Q116" s="1">
        <f>ROUNDUP(表1[[#This Row],[NUMBER]]/25,0)</f>
        <v>3</v>
      </c>
    </row>
    <row r="117" spans="1:17">
      <c r="A117" s="1" t="s">
        <v>22</v>
      </c>
      <c r="B117" s="2">
        <v>42845</v>
      </c>
      <c r="C117" s="2" t="s">
        <v>144</v>
      </c>
      <c r="D117" t="s">
        <v>27</v>
      </c>
      <c r="E117">
        <v>7453089515607</v>
      </c>
      <c r="F117" t="s">
        <v>35</v>
      </c>
      <c r="G117">
        <v>36</v>
      </c>
      <c r="H117" s="10">
        <f>804*2/12</f>
        <v>134</v>
      </c>
      <c r="I117" t="s">
        <v>21</v>
      </c>
      <c r="J117" t="s">
        <v>153</v>
      </c>
      <c r="K117" t="s">
        <v>58</v>
      </c>
      <c r="L117" s="1" t="str">
        <f>表1[[#This Row],[ART]]&amp;".pdf"</f>
        <v>TANTS-5.pdf</v>
      </c>
      <c r="M117" s="1"/>
      <c r="N117" s="1">
        <f>ROUNDUP(表1[[#This Row],[NUMBER]]/12,0)+1</f>
        <v>13</v>
      </c>
      <c r="O117" s="1"/>
      <c r="P117" s="1">
        <f>ROUNDUP(表1[[#This Row],[外箱贴标]]/12,0)+2</f>
        <v>2</v>
      </c>
      <c r="Q117" s="1">
        <f>ROUNDUP(表1[[#This Row],[NUMBER]]/25,0)</f>
        <v>6</v>
      </c>
    </row>
    <row r="118" spans="1:17">
      <c r="A118" s="1" t="s">
        <v>22</v>
      </c>
      <c r="B118" s="2">
        <v>42845</v>
      </c>
      <c r="C118" s="2" t="s">
        <v>144</v>
      </c>
      <c r="D118" t="s">
        <v>27</v>
      </c>
      <c r="E118">
        <v>7453089515607</v>
      </c>
      <c r="F118" t="s">
        <v>35</v>
      </c>
      <c r="G118">
        <v>37</v>
      </c>
      <c r="H118" s="10">
        <f>804*3/12</f>
        <v>201</v>
      </c>
      <c r="I118" t="s">
        <v>21</v>
      </c>
      <c r="J118" t="s">
        <v>153</v>
      </c>
      <c r="K118" t="s">
        <v>58</v>
      </c>
      <c r="L118" s="1" t="str">
        <f>表1[[#This Row],[ART]]&amp;".pdf"</f>
        <v>TANTS-5.pdf</v>
      </c>
      <c r="M118" s="1"/>
      <c r="N118" s="1">
        <f>ROUNDUP(表1[[#This Row],[NUMBER]]/12,0)+1</f>
        <v>18</v>
      </c>
      <c r="O118" s="1"/>
      <c r="P118" s="1">
        <f>ROUNDUP(表1[[#This Row],[外箱贴标]]/12,0)+2</f>
        <v>2</v>
      </c>
      <c r="Q118" s="1">
        <f>ROUNDUP(表1[[#This Row],[NUMBER]]/25,0)</f>
        <v>9</v>
      </c>
    </row>
    <row r="119" spans="1:17">
      <c r="A119" s="1" t="s">
        <v>22</v>
      </c>
      <c r="B119" s="2">
        <v>42845</v>
      </c>
      <c r="C119" s="2" t="s">
        <v>144</v>
      </c>
      <c r="D119" t="s">
        <v>27</v>
      </c>
      <c r="E119">
        <v>7453089515607</v>
      </c>
      <c r="F119" t="s">
        <v>35</v>
      </c>
      <c r="G119">
        <v>38</v>
      </c>
      <c r="H119" s="10">
        <f>804*3/12</f>
        <v>201</v>
      </c>
      <c r="I119" t="s">
        <v>21</v>
      </c>
      <c r="J119" t="s">
        <v>153</v>
      </c>
      <c r="K119" t="s">
        <v>58</v>
      </c>
      <c r="L119" s="1" t="str">
        <f>表1[[#This Row],[ART]]&amp;".pdf"</f>
        <v>TANTS-5.pdf</v>
      </c>
      <c r="M119" s="1"/>
      <c r="N119" s="1">
        <f>ROUNDUP(表1[[#This Row],[NUMBER]]/12,0)+1</f>
        <v>18</v>
      </c>
      <c r="O119" s="1"/>
      <c r="P119" s="1">
        <f>ROUNDUP(表1[[#This Row],[外箱贴标]]/12,0)+2</f>
        <v>2</v>
      </c>
      <c r="Q119" s="1">
        <f>ROUNDUP(表1[[#This Row],[NUMBER]]/25,0)</f>
        <v>9</v>
      </c>
    </row>
    <row r="120" spans="1:17">
      <c r="A120" s="1" t="s">
        <v>22</v>
      </c>
      <c r="B120" s="2">
        <v>42845</v>
      </c>
      <c r="C120" s="2" t="s">
        <v>144</v>
      </c>
      <c r="D120" t="s">
        <v>27</v>
      </c>
      <c r="E120">
        <v>7453089515607</v>
      </c>
      <c r="F120" t="s">
        <v>35</v>
      </c>
      <c r="G120">
        <v>39</v>
      </c>
      <c r="H120" s="10">
        <f>804*2/12</f>
        <v>134</v>
      </c>
      <c r="I120" t="s">
        <v>21</v>
      </c>
      <c r="J120" t="s">
        <v>153</v>
      </c>
      <c r="K120" t="s">
        <v>58</v>
      </c>
      <c r="L120" s="1" t="str">
        <f>表1[[#This Row],[ART]]&amp;".pdf"</f>
        <v>TANTS-5.pdf</v>
      </c>
      <c r="M120" s="1"/>
      <c r="N120" s="1">
        <f>ROUNDUP(表1[[#This Row],[NUMBER]]/12,0)+1</f>
        <v>13</v>
      </c>
      <c r="O120" s="1"/>
      <c r="P120" s="1">
        <f>ROUNDUP(表1[[#This Row],[外箱贴标]]/12,0)+2</f>
        <v>2</v>
      </c>
      <c r="Q120" s="1">
        <f>ROUNDUP(表1[[#This Row],[NUMBER]]/25,0)</f>
        <v>6</v>
      </c>
    </row>
    <row r="121" spans="1:17">
      <c r="A121" s="1" t="s">
        <v>22</v>
      </c>
      <c r="B121" s="2">
        <v>42845</v>
      </c>
      <c r="C121" s="2" t="s">
        <v>144</v>
      </c>
      <c r="D121" t="s">
        <v>27</v>
      </c>
      <c r="E121">
        <v>7453089515607</v>
      </c>
      <c r="F121" t="s">
        <v>35</v>
      </c>
      <c r="G121">
        <v>40</v>
      </c>
      <c r="H121" s="10">
        <f>804*1/12</f>
        <v>67</v>
      </c>
      <c r="I121" t="s">
        <v>21</v>
      </c>
      <c r="J121" t="s">
        <v>153</v>
      </c>
      <c r="K121" t="s">
        <v>58</v>
      </c>
      <c r="L121" s="1" t="str">
        <f>表1[[#This Row],[ART]]&amp;".pdf"</f>
        <v>TANTS-5.pdf</v>
      </c>
      <c r="M121" s="1"/>
      <c r="N121" s="1">
        <f>ROUNDUP(表1[[#This Row],[NUMBER]]/12,0)+1</f>
        <v>7</v>
      </c>
      <c r="O121" s="1"/>
      <c r="P121" s="1">
        <f>ROUNDUP(表1[[#This Row],[外箱贴标]]/12,0)+2</f>
        <v>2</v>
      </c>
      <c r="Q121" s="1">
        <f>ROUNDUP(表1[[#This Row],[NUMBER]]/25,0)</f>
        <v>3</v>
      </c>
    </row>
    <row r="122" spans="1:17">
      <c r="A122" s="1" t="s">
        <v>42</v>
      </c>
      <c r="B122" s="2">
        <v>42897</v>
      </c>
      <c r="C122" s="2" t="s">
        <v>144</v>
      </c>
      <c r="D122" t="s">
        <v>39</v>
      </c>
      <c r="E122">
        <v>7453089516314</v>
      </c>
      <c r="F122" t="s">
        <v>7</v>
      </c>
      <c r="G122">
        <v>39</v>
      </c>
      <c r="H122" s="10">
        <v>50</v>
      </c>
      <c r="I122" t="s">
        <v>154</v>
      </c>
      <c r="J122" t="s">
        <v>152</v>
      </c>
      <c r="K122" t="s">
        <v>58</v>
      </c>
      <c r="L122" s="1" t="str">
        <f>表1[[#This Row],[ART]]&amp;".pdf"</f>
        <v>EKO-1.pdf</v>
      </c>
      <c r="M122" s="1"/>
      <c r="N122" s="1">
        <f>ROUNDUP(表1[[#This Row],[NUMBER]]/12,0)+1</f>
        <v>6</v>
      </c>
      <c r="O122" s="1"/>
      <c r="P122" s="1">
        <f>ROUNDUP(表1[[#This Row],[外箱贴标]]/12,0)+2</f>
        <v>2</v>
      </c>
      <c r="Q122" s="1">
        <f>ROUNDUP(表1[[#This Row],[NUMBER]]/25,0)</f>
        <v>2</v>
      </c>
    </row>
    <row r="123" spans="1:17">
      <c r="A123" s="1" t="s">
        <v>42</v>
      </c>
      <c r="B123" s="2">
        <v>42897</v>
      </c>
      <c r="C123" s="2" t="s">
        <v>144</v>
      </c>
      <c r="D123" t="s">
        <v>39</v>
      </c>
      <c r="E123">
        <v>7453089516314</v>
      </c>
      <c r="F123" t="s">
        <v>7</v>
      </c>
      <c r="G123">
        <v>40</v>
      </c>
      <c r="H123" s="10">
        <v>100</v>
      </c>
      <c r="I123" t="s">
        <v>154</v>
      </c>
      <c r="J123" t="s">
        <v>152</v>
      </c>
      <c r="K123" t="s">
        <v>58</v>
      </c>
      <c r="L123" s="1" t="str">
        <f>表1[[#This Row],[ART]]&amp;".pdf"</f>
        <v>EKO-1.pdf</v>
      </c>
      <c r="M123" s="1"/>
      <c r="N123" s="1">
        <f>ROUNDUP(表1[[#This Row],[NUMBER]]/12,0)+1</f>
        <v>10</v>
      </c>
      <c r="O123" s="1"/>
      <c r="P123" s="1">
        <f>ROUNDUP(表1[[#This Row],[外箱贴标]]/12,0)+2</f>
        <v>2</v>
      </c>
      <c r="Q123" s="1">
        <f>ROUNDUP(表1[[#This Row],[NUMBER]]/25,0)</f>
        <v>4</v>
      </c>
    </row>
    <row r="124" spans="1:17">
      <c r="A124" s="1" t="s">
        <v>42</v>
      </c>
      <c r="B124" s="2">
        <v>42897</v>
      </c>
      <c r="C124" s="2" t="s">
        <v>144</v>
      </c>
      <c r="D124" t="s">
        <v>39</v>
      </c>
      <c r="E124">
        <v>7453089516314</v>
      </c>
      <c r="F124" t="s">
        <v>7</v>
      </c>
      <c r="G124">
        <v>41</v>
      </c>
      <c r="H124" s="10">
        <v>150</v>
      </c>
      <c r="I124" t="s">
        <v>154</v>
      </c>
      <c r="J124" t="s">
        <v>152</v>
      </c>
      <c r="K124" t="s">
        <v>58</v>
      </c>
      <c r="L124" s="1" t="str">
        <f>表1[[#This Row],[ART]]&amp;".pdf"</f>
        <v>EKO-1.pdf</v>
      </c>
      <c r="M124" s="1"/>
      <c r="N124" s="1">
        <f>ROUNDUP(表1[[#This Row],[NUMBER]]/12,0)+1</f>
        <v>14</v>
      </c>
      <c r="O124" s="1"/>
      <c r="P124" s="1">
        <f>ROUNDUP(表1[[#This Row],[外箱贴标]]/12,0)+2</f>
        <v>2</v>
      </c>
      <c r="Q124" s="1">
        <f>ROUNDUP(表1[[#This Row],[NUMBER]]/25,0)</f>
        <v>6</v>
      </c>
    </row>
    <row r="125" spans="1:17">
      <c r="A125" s="1" t="s">
        <v>42</v>
      </c>
      <c r="B125" s="2">
        <v>42897</v>
      </c>
      <c r="C125" s="2" t="s">
        <v>144</v>
      </c>
      <c r="D125" t="s">
        <v>39</v>
      </c>
      <c r="E125">
        <v>7453089516314</v>
      </c>
      <c r="F125" t="s">
        <v>7</v>
      </c>
      <c r="G125">
        <v>42</v>
      </c>
      <c r="H125" s="10">
        <v>150</v>
      </c>
      <c r="I125" t="s">
        <v>154</v>
      </c>
      <c r="J125" t="s">
        <v>152</v>
      </c>
      <c r="K125" t="s">
        <v>58</v>
      </c>
      <c r="L125" s="1" t="str">
        <f>表1[[#This Row],[ART]]&amp;".pdf"</f>
        <v>EKO-1.pdf</v>
      </c>
      <c r="M125" s="1"/>
      <c r="N125" s="1">
        <f>ROUNDUP(表1[[#This Row],[NUMBER]]/12,0)+1</f>
        <v>14</v>
      </c>
      <c r="O125" s="1"/>
      <c r="P125" s="1">
        <f>ROUNDUP(表1[[#This Row],[外箱贴标]]/12,0)+2</f>
        <v>2</v>
      </c>
      <c r="Q125" s="1">
        <f>ROUNDUP(表1[[#This Row],[NUMBER]]/25,0)</f>
        <v>6</v>
      </c>
    </row>
    <row r="126" spans="1:17">
      <c r="A126" s="1" t="s">
        <v>42</v>
      </c>
      <c r="B126" s="2">
        <v>42897</v>
      </c>
      <c r="C126" s="2" t="s">
        <v>144</v>
      </c>
      <c r="D126" t="s">
        <v>39</v>
      </c>
      <c r="E126">
        <v>7453089516314</v>
      </c>
      <c r="F126" t="s">
        <v>7</v>
      </c>
      <c r="G126">
        <v>43</v>
      </c>
      <c r="H126" s="10">
        <v>100</v>
      </c>
      <c r="I126" t="s">
        <v>154</v>
      </c>
      <c r="J126" t="s">
        <v>152</v>
      </c>
      <c r="K126" t="s">
        <v>58</v>
      </c>
      <c r="L126" s="1" t="str">
        <f>表1[[#This Row],[ART]]&amp;".pdf"</f>
        <v>EKO-1.pdf</v>
      </c>
      <c r="M126" s="1"/>
      <c r="N126" s="1">
        <f>ROUNDUP(表1[[#This Row],[NUMBER]]/12,0)+1</f>
        <v>10</v>
      </c>
      <c r="O126" s="1"/>
      <c r="P126" s="1">
        <f>ROUNDUP(表1[[#This Row],[外箱贴标]]/12,0)+2</f>
        <v>2</v>
      </c>
      <c r="Q126" s="1">
        <f>ROUNDUP(表1[[#This Row],[NUMBER]]/25,0)</f>
        <v>4</v>
      </c>
    </row>
    <row r="127" spans="1:17">
      <c r="A127" s="1" t="s">
        <v>42</v>
      </c>
      <c r="B127" s="2">
        <v>42897</v>
      </c>
      <c r="C127" s="2" t="s">
        <v>144</v>
      </c>
      <c r="D127" t="s">
        <v>39</v>
      </c>
      <c r="E127">
        <v>7453089516314</v>
      </c>
      <c r="F127" t="s">
        <v>7</v>
      </c>
      <c r="G127">
        <v>44</v>
      </c>
      <c r="H127" s="10">
        <v>50</v>
      </c>
      <c r="I127" t="s">
        <v>154</v>
      </c>
      <c r="J127" t="s">
        <v>152</v>
      </c>
      <c r="K127" t="s">
        <v>58</v>
      </c>
      <c r="L127" s="1" t="str">
        <f>表1[[#This Row],[ART]]&amp;".pdf"</f>
        <v>EKO-1.pdf</v>
      </c>
      <c r="M127" s="1"/>
      <c r="N127" s="1">
        <f>ROUNDUP(表1[[#This Row],[NUMBER]]/12,0)+1</f>
        <v>6</v>
      </c>
      <c r="O127" s="1"/>
      <c r="P127" s="1">
        <f>ROUNDUP(表1[[#This Row],[外箱贴标]]/12,0)+2</f>
        <v>2</v>
      </c>
      <c r="Q127" s="1">
        <f>ROUNDUP(表1[[#This Row],[NUMBER]]/25,0)</f>
        <v>2</v>
      </c>
    </row>
    <row r="128" spans="1:17">
      <c r="A128" s="1" t="s">
        <v>42</v>
      </c>
      <c r="B128" s="2">
        <v>42897</v>
      </c>
      <c r="C128" s="2" t="s">
        <v>144</v>
      </c>
      <c r="D128" t="s">
        <v>39</v>
      </c>
      <c r="E128">
        <v>7453089516314</v>
      </c>
      <c r="F128" t="s">
        <v>40</v>
      </c>
      <c r="G128">
        <v>39</v>
      </c>
      <c r="H128" s="10">
        <v>50</v>
      </c>
      <c r="I128" t="s">
        <v>154</v>
      </c>
      <c r="J128" t="s">
        <v>152</v>
      </c>
      <c r="K128" t="s">
        <v>58</v>
      </c>
      <c r="L128" s="1" t="str">
        <f>表1[[#This Row],[ART]]&amp;".pdf"</f>
        <v>EKO-1.pdf</v>
      </c>
      <c r="M128" s="1"/>
      <c r="N128" s="1">
        <f>ROUNDUP(表1[[#This Row],[NUMBER]]/12,0)+1</f>
        <v>6</v>
      </c>
      <c r="O128" s="1"/>
      <c r="P128" s="1">
        <f>ROUNDUP(表1[[#This Row],[外箱贴标]]/12,0)+2</f>
        <v>2</v>
      </c>
      <c r="Q128" s="1">
        <f>ROUNDUP(表1[[#This Row],[NUMBER]]/25,0)</f>
        <v>2</v>
      </c>
    </row>
    <row r="129" spans="1:17">
      <c r="A129" s="1" t="s">
        <v>42</v>
      </c>
      <c r="B129" s="2">
        <v>42897</v>
      </c>
      <c r="C129" s="2" t="s">
        <v>144</v>
      </c>
      <c r="D129" t="s">
        <v>39</v>
      </c>
      <c r="E129">
        <v>7453089516314</v>
      </c>
      <c r="F129" t="s">
        <v>40</v>
      </c>
      <c r="G129">
        <v>40</v>
      </c>
      <c r="H129" s="10">
        <v>100</v>
      </c>
      <c r="I129" t="s">
        <v>154</v>
      </c>
      <c r="J129" t="s">
        <v>152</v>
      </c>
      <c r="K129" t="s">
        <v>58</v>
      </c>
      <c r="L129" s="1" t="str">
        <f>表1[[#This Row],[ART]]&amp;".pdf"</f>
        <v>EKO-1.pdf</v>
      </c>
      <c r="M129" s="1"/>
      <c r="N129" s="1">
        <f>ROUNDUP(表1[[#This Row],[NUMBER]]/12,0)+1</f>
        <v>10</v>
      </c>
      <c r="O129" s="1"/>
      <c r="P129" s="1">
        <f>ROUNDUP(表1[[#This Row],[外箱贴标]]/12,0)+2</f>
        <v>2</v>
      </c>
      <c r="Q129" s="1">
        <f>ROUNDUP(表1[[#This Row],[NUMBER]]/25,0)</f>
        <v>4</v>
      </c>
    </row>
    <row r="130" spans="1:17">
      <c r="A130" s="1" t="s">
        <v>42</v>
      </c>
      <c r="B130" s="2">
        <v>42897</v>
      </c>
      <c r="C130" s="2" t="s">
        <v>144</v>
      </c>
      <c r="D130" t="s">
        <v>39</v>
      </c>
      <c r="E130">
        <v>7453089516314</v>
      </c>
      <c r="F130" t="s">
        <v>40</v>
      </c>
      <c r="G130">
        <v>41</v>
      </c>
      <c r="H130" s="10">
        <v>150</v>
      </c>
      <c r="I130" t="s">
        <v>154</v>
      </c>
      <c r="J130" t="s">
        <v>152</v>
      </c>
      <c r="K130" t="s">
        <v>58</v>
      </c>
      <c r="L130" s="1" t="str">
        <f>表1[[#This Row],[ART]]&amp;".pdf"</f>
        <v>EKO-1.pdf</v>
      </c>
      <c r="M130" s="1"/>
      <c r="N130" s="1">
        <f>ROUNDUP(表1[[#This Row],[NUMBER]]/12,0)+1</f>
        <v>14</v>
      </c>
      <c r="O130" s="1"/>
      <c r="P130" s="1">
        <f>ROUNDUP(表1[[#This Row],[外箱贴标]]/12,0)+2</f>
        <v>2</v>
      </c>
      <c r="Q130" s="1">
        <f>ROUNDUP(表1[[#This Row],[NUMBER]]/25,0)</f>
        <v>6</v>
      </c>
    </row>
    <row r="131" spans="1:17">
      <c r="A131" s="1" t="s">
        <v>42</v>
      </c>
      <c r="B131" s="2">
        <v>42897</v>
      </c>
      <c r="C131" s="2" t="s">
        <v>144</v>
      </c>
      <c r="D131" t="s">
        <v>39</v>
      </c>
      <c r="E131">
        <v>7453089516314</v>
      </c>
      <c r="F131" t="s">
        <v>40</v>
      </c>
      <c r="G131">
        <v>42</v>
      </c>
      <c r="H131" s="10">
        <v>150</v>
      </c>
      <c r="I131" t="s">
        <v>154</v>
      </c>
      <c r="J131" t="s">
        <v>152</v>
      </c>
      <c r="K131" t="s">
        <v>58</v>
      </c>
      <c r="L131" s="1" t="str">
        <f>表1[[#This Row],[ART]]&amp;".pdf"</f>
        <v>EKO-1.pdf</v>
      </c>
      <c r="M131" s="1"/>
      <c r="N131" s="1">
        <f>ROUNDUP(表1[[#This Row],[NUMBER]]/12,0)+1</f>
        <v>14</v>
      </c>
      <c r="O131" s="1"/>
      <c r="P131" s="1">
        <f>ROUNDUP(表1[[#This Row],[外箱贴标]]/12,0)+2</f>
        <v>2</v>
      </c>
      <c r="Q131" s="1">
        <f>ROUNDUP(表1[[#This Row],[NUMBER]]/25,0)</f>
        <v>6</v>
      </c>
    </row>
    <row r="132" spans="1:17">
      <c r="A132" s="1" t="s">
        <v>42</v>
      </c>
      <c r="B132" s="2">
        <v>42897</v>
      </c>
      <c r="C132" s="2" t="s">
        <v>144</v>
      </c>
      <c r="D132" t="s">
        <v>39</v>
      </c>
      <c r="E132">
        <v>7453089516314</v>
      </c>
      <c r="F132" t="s">
        <v>40</v>
      </c>
      <c r="G132">
        <v>43</v>
      </c>
      <c r="H132" s="10">
        <v>100</v>
      </c>
      <c r="I132" t="s">
        <v>154</v>
      </c>
      <c r="J132" t="s">
        <v>152</v>
      </c>
      <c r="K132" t="s">
        <v>58</v>
      </c>
      <c r="L132" s="1" t="str">
        <f>表1[[#This Row],[ART]]&amp;".pdf"</f>
        <v>EKO-1.pdf</v>
      </c>
      <c r="M132" s="1"/>
      <c r="N132" s="1">
        <f>ROUNDUP(表1[[#This Row],[NUMBER]]/12,0)+1</f>
        <v>10</v>
      </c>
      <c r="O132" s="1"/>
      <c r="P132" s="1">
        <f>ROUNDUP(表1[[#This Row],[外箱贴标]]/12,0)+2</f>
        <v>2</v>
      </c>
      <c r="Q132" s="1">
        <f>ROUNDUP(表1[[#This Row],[NUMBER]]/25,0)</f>
        <v>4</v>
      </c>
    </row>
    <row r="133" spans="1:17">
      <c r="A133" s="1" t="s">
        <v>42</v>
      </c>
      <c r="B133" s="2">
        <v>42897</v>
      </c>
      <c r="C133" s="2" t="s">
        <v>144</v>
      </c>
      <c r="D133" t="s">
        <v>39</v>
      </c>
      <c r="E133">
        <v>7453089516314</v>
      </c>
      <c r="F133" t="s">
        <v>40</v>
      </c>
      <c r="G133">
        <v>44</v>
      </c>
      <c r="H133" s="10">
        <v>50</v>
      </c>
      <c r="I133" t="s">
        <v>154</v>
      </c>
      <c r="J133" t="s">
        <v>152</v>
      </c>
      <c r="K133" t="s">
        <v>58</v>
      </c>
      <c r="L133" s="1" t="str">
        <f>表1[[#This Row],[ART]]&amp;".pdf"</f>
        <v>EKO-1.pdf</v>
      </c>
      <c r="M133" s="1"/>
      <c r="N133" s="1">
        <f>ROUNDUP(表1[[#This Row],[NUMBER]]/12,0)+1</f>
        <v>6</v>
      </c>
      <c r="O133" s="1"/>
      <c r="P133" s="1">
        <f>ROUNDUP(表1[[#This Row],[外箱贴标]]/12,0)+2</f>
        <v>2</v>
      </c>
      <c r="Q133" s="1">
        <f>ROUNDUP(表1[[#This Row],[NUMBER]]/25,0)</f>
        <v>2</v>
      </c>
    </row>
    <row r="134" spans="1:17">
      <c r="A134" s="1" t="s">
        <v>42</v>
      </c>
      <c r="B134" s="2">
        <v>42897</v>
      </c>
      <c r="C134" s="2" t="s">
        <v>144</v>
      </c>
      <c r="D134" t="s">
        <v>39</v>
      </c>
      <c r="E134">
        <v>7453089516314</v>
      </c>
      <c r="F134" t="s">
        <v>37</v>
      </c>
      <c r="G134">
        <v>39</v>
      </c>
      <c r="H134" s="10">
        <v>50</v>
      </c>
      <c r="I134" t="s">
        <v>154</v>
      </c>
      <c r="J134" t="s">
        <v>152</v>
      </c>
      <c r="K134" t="s">
        <v>58</v>
      </c>
      <c r="L134" s="1" t="str">
        <f>表1[[#This Row],[ART]]&amp;".pdf"</f>
        <v>EKO-1.pdf</v>
      </c>
      <c r="M134" s="1"/>
      <c r="N134" s="1">
        <f>ROUNDUP(表1[[#This Row],[NUMBER]]/12,0)+1</f>
        <v>6</v>
      </c>
      <c r="O134" s="1"/>
      <c r="P134" s="1">
        <f>ROUNDUP(表1[[#This Row],[外箱贴标]]/12,0)+2</f>
        <v>2</v>
      </c>
      <c r="Q134" s="1">
        <f>ROUNDUP(表1[[#This Row],[NUMBER]]/25,0)</f>
        <v>2</v>
      </c>
    </row>
    <row r="135" spans="1:17">
      <c r="A135" s="1" t="s">
        <v>42</v>
      </c>
      <c r="B135" s="2">
        <v>42897</v>
      </c>
      <c r="C135" s="2" t="s">
        <v>144</v>
      </c>
      <c r="D135" t="s">
        <v>39</v>
      </c>
      <c r="E135">
        <v>7453089516314</v>
      </c>
      <c r="F135" t="s">
        <v>37</v>
      </c>
      <c r="G135">
        <v>40</v>
      </c>
      <c r="H135" s="10">
        <v>100</v>
      </c>
      <c r="I135" t="s">
        <v>154</v>
      </c>
      <c r="J135" t="s">
        <v>152</v>
      </c>
      <c r="K135" t="s">
        <v>58</v>
      </c>
      <c r="L135" s="1" t="str">
        <f>表1[[#This Row],[ART]]&amp;".pdf"</f>
        <v>EKO-1.pdf</v>
      </c>
      <c r="M135" s="1"/>
      <c r="N135" s="1">
        <f>ROUNDUP(表1[[#This Row],[NUMBER]]/12,0)+1</f>
        <v>10</v>
      </c>
      <c r="O135" s="1"/>
      <c r="P135" s="1">
        <f>ROUNDUP(表1[[#This Row],[外箱贴标]]/12,0)+2</f>
        <v>2</v>
      </c>
      <c r="Q135" s="1">
        <f>ROUNDUP(表1[[#This Row],[NUMBER]]/25,0)</f>
        <v>4</v>
      </c>
    </row>
    <row r="136" spans="1:17">
      <c r="A136" s="1" t="s">
        <v>42</v>
      </c>
      <c r="B136" s="2">
        <v>42897</v>
      </c>
      <c r="C136" s="2" t="s">
        <v>144</v>
      </c>
      <c r="D136" t="s">
        <v>39</v>
      </c>
      <c r="E136">
        <v>7453089516314</v>
      </c>
      <c r="F136" t="s">
        <v>37</v>
      </c>
      <c r="G136">
        <v>41</v>
      </c>
      <c r="H136" s="10">
        <v>150</v>
      </c>
      <c r="I136" t="s">
        <v>154</v>
      </c>
      <c r="J136" t="s">
        <v>152</v>
      </c>
      <c r="K136" t="s">
        <v>58</v>
      </c>
      <c r="L136" s="1" t="str">
        <f>表1[[#This Row],[ART]]&amp;".pdf"</f>
        <v>EKO-1.pdf</v>
      </c>
      <c r="M136" s="1"/>
      <c r="N136" s="1">
        <f>ROUNDUP(表1[[#This Row],[NUMBER]]/12,0)+1</f>
        <v>14</v>
      </c>
      <c r="O136" s="1"/>
      <c r="P136" s="1">
        <f>ROUNDUP(表1[[#This Row],[外箱贴标]]/12,0)+2</f>
        <v>2</v>
      </c>
      <c r="Q136" s="1">
        <f>ROUNDUP(表1[[#This Row],[NUMBER]]/25,0)</f>
        <v>6</v>
      </c>
    </row>
    <row r="137" spans="1:17">
      <c r="A137" s="1" t="s">
        <v>42</v>
      </c>
      <c r="B137" s="2">
        <v>42897</v>
      </c>
      <c r="C137" s="2" t="s">
        <v>144</v>
      </c>
      <c r="D137" t="s">
        <v>39</v>
      </c>
      <c r="E137">
        <v>7453089516314</v>
      </c>
      <c r="F137" t="s">
        <v>37</v>
      </c>
      <c r="G137">
        <v>42</v>
      </c>
      <c r="H137" s="10">
        <v>150</v>
      </c>
      <c r="I137" t="s">
        <v>154</v>
      </c>
      <c r="J137" t="s">
        <v>152</v>
      </c>
      <c r="K137" t="s">
        <v>58</v>
      </c>
      <c r="L137" s="1" t="str">
        <f>表1[[#This Row],[ART]]&amp;".pdf"</f>
        <v>EKO-1.pdf</v>
      </c>
      <c r="M137" s="1"/>
      <c r="N137" s="1">
        <f>ROUNDUP(表1[[#This Row],[NUMBER]]/12,0)+1</f>
        <v>14</v>
      </c>
      <c r="O137" s="1"/>
      <c r="P137" s="1">
        <f>ROUNDUP(表1[[#This Row],[外箱贴标]]/12,0)+2</f>
        <v>2</v>
      </c>
      <c r="Q137" s="1">
        <f>ROUNDUP(表1[[#This Row],[NUMBER]]/25,0)</f>
        <v>6</v>
      </c>
    </row>
    <row r="138" spans="1:17">
      <c r="A138" s="1" t="s">
        <v>42</v>
      </c>
      <c r="B138" s="2">
        <v>42897</v>
      </c>
      <c r="C138" s="2" t="s">
        <v>144</v>
      </c>
      <c r="D138" t="s">
        <v>39</v>
      </c>
      <c r="E138">
        <v>7453089516314</v>
      </c>
      <c r="F138" t="s">
        <v>37</v>
      </c>
      <c r="G138">
        <v>43</v>
      </c>
      <c r="H138" s="10">
        <v>100</v>
      </c>
      <c r="I138" t="s">
        <v>154</v>
      </c>
      <c r="J138" t="s">
        <v>152</v>
      </c>
      <c r="K138" t="s">
        <v>58</v>
      </c>
      <c r="L138" s="1" t="str">
        <f>表1[[#This Row],[ART]]&amp;".pdf"</f>
        <v>EKO-1.pdf</v>
      </c>
      <c r="M138" s="1"/>
      <c r="N138" s="1">
        <f>ROUNDUP(表1[[#This Row],[NUMBER]]/12,0)+1</f>
        <v>10</v>
      </c>
      <c r="O138" s="1"/>
      <c r="P138" s="1">
        <f>ROUNDUP(表1[[#This Row],[外箱贴标]]/12,0)+2</f>
        <v>2</v>
      </c>
      <c r="Q138" s="1">
        <f>ROUNDUP(表1[[#This Row],[NUMBER]]/25,0)</f>
        <v>4</v>
      </c>
    </row>
    <row r="139" spans="1:17">
      <c r="A139" s="1" t="s">
        <v>42</v>
      </c>
      <c r="B139" s="2">
        <v>42897</v>
      </c>
      <c r="C139" s="2" t="s">
        <v>144</v>
      </c>
      <c r="D139" t="s">
        <v>39</v>
      </c>
      <c r="E139">
        <v>7453089516314</v>
      </c>
      <c r="F139" t="s">
        <v>37</v>
      </c>
      <c r="G139">
        <v>44</v>
      </c>
      <c r="H139" s="10">
        <v>50</v>
      </c>
      <c r="I139" t="s">
        <v>154</v>
      </c>
      <c r="J139" t="s">
        <v>152</v>
      </c>
      <c r="K139" t="s">
        <v>58</v>
      </c>
      <c r="L139" s="1" t="str">
        <f>表1[[#This Row],[ART]]&amp;".pdf"</f>
        <v>EKO-1.pdf</v>
      </c>
      <c r="M139" s="1"/>
      <c r="N139" s="1">
        <f>ROUNDUP(表1[[#This Row],[NUMBER]]/12,0)+1</f>
        <v>6</v>
      </c>
      <c r="O139" s="1"/>
      <c r="P139" s="1">
        <f>ROUNDUP(表1[[#This Row],[外箱贴标]]/12,0)+2</f>
        <v>2</v>
      </c>
      <c r="Q139" s="1">
        <f>ROUNDUP(表1[[#This Row],[NUMBER]]/25,0)</f>
        <v>2</v>
      </c>
    </row>
    <row r="140" spans="1:17">
      <c r="A140" s="1" t="s">
        <v>42</v>
      </c>
      <c r="B140" s="2">
        <v>42897</v>
      </c>
      <c r="C140" s="2" t="s">
        <v>144</v>
      </c>
      <c r="D140" t="s">
        <v>41</v>
      </c>
      <c r="E140">
        <v>7453089516321</v>
      </c>
      <c r="F140" t="s">
        <v>7</v>
      </c>
      <c r="G140">
        <v>39</v>
      </c>
      <c r="H140" s="10">
        <v>50</v>
      </c>
      <c r="I140" t="s">
        <v>154</v>
      </c>
      <c r="J140" t="s">
        <v>152</v>
      </c>
      <c r="K140" t="s">
        <v>58</v>
      </c>
      <c r="L140" s="1" t="str">
        <f>表1[[#This Row],[ART]]&amp;".pdf"</f>
        <v>EKO-2.pdf</v>
      </c>
      <c r="M140" s="1"/>
      <c r="N140" s="1">
        <f>ROUNDUP(表1[[#This Row],[NUMBER]]/12,0)+1</f>
        <v>6</v>
      </c>
      <c r="O140" s="1"/>
      <c r="P140" s="1">
        <f>ROUNDUP(表1[[#This Row],[外箱贴标]]/12,0)+2</f>
        <v>2</v>
      </c>
      <c r="Q140" s="1">
        <f>ROUNDUP(表1[[#This Row],[NUMBER]]/25,0)</f>
        <v>2</v>
      </c>
    </row>
    <row r="141" spans="1:17">
      <c r="A141" s="1" t="s">
        <v>42</v>
      </c>
      <c r="B141" s="2">
        <v>42897</v>
      </c>
      <c r="C141" s="2" t="s">
        <v>144</v>
      </c>
      <c r="D141" t="s">
        <v>41</v>
      </c>
      <c r="E141">
        <v>7453089516321</v>
      </c>
      <c r="F141" t="s">
        <v>7</v>
      </c>
      <c r="G141">
        <v>40</v>
      </c>
      <c r="H141" s="10">
        <v>100</v>
      </c>
      <c r="I141" t="s">
        <v>154</v>
      </c>
      <c r="J141" t="s">
        <v>152</v>
      </c>
      <c r="K141" t="s">
        <v>58</v>
      </c>
      <c r="L141" s="1" t="str">
        <f>表1[[#This Row],[ART]]&amp;".pdf"</f>
        <v>EKO-2.pdf</v>
      </c>
      <c r="M141" s="1"/>
      <c r="N141" s="1">
        <f>ROUNDUP(表1[[#This Row],[NUMBER]]/12,0)+1</f>
        <v>10</v>
      </c>
      <c r="O141" s="1"/>
      <c r="P141" s="1">
        <f>ROUNDUP(表1[[#This Row],[外箱贴标]]/12,0)+2</f>
        <v>2</v>
      </c>
      <c r="Q141" s="1">
        <f>ROUNDUP(表1[[#This Row],[NUMBER]]/25,0)</f>
        <v>4</v>
      </c>
    </row>
    <row r="142" spans="1:17">
      <c r="A142" s="1" t="s">
        <v>42</v>
      </c>
      <c r="B142" s="2">
        <v>42897</v>
      </c>
      <c r="C142" s="2" t="s">
        <v>144</v>
      </c>
      <c r="D142" t="s">
        <v>41</v>
      </c>
      <c r="E142">
        <v>7453089516321</v>
      </c>
      <c r="F142" t="s">
        <v>7</v>
      </c>
      <c r="G142">
        <v>41</v>
      </c>
      <c r="H142" s="10">
        <v>150</v>
      </c>
      <c r="I142" t="s">
        <v>154</v>
      </c>
      <c r="J142" t="s">
        <v>152</v>
      </c>
      <c r="K142" t="s">
        <v>58</v>
      </c>
      <c r="L142" s="1" t="str">
        <f>表1[[#This Row],[ART]]&amp;".pdf"</f>
        <v>EKO-2.pdf</v>
      </c>
      <c r="M142" s="1"/>
      <c r="N142" s="1">
        <f>ROUNDUP(表1[[#This Row],[NUMBER]]/12,0)+1</f>
        <v>14</v>
      </c>
      <c r="O142" s="1"/>
      <c r="P142" s="1">
        <f>ROUNDUP(表1[[#This Row],[外箱贴标]]/12,0)+2</f>
        <v>2</v>
      </c>
      <c r="Q142" s="1">
        <f>ROUNDUP(表1[[#This Row],[NUMBER]]/25,0)</f>
        <v>6</v>
      </c>
    </row>
    <row r="143" spans="1:17">
      <c r="A143" s="1" t="s">
        <v>42</v>
      </c>
      <c r="B143" s="2">
        <v>42897</v>
      </c>
      <c r="C143" s="2" t="s">
        <v>144</v>
      </c>
      <c r="D143" t="s">
        <v>41</v>
      </c>
      <c r="E143">
        <v>7453089516321</v>
      </c>
      <c r="F143" t="s">
        <v>7</v>
      </c>
      <c r="G143">
        <v>42</v>
      </c>
      <c r="H143" s="10">
        <v>150</v>
      </c>
      <c r="I143" t="s">
        <v>154</v>
      </c>
      <c r="J143" t="s">
        <v>152</v>
      </c>
      <c r="K143" t="s">
        <v>58</v>
      </c>
      <c r="L143" s="1" t="str">
        <f>表1[[#This Row],[ART]]&amp;".pdf"</f>
        <v>EKO-2.pdf</v>
      </c>
      <c r="M143" s="1"/>
      <c r="N143" s="1">
        <f>ROUNDUP(表1[[#This Row],[NUMBER]]/12,0)+1</f>
        <v>14</v>
      </c>
      <c r="O143" s="1"/>
      <c r="P143" s="1">
        <f>ROUNDUP(表1[[#This Row],[外箱贴标]]/12,0)+2</f>
        <v>2</v>
      </c>
      <c r="Q143" s="1">
        <f>ROUNDUP(表1[[#This Row],[NUMBER]]/25,0)</f>
        <v>6</v>
      </c>
    </row>
    <row r="144" spans="1:17">
      <c r="A144" s="1" t="s">
        <v>42</v>
      </c>
      <c r="B144" s="2">
        <v>42897</v>
      </c>
      <c r="C144" s="2" t="s">
        <v>144</v>
      </c>
      <c r="D144" t="s">
        <v>41</v>
      </c>
      <c r="E144">
        <v>7453089516321</v>
      </c>
      <c r="F144" t="s">
        <v>7</v>
      </c>
      <c r="G144">
        <v>43</v>
      </c>
      <c r="H144" s="10">
        <v>100</v>
      </c>
      <c r="I144" t="s">
        <v>154</v>
      </c>
      <c r="J144" t="s">
        <v>152</v>
      </c>
      <c r="K144" t="s">
        <v>58</v>
      </c>
      <c r="L144" s="1" t="str">
        <f>表1[[#This Row],[ART]]&amp;".pdf"</f>
        <v>EKO-2.pdf</v>
      </c>
      <c r="M144" s="1"/>
      <c r="N144" s="1">
        <f>ROUNDUP(表1[[#This Row],[NUMBER]]/12,0)+1</f>
        <v>10</v>
      </c>
      <c r="O144" s="1"/>
      <c r="P144" s="1">
        <f>ROUNDUP(表1[[#This Row],[外箱贴标]]/12,0)+2</f>
        <v>2</v>
      </c>
      <c r="Q144" s="1">
        <f>ROUNDUP(表1[[#This Row],[NUMBER]]/25,0)</f>
        <v>4</v>
      </c>
    </row>
    <row r="145" spans="1:17">
      <c r="A145" s="1" t="s">
        <v>42</v>
      </c>
      <c r="B145" s="2">
        <v>42897</v>
      </c>
      <c r="C145" s="2" t="s">
        <v>144</v>
      </c>
      <c r="D145" t="s">
        <v>41</v>
      </c>
      <c r="E145">
        <v>7453089516321</v>
      </c>
      <c r="F145" t="s">
        <v>7</v>
      </c>
      <c r="G145">
        <v>44</v>
      </c>
      <c r="H145" s="10">
        <v>50</v>
      </c>
      <c r="I145" t="s">
        <v>154</v>
      </c>
      <c r="J145" t="s">
        <v>152</v>
      </c>
      <c r="K145" t="s">
        <v>58</v>
      </c>
      <c r="L145" s="1" t="str">
        <f>表1[[#This Row],[ART]]&amp;".pdf"</f>
        <v>EKO-2.pdf</v>
      </c>
      <c r="M145" s="1"/>
      <c r="N145" s="1">
        <f>ROUNDUP(表1[[#This Row],[NUMBER]]/12,0)+1</f>
        <v>6</v>
      </c>
      <c r="O145" s="1"/>
      <c r="P145" s="1">
        <f>ROUNDUP(表1[[#This Row],[外箱贴标]]/12,0)+2</f>
        <v>2</v>
      </c>
      <c r="Q145" s="1">
        <f>ROUNDUP(表1[[#This Row],[NUMBER]]/25,0)</f>
        <v>2</v>
      </c>
    </row>
    <row r="146" spans="1:17">
      <c r="A146" s="1" t="s">
        <v>42</v>
      </c>
      <c r="B146" s="2">
        <v>42897</v>
      </c>
      <c r="C146" s="2" t="s">
        <v>144</v>
      </c>
      <c r="D146" t="s">
        <v>41</v>
      </c>
      <c r="E146">
        <v>7453089516321</v>
      </c>
      <c r="F146" t="s">
        <v>40</v>
      </c>
      <c r="G146">
        <v>39</v>
      </c>
      <c r="H146" s="10">
        <v>50</v>
      </c>
      <c r="I146" t="s">
        <v>154</v>
      </c>
      <c r="J146" t="s">
        <v>152</v>
      </c>
      <c r="K146" t="s">
        <v>58</v>
      </c>
      <c r="L146" s="1" t="str">
        <f>表1[[#This Row],[ART]]&amp;".pdf"</f>
        <v>EKO-2.pdf</v>
      </c>
      <c r="M146" s="1"/>
      <c r="N146" s="1">
        <f>ROUNDUP(表1[[#This Row],[NUMBER]]/12,0)+1</f>
        <v>6</v>
      </c>
      <c r="O146" s="1"/>
      <c r="P146" s="1">
        <f>ROUNDUP(表1[[#This Row],[外箱贴标]]/12,0)+2</f>
        <v>2</v>
      </c>
      <c r="Q146" s="1">
        <f>ROUNDUP(表1[[#This Row],[NUMBER]]/25,0)</f>
        <v>2</v>
      </c>
    </row>
    <row r="147" spans="1:17">
      <c r="A147" s="1" t="s">
        <v>42</v>
      </c>
      <c r="B147" s="2">
        <v>42897</v>
      </c>
      <c r="C147" s="2" t="s">
        <v>144</v>
      </c>
      <c r="D147" t="s">
        <v>41</v>
      </c>
      <c r="E147">
        <v>7453089516321</v>
      </c>
      <c r="F147" t="s">
        <v>40</v>
      </c>
      <c r="G147">
        <v>40</v>
      </c>
      <c r="H147" s="10">
        <v>100</v>
      </c>
      <c r="I147" t="s">
        <v>154</v>
      </c>
      <c r="J147" t="s">
        <v>152</v>
      </c>
      <c r="K147" t="s">
        <v>58</v>
      </c>
      <c r="L147" s="1" t="str">
        <f>表1[[#This Row],[ART]]&amp;".pdf"</f>
        <v>EKO-2.pdf</v>
      </c>
      <c r="M147" s="1"/>
      <c r="N147" s="1">
        <f>ROUNDUP(表1[[#This Row],[NUMBER]]/12,0)+1</f>
        <v>10</v>
      </c>
      <c r="O147" s="1"/>
      <c r="P147" s="1">
        <f>ROUNDUP(表1[[#This Row],[外箱贴标]]/12,0)+2</f>
        <v>2</v>
      </c>
      <c r="Q147" s="1">
        <f>ROUNDUP(表1[[#This Row],[NUMBER]]/25,0)</f>
        <v>4</v>
      </c>
    </row>
    <row r="148" spans="1:17">
      <c r="A148" s="1" t="s">
        <v>42</v>
      </c>
      <c r="B148" s="2">
        <v>42897</v>
      </c>
      <c r="C148" s="2" t="s">
        <v>144</v>
      </c>
      <c r="D148" t="s">
        <v>41</v>
      </c>
      <c r="E148">
        <v>7453089516321</v>
      </c>
      <c r="F148" t="s">
        <v>40</v>
      </c>
      <c r="G148">
        <v>41</v>
      </c>
      <c r="H148" s="10">
        <v>150</v>
      </c>
      <c r="I148" t="s">
        <v>154</v>
      </c>
      <c r="J148" t="s">
        <v>152</v>
      </c>
      <c r="K148" t="s">
        <v>58</v>
      </c>
      <c r="L148" s="1" t="str">
        <f>表1[[#This Row],[ART]]&amp;".pdf"</f>
        <v>EKO-2.pdf</v>
      </c>
      <c r="M148" s="1"/>
      <c r="N148" s="1">
        <f>ROUNDUP(表1[[#This Row],[NUMBER]]/12,0)+1</f>
        <v>14</v>
      </c>
      <c r="O148" s="1"/>
      <c r="P148" s="1">
        <f>ROUNDUP(表1[[#This Row],[外箱贴标]]/12,0)+2</f>
        <v>2</v>
      </c>
      <c r="Q148" s="1">
        <f>ROUNDUP(表1[[#This Row],[NUMBER]]/25,0)</f>
        <v>6</v>
      </c>
    </row>
    <row r="149" spans="1:17">
      <c r="A149" s="1" t="s">
        <v>42</v>
      </c>
      <c r="B149" s="2">
        <v>42897</v>
      </c>
      <c r="C149" s="2" t="s">
        <v>144</v>
      </c>
      <c r="D149" t="s">
        <v>41</v>
      </c>
      <c r="E149">
        <v>7453089516321</v>
      </c>
      <c r="F149" t="s">
        <v>40</v>
      </c>
      <c r="G149">
        <v>42</v>
      </c>
      <c r="H149" s="10">
        <v>150</v>
      </c>
      <c r="I149" t="s">
        <v>154</v>
      </c>
      <c r="J149" t="s">
        <v>152</v>
      </c>
      <c r="K149" t="s">
        <v>58</v>
      </c>
      <c r="L149" s="1" t="str">
        <f>表1[[#This Row],[ART]]&amp;".pdf"</f>
        <v>EKO-2.pdf</v>
      </c>
      <c r="M149" s="1"/>
      <c r="N149" s="1">
        <f>ROUNDUP(表1[[#This Row],[NUMBER]]/12,0)+1</f>
        <v>14</v>
      </c>
      <c r="O149" s="1"/>
      <c r="P149" s="1">
        <f>ROUNDUP(表1[[#This Row],[外箱贴标]]/12,0)+2</f>
        <v>2</v>
      </c>
      <c r="Q149" s="1">
        <f>ROUNDUP(表1[[#This Row],[NUMBER]]/25,0)</f>
        <v>6</v>
      </c>
    </row>
    <row r="150" spans="1:17">
      <c r="A150" s="1" t="s">
        <v>42</v>
      </c>
      <c r="B150" s="2">
        <v>42897</v>
      </c>
      <c r="C150" s="2" t="s">
        <v>144</v>
      </c>
      <c r="D150" t="s">
        <v>41</v>
      </c>
      <c r="E150">
        <v>7453089516321</v>
      </c>
      <c r="F150" t="s">
        <v>40</v>
      </c>
      <c r="G150">
        <v>43</v>
      </c>
      <c r="H150" s="10">
        <v>100</v>
      </c>
      <c r="I150" t="s">
        <v>154</v>
      </c>
      <c r="J150" t="s">
        <v>152</v>
      </c>
      <c r="K150" t="s">
        <v>58</v>
      </c>
      <c r="L150" s="1" t="str">
        <f>表1[[#This Row],[ART]]&amp;".pdf"</f>
        <v>EKO-2.pdf</v>
      </c>
      <c r="M150" s="1"/>
      <c r="N150" s="1">
        <f>ROUNDUP(表1[[#This Row],[NUMBER]]/12,0)+1</f>
        <v>10</v>
      </c>
      <c r="O150" s="1"/>
      <c r="P150" s="1">
        <f>ROUNDUP(表1[[#This Row],[外箱贴标]]/12,0)+2</f>
        <v>2</v>
      </c>
      <c r="Q150" s="1">
        <f>ROUNDUP(表1[[#This Row],[NUMBER]]/25,0)</f>
        <v>4</v>
      </c>
    </row>
    <row r="151" spans="1:17">
      <c r="A151" s="1" t="s">
        <v>42</v>
      </c>
      <c r="B151" s="2">
        <v>42897</v>
      </c>
      <c r="C151" s="2" t="s">
        <v>144</v>
      </c>
      <c r="D151" t="s">
        <v>41</v>
      </c>
      <c r="E151">
        <v>7453089516321</v>
      </c>
      <c r="F151" t="s">
        <v>40</v>
      </c>
      <c r="G151">
        <v>44</v>
      </c>
      <c r="H151" s="10">
        <v>50</v>
      </c>
      <c r="I151" t="s">
        <v>154</v>
      </c>
      <c r="J151" t="s">
        <v>152</v>
      </c>
      <c r="K151" t="s">
        <v>58</v>
      </c>
      <c r="L151" s="1" t="str">
        <f>表1[[#This Row],[ART]]&amp;".pdf"</f>
        <v>EKO-2.pdf</v>
      </c>
      <c r="M151" s="1"/>
      <c r="N151" s="1">
        <f>ROUNDUP(表1[[#This Row],[NUMBER]]/12,0)+1</f>
        <v>6</v>
      </c>
      <c r="O151" s="1"/>
      <c r="P151" s="1">
        <f>ROUNDUP(表1[[#This Row],[外箱贴标]]/12,0)+2</f>
        <v>2</v>
      </c>
      <c r="Q151" s="1">
        <f>ROUNDUP(表1[[#This Row],[NUMBER]]/25,0)</f>
        <v>2</v>
      </c>
    </row>
    <row r="152" spans="1:17">
      <c r="A152" s="1" t="s">
        <v>42</v>
      </c>
      <c r="B152" s="2">
        <v>42897</v>
      </c>
      <c r="C152" s="2" t="s">
        <v>144</v>
      </c>
      <c r="D152" t="s">
        <v>41</v>
      </c>
      <c r="E152">
        <v>7453089516321</v>
      </c>
      <c r="F152" t="s">
        <v>10</v>
      </c>
      <c r="G152">
        <v>39</v>
      </c>
      <c r="H152" s="10">
        <v>50</v>
      </c>
      <c r="I152" t="s">
        <v>154</v>
      </c>
      <c r="J152" t="s">
        <v>152</v>
      </c>
      <c r="K152" t="s">
        <v>58</v>
      </c>
      <c r="L152" s="1" t="str">
        <f>表1[[#This Row],[ART]]&amp;".pdf"</f>
        <v>EKO-2.pdf</v>
      </c>
      <c r="M152" s="1"/>
      <c r="N152" s="1">
        <f>ROUNDUP(表1[[#This Row],[NUMBER]]/12,0)+1</f>
        <v>6</v>
      </c>
      <c r="O152" s="1"/>
      <c r="P152" s="1">
        <f>ROUNDUP(表1[[#This Row],[外箱贴标]]/12,0)+2</f>
        <v>2</v>
      </c>
      <c r="Q152" s="1">
        <f>ROUNDUP(表1[[#This Row],[NUMBER]]/25,0)</f>
        <v>2</v>
      </c>
    </row>
    <row r="153" spans="1:17">
      <c r="A153" s="1" t="s">
        <v>42</v>
      </c>
      <c r="B153" s="2">
        <v>42897</v>
      </c>
      <c r="C153" s="2" t="s">
        <v>144</v>
      </c>
      <c r="D153" t="s">
        <v>41</v>
      </c>
      <c r="E153">
        <v>7453089516321</v>
      </c>
      <c r="F153" t="s">
        <v>10</v>
      </c>
      <c r="G153">
        <v>40</v>
      </c>
      <c r="H153" s="10">
        <v>100</v>
      </c>
      <c r="I153" t="s">
        <v>154</v>
      </c>
      <c r="J153" t="s">
        <v>152</v>
      </c>
      <c r="K153" t="s">
        <v>58</v>
      </c>
      <c r="L153" s="1" t="str">
        <f>表1[[#This Row],[ART]]&amp;".pdf"</f>
        <v>EKO-2.pdf</v>
      </c>
      <c r="M153" s="1"/>
      <c r="N153" s="1">
        <f>ROUNDUP(表1[[#This Row],[NUMBER]]/12,0)+1</f>
        <v>10</v>
      </c>
      <c r="O153" s="1"/>
      <c r="P153" s="1">
        <f>ROUNDUP(表1[[#This Row],[外箱贴标]]/12,0)+2</f>
        <v>2</v>
      </c>
      <c r="Q153" s="1">
        <f>ROUNDUP(表1[[#This Row],[NUMBER]]/25,0)</f>
        <v>4</v>
      </c>
    </row>
    <row r="154" spans="1:17">
      <c r="A154" s="1" t="s">
        <v>42</v>
      </c>
      <c r="B154" s="2">
        <v>42897</v>
      </c>
      <c r="C154" s="2" t="s">
        <v>144</v>
      </c>
      <c r="D154" t="s">
        <v>41</v>
      </c>
      <c r="E154">
        <v>7453089516321</v>
      </c>
      <c r="F154" t="s">
        <v>10</v>
      </c>
      <c r="G154">
        <v>41</v>
      </c>
      <c r="H154" s="10">
        <v>150</v>
      </c>
      <c r="I154" t="s">
        <v>154</v>
      </c>
      <c r="J154" t="s">
        <v>152</v>
      </c>
      <c r="K154" t="s">
        <v>58</v>
      </c>
      <c r="L154" s="1" t="str">
        <f>表1[[#This Row],[ART]]&amp;".pdf"</f>
        <v>EKO-2.pdf</v>
      </c>
      <c r="M154" s="1"/>
      <c r="N154" s="1">
        <f>ROUNDUP(表1[[#This Row],[NUMBER]]/12,0)+1</f>
        <v>14</v>
      </c>
      <c r="O154" s="1"/>
      <c r="P154" s="1">
        <f>ROUNDUP(表1[[#This Row],[外箱贴标]]/12,0)+2</f>
        <v>2</v>
      </c>
      <c r="Q154" s="1">
        <f>ROUNDUP(表1[[#This Row],[NUMBER]]/25,0)</f>
        <v>6</v>
      </c>
    </row>
    <row r="155" spans="1:17">
      <c r="A155" s="1" t="s">
        <v>42</v>
      </c>
      <c r="B155" s="2">
        <v>42897</v>
      </c>
      <c r="C155" s="2" t="s">
        <v>144</v>
      </c>
      <c r="D155" t="s">
        <v>41</v>
      </c>
      <c r="E155">
        <v>7453089516321</v>
      </c>
      <c r="F155" t="s">
        <v>10</v>
      </c>
      <c r="G155">
        <v>42</v>
      </c>
      <c r="H155" s="10">
        <v>150</v>
      </c>
      <c r="I155" t="s">
        <v>154</v>
      </c>
      <c r="J155" t="s">
        <v>152</v>
      </c>
      <c r="K155" t="s">
        <v>58</v>
      </c>
      <c r="L155" s="1" t="str">
        <f>表1[[#This Row],[ART]]&amp;".pdf"</f>
        <v>EKO-2.pdf</v>
      </c>
      <c r="M155" s="1"/>
      <c r="N155" s="1">
        <f>ROUNDUP(表1[[#This Row],[NUMBER]]/12,0)+1</f>
        <v>14</v>
      </c>
      <c r="O155" s="1"/>
      <c r="P155" s="1">
        <f>ROUNDUP(表1[[#This Row],[外箱贴标]]/12,0)+2</f>
        <v>2</v>
      </c>
      <c r="Q155" s="1">
        <f>ROUNDUP(表1[[#This Row],[NUMBER]]/25,0)</f>
        <v>6</v>
      </c>
    </row>
    <row r="156" spans="1:17">
      <c r="A156" s="1" t="s">
        <v>42</v>
      </c>
      <c r="B156" s="2">
        <v>42897</v>
      </c>
      <c r="C156" s="2" t="s">
        <v>144</v>
      </c>
      <c r="D156" t="s">
        <v>41</v>
      </c>
      <c r="E156">
        <v>7453089516321</v>
      </c>
      <c r="F156" t="s">
        <v>10</v>
      </c>
      <c r="G156">
        <v>43</v>
      </c>
      <c r="H156" s="10">
        <v>100</v>
      </c>
      <c r="I156" t="s">
        <v>154</v>
      </c>
      <c r="J156" t="s">
        <v>152</v>
      </c>
      <c r="K156" t="s">
        <v>58</v>
      </c>
      <c r="L156" s="1" t="str">
        <f>表1[[#This Row],[ART]]&amp;".pdf"</f>
        <v>EKO-2.pdf</v>
      </c>
      <c r="M156" s="1"/>
      <c r="N156" s="1">
        <f>ROUNDUP(表1[[#This Row],[NUMBER]]/12,0)+1</f>
        <v>10</v>
      </c>
      <c r="O156" s="1"/>
      <c r="P156" s="1">
        <f>ROUNDUP(表1[[#This Row],[外箱贴标]]/12,0)+2</f>
        <v>2</v>
      </c>
      <c r="Q156" s="1">
        <f>ROUNDUP(表1[[#This Row],[NUMBER]]/25,0)</f>
        <v>4</v>
      </c>
    </row>
    <row r="157" spans="1:17">
      <c r="A157" s="1" t="s">
        <v>42</v>
      </c>
      <c r="B157" s="2">
        <v>42897</v>
      </c>
      <c r="C157" s="2" t="s">
        <v>144</v>
      </c>
      <c r="D157" t="s">
        <v>41</v>
      </c>
      <c r="E157">
        <v>7453089516321</v>
      </c>
      <c r="F157" t="s">
        <v>10</v>
      </c>
      <c r="G157">
        <v>44</v>
      </c>
      <c r="H157" s="10">
        <v>50</v>
      </c>
      <c r="I157" t="s">
        <v>154</v>
      </c>
      <c r="J157" t="s">
        <v>152</v>
      </c>
      <c r="K157" t="s">
        <v>58</v>
      </c>
      <c r="L157" s="1" t="str">
        <f>表1[[#This Row],[ART]]&amp;".pdf"</f>
        <v>EKO-2.pdf</v>
      </c>
      <c r="M157" s="1"/>
      <c r="N157" s="1">
        <f>ROUNDUP(表1[[#This Row],[NUMBER]]/12,0)+1</f>
        <v>6</v>
      </c>
      <c r="O157" s="1"/>
      <c r="P157" s="1">
        <f>ROUNDUP(表1[[#This Row],[外箱贴标]]/12,0)+2</f>
        <v>2</v>
      </c>
      <c r="Q157" s="1">
        <f>ROUNDUP(表1[[#This Row],[NUMBER]]/25,0)</f>
        <v>2</v>
      </c>
    </row>
    <row r="158" spans="1:17">
      <c r="A158" s="1" t="s">
        <v>44</v>
      </c>
      <c r="B158" s="2">
        <v>42897</v>
      </c>
      <c r="C158" s="2" t="s">
        <v>144</v>
      </c>
      <c r="D158" t="s">
        <v>43</v>
      </c>
      <c r="E158">
        <v>7453089517830</v>
      </c>
      <c r="F158" t="s">
        <v>0</v>
      </c>
      <c r="G158">
        <v>35</v>
      </c>
      <c r="H158" s="10">
        <v>84</v>
      </c>
      <c r="I158" t="s">
        <v>154</v>
      </c>
      <c r="J158" t="s">
        <v>152</v>
      </c>
      <c r="K158" t="s">
        <v>58</v>
      </c>
      <c r="L158" s="1" t="str">
        <f>表1[[#This Row],[ART]]&amp;".pdf"</f>
        <v>HOPA-1.pdf</v>
      </c>
      <c r="M158" s="1"/>
      <c r="N158" s="1">
        <f>ROUNDUP(表1[[#This Row],[NUMBER]]/12,0)+1</f>
        <v>8</v>
      </c>
      <c r="O158" s="1"/>
      <c r="P158" s="1">
        <f>ROUNDUP(表1[[#This Row],[外箱贴标]]/12,0)+2</f>
        <v>2</v>
      </c>
      <c r="Q158" s="1">
        <f>ROUNDUP(表1[[#This Row],[NUMBER]]/25,0)</f>
        <v>4</v>
      </c>
    </row>
    <row r="159" spans="1:17">
      <c r="A159" s="1" t="s">
        <v>44</v>
      </c>
      <c r="B159" s="2">
        <v>42897</v>
      </c>
      <c r="C159" s="2" t="s">
        <v>144</v>
      </c>
      <c r="D159" t="s">
        <v>43</v>
      </c>
      <c r="E159">
        <v>7453089517830</v>
      </c>
      <c r="F159" t="s">
        <v>0</v>
      </c>
      <c r="G159">
        <v>36</v>
      </c>
      <c r="H159" s="10">
        <v>168</v>
      </c>
      <c r="I159" t="s">
        <v>154</v>
      </c>
      <c r="J159" t="s">
        <v>152</v>
      </c>
      <c r="K159" t="s">
        <v>58</v>
      </c>
      <c r="L159" s="1" t="str">
        <f>表1[[#This Row],[ART]]&amp;".pdf"</f>
        <v>HOPA-1.pdf</v>
      </c>
      <c r="M159" s="1"/>
      <c r="N159" s="1">
        <f>ROUNDUP(表1[[#This Row],[NUMBER]]/12,0)+1</f>
        <v>15</v>
      </c>
      <c r="O159" s="1"/>
      <c r="P159" s="1">
        <f>ROUNDUP(表1[[#This Row],[外箱贴标]]/12,0)+2</f>
        <v>2</v>
      </c>
      <c r="Q159" s="1">
        <f>ROUNDUP(表1[[#This Row],[NUMBER]]/25,0)</f>
        <v>7</v>
      </c>
    </row>
    <row r="160" spans="1:17">
      <c r="A160" s="1" t="s">
        <v>44</v>
      </c>
      <c r="B160" s="2">
        <v>42897</v>
      </c>
      <c r="C160" s="2" t="s">
        <v>144</v>
      </c>
      <c r="D160" t="s">
        <v>43</v>
      </c>
      <c r="E160">
        <v>7453089517830</v>
      </c>
      <c r="F160" t="s">
        <v>0</v>
      </c>
      <c r="G160">
        <v>37</v>
      </c>
      <c r="H160" s="10">
        <v>252</v>
      </c>
      <c r="I160" t="s">
        <v>154</v>
      </c>
      <c r="J160" t="s">
        <v>152</v>
      </c>
      <c r="K160" t="s">
        <v>58</v>
      </c>
      <c r="L160" s="1" t="str">
        <f>表1[[#This Row],[ART]]&amp;".pdf"</f>
        <v>HOPA-1.pdf</v>
      </c>
      <c r="M160" s="1"/>
      <c r="N160" s="1">
        <f>ROUNDUP(表1[[#This Row],[NUMBER]]/12,0)+1</f>
        <v>22</v>
      </c>
      <c r="O160" s="1"/>
      <c r="P160" s="1">
        <f>ROUNDUP(表1[[#This Row],[外箱贴标]]/12,0)+2</f>
        <v>2</v>
      </c>
      <c r="Q160" s="1">
        <f>ROUNDUP(表1[[#This Row],[NUMBER]]/25,0)</f>
        <v>11</v>
      </c>
    </row>
    <row r="161" spans="1:17">
      <c r="A161" s="1" t="s">
        <v>44</v>
      </c>
      <c r="B161" s="2">
        <v>42897</v>
      </c>
      <c r="C161" s="2" t="s">
        <v>144</v>
      </c>
      <c r="D161" t="s">
        <v>43</v>
      </c>
      <c r="E161">
        <v>7453089517830</v>
      </c>
      <c r="F161" t="s">
        <v>0</v>
      </c>
      <c r="G161">
        <v>38</v>
      </c>
      <c r="H161" s="10">
        <v>252</v>
      </c>
      <c r="I161" t="s">
        <v>154</v>
      </c>
      <c r="J161" t="s">
        <v>152</v>
      </c>
      <c r="K161" t="s">
        <v>58</v>
      </c>
      <c r="L161" s="1" t="str">
        <f>表1[[#This Row],[ART]]&amp;".pdf"</f>
        <v>HOPA-1.pdf</v>
      </c>
      <c r="M161" s="1"/>
      <c r="N161" s="1">
        <f>ROUNDUP(表1[[#This Row],[NUMBER]]/12,0)+1</f>
        <v>22</v>
      </c>
      <c r="O161" s="1"/>
      <c r="P161" s="1">
        <f>ROUNDUP(表1[[#This Row],[外箱贴标]]/12,0)+2</f>
        <v>2</v>
      </c>
      <c r="Q161" s="1">
        <f>ROUNDUP(表1[[#This Row],[NUMBER]]/25,0)</f>
        <v>11</v>
      </c>
    </row>
    <row r="162" spans="1:17">
      <c r="A162" s="1" t="s">
        <v>44</v>
      </c>
      <c r="B162" s="2">
        <v>42897</v>
      </c>
      <c r="C162" s="2" t="s">
        <v>144</v>
      </c>
      <c r="D162" t="s">
        <v>43</v>
      </c>
      <c r="E162">
        <v>7453089517830</v>
      </c>
      <c r="F162" t="s">
        <v>0</v>
      </c>
      <c r="G162">
        <v>39</v>
      </c>
      <c r="H162" s="10">
        <v>168</v>
      </c>
      <c r="I162" t="s">
        <v>154</v>
      </c>
      <c r="J162" t="s">
        <v>152</v>
      </c>
      <c r="K162" t="s">
        <v>58</v>
      </c>
      <c r="L162" s="1" t="str">
        <f>表1[[#This Row],[ART]]&amp;".pdf"</f>
        <v>HOPA-1.pdf</v>
      </c>
      <c r="M162" s="1"/>
      <c r="N162" s="1">
        <f>ROUNDUP(表1[[#This Row],[NUMBER]]/12,0)+1</f>
        <v>15</v>
      </c>
      <c r="O162" s="1"/>
      <c r="P162" s="1">
        <f>ROUNDUP(表1[[#This Row],[外箱贴标]]/12,0)+2</f>
        <v>2</v>
      </c>
      <c r="Q162" s="1">
        <f>ROUNDUP(表1[[#This Row],[NUMBER]]/25,0)</f>
        <v>7</v>
      </c>
    </row>
    <row r="163" spans="1:17">
      <c r="A163" s="1" t="s">
        <v>44</v>
      </c>
      <c r="B163" s="2">
        <v>42897</v>
      </c>
      <c r="C163" s="2" t="s">
        <v>144</v>
      </c>
      <c r="D163" t="s">
        <v>43</v>
      </c>
      <c r="E163">
        <v>7453089517830</v>
      </c>
      <c r="F163" t="s">
        <v>0</v>
      </c>
      <c r="G163">
        <v>40</v>
      </c>
      <c r="H163" s="10">
        <v>84</v>
      </c>
      <c r="I163" t="s">
        <v>154</v>
      </c>
      <c r="J163" t="s">
        <v>152</v>
      </c>
      <c r="K163" t="s">
        <v>58</v>
      </c>
      <c r="L163" s="1" t="str">
        <f>表1[[#This Row],[ART]]&amp;".pdf"</f>
        <v>HOPA-1.pdf</v>
      </c>
      <c r="M163" s="1"/>
      <c r="N163" s="1">
        <f>ROUNDUP(表1[[#This Row],[NUMBER]]/12,0)+1</f>
        <v>8</v>
      </c>
      <c r="O163" s="1"/>
      <c r="P163" s="1">
        <f>ROUNDUP(表1[[#This Row],[外箱贴标]]/12,0)+2</f>
        <v>2</v>
      </c>
      <c r="Q163" s="1">
        <f>ROUNDUP(表1[[#This Row],[NUMBER]]/25,0)</f>
        <v>4</v>
      </c>
    </row>
    <row r="164" spans="1:17">
      <c r="A164" s="1" t="s">
        <v>44</v>
      </c>
      <c r="B164" s="2">
        <v>42897</v>
      </c>
      <c r="C164" s="2" t="s">
        <v>144</v>
      </c>
      <c r="D164" t="s">
        <v>43</v>
      </c>
      <c r="E164">
        <v>7453089517830</v>
      </c>
      <c r="F164" t="s">
        <v>7</v>
      </c>
      <c r="G164">
        <v>35</v>
      </c>
      <c r="H164" s="10">
        <v>84</v>
      </c>
      <c r="I164" t="s">
        <v>154</v>
      </c>
      <c r="J164" t="s">
        <v>152</v>
      </c>
      <c r="K164" t="s">
        <v>58</v>
      </c>
      <c r="L164" s="1" t="str">
        <f>表1[[#This Row],[ART]]&amp;".pdf"</f>
        <v>HOPA-1.pdf</v>
      </c>
      <c r="M164" s="1"/>
      <c r="N164" s="1">
        <f>ROUNDUP(表1[[#This Row],[NUMBER]]/12,0)+1</f>
        <v>8</v>
      </c>
      <c r="O164" s="1"/>
      <c r="P164" s="1">
        <f>ROUNDUP(表1[[#This Row],[外箱贴标]]/12,0)+2</f>
        <v>2</v>
      </c>
      <c r="Q164" s="1">
        <f>ROUNDUP(表1[[#This Row],[NUMBER]]/25,0)</f>
        <v>4</v>
      </c>
    </row>
    <row r="165" spans="1:17">
      <c r="A165" s="1" t="s">
        <v>44</v>
      </c>
      <c r="B165" s="2">
        <v>42897</v>
      </c>
      <c r="C165" s="2" t="s">
        <v>144</v>
      </c>
      <c r="D165" t="s">
        <v>43</v>
      </c>
      <c r="E165">
        <v>7453089517830</v>
      </c>
      <c r="F165" t="s">
        <v>7</v>
      </c>
      <c r="G165">
        <v>36</v>
      </c>
      <c r="H165" s="10">
        <v>168</v>
      </c>
      <c r="I165" t="s">
        <v>154</v>
      </c>
      <c r="J165" t="s">
        <v>152</v>
      </c>
      <c r="K165" t="s">
        <v>58</v>
      </c>
      <c r="L165" s="1" t="str">
        <f>表1[[#This Row],[ART]]&amp;".pdf"</f>
        <v>HOPA-1.pdf</v>
      </c>
      <c r="M165" s="1"/>
      <c r="N165" s="1">
        <f>ROUNDUP(表1[[#This Row],[NUMBER]]/12,0)+1</f>
        <v>15</v>
      </c>
      <c r="O165" s="1"/>
      <c r="P165" s="1">
        <f>ROUNDUP(表1[[#This Row],[外箱贴标]]/12,0)+2</f>
        <v>2</v>
      </c>
      <c r="Q165" s="1">
        <f>ROUNDUP(表1[[#This Row],[NUMBER]]/25,0)</f>
        <v>7</v>
      </c>
    </row>
    <row r="166" spans="1:17">
      <c r="A166" s="1" t="s">
        <v>44</v>
      </c>
      <c r="B166" s="2">
        <v>42897</v>
      </c>
      <c r="C166" s="2" t="s">
        <v>144</v>
      </c>
      <c r="D166" t="s">
        <v>43</v>
      </c>
      <c r="E166">
        <v>7453089517830</v>
      </c>
      <c r="F166" t="s">
        <v>7</v>
      </c>
      <c r="G166">
        <v>37</v>
      </c>
      <c r="H166" s="10">
        <v>252</v>
      </c>
      <c r="I166" t="s">
        <v>154</v>
      </c>
      <c r="J166" t="s">
        <v>152</v>
      </c>
      <c r="K166" t="s">
        <v>58</v>
      </c>
      <c r="L166" s="1" t="str">
        <f>表1[[#This Row],[ART]]&amp;".pdf"</f>
        <v>HOPA-1.pdf</v>
      </c>
      <c r="M166" s="1"/>
      <c r="N166" s="1">
        <f>ROUNDUP(表1[[#This Row],[NUMBER]]/12,0)+1</f>
        <v>22</v>
      </c>
      <c r="O166" s="1"/>
      <c r="P166" s="1">
        <f>ROUNDUP(表1[[#This Row],[外箱贴标]]/12,0)+2</f>
        <v>2</v>
      </c>
      <c r="Q166" s="1">
        <f>ROUNDUP(表1[[#This Row],[NUMBER]]/25,0)</f>
        <v>11</v>
      </c>
    </row>
    <row r="167" spans="1:17">
      <c r="A167" s="1" t="s">
        <v>44</v>
      </c>
      <c r="B167" s="2">
        <v>42897</v>
      </c>
      <c r="C167" s="2" t="s">
        <v>144</v>
      </c>
      <c r="D167" t="s">
        <v>43</v>
      </c>
      <c r="E167">
        <v>7453089517830</v>
      </c>
      <c r="F167" t="s">
        <v>7</v>
      </c>
      <c r="G167">
        <v>38</v>
      </c>
      <c r="H167" s="10">
        <v>252</v>
      </c>
      <c r="I167" t="s">
        <v>154</v>
      </c>
      <c r="J167" t="s">
        <v>152</v>
      </c>
      <c r="K167" t="s">
        <v>58</v>
      </c>
      <c r="L167" s="1" t="str">
        <f>表1[[#This Row],[ART]]&amp;".pdf"</f>
        <v>HOPA-1.pdf</v>
      </c>
      <c r="M167" s="1"/>
      <c r="N167" s="1">
        <f>ROUNDUP(表1[[#This Row],[NUMBER]]/12,0)+1</f>
        <v>22</v>
      </c>
      <c r="O167" s="1"/>
      <c r="P167" s="1">
        <f>ROUNDUP(表1[[#This Row],[外箱贴标]]/12,0)+2</f>
        <v>2</v>
      </c>
      <c r="Q167" s="1">
        <f>ROUNDUP(表1[[#This Row],[NUMBER]]/25,0)</f>
        <v>11</v>
      </c>
    </row>
    <row r="168" spans="1:17">
      <c r="A168" s="1" t="s">
        <v>44</v>
      </c>
      <c r="B168" s="2">
        <v>42897</v>
      </c>
      <c r="C168" s="2" t="s">
        <v>144</v>
      </c>
      <c r="D168" t="s">
        <v>43</v>
      </c>
      <c r="E168">
        <v>7453089517830</v>
      </c>
      <c r="F168" t="s">
        <v>7</v>
      </c>
      <c r="G168">
        <v>39</v>
      </c>
      <c r="H168" s="10">
        <v>168</v>
      </c>
      <c r="I168" t="s">
        <v>154</v>
      </c>
      <c r="J168" t="s">
        <v>152</v>
      </c>
      <c r="K168" t="s">
        <v>58</v>
      </c>
      <c r="L168" s="1" t="str">
        <f>表1[[#This Row],[ART]]&amp;".pdf"</f>
        <v>HOPA-1.pdf</v>
      </c>
      <c r="M168" s="1"/>
      <c r="N168" s="1">
        <f>ROUNDUP(表1[[#This Row],[NUMBER]]/12,0)+1</f>
        <v>15</v>
      </c>
      <c r="O168" s="1"/>
      <c r="P168" s="1">
        <f>ROUNDUP(表1[[#This Row],[外箱贴标]]/12,0)+2</f>
        <v>2</v>
      </c>
      <c r="Q168" s="1">
        <f>ROUNDUP(表1[[#This Row],[NUMBER]]/25,0)</f>
        <v>7</v>
      </c>
    </row>
    <row r="169" spans="1:17">
      <c r="A169" s="1" t="s">
        <v>44</v>
      </c>
      <c r="B169" s="2">
        <v>42897</v>
      </c>
      <c r="C169" s="2" t="s">
        <v>144</v>
      </c>
      <c r="D169" t="s">
        <v>43</v>
      </c>
      <c r="E169">
        <v>7453089517830</v>
      </c>
      <c r="F169" t="s">
        <v>7</v>
      </c>
      <c r="G169">
        <v>40</v>
      </c>
      <c r="H169" s="10">
        <v>84</v>
      </c>
      <c r="I169" t="s">
        <v>154</v>
      </c>
      <c r="J169" t="s">
        <v>152</v>
      </c>
      <c r="K169" t="s">
        <v>58</v>
      </c>
      <c r="L169" s="1" t="str">
        <f>表1[[#This Row],[ART]]&amp;".pdf"</f>
        <v>HOPA-1.pdf</v>
      </c>
      <c r="M169" s="1"/>
      <c r="N169" s="1">
        <f>ROUNDUP(表1[[#This Row],[NUMBER]]/12,0)+1</f>
        <v>8</v>
      </c>
      <c r="O169" s="1"/>
      <c r="P169" s="1">
        <f>ROUNDUP(表1[[#This Row],[外箱贴标]]/12,0)+2</f>
        <v>2</v>
      </c>
      <c r="Q169" s="1">
        <f>ROUNDUP(表1[[#This Row],[NUMBER]]/25,0)</f>
        <v>4</v>
      </c>
    </row>
    <row r="170" spans="1:17">
      <c r="A170" s="1" t="s">
        <v>44</v>
      </c>
      <c r="B170" s="2">
        <v>42897</v>
      </c>
      <c r="C170" s="2" t="s">
        <v>144</v>
      </c>
      <c r="D170" t="s">
        <v>43</v>
      </c>
      <c r="E170">
        <v>7453089517830</v>
      </c>
      <c r="F170" t="s">
        <v>37</v>
      </c>
      <c r="G170">
        <v>35</v>
      </c>
      <c r="H170" s="10">
        <v>84</v>
      </c>
      <c r="I170" t="s">
        <v>154</v>
      </c>
      <c r="J170" t="s">
        <v>152</v>
      </c>
      <c r="K170" t="s">
        <v>58</v>
      </c>
      <c r="L170" s="1" t="str">
        <f>表1[[#This Row],[ART]]&amp;".pdf"</f>
        <v>HOPA-1.pdf</v>
      </c>
      <c r="M170" s="1"/>
      <c r="N170" s="1">
        <f>ROUNDUP(表1[[#This Row],[NUMBER]]/12,0)+1</f>
        <v>8</v>
      </c>
      <c r="O170" s="1"/>
      <c r="P170" s="1">
        <f>ROUNDUP(表1[[#This Row],[外箱贴标]]/12,0)+2</f>
        <v>2</v>
      </c>
      <c r="Q170" s="1">
        <f>ROUNDUP(表1[[#This Row],[NUMBER]]/25,0)</f>
        <v>4</v>
      </c>
    </row>
    <row r="171" spans="1:17">
      <c r="A171" s="1" t="s">
        <v>44</v>
      </c>
      <c r="B171" s="2">
        <v>42897</v>
      </c>
      <c r="C171" s="2" t="s">
        <v>144</v>
      </c>
      <c r="D171" t="s">
        <v>43</v>
      </c>
      <c r="E171">
        <v>7453089517830</v>
      </c>
      <c r="F171" t="s">
        <v>37</v>
      </c>
      <c r="G171">
        <v>36</v>
      </c>
      <c r="H171" s="10">
        <v>168</v>
      </c>
      <c r="I171" t="s">
        <v>154</v>
      </c>
      <c r="J171" t="s">
        <v>152</v>
      </c>
      <c r="K171" t="s">
        <v>58</v>
      </c>
      <c r="L171" s="1" t="str">
        <f>表1[[#This Row],[ART]]&amp;".pdf"</f>
        <v>HOPA-1.pdf</v>
      </c>
      <c r="M171" s="1"/>
      <c r="N171" s="1">
        <f>ROUNDUP(表1[[#This Row],[NUMBER]]/12,0)+1</f>
        <v>15</v>
      </c>
      <c r="O171" s="1"/>
      <c r="P171" s="1">
        <f>ROUNDUP(表1[[#This Row],[外箱贴标]]/12,0)+2</f>
        <v>2</v>
      </c>
      <c r="Q171" s="1">
        <f>ROUNDUP(表1[[#This Row],[NUMBER]]/25,0)</f>
        <v>7</v>
      </c>
    </row>
    <row r="172" spans="1:17">
      <c r="A172" s="1" t="s">
        <v>44</v>
      </c>
      <c r="B172" s="2">
        <v>42897</v>
      </c>
      <c r="C172" s="2" t="s">
        <v>144</v>
      </c>
      <c r="D172" t="s">
        <v>43</v>
      </c>
      <c r="E172">
        <v>7453089517830</v>
      </c>
      <c r="F172" t="s">
        <v>37</v>
      </c>
      <c r="G172">
        <v>37</v>
      </c>
      <c r="H172" s="10">
        <v>252</v>
      </c>
      <c r="I172" t="s">
        <v>154</v>
      </c>
      <c r="J172" t="s">
        <v>152</v>
      </c>
      <c r="K172" t="s">
        <v>58</v>
      </c>
      <c r="L172" s="1" t="str">
        <f>表1[[#This Row],[ART]]&amp;".pdf"</f>
        <v>HOPA-1.pdf</v>
      </c>
      <c r="M172" s="1"/>
      <c r="N172" s="1">
        <f>ROUNDUP(表1[[#This Row],[NUMBER]]/12,0)+1</f>
        <v>22</v>
      </c>
      <c r="O172" s="1"/>
      <c r="P172" s="1">
        <f>ROUNDUP(表1[[#This Row],[外箱贴标]]/12,0)+2</f>
        <v>2</v>
      </c>
      <c r="Q172" s="1">
        <f>ROUNDUP(表1[[#This Row],[NUMBER]]/25,0)</f>
        <v>11</v>
      </c>
    </row>
    <row r="173" spans="1:17">
      <c r="A173" s="1" t="s">
        <v>44</v>
      </c>
      <c r="B173" s="2">
        <v>42897</v>
      </c>
      <c r="C173" s="2" t="s">
        <v>144</v>
      </c>
      <c r="D173" t="s">
        <v>43</v>
      </c>
      <c r="E173">
        <v>7453089517830</v>
      </c>
      <c r="F173" t="s">
        <v>37</v>
      </c>
      <c r="G173">
        <v>38</v>
      </c>
      <c r="H173" s="10">
        <v>252</v>
      </c>
      <c r="I173" t="s">
        <v>154</v>
      </c>
      <c r="J173" t="s">
        <v>152</v>
      </c>
      <c r="K173" t="s">
        <v>58</v>
      </c>
      <c r="L173" s="1" t="str">
        <f>表1[[#This Row],[ART]]&amp;".pdf"</f>
        <v>HOPA-1.pdf</v>
      </c>
      <c r="M173" s="1"/>
      <c r="N173" s="1">
        <f>ROUNDUP(表1[[#This Row],[NUMBER]]/12,0)+1</f>
        <v>22</v>
      </c>
      <c r="O173" s="1"/>
      <c r="P173" s="1">
        <f>ROUNDUP(表1[[#This Row],[外箱贴标]]/12,0)+2</f>
        <v>2</v>
      </c>
      <c r="Q173" s="1">
        <f>ROUNDUP(表1[[#This Row],[NUMBER]]/25,0)</f>
        <v>11</v>
      </c>
    </row>
    <row r="174" spans="1:17">
      <c r="A174" s="1" t="s">
        <v>44</v>
      </c>
      <c r="B174" s="2">
        <v>42897</v>
      </c>
      <c r="C174" s="2" t="s">
        <v>144</v>
      </c>
      <c r="D174" t="s">
        <v>43</v>
      </c>
      <c r="E174">
        <v>7453089517830</v>
      </c>
      <c r="F174" t="s">
        <v>37</v>
      </c>
      <c r="G174">
        <v>39</v>
      </c>
      <c r="H174" s="10">
        <v>168</v>
      </c>
      <c r="I174" t="s">
        <v>154</v>
      </c>
      <c r="J174" t="s">
        <v>152</v>
      </c>
      <c r="K174" t="s">
        <v>58</v>
      </c>
      <c r="L174" s="1" t="str">
        <f>表1[[#This Row],[ART]]&amp;".pdf"</f>
        <v>HOPA-1.pdf</v>
      </c>
      <c r="M174" s="1"/>
      <c r="N174" s="1">
        <f>ROUNDUP(表1[[#This Row],[NUMBER]]/12,0)+1</f>
        <v>15</v>
      </c>
      <c r="O174" s="1"/>
      <c r="P174" s="1">
        <f>ROUNDUP(表1[[#This Row],[外箱贴标]]/12,0)+2</f>
        <v>2</v>
      </c>
      <c r="Q174" s="1">
        <f>ROUNDUP(表1[[#This Row],[NUMBER]]/25,0)</f>
        <v>7</v>
      </c>
    </row>
    <row r="175" spans="1:17">
      <c r="A175" s="1" t="s">
        <v>44</v>
      </c>
      <c r="B175" s="2">
        <v>42897</v>
      </c>
      <c r="C175" s="2" t="s">
        <v>144</v>
      </c>
      <c r="D175" t="s">
        <v>43</v>
      </c>
      <c r="E175">
        <v>7453089517830</v>
      </c>
      <c r="F175" t="s">
        <v>37</v>
      </c>
      <c r="G175">
        <v>40</v>
      </c>
      <c r="H175" s="10">
        <v>84</v>
      </c>
      <c r="I175" t="s">
        <v>154</v>
      </c>
      <c r="J175" t="s">
        <v>152</v>
      </c>
      <c r="K175" t="s">
        <v>58</v>
      </c>
      <c r="L175" s="1" t="str">
        <f>表1[[#This Row],[ART]]&amp;".pdf"</f>
        <v>HOPA-1.pdf</v>
      </c>
      <c r="M175" s="1"/>
      <c r="N175" s="1">
        <f>ROUNDUP(表1[[#This Row],[NUMBER]]/12,0)+1</f>
        <v>8</v>
      </c>
      <c r="O175" s="1"/>
      <c r="P175" s="1">
        <f>ROUNDUP(表1[[#This Row],[外箱贴标]]/12,0)+2</f>
        <v>2</v>
      </c>
      <c r="Q175" s="1">
        <f>ROUNDUP(表1[[#This Row],[NUMBER]]/25,0)</f>
        <v>4</v>
      </c>
    </row>
    <row r="176" spans="1:17">
      <c r="A176" s="1" t="s">
        <v>46</v>
      </c>
      <c r="B176" s="2">
        <v>42897</v>
      </c>
      <c r="C176" s="2" t="s">
        <v>144</v>
      </c>
      <c r="D176" t="s">
        <v>45</v>
      </c>
      <c r="E176">
        <v>7453089516598</v>
      </c>
      <c r="F176" t="s">
        <v>47</v>
      </c>
      <c r="G176">
        <v>36</v>
      </c>
      <c r="H176" s="10">
        <v>67</v>
      </c>
      <c r="I176" t="s">
        <v>154</v>
      </c>
      <c r="J176" t="s">
        <v>153</v>
      </c>
      <c r="K176" t="s">
        <v>58</v>
      </c>
      <c r="L176" s="1" t="str">
        <f>表1[[#This Row],[ART]]&amp;".pdf"</f>
        <v>HUM-1.pdf</v>
      </c>
      <c r="M176" s="1"/>
      <c r="N176" s="1">
        <f>ROUNDUP(表1[[#This Row],[NUMBER]]/12,0)+1</f>
        <v>7</v>
      </c>
      <c r="O176" s="1"/>
      <c r="P176" s="1">
        <f>ROUNDUP(表1[[#This Row],[外箱贴标]]/12,0)+2</f>
        <v>2</v>
      </c>
      <c r="Q176" s="1">
        <f>ROUNDUP(表1[[#This Row],[NUMBER]]/25,0)</f>
        <v>3</v>
      </c>
    </row>
    <row r="177" spans="1:17">
      <c r="A177" s="1" t="s">
        <v>46</v>
      </c>
      <c r="B177" s="2">
        <v>42897</v>
      </c>
      <c r="C177" s="2" t="s">
        <v>144</v>
      </c>
      <c r="D177" t="s">
        <v>45</v>
      </c>
      <c r="E177">
        <v>7453089516598</v>
      </c>
      <c r="F177" t="s">
        <v>47</v>
      </c>
      <c r="G177">
        <v>37</v>
      </c>
      <c r="H177" s="10">
        <f>H176*2</f>
        <v>134</v>
      </c>
      <c r="I177" t="s">
        <v>154</v>
      </c>
      <c r="J177" t="s">
        <v>153</v>
      </c>
      <c r="K177" t="s">
        <v>58</v>
      </c>
      <c r="L177" s="1" t="str">
        <f>表1[[#This Row],[ART]]&amp;".pdf"</f>
        <v>HUM-1.pdf</v>
      </c>
      <c r="M177" s="1"/>
      <c r="N177" s="1">
        <f>ROUNDUP(表1[[#This Row],[NUMBER]]/12,0)+1</f>
        <v>13</v>
      </c>
      <c r="O177" s="1"/>
      <c r="P177" s="1">
        <f>ROUNDUP(表1[[#This Row],[外箱贴标]]/12,0)+2</f>
        <v>2</v>
      </c>
      <c r="Q177" s="1">
        <f>ROUNDUP(表1[[#This Row],[NUMBER]]/25,0)</f>
        <v>6</v>
      </c>
    </row>
    <row r="178" spans="1:17">
      <c r="A178" s="1" t="s">
        <v>46</v>
      </c>
      <c r="B178" s="2">
        <v>42897</v>
      </c>
      <c r="C178" s="2" t="s">
        <v>144</v>
      </c>
      <c r="D178" t="s">
        <v>45</v>
      </c>
      <c r="E178">
        <v>7453089516598</v>
      </c>
      <c r="F178" t="s">
        <v>47</v>
      </c>
      <c r="G178">
        <v>38</v>
      </c>
      <c r="H178" s="10">
        <f>H176*3</f>
        <v>201</v>
      </c>
      <c r="I178" t="s">
        <v>154</v>
      </c>
      <c r="J178" t="s">
        <v>153</v>
      </c>
      <c r="K178" t="s">
        <v>58</v>
      </c>
      <c r="L178" s="1" t="str">
        <f>表1[[#This Row],[ART]]&amp;".pdf"</f>
        <v>HUM-1.pdf</v>
      </c>
      <c r="M178" s="1"/>
      <c r="N178" s="1">
        <f>ROUNDUP(表1[[#This Row],[NUMBER]]/12,0)+1</f>
        <v>18</v>
      </c>
      <c r="O178" s="1"/>
      <c r="P178" s="1">
        <f>ROUNDUP(表1[[#This Row],[外箱贴标]]/12,0)+2</f>
        <v>2</v>
      </c>
      <c r="Q178" s="1">
        <f>ROUNDUP(表1[[#This Row],[NUMBER]]/25,0)</f>
        <v>9</v>
      </c>
    </row>
    <row r="179" spans="1:17">
      <c r="A179" s="1" t="s">
        <v>46</v>
      </c>
      <c r="B179" s="2">
        <v>42897</v>
      </c>
      <c r="C179" s="2" t="s">
        <v>144</v>
      </c>
      <c r="D179" t="s">
        <v>45</v>
      </c>
      <c r="E179">
        <v>7453089516598</v>
      </c>
      <c r="F179" t="s">
        <v>47</v>
      </c>
      <c r="G179">
        <v>39</v>
      </c>
      <c r="H179" s="10">
        <f>H176*3</f>
        <v>201</v>
      </c>
      <c r="I179" t="s">
        <v>154</v>
      </c>
      <c r="J179" t="s">
        <v>153</v>
      </c>
      <c r="K179" t="s">
        <v>58</v>
      </c>
      <c r="L179" s="1" t="str">
        <f>表1[[#This Row],[ART]]&amp;".pdf"</f>
        <v>HUM-1.pdf</v>
      </c>
      <c r="M179" s="1"/>
      <c r="N179" s="1">
        <f>ROUNDUP(表1[[#This Row],[NUMBER]]/12,0)+1</f>
        <v>18</v>
      </c>
      <c r="O179" s="1"/>
      <c r="P179" s="1">
        <f>ROUNDUP(表1[[#This Row],[外箱贴标]]/12,0)+2</f>
        <v>2</v>
      </c>
      <c r="Q179" s="1">
        <f>ROUNDUP(表1[[#This Row],[NUMBER]]/25,0)</f>
        <v>9</v>
      </c>
    </row>
    <row r="180" spans="1:17">
      <c r="A180" s="1" t="s">
        <v>46</v>
      </c>
      <c r="B180" s="2">
        <v>42897</v>
      </c>
      <c r="C180" s="2" t="s">
        <v>144</v>
      </c>
      <c r="D180" t="s">
        <v>45</v>
      </c>
      <c r="E180">
        <v>7453089516598</v>
      </c>
      <c r="F180" t="s">
        <v>47</v>
      </c>
      <c r="G180">
        <v>40</v>
      </c>
      <c r="H180" s="10">
        <f>H177</f>
        <v>134</v>
      </c>
      <c r="I180" t="s">
        <v>154</v>
      </c>
      <c r="J180" t="s">
        <v>153</v>
      </c>
      <c r="K180" t="s">
        <v>58</v>
      </c>
      <c r="L180" s="1" t="str">
        <f>表1[[#This Row],[ART]]&amp;".pdf"</f>
        <v>HUM-1.pdf</v>
      </c>
      <c r="M180" s="1"/>
      <c r="N180" s="1">
        <f>ROUNDUP(表1[[#This Row],[NUMBER]]/12,0)+1</f>
        <v>13</v>
      </c>
      <c r="O180" s="1"/>
      <c r="P180" s="1">
        <f>ROUNDUP(表1[[#This Row],[外箱贴标]]/12,0)+2</f>
        <v>2</v>
      </c>
      <c r="Q180" s="1">
        <f>ROUNDUP(表1[[#This Row],[NUMBER]]/25,0)</f>
        <v>6</v>
      </c>
    </row>
    <row r="181" spans="1:17">
      <c r="A181" s="1" t="s">
        <v>46</v>
      </c>
      <c r="B181" s="2">
        <v>42897</v>
      </c>
      <c r="C181" s="2" t="s">
        <v>144</v>
      </c>
      <c r="D181" t="s">
        <v>45</v>
      </c>
      <c r="E181">
        <v>7453089516598</v>
      </c>
      <c r="F181" t="s">
        <v>47</v>
      </c>
      <c r="G181">
        <v>41</v>
      </c>
      <c r="H181" s="10">
        <f>H176</f>
        <v>67</v>
      </c>
      <c r="I181" t="s">
        <v>154</v>
      </c>
      <c r="J181" t="s">
        <v>153</v>
      </c>
      <c r="K181" t="s">
        <v>58</v>
      </c>
      <c r="L181" s="1" t="str">
        <f>表1[[#This Row],[ART]]&amp;".pdf"</f>
        <v>HUM-1.pdf</v>
      </c>
      <c r="M181" s="1"/>
      <c r="N181" s="1">
        <f>ROUNDUP(表1[[#This Row],[NUMBER]]/12,0)+1</f>
        <v>7</v>
      </c>
      <c r="O181" s="1"/>
      <c r="P181" s="1">
        <f>ROUNDUP(表1[[#This Row],[外箱贴标]]/12,0)+2</f>
        <v>2</v>
      </c>
      <c r="Q181" s="1">
        <f>ROUNDUP(表1[[#This Row],[NUMBER]]/25,0)</f>
        <v>3</v>
      </c>
    </row>
    <row r="182" spans="1:17">
      <c r="A182" s="1" t="s">
        <v>46</v>
      </c>
      <c r="B182" s="2">
        <v>42897</v>
      </c>
      <c r="C182" s="2" t="s">
        <v>144</v>
      </c>
      <c r="D182" t="s">
        <v>45</v>
      </c>
      <c r="E182">
        <v>7453089516598</v>
      </c>
      <c r="F182" t="s">
        <v>48</v>
      </c>
      <c r="G182">
        <v>36</v>
      </c>
      <c r="H182" s="10">
        <v>67</v>
      </c>
      <c r="I182" t="s">
        <v>154</v>
      </c>
      <c r="J182" t="s">
        <v>153</v>
      </c>
      <c r="K182" t="s">
        <v>58</v>
      </c>
      <c r="L182" s="1" t="str">
        <f>表1[[#This Row],[ART]]&amp;".pdf"</f>
        <v>HUM-1.pdf</v>
      </c>
      <c r="M182" s="1"/>
      <c r="N182" s="1">
        <f>ROUNDUP(表1[[#This Row],[NUMBER]]/12,0)+1</f>
        <v>7</v>
      </c>
      <c r="O182" s="1"/>
      <c r="P182" s="1">
        <f>ROUNDUP(表1[[#This Row],[外箱贴标]]/12,0)+2</f>
        <v>2</v>
      </c>
      <c r="Q182" s="1">
        <f>ROUNDUP(表1[[#This Row],[NUMBER]]/25,0)</f>
        <v>3</v>
      </c>
    </row>
    <row r="183" spans="1:17">
      <c r="A183" s="1" t="s">
        <v>46</v>
      </c>
      <c r="B183" s="2">
        <v>42897</v>
      </c>
      <c r="C183" s="2" t="s">
        <v>144</v>
      </c>
      <c r="D183" t="s">
        <v>45</v>
      </c>
      <c r="E183">
        <v>7453089516598</v>
      </c>
      <c r="F183" t="s">
        <v>48</v>
      </c>
      <c r="G183">
        <v>37</v>
      </c>
      <c r="H183" s="10">
        <f>H182*2</f>
        <v>134</v>
      </c>
      <c r="I183" t="s">
        <v>154</v>
      </c>
      <c r="J183" t="s">
        <v>153</v>
      </c>
      <c r="K183" t="s">
        <v>58</v>
      </c>
      <c r="L183" s="1" t="str">
        <f>表1[[#This Row],[ART]]&amp;".pdf"</f>
        <v>HUM-1.pdf</v>
      </c>
      <c r="M183" s="1"/>
      <c r="N183" s="1">
        <f>ROUNDUP(表1[[#This Row],[NUMBER]]/12,0)+1</f>
        <v>13</v>
      </c>
      <c r="O183" s="1"/>
      <c r="P183" s="1">
        <f>ROUNDUP(表1[[#This Row],[外箱贴标]]/12,0)+2</f>
        <v>2</v>
      </c>
      <c r="Q183" s="1">
        <f>ROUNDUP(表1[[#This Row],[NUMBER]]/25,0)</f>
        <v>6</v>
      </c>
    </row>
    <row r="184" spans="1:17">
      <c r="A184" s="1" t="s">
        <v>46</v>
      </c>
      <c r="B184" s="2">
        <v>42897</v>
      </c>
      <c r="C184" s="2" t="s">
        <v>144</v>
      </c>
      <c r="D184" t="s">
        <v>45</v>
      </c>
      <c r="E184">
        <v>7453089516598</v>
      </c>
      <c r="F184" t="s">
        <v>48</v>
      </c>
      <c r="G184">
        <v>38</v>
      </c>
      <c r="H184" s="10">
        <f>H182*3</f>
        <v>201</v>
      </c>
      <c r="I184" t="s">
        <v>154</v>
      </c>
      <c r="J184" t="s">
        <v>153</v>
      </c>
      <c r="K184" t="s">
        <v>58</v>
      </c>
      <c r="L184" s="1" t="str">
        <f>表1[[#This Row],[ART]]&amp;".pdf"</f>
        <v>HUM-1.pdf</v>
      </c>
      <c r="M184" s="1"/>
      <c r="N184" s="1">
        <f>ROUNDUP(表1[[#This Row],[NUMBER]]/12,0)+1</f>
        <v>18</v>
      </c>
      <c r="O184" s="1"/>
      <c r="P184" s="1">
        <f>ROUNDUP(表1[[#This Row],[外箱贴标]]/12,0)+2</f>
        <v>2</v>
      </c>
      <c r="Q184" s="1">
        <f>ROUNDUP(表1[[#This Row],[NUMBER]]/25,0)</f>
        <v>9</v>
      </c>
    </row>
    <row r="185" spans="1:17">
      <c r="A185" s="1" t="s">
        <v>46</v>
      </c>
      <c r="B185" s="2">
        <v>42897</v>
      </c>
      <c r="C185" s="2" t="s">
        <v>144</v>
      </c>
      <c r="D185" t="s">
        <v>45</v>
      </c>
      <c r="E185">
        <v>7453089516598</v>
      </c>
      <c r="F185" t="s">
        <v>48</v>
      </c>
      <c r="G185">
        <v>39</v>
      </c>
      <c r="H185" s="10">
        <f>H182*3</f>
        <v>201</v>
      </c>
      <c r="I185" t="s">
        <v>154</v>
      </c>
      <c r="J185" t="s">
        <v>153</v>
      </c>
      <c r="K185" t="s">
        <v>58</v>
      </c>
      <c r="L185" s="1" t="str">
        <f>表1[[#This Row],[ART]]&amp;".pdf"</f>
        <v>HUM-1.pdf</v>
      </c>
      <c r="M185" s="1"/>
      <c r="N185" s="1">
        <f>ROUNDUP(表1[[#This Row],[NUMBER]]/12,0)+1</f>
        <v>18</v>
      </c>
      <c r="O185" s="1"/>
      <c r="P185" s="1">
        <f>ROUNDUP(表1[[#This Row],[外箱贴标]]/12,0)+2</f>
        <v>2</v>
      </c>
      <c r="Q185" s="1">
        <f>ROUNDUP(表1[[#This Row],[NUMBER]]/25,0)</f>
        <v>9</v>
      </c>
    </row>
    <row r="186" spans="1:17">
      <c r="A186" s="1" t="s">
        <v>46</v>
      </c>
      <c r="B186" s="2">
        <v>42897</v>
      </c>
      <c r="C186" s="2" t="s">
        <v>144</v>
      </c>
      <c r="D186" t="s">
        <v>45</v>
      </c>
      <c r="E186">
        <v>7453089516598</v>
      </c>
      <c r="F186" t="s">
        <v>48</v>
      </c>
      <c r="G186">
        <v>40</v>
      </c>
      <c r="H186" s="10">
        <f>H183</f>
        <v>134</v>
      </c>
      <c r="I186" t="s">
        <v>154</v>
      </c>
      <c r="J186" t="s">
        <v>153</v>
      </c>
      <c r="K186" t="s">
        <v>58</v>
      </c>
      <c r="L186" s="1" t="str">
        <f>表1[[#This Row],[ART]]&amp;".pdf"</f>
        <v>HUM-1.pdf</v>
      </c>
      <c r="M186" s="1"/>
      <c r="N186" s="1">
        <f>ROUNDUP(表1[[#This Row],[NUMBER]]/12,0)+1</f>
        <v>13</v>
      </c>
      <c r="O186" s="1"/>
      <c r="P186" s="1">
        <f>ROUNDUP(表1[[#This Row],[外箱贴标]]/12,0)+2</f>
        <v>2</v>
      </c>
      <c r="Q186" s="1">
        <f>ROUNDUP(表1[[#This Row],[NUMBER]]/25,0)</f>
        <v>6</v>
      </c>
    </row>
    <row r="187" spans="1:17">
      <c r="A187" s="1" t="s">
        <v>46</v>
      </c>
      <c r="B187" s="2">
        <v>42897</v>
      </c>
      <c r="C187" s="2" t="s">
        <v>144</v>
      </c>
      <c r="D187" t="s">
        <v>45</v>
      </c>
      <c r="E187">
        <v>7453089516598</v>
      </c>
      <c r="F187" t="s">
        <v>48</v>
      </c>
      <c r="G187">
        <v>41</v>
      </c>
      <c r="H187" s="10">
        <f>H182</f>
        <v>67</v>
      </c>
      <c r="I187" t="s">
        <v>154</v>
      </c>
      <c r="J187" t="s">
        <v>153</v>
      </c>
      <c r="K187" t="s">
        <v>58</v>
      </c>
      <c r="L187" s="1" t="str">
        <f>表1[[#This Row],[ART]]&amp;".pdf"</f>
        <v>HUM-1.pdf</v>
      </c>
      <c r="M187" s="1"/>
      <c r="N187" s="1">
        <f>ROUNDUP(表1[[#This Row],[NUMBER]]/12,0)+1</f>
        <v>7</v>
      </c>
      <c r="O187" s="1"/>
      <c r="P187" s="1">
        <f>ROUNDUP(表1[[#This Row],[外箱贴标]]/12,0)+2</f>
        <v>2</v>
      </c>
      <c r="Q187" s="1">
        <f>ROUNDUP(表1[[#This Row],[NUMBER]]/25,0)</f>
        <v>3</v>
      </c>
    </row>
    <row r="188" spans="1:17">
      <c r="A188" s="1" t="s">
        <v>46</v>
      </c>
      <c r="B188" s="2">
        <v>42897</v>
      </c>
      <c r="C188" s="2" t="s">
        <v>144</v>
      </c>
      <c r="D188" t="s">
        <v>45</v>
      </c>
      <c r="E188">
        <v>7453089516598</v>
      </c>
      <c r="F188" t="s">
        <v>49</v>
      </c>
      <c r="G188">
        <v>36</v>
      </c>
      <c r="H188" s="10">
        <v>67</v>
      </c>
      <c r="I188" t="s">
        <v>154</v>
      </c>
      <c r="J188" t="s">
        <v>153</v>
      </c>
      <c r="K188" t="s">
        <v>58</v>
      </c>
      <c r="L188" s="1" t="str">
        <f>表1[[#This Row],[ART]]&amp;".pdf"</f>
        <v>HUM-1.pdf</v>
      </c>
      <c r="M188" s="1"/>
      <c r="N188" s="1">
        <f>ROUNDUP(表1[[#This Row],[NUMBER]]/12,0)+1</f>
        <v>7</v>
      </c>
      <c r="O188" s="1"/>
      <c r="P188" s="1">
        <f>ROUNDUP(表1[[#This Row],[外箱贴标]]/12,0)+2</f>
        <v>2</v>
      </c>
      <c r="Q188" s="1">
        <f>ROUNDUP(表1[[#This Row],[NUMBER]]/25,0)</f>
        <v>3</v>
      </c>
    </row>
    <row r="189" spans="1:17">
      <c r="A189" s="1" t="s">
        <v>46</v>
      </c>
      <c r="B189" s="2">
        <v>42897</v>
      </c>
      <c r="C189" s="2" t="s">
        <v>144</v>
      </c>
      <c r="D189" t="s">
        <v>45</v>
      </c>
      <c r="E189">
        <v>7453089516598</v>
      </c>
      <c r="F189" t="s">
        <v>49</v>
      </c>
      <c r="G189">
        <v>37</v>
      </c>
      <c r="H189" s="10">
        <f>H188*2</f>
        <v>134</v>
      </c>
      <c r="I189" t="s">
        <v>154</v>
      </c>
      <c r="J189" t="s">
        <v>153</v>
      </c>
      <c r="K189" t="s">
        <v>58</v>
      </c>
      <c r="L189" s="1" t="str">
        <f>表1[[#This Row],[ART]]&amp;".pdf"</f>
        <v>HUM-1.pdf</v>
      </c>
      <c r="M189" s="1"/>
      <c r="N189" s="1">
        <f>ROUNDUP(表1[[#This Row],[NUMBER]]/12,0)+1</f>
        <v>13</v>
      </c>
      <c r="O189" s="1"/>
      <c r="P189" s="1">
        <f>ROUNDUP(表1[[#This Row],[外箱贴标]]/12,0)+2</f>
        <v>2</v>
      </c>
      <c r="Q189" s="1">
        <f>ROUNDUP(表1[[#This Row],[NUMBER]]/25,0)</f>
        <v>6</v>
      </c>
    </row>
    <row r="190" spans="1:17">
      <c r="A190" s="1" t="s">
        <v>46</v>
      </c>
      <c r="B190" s="2">
        <v>42897</v>
      </c>
      <c r="C190" s="2" t="s">
        <v>144</v>
      </c>
      <c r="D190" t="s">
        <v>45</v>
      </c>
      <c r="E190">
        <v>7453089516598</v>
      </c>
      <c r="F190" t="s">
        <v>49</v>
      </c>
      <c r="G190">
        <v>38</v>
      </c>
      <c r="H190" s="10">
        <f>H188*3</f>
        <v>201</v>
      </c>
      <c r="I190" t="s">
        <v>154</v>
      </c>
      <c r="J190" t="s">
        <v>153</v>
      </c>
      <c r="K190" t="s">
        <v>58</v>
      </c>
      <c r="L190" s="1" t="str">
        <f>表1[[#This Row],[ART]]&amp;".pdf"</f>
        <v>HUM-1.pdf</v>
      </c>
      <c r="M190" s="1"/>
      <c r="N190" s="1">
        <f>ROUNDUP(表1[[#This Row],[NUMBER]]/12,0)+1</f>
        <v>18</v>
      </c>
      <c r="O190" s="1"/>
      <c r="P190" s="1">
        <f>ROUNDUP(表1[[#This Row],[外箱贴标]]/12,0)+2</f>
        <v>2</v>
      </c>
      <c r="Q190" s="1">
        <f>ROUNDUP(表1[[#This Row],[NUMBER]]/25,0)</f>
        <v>9</v>
      </c>
    </row>
    <row r="191" spans="1:17">
      <c r="A191" s="1" t="s">
        <v>46</v>
      </c>
      <c r="B191" s="2">
        <v>42897</v>
      </c>
      <c r="C191" s="2" t="s">
        <v>144</v>
      </c>
      <c r="D191" t="s">
        <v>45</v>
      </c>
      <c r="E191">
        <v>7453089516598</v>
      </c>
      <c r="F191" t="s">
        <v>49</v>
      </c>
      <c r="G191">
        <v>39</v>
      </c>
      <c r="H191" s="10">
        <f>H188*3</f>
        <v>201</v>
      </c>
      <c r="I191" t="s">
        <v>154</v>
      </c>
      <c r="J191" t="s">
        <v>153</v>
      </c>
      <c r="K191" t="s">
        <v>58</v>
      </c>
      <c r="L191" s="1" t="str">
        <f>表1[[#This Row],[ART]]&amp;".pdf"</f>
        <v>HUM-1.pdf</v>
      </c>
      <c r="M191" s="1"/>
      <c r="N191" s="1">
        <f>ROUNDUP(表1[[#This Row],[NUMBER]]/12,0)+1</f>
        <v>18</v>
      </c>
      <c r="O191" s="1"/>
      <c r="P191" s="1">
        <f>ROUNDUP(表1[[#This Row],[外箱贴标]]/12,0)+2</f>
        <v>2</v>
      </c>
      <c r="Q191" s="1">
        <f>ROUNDUP(表1[[#This Row],[NUMBER]]/25,0)</f>
        <v>9</v>
      </c>
    </row>
    <row r="192" spans="1:17">
      <c r="A192" s="1" t="s">
        <v>46</v>
      </c>
      <c r="B192" s="2">
        <v>42897</v>
      </c>
      <c r="C192" s="2" t="s">
        <v>144</v>
      </c>
      <c r="D192" t="s">
        <v>45</v>
      </c>
      <c r="E192">
        <v>7453089516598</v>
      </c>
      <c r="F192" t="s">
        <v>49</v>
      </c>
      <c r="G192">
        <v>40</v>
      </c>
      <c r="H192" s="10">
        <f>H189</f>
        <v>134</v>
      </c>
      <c r="I192" t="s">
        <v>154</v>
      </c>
      <c r="J192" t="s">
        <v>153</v>
      </c>
      <c r="K192" t="s">
        <v>58</v>
      </c>
      <c r="L192" s="1" t="str">
        <f>表1[[#This Row],[ART]]&amp;".pdf"</f>
        <v>HUM-1.pdf</v>
      </c>
      <c r="M192" s="1"/>
      <c r="N192" s="1">
        <f>ROUNDUP(表1[[#This Row],[NUMBER]]/12,0)+1</f>
        <v>13</v>
      </c>
      <c r="O192" s="1"/>
      <c r="P192" s="1">
        <f>ROUNDUP(表1[[#This Row],[外箱贴标]]/12,0)+2</f>
        <v>2</v>
      </c>
      <c r="Q192" s="1">
        <f>ROUNDUP(表1[[#This Row],[NUMBER]]/25,0)</f>
        <v>6</v>
      </c>
    </row>
    <row r="193" spans="1:17">
      <c r="A193" s="1" t="s">
        <v>46</v>
      </c>
      <c r="B193" s="2">
        <v>42897</v>
      </c>
      <c r="C193" s="2" t="s">
        <v>144</v>
      </c>
      <c r="D193" t="s">
        <v>45</v>
      </c>
      <c r="E193">
        <v>7453089516598</v>
      </c>
      <c r="F193" t="s">
        <v>49</v>
      </c>
      <c r="G193">
        <v>41</v>
      </c>
      <c r="H193" s="10">
        <f>H188</f>
        <v>67</v>
      </c>
      <c r="I193" t="s">
        <v>154</v>
      </c>
      <c r="J193" t="s">
        <v>153</v>
      </c>
      <c r="K193" t="s">
        <v>58</v>
      </c>
      <c r="L193" s="1" t="str">
        <f>表1[[#This Row],[ART]]&amp;".pdf"</f>
        <v>HUM-1.pdf</v>
      </c>
      <c r="M193" s="1"/>
      <c r="N193" s="1">
        <f>ROUNDUP(表1[[#This Row],[NUMBER]]/12,0)+1</f>
        <v>7</v>
      </c>
      <c r="O193" s="1"/>
      <c r="P193" s="1">
        <f>ROUNDUP(表1[[#This Row],[外箱贴标]]/12,0)+2</f>
        <v>2</v>
      </c>
      <c r="Q193" s="1">
        <f>ROUNDUP(表1[[#This Row],[NUMBER]]/25,0)</f>
        <v>3</v>
      </c>
    </row>
    <row r="194" spans="1:17">
      <c r="A194" s="1" t="s">
        <v>46</v>
      </c>
      <c r="B194" s="2">
        <v>42897</v>
      </c>
      <c r="C194" s="2" t="s">
        <v>144</v>
      </c>
      <c r="D194" t="s">
        <v>45</v>
      </c>
      <c r="E194">
        <v>7453089516598</v>
      </c>
      <c r="F194" t="s">
        <v>50</v>
      </c>
      <c r="G194">
        <v>36</v>
      </c>
      <c r="H194" s="10">
        <v>67</v>
      </c>
      <c r="I194" t="s">
        <v>154</v>
      </c>
      <c r="J194" t="s">
        <v>153</v>
      </c>
      <c r="K194" t="s">
        <v>58</v>
      </c>
      <c r="L194" s="1" t="str">
        <f>表1[[#This Row],[ART]]&amp;".pdf"</f>
        <v>HUM-1.pdf</v>
      </c>
      <c r="M194" s="1"/>
      <c r="N194" s="1">
        <f>ROUNDUP(表1[[#This Row],[NUMBER]]/12,0)+1</f>
        <v>7</v>
      </c>
      <c r="O194" s="1"/>
      <c r="P194" s="1">
        <f>ROUNDUP(表1[[#This Row],[外箱贴标]]/12,0)+2</f>
        <v>2</v>
      </c>
      <c r="Q194" s="1">
        <f>ROUNDUP(表1[[#This Row],[NUMBER]]/25,0)</f>
        <v>3</v>
      </c>
    </row>
    <row r="195" spans="1:17">
      <c r="A195" s="1" t="s">
        <v>46</v>
      </c>
      <c r="B195" s="2">
        <v>42897</v>
      </c>
      <c r="C195" s="2" t="s">
        <v>144</v>
      </c>
      <c r="D195" t="s">
        <v>45</v>
      </c>
      <c r="E195">
        <v>7453089516598</v>
      </c>
      <c r="F195" t="s">
        <v>50</v>
      </c>
      <c r="G195">
        <v>37</v>
      </c>
      <c r="H195" s="10">
        <f>H194*2</f>
        <v>134</v>
      </c>
      <c r="I195" t="s">
        <v>154</v>
      </c>
      <c r="J195" t="s">
        <v>153</v>
      </c>
      <c r="K195" t="s">
        <v>58</v>
      </c>
      <c r="L195" s="1" t="str">
        <f>表1[[#This Row],[ART]]&amp;".pdf"</f>
        <v>HUM-1.pdf</v>
      </c>
      <c r="M195" s="1"/>
      <c r="N195" s="1">
        <f>ROUNDUP(表1[[#This Row],[NUMBER]]/12,0)+1</f>
        <v>13</v>
      </c>
      <c r="O195" s="1"/>
      <c r="P195" s="1">
        <f>ROUNDUP(表1[[#This Row],[外箱贴标]]/12,0)+2</f>
        <v>2</v>
      </c>
      <c r="Q195" s="1">
        <f>ROUNDUP(表1[[#This Row],[NUMBER]]/25,0)</f>
        <v>6</v>
      </c>
    </row>
    <row r="196" spans="1:17">
      <c r="A196" s="1" t="s">
        <v>46</v>
      </c>
      <c r="B196" s="2">
        <v>42897</v>
      </c>
      <c r="C196" s="2" t="s">
        <v>144</v>
      </c>
      <c r="D196" t="s">
        <v>45</v>
      </c>
      <c r="E196">
        <v>7453089516598</v>
      </c>
      <c r="F196" t="s">
        <v>50</v>
      </c>
      <c r="G196">
        <v>38</v>
      </c>
      <c r="H196" s="10">
        <f>H194*3</f>
        <v>201</v>
      </c>
      <c r="I196" t="s">
        <v>154</v>
      </c>
      <c r="J196" t="s">
        <v>153</v>
      </c>
      <c r="K196" t="s">
        <v>58</v>
      </c>
      <c r="L196" s="1" t="str">
        <f>表1[[#This Row],[ART]]&amp;".pdf"</f>
        <v>HUM-1.pdf</v>
      </c>
      <c r="M196" s="1"/>
      <c r="N196" s="1">
        <f>ROUNDUP(表1[[#This Row],[NUMBER]]/12,0)+1</f>
        <v>18</v>
      </c>
      <c r="O196" s="1"/>
      <c r="P196" s="1">
        <f>ROUNDUP(表1[[#This Row],[外箱贴标]]/12,0)+2</f>
        <v>2</v>
      </c>
      <c r="Q196" s="1">
        <f>ROUNDUP(表1[[#This Row],[NUMBER]]/25,0)</f>
        <v>9</v>
      </c>
    </row>
    <row r="197" spans="1:17">
      <c r="A197" s="1" t="s">
        <v>46</v>
      </c>
      <c r="B197" s="2">
        <v>42897</v>
      </c>
      <c r="C197" s="2" t="s">
        <v>144</v>
      </c>
      <c r="D197" t="s">
        <v>45</v>
      </c>
      <c r="E197">
        <v>7453089516598</v>
      </c>
      <c r="F197" t="s">
        <v>50</v>
      </c>
      <c r="G197">
        <v>39</v>
      </c>
      <c r="H197" s="10">
        <f>H194*3</f>
        <v>201</v>
      </c>
      <c r="I197" t="s">
        <v>154</v>
      </c>
      <c r="J197" t="s">
        <v>153</v>
      </c>
      <c r="K197" t="s">
        <v>58</v>
      </c>
      <c r="L197" s="1" t="str">
        <f>表1[[#This Row],[ART]]&amp;".pdf"</f>
        <v>HUM-1.pdf</v>
      </c>
      <c r="M197" s="1"/>
      <c r="N197" s="1">
        <f>ROUNDUP(表1[[#This Row],[NUMBER]]/12,0)+1</f>
        <v>18</v>
      </c>
      <c r="O197" s="1"/>
      <c r="P197" s="1">
        <f>ROUNDUP(表1[[#This Row],[外箱贴标]]/12,0)+2</f>
        <v>2</v>
      </c>
      <c r="Q197" s="1">
        <f>ROUNDUP(表1[[#This Row],[NUMBER]]/25,0)</f>
        <v>9</v>
      </c>
    </row>
    <row r="198" spans="1:17">
      <c r="A198" s="1" t="s">
        <v>46</v>
      </c>
      <c r="B198" s="2">
        <v>42897</v>
      </c>
      <c r="C198" s="2" t="s">
        <v>144</v>
      </c>
      <c r="D198" t="s">
        <v>45</v>
      </c>
      <c r="E198">
        <v>7453089516598</v>
      </c>
      <c r="F198" t="s">
        <v>50</v>
      </c>
      <c r="G198">
        <v>40</v>
      </c>
      <c r="H198" s="10">
        <f>H195</f>
        <v>134</v>
      </c>
      <c r="I198" t="s">
        <v>154</v>
      </c>
      <c r="J198" t="s">
        <v>153</v>
      </c>
      <c r="K198" t="s">
        <v>58</v>
      </c>
      <c r="L198" s="1" t="str">
        <f>表1[[#This Row],[ART]]&amp;".pdf"</f>
        <v>HUM-1.pdf</v>
      </c>
      <c r="M198" s="1"/>
      <c r="N198" s="1">
        <f>ROUNDUP(表1[[#This Row],[NUMBER]]/12,0)+1</f>
        <v>13</v>
      </c>
      <c r="O198" s="1"/>
      <c r="P198" s="1">
        <f>ROUNDUP(表1[[#This Row],[外箱贴标]]/12,0)+2</f>
        <v>2</v>
      </c>
      <c r="Q198" s="1">
        <f>ROUNDUP(表1[[#This Row],[NUMBER]]/25,0)</f>
        <v>6</v>
      </c>
    </row>
    <row r="199" spans="1:17">
      <c r="A199" s="1" t="s">
        <v>46</v>
      </c>
      <c r="B199" s="2">
        <v>42897</v>
      </c>
      <c r="C199" s="2" t="s">
        <v>144</v>
      </c>
      <c r="D199" t="s">
        <v>45</v>
      </c>
      <c r="E199">
        <v>7453089516598</v>
      </c>
      <c r="F199" t="s">
        <v>50</v>
      </c>
      <c r="G199">
        <v>41</v>
      </c>
      <c r="H199" s="10">
        <f>H194</f>
        <v>67</v>
      </c>
      <c r="I199" t="s">
        <v>154</v>
      </c>
      <c r="J199" t="s">
        <v>153</v>
      </c>
      <c r="K199" t="s">
        <v>58</v>
      </c>
      <c r="L199" s="1" t="str">
        <f>表1[[#This Row],[ART]]&amp;".pdf"</f>
        <v>HUM-1.pdf</v>
      </c>
      <c r="M199" s="1"/>
      <c r="N199" s="1">
        <f>ROUNDUP(表1[[#This Row],[NUMBER]]/12,0)+1</f>
        <v>7</v>
      </c>
      <c r="O199" s="1"/>
      <c r="P199" s="1">
        <f>ROUNDUP(表1[[#This Row],[外箱贴标]]/12,0)+2</f>
        <v>2</v>
      </c>
      <c r="Q199" s="1">
        <f>ROUNDUP(表1[[#This Row],[NUMBER]]/25,0)</f>
        <v>3</v>
      </c>
    </row>
    <row r="200" spans="1:17">
      <c r="A200" s="1" t="s">
        <v>51</v>
      </c>
      <c r="B200" s="2">
        <v>42919</v>
      </c>
      <c r="C200" s="2" t="s">
        <v>144</v>
      </c>
      <c r="D200" t="s">
        <v>52</v>
      </c>
      <c r="E200" s="1">
        <v>7453089518592</v>
      </c>
      <c r="F200" t="s">
        <v>7</v>
      </c>
      <c r="G200">
        <v>36</v>
      </c>
      <c r="H200" s="10">
        <v>67</v>
      </c>
      <c r="I200" t="s">
        <v>21</v>
      </c>
      <c r="J200" t="s">
        <v>152</v>
      </c>
      <c r="K200" t="s">
        <v>57</v>
      </c>
      <c r="L200" s="1" t="str">
        <f>表1[[#This Row],[ART]]&amp;".pdf"</f>
        <v>TRONI-1.pdf</v>
      </c>
      <c r="M200" s="1">
        <v>67</v>
      </c>
      <c r="N200" s="1">
        <f>ROUNDUP(表1[[#This Row],[NUMBER]]/12,0)+1</f>
        <v>7</v>
      </c>
      <c r="O200" s="1"/>
      <c r="P200" s="1">
        <f>ROUNDUP(表1[[#This Row],[外箱贴标]]/12,0)+2</f>
        <v>2</v>
      </c>
      <c r="Q200" s="1">
        <f>ROUNDUP(表1[[#This Row],[NUMBER]]/25,0)</f>
        <v>3</v>
      </c>
    </row>
    <row r="201" spans="1:17">
      <c r="A201" s="1" t="s">
        <v>51</v>
      </c>
      <c r="B201" s="2">
        <v>42919</v>
      </c>
      <c r="C201" s="2" t="s">
        <v>144</v>
      </c>
      <c r="D201" t="s">
        <v>52</v>
      </c>
      <c r="E201" s="1">
        <v>7453089518592</v>
      </c>
      <c r="F201" t="s">
        <v>7</v>
      </c>
      <c r="G201">
        <v>37</v>
      </c>
      <c r="H201" s="10">
        <v>134</v>
      </c>
      <c r="I201" t="s">
        <v>21</v>
      </c>
      <c r="J201" t="s">
        <v>152</v>
      </c>
      <c r="K201" t="s">
        <v>57</v>
      </c>
      <c r="L201" s="1" t="str">
        <f>表1[[#This Row],[ART]]&amp;".pdf"</f>
        <v>TRONI-1.pdf</v>
      </c>
      <c r="M201" s="1"/>
      <c r="N201" s="1">
        <f>ROUNDUP(表1[[#This Row],[NUMBER]]/12,0)+1</f>
        <v>13</v>
      </c>
      <c r="O201" s="1"/>
      <c r="P201" s="1">
        <f>ROUNDUP(表1[[#This Row],[外箱贴标]]/12,0)+2</f>
        <v>2</v>
      </c>
      <c r="Q201" s="1">
        <f>ROUNDUP(表1[[#This Row],[NUMBER]]/25,0)</f>
        <v>6</v>
      </c>
    </row>
    <row r="202" spans="1:17">
      <c r="A202" s="1" t="s">
        <v>51</v>
      </c>
      <c r="B202" s="2">
        <v>42919</v>
      </c>
      <c r="C202" s="2" t="s">
        <v>144</v>
      </c>
      <c r="D202" t="s">
        <v>52</v>
      </c>
      <c r="E202" s="1">
        <v>7453089518592</v>
      </c>
      <c r="F202" t="s">
        <v>7</v>
      </c>
      <c r="G202">
        <v>38</v>
      </c>
      <c r="H202" s="10">
        <v>201</v>
      </c>
      <c r="I202" t="s">
        <v>21</v>
      </c>
      <c r="J202" t="s">
        <v>152</v>
      </c>
      <c r="K202" t="s">
        <v>57</v>
      </c>
      <c r="L202" s="1" t="str">
        <f>表1[[#This Row],[ART]]&amp;".pdf"</f>
        <v>TRONI-1.pdf</v>
      </c>
      <c r="M202" s="1"/>
      <c r="N202" s="1">
        <f>ROUNDUP(表1[[#This Row],[NUMBER]]/12,0)+1</f>
        <v>18</v>
      </c>
      <c r="O202" s="1"/>
      <c r="P202" s="1">
        <f>ROUNDUP(表1[[#This Row],[外箱贴标]]/12,0)+2</f>
        <v>2</v>
      </c>
      <c r="Q202" s="1">
        <f>ROUNDUP(表1[[#This Row],[NUMBER]]/25,0)</f>
        <v>9</v>
      </c>
    </row>
    <row r="203" spans="1:17">
      <c r="A203" s="1" t="s">
        <v>51</v>
      </c>
      <c r="B203" s="2">
        <v>42919</v>
      </c>
      <c r="C203" s="2" t="s">
        <v>144</v>
      </c>
      <c r="D203" t="s">
        <v>52</v>
      </c>
      <c r="E203" s="1">
        <v>7453089518592</v>
      </c>
      <c r="F203" t="s">
        <v>7</v>
      </c>
      <c r="G203">
        <v>39</v>
      </c>
      <c r="H203" s="10">
        <v>201</v>
      </c>
      <c r="I203" t="s">
        <v>21</v>
      </c>
      <c r="J203" t="s">
        <v>152</v>
      </c>
      <c r="K203" t="s">
        <v>57</v>
      </c>
      <c r="L203" s="1" t="str">
        <f>表1[[#This Row],[ART]]&amp;".pdf"</f>
        <v>TRONI-1.pdf</v>
      </c>
      <c r="M203" s="1"/>
      <c r="N203" s="1">
        <f>ROUNDUP(表1[[#This Row],[NUMBER]]/12,0)+1</f>
        <v>18</v>
      </c>
      <c r="O203" s="1"/>
      <c r="P203" s="1">
        <f>ROUNDUP(表1[[#This Row],[外箱贴标]]/12,0)+2</f>
        <v>2</v>
      </c>
      <c r="Q203" s="1">
        <f>ROUNDUP(表1[[#This Row],[NUMBER]]/25,0)</f>
        <v>9</v>
      </c>
    </row>
    <row r="204" spans="1:17">
      <c r="A204" s="1" t="s">
        <v>51</v>
      </c>
      <c r="B204" s="2">
        <v>42919</v>
      </c>
      <c r="C204" s="2" t="s">
        <v>144</v>
      </c>
      <c r="D204" t="s">
        <v>52</v>
      </c>
      <c r="E204" s="1">
        <v>7453089518592</v>
      </c>
      <c r="F204" t="s">
        <v>7</v>
      </c>
      <c r="G204">
        <v>40</v>
      </c>
      <c r="H204" s="10">
        <v>134</v>
      </c>
      <c r="I204" t="s">
        <v>21</v>
      </c>
      <c r="J204" t="s">
        <v>152</v>
      </c>
      <c r="K204" t="s">
        <v>57</v>
      </c>
      <c r="L204" s="1" t="str">
        <f>表1[[#This Row],[ART]]&amp;".pdf"</f>
        <v>TRONI-1.pdf</v>
      </c>
      <c r="M204" s="1"/>
      <c r="N204" s="1">
        <f>ROUNDUP(表1[[#This Row],[NUMBER]]/12,0)+1</f>
        <v>13</v>
      </c>
      <c r="O204" s="1"/>
      <c r="P204" s="1">
        <f>ROUNDUP(表1[[#This Row],[外箱贴标]]/12,0)+2</f>
        <v>2</v>
      </c>
      <c r="Q204" s="1">
        <f>ROUNDUP(表1[[#This Row],[NUMBER]]/25,0)</f>
        <v>6</v>
      </c>
    </row>
    <row r="205" spans="1:17">
      <c r="A205" s="1" t="s">
        <v>51</v>
      </c>
      <c r="B205" s="2">
        <v>42919</v>
      </c>
      <c r="C205" s="2" t="s">
        <v>144</v>
      </c>
      <c r="D205" t="s">
        <v>52</v>
      </c>
      <c r="E205" s="1">
        <v>7453089518592</v>
      </c>
      <c r="F205" t="s">
        <v>7</v>
      </c>
      <c r="G205">
        <v>41</v>
      </c>
      <c r="H205" s="10">
        <v>67</v>
      </c>
      <c r="I205" t="s">
        <v>21</v>
      </c>
      <c r="J205" t="s">
        <v>152</v>
      </c>
      <c r="K205" t="s">
        <v>57</v>
      </c>
      <c r="L205" s="1" t="str">
        <f>表1[[#This Row],[ART]]&amp;".pdf"</f>
        <v>TRONI-1.pdf</v>
      </c>
      <c r="M205" s="1"/>
      <c r="N205" s="1">
        <f>ROUNDUP(表1[[#This Row],[NUMBER]]/12,0)+1</f>
        <v>7</v>
      </c>
      <c r="O205" s="1"/>
      <c r="P205" s="1">
        <f>ROUNDUP(表1[[#This Row],[外箱贴标]]/12,0)+2</f>
        <v>2</v>
      </c>
      <c r="Q205" s="1">
        <f>ROUNDUP(表1[[#This Row],[NUMBER]]/25,0)</f>
        <v>3</v>
      </c>
    </row>
    <row r="206" spans="1:17">
      <c r="A206" s="1" t="s">
        <v>51</v>
      </c>
      <c r="B206" s="2">
        <v>42919</v>
      </c>
      <c r="C206" s="2" t="s">
        <v>144</v>
      </c>
      <c r="D206" t="s">
        <v>52</v>
      </c>
      <c r="E206" s="1">
        <v>7453089518592</v>
      </c>
      <c r="F206" t="s">
        <v>8</v>
      </c>
      <c r="G206">
        <v>36</v>
      </c>
      <c r="H206" s="10">
        <v>67</v>
      </c>
      <c r="I206" t="s">
        <v>21</v>
      </c>
      <c r="J206" t="s">
        <v>152</v>
      </c>
      <c r="K206" t="s">
        <v>57</v>
      </c>
      <c r="L206" s="1" t="str">
        <f>表1[[#This Row],[ART]]&amp;".pdf"</f>
        <v>TRONI-1.pdf</v>
      </c>
      <c r="M206" s="1"/>
      <c r="N206" s="1">
        <f>ROUNDUP(表1[[#This Row],[NUMBER]]/12,0)+1</f>
        <v>7</v>
      </c>
      <c r="O206" s="1"/>
      <c r="P206" s="1">
        <f>ROUNDUP(表1[[#This Row],[外箱贴标]]/12,0)+2</f>
        <v>2</v>
      </c>
      <c r="Q206" s="1">
        <f>ROUNDUP(表1[[#This Row],[NUMBER]]/25,0)</f>
        <v>3</v>
      </c>
    </row>
    <row r="207" spans="1:17">
      <c r="A207" s="1" t="s">
        <v>51</v>
      </c>
      <c r="B207" s="2">
        <v>42919</v>
      </c>
      <c r="C207" s="2" t="s">
        <v>144</v>
      </c>
      <c r="D207" t="s">
        <v>52</v>
      </c>
      <c r="E207" s="1">
        <v>7453089518592</v>
      </c>
      <c r="F207" t="s">
        <v>8</v>
      </c>
      <c r="G207">
        <v>37</v>
      </c>
      <c r="H207" s="10">
        <v>134</v>
      </c>
      <c r="I207" t="s">
        <v>21</v>
      </c>
      <c r="J207" t="s">
        <v>152</v>
      </c>
      <c r="K207" t="s">
        <v>57</v>
      </c>
      <c r="L207" s="1" t="str">
        <f>表1[[#This Row],[ART]]&amp;".pdf"</f>
        <v>TRONI-1.pdf</v>
      </c>
      <c r="M207" s="1"/>
      <c r="N207" s="1">
        <f>ROUNDUP(表1[[#This Row],[NUMBER]]/12,0)+1</f>
        <v>13</v>
      </c>
      <c r="O207" s="1"/>
      <c r="P207" s="1">
        <f>ROUNDUP(表1[[#This Row],[外箱贴标]]/12,0)+2</f>
        <v>2</v>
      </c>
      <c r="Q207" s="1">
        <f>ROUNDUP(表1[[#This Row],[NUMBER]]/25,0)</f>
        <v>6</v>
      </c>
    </row>
    <row r="208" spans="1:17">
      <c r="A208" s="1" t="s">
        <v>51</v>
      </c>
      <c r="B208" s="2">
        <v>42919</v>
      </c>
      <c r="C208" s="2" t="s">
        <v>144</v>
      </c>
      <c r="D208" t="s">
        <v>52</v>
      </c>
      <c r="E208" s="1">
        <v>7453089518592</v>
      </c>
      <c r="F208" t="s">
        <v>8</v>
      </c>
      <c r="G208">
        <v>38</v>
      </c>
      <c r="H208" s="10">
        <v>201</v>
      </c>
      <c r="I208" t="s">
        <v>21</v>
      </c>
      <c r="J208" t="s">
        <v>152</v>
      </c>
      <c r="K208" t="s">
        <v>57</v>
      </c>
      <c r="L208" s="1" t="str">
        <f>表1[[#This Row],[ART]]&amp;".pdf"</f>
        <v>TRONI-1.pdf</v>
      </c>
      <c r="M208" s="1"/>
      <c r="N208" s="1">
        <f>ROUNDUP(表1[[#This Row],[NUMBER]]/12,0)+1</f>
        <v>18</v>
      </c>
      <c r="O208" s="1"/>
      <c r="P208" s="1">
        <f>ROUNDUP(表1[[#This Row],[外箱贴标]]/12,0)+2</f>
        <v>2</v>
      </c>
      <c r="Q208" s="1">
        <f>ROUNDUP(表1[[#This Row],[NUMBER]]/25,0)</f>
        <v>9</v>
      </c>
    </row>
    <row r="209" spans="1:17">
      <c r="A209" s="1" t="s">
        <v>51</v>
      </c>
      <c r="B209" s="2">
        <v>42919</v>
      </c>
      <c r="C209" s="2" t="s">
        <v>144</v>
      </c>
      <c r="D209" t="s">
        <v>52</v>
      </c>
      <c r="E209" s="1">
        <v>7453089518592</v>
      </c>
      <c r="F209" t="s">
        <v>8</v>
      </c>
      <c r="G209">
        <v>39</v>
      </c>
      <c r="H209" s="10">
        <v>201</v>
      </c>
      <c r="I209" t="s">
        <v>21</v>
      </c>
      <c r="J209" t="s">
        <v>152</v>
      </c>
      <c r="K209" t="s">
        <v>57</v>
      </c>
      <c r="L209" s="1" t="str">
        <f>表1[[#This Row],[ART]]&amp;".pdf"</f>
        <v>TRONI-1.pdf</v>
      </c>
      <c r="M209" s="1"/>
      <c r="N209" s="1">
        <f>ROUNDUP(表1[[#This Row],[NUMBER]]/12,0)+1</f>
        <v>18</v>
      </c>
      <c r="O209" s="1"/>
      <c r="P209" s="1">
        <f>ROUNDUP(表1[[#This Row],[外箱贴标]]/12,0)+2</f>
        <v>2</v>
      </c>
      <c r="Q209" s="1">
        <f>ROUNDUP(表1[[#This Row],[NUMBER]]/25,0)</f>
        <v>9</v>
      </c>
    </row>
    <row r="210" spans="1:17">
      <c r="A210" s="1" t="s">
        <v>51</v>
      </c>
      <c r="B210" s="2">
        <v>42919</v>
      </c>
      <c r="C210" s="2" t="s">
        <v>144</v>
      </c>
      <c r="D210" t="s">
        <v>52</v>
      </c>
      <c r="E210" s="1">
        <v>7453089518592</v>
      </c>
      <c r="F210" t="s">
        <v>8</v>
      </c>
      <c r="G210">
        <v>40</v>
      </c>
      <c r="H210" s="10">
        <v>134</v>
      </c>
      <c r="I210" t="s">
        <v>21</v>
      </c>
      <c r="J210" t="s">
        <v>152</v>
      </c>
      <c r="K210" t="s">
        <v>57</v>
      </c>
      <c r="L210" s="1" t="str">
        <f>表1[[#This Row],[ART]]&amp;".pdf"</f>
        <v>TRONI-1.pdf</v>
      </c>
      <c r="M210" s="1"/>
      <c r="N210" s="1">
        <f>ROUNDUP(表1[[#This Row],[NUMBER]]/12,0)+1</f>
        <v>13</v>
      </c>
      <c r="O210" s="1"/>
      <c r="P210" s="1">
        <f>ROUNDUP(表1[[#This Row],[外箱贴标]]/12,0)+2</f>
        <v>2</v>
      </c>
      <c r="Q210" s="1">
        <f>ROUNDUP(表1[[#This Row],[NUMBER]]/25,0)</f>
        <v>6</v>
      </c>
    </row>
    <row r="211" spans="1:17">
      <c r="A211" s="1" t="s">
        <v>51</v>
      </c>
      <c r="B211" s="2">
        <v>42919</v>
      </c>
      <c r="C211" s="2" t="s">
        <v>144</v>
      </c>
      <c r="D211" t="s">
        <v>52</v>
      </c>
      <c r="E211" s="1">
        <v>7453089518592</v>
      </c>
      <c r="F211" t="s">
        <v>8</v>
      </c>
      <c r="G211">
        <v>41</v>
      </c>
      <c r="H211" s="10">
        <v>67</v>
      </c>
      <c r="I211" t="s">
        <v>21</v>
      </c>
      <c r="J211" t="s">
        <v>152</v>
      </c>
      <c r="K211" t="s">
        <v>57</v>
      </c>
      <c r="L211" s="1" t="str">
        <f>表1[[#This Row],[ART]]&amp;".pdf"</f>
        <v>TRONI-1.pdf</v>
      </c>
      <c r="M211" s="1"/>
      <c r="N211" s="1">
        <f>ROUNDUP(表1[[#This Row],[NUMBER]]/12,0)+1</f>
        <v>7</v>
      </c>
      <c r="O211" s="1"/>
      <c r="P211" s="1">
        <f>ROUNDUP(表1[[#This Row],[外箱贴标]]/12,0)+2</f>
        <v>2</v>
      </c>
      <c r="Q211" s="1">
        <f>ROUNDUP(表1[[#This Row],[NUMBER]]/25,0)</f>
        <v>3</v>
      </c>
    </row>
    <row r="212" spans="1:17">
      <c r="A212" s="1" t="s">
        <v>51</v>
      </c>
      <c r="B212" s="2">
        <v>42919</v>
      </c>
      <c r="C212" s="2" t="s">
        <v>144</v>
      </c>
      <c r="D212" t="s">
        <v>52</v>
      </c>
      <c r="E212" s="1">
        <v>7453089518592</v>
      </c>
      <c r="F212" t="s">
        <v>9</v>
      </c>
      <c r="G212">
        <v>36</v>
      </c>
      <c r="H212" s="10">
        <v>67</v>
      </c>
      <c r="I212" t="s">
        <v>21</v>
      </c>
      <c r="J212" t="s">
        <v>152</v>
      </c>
      <c r="K212" t="s">
        <v>57</v>
      </c>
      <c r="L212" s="1" t="str">
        <f>表1[[#This Row],[ART]]&amp;".pdf"</f>
        <v>TRONI-1.pdf</v>
      </c>
      <c r="M212" s="1"/>
      <c r="N212" s="1">
        <f>ROUNDUP(表1[[#This Row],[NUMBER]]/12,0)+1</f>
        <v>7</v>
      </c>
      <c r="O212" s="1"/>
      <c r="P212" s="1">
        <f>ROUNDUP(表1[[#This Row],[外箱贴标]]/12,0)+2</f>
        <v>2</v>
      </c>
      <c r="Q212" s="1">
        <f>ROUNDUP(表1[[#This Row],[NUMBER]]/25,0)</f>
        <v>3</v>
      </c>
    </row>
    <row r="213" spans="1:17">
      <c r="A213" s="1" t="s">
        <v>51</v>
      </c>
      <c r="B213" s="2">
        <v>42919</v>
      </c>
      <c r="C213" s="2" t="s">
        <v>144</v>
      </c>
      <c r="D213" t="s">
        <v>52</v>
      </c>
      <c r="E213" s="1">
        <v>7453089518592</v>
      </c>
      <c r="F213" t="s">
        <v>9</v>
      </c>
      <c r="G213">
        <v>37</v>
      </c>
      <c r="H213" s="10">
        <v>134</v>
      </c>
      <c r="I213" t="s">
        <v>21</v>
      </c>
      <c r="J213" t="s">
        <v>152</v>
      </c>
      <c r="K213" t="s">
        <v>57</v>
      </c>
      <c r="L213" s="1" t="str">
        <f>表1[[#This Row],[ART]]&amp;".pdf"</f>
        <v>TRONI-1.pdf</v>
      </c>
      <c r="M213" s="1"/>
      <c r="N213" s="1">
        <f>ROUNDUP(表1[[#This Row],[NUMBER]]/12,0)+1</f>
        <v>13</v>
      </c>
      <c r="O213" s="1"/>
      <c r="P213" s="1">
        <f>ROUNDUP(表1[[#This Row],[外箱贴标]]/12,0)+2</f>
        <v>2</v>
      </c>
      <c r="Q213" s="1">
        <f>ROUNDUP(表1[[#This Row],[NUMBER]]/25,0)</f>
        <v>6</v>
      </c>
    </row>
    <row r="214" spans="1:17">
      <c r="A214" s="1" t="s">
        <v>51</v>
      </c>
      <c r="B214" s="2">
        <v>42919</v>
      </c>
      <c r="C214" s="2" t="s">
        <v>144</v>
      </c>
      <c r="D214" t="s">
        <v>52</v>
      </c>
      <c r="E214" s="1">
        <v>7453089518592</v>
      </c>
      <c r="F214" t="s">
        <v>9</v>
      </c>
      <c r="G214">
        <v>38</v>
      </c>
      <c r="H214" s="10">
        <v>201</v>
      </c>
      <c r="I214" t="s">
        <v>21</v>
      </c>
      <c r="J214" t="s">
        <v>152</v>
      </c>
      <c r="K214" t="s">
        <v>57</v>
      </c>
      <c r="L214" s="1" t="str">
        <f>表1[[#This Row],[ART]]&amp;".pdf"</f>
        <v>TRONI-1.pdf</v>
      </c>
      <c r="M214" s="1"/>
      <c r="N214" s="1">
        <f>ROUNDUP(表1[[#This Row],[NUMBER]]/12,0)+1</f>
        <v>18</v>
      </c>
      <c r="O214" s="1"/>
      <c r="P214" s="1">
        <f>ROUNDUP(表1[[#This Row],[外箱贴标]]/12,0)+2</f>
        <v>2</v>
      </c>
      <c r="Q214" s="1">
        <f>ROUNDUP(表1[[#This Row],[NUMBER]]/25,0)</f>
        <v>9</v>
      </c>
    </row>
    <row r="215" spans="1:17">
      <c r="A215" s="1" t="s">
        <v>51</v>
      </c>
      <c r="B215" s="2">
        <v>42919</v>
      </c>
      <c r="C215" s="2" t="s">
        <v>144</v>
      </c>
      <c r="D215" t="s">
        <v>52</v>
      </c>
      <c r="E215" s="1">
        <v>7453089518592</v>
      </c>
      <c r="F215" t="s">
        <v>9</v>
      </c>
      <c r="G215">
        <v>39</v>
      </c>
      <c r="H215" s="10">
        <v>201</v>
      </c>
      <c r="I215" t="s">
        <v>21</v>
      </c>
      <c r="J215" t="s">
        <v>152</v>
      </c>
      <c r="K215" t="s">
        <v>57</v>
      </c>
      <c r="L215" s="1" t="str">
        <f>表1[[#This Row],[ART]]&amp;".pdf"</f>
        <v>TRONI-1.pdf</v>
      </c>
      <c r="M215" s="1"/>
      <c r="N215" s="1">
        <f>ROUNDUP(表1[[#This Row],[NUMBER]]/12,0)+1</f>
        <v>18</v>
      </c>
      <c r="O215" s="1"/>
      <c r="P215" s="1">
        <f>ROUNDUP(表1[[#This Row],[外箱贴标]]/12,0)+2</f>
        <v>2</v>
      </c>
      <c r="Q215" s="1">
        <f>ROUNDUP(表1[[#This Row],[NUMBER]]/25,0)</f>
        <v>9</v>
      </c>
    </row>
    <row r="216" spans="1:17">
      <c r="A216" s="1" t="s">
        <v>51</v>
      </c>
      <c r="B216" s="2">
        <v>42919</v>
      </c>
      <c r="C216" s="2" t="s">
        <v>144</v>
      </c>
      <c r="D216" t="s">
        <v>52</v>
      </c>
      <c r="E216" s="1">
        <v>7453089518592</v>
      </c>
      <c r="F216" t="s">
        <v>9</v>
      </c>
      <c r="G216">
        <v>40</v>
      </c>
      <c r="H216" s="10">
        <v>134</v>
      </c>
      <c r="I216" t="s">
        <v>21</v>
      </c>
      <c r="J216" t="s">
        <v>152</v>
      </c>
      <c r="K216" t="s">
        <v>57</v>
      </c>
      <c r="L216" s="1" t="str">
        <f>表1[[#This Row],[ART]]&amp;".pdf"</f>
        <v>TRONI-1.pdf</v>
      </c>
      <c r="M216" s="1"/>
      <c r="N216" s="1">
        <f>ROUNDUP(表1[[#This Row],[NUMBER]]/12,0)+1</f>
        <v>13</v>
      </c>
      <c r="O216" s="1"/>
      <c r="P216" s="1">
        <f>ROUNDUP(表1[[#This Row],[外箱贴标]]/12,0)+2</f>
        <v>2</v>
      </c>
      <c r="Q216" s="1">
        <f>ROUNDUP(表1[[#This Row],[NUMBER]]/25,0)</f>
        <v>6</v>
      </c>
    </row>
    <row r="217" spans="1:17">
      <c r="A217" s="1" t="s">
        <v>51</v>
      </c>
      <c r="B217" s="2">
        <v>42919</v>
      </c>
      <c r="C217" s="2" t="s">
        <v>144</v>
      </c>
      <c r="D217" t="s">
        <v>52</v>
      </c>
      <c r="E217" s="1">
        <v>7453089518592</v>
      </c>
      <c r="F217" t="s">
        <v>9</v>
      </c>
      <c r="G217">
        <v>41</v>
      </c>
      <c r="H217" s="10">
        <v>67</v>
      </c>
      <c r="I217" t="s">
        <v>21</v>
      </c>
      <c r="J217" t="s">
        <v>152</v>
      </c>
      <c r="K217" t="s">
        <v>57</v>
      </c>
      <c r="L217" s="1" t="str">
        <f>表1[[#This Row],[ART]]&amp;".pdf"</f>
        <v>TRONI-1.pdf</v>
      </c>
      <c r="M217" s="1"/>
      <c r="N217" s="1">
        <f>ROUNDUP(表1[[#This Row],[NUMBER]]/12,0)+1</f>
        <v>7</v>
      </c>
      <c r="O217" s="1"/>
      <c r="P217" s="1">
        <f>ROUNDUP(表1[[#This Row],[外箱贴标]]/12,0)+2</f>
        <v>2</v>
      </c>
      <c r="Q217" s="1">
        <f>ROUNDUP(表1[[#This Row],[NUMBER]]/25,0)</f>
        <v>3</v>
      </c>
    </row>
    <row r="218" spans="1:17">
      <c r="A218" s="1" t="s">
        <v>53</v>
      </c>
      <c r="B218" s="2">
        <v>42933</v>
      </c>
      <c r="C218" s="2" t="s">
        <v>144</v>
      </c>
      <c r="D218" t="s">
        <v>54</v>
      </c>
      <c r="E218" s="1">
        <v>7453089518684</v>
      </c>
      <c r="F218" t="s">
        <v>55</v>
      </c>
      <c r="G218">
        <v>35</v>
      </c>
      <c r="H218" s="10">
        <v>84</v>
      </c>
      <c r="I218" t="s">
        <v>21</v>
      </c>
      <c r="J218" t="s">
        <v>152</v>
      </c>
      <c r="K218" t="s">
        <v>57</v>
      </c>
      <c r="L218" s="1" t="str">
        <f>表1[[#This Row],[ART]]&amp;".pdf"</f>
        <v>DIDO-1.pdf</v>
      </c>
      <c r="M218" s="1"/>
      <c r="N218" s="1">
        <f>ROUNDUP(表1[[#This Row],[NUMBER]]/12,0)+1</f>
        <v>8</v>
      </c>
      <c r="O218" s="1"/>
      <c r="P218" s="1">
        <f>ROUNDUP(表1[[#This Row],[外箱贴标]]/12,0)+2</f>
        <v>2</v>
      </c>
      <c r="Q218" s="1">
        <f>ROUNDUP(表1[[#This Row],[NUMBER]]/25,0)</f>
        <v>4</v>
      </c>
    </row>
    <row r="219" spans="1:17">
      <c r="A219" s="1" t="s">
        <v>53</v>
      </c>
      <c r="B219" s="2">
        <v>42933</v>
      </c>
      <c r="C219" s="2" t="s">
        <v>144</v>
      </c>
      <c r="D219" t="s">
        <v>54</v>
      </c>
      <c r="E219" s="1">
        <v>7453089518684</v>
      </c>
      <c r="F219" t="s">
        <v>55</v>
      </c>
      <c r="G219">
        <v>36</v>
      </c>
      <c r="H219" s="10">
        <v>168</v>
      </c>
      <c r="I219" t="s">
        <v>21</v>
      </c>
      <c r="J219" t="s">
        <v>152</v>
      </c>
      <c r="K219" t="s">
        <v>57</v>
      </c>
      <c r="L219" s="1" t="str">
        <f>表1[[#This Row],[ART]]&amp;".pdf"</f>
        <v>DIDO-1.pdf</v>
      </c>
      <c r="M219" s="1"/>
      <c r="N219" s="1">
        <f>ROUNDUP(表1[[#This Row],[NUMBER]]/12,0)+1</f>
        <v>15</v>
      </c>
      <c r="O219" s="1"/>
      <c r="P219" s="1">
        <f>ROUNDUP(表1[[#This Row],[外箱贴标]]/12,0)+2</f>
        <v>2</v>
      </c>
      <c r="Q219" s="1">
        <f>ROUNDUP(表1[[#This Row],[NUMBER]]/25,0)</f>
        <v>7</v>
      </c>
    </row>
    <row r="220" spans="1:17">
      <c r="A220" s="1" t="s">
        <v>53</v>
      </c>
      <c r="B220" s="2">
        <v>42933</v>
      </c>
      <c r="C220" s="2" t="s">
        <v>144</v>
      </c>
      <c r="D220" t="s">
        <v>54</v>
      </c>
      <c r="E220" s="1">
        <v>7453089518684</v>
      </c>
      <c r="F220" t="s">
        <v>55</v>
      </c>
      <c r="G220">
        <v>37</v>
      </c>
      <c r="H220" s="10">
        <v>252</v>
      </c>
      <c r="I220" t="s">
        <v>21</v>
      </c>
      <c r="J220" t="s">
        <v>152</v>
      </c>
      <c r="K220" t="s">
        <v>57</v>
      </c>
      <c r="L220" s="1" t="str">
        <f>表1[[#This Row],[ART]]&amp;".pdf"</f>
        <v>DIDO-1.pdf</v>
      </c>
      <c r="M220" s="1"/>
      <c r="N220" s="1">
        <f>ROUNDUP(表1[[#This Row],[NUMBER]]/12,0)+1</f>
        <v>22</v>
      </c>
      <c r="O220" s="1"/>
      <c r="P220" s="1">
        <f>ROUNDUP(表1[[#This Row],[外箱贴标]]/12,0)+2</f>
        <v>2</v>
      </c>
      <c r="Q220" s="1">
        <f>ROUNDUP(表1[[#This Row],[NUMBER]]/25,0)</f>
        <v>11</v>
      </c>
    </row>
    <row r="221" spans="1:17">
      <c r="A221" s="1" t="s">
        <v>53</v>
      </c>
      <c r="B221" s="2">
        <v>42933</v>
      </c>
      <c r="C221" s="2" t="s">
        <v>144</v>
      </c>
      <c r="D221" t="s">
        <v>54</v>
      </c>
      <c r="E221" s="1">
        <v>7453089518684</v>
      </c>
      <c r="F221" t="s">
        <v>55</v>
      </c>
      <c r="G221">
        <v>38</v>
      </c>
      <c r="H221" s="10">
        <v>252</v>
      </c>
      <c r="I221" t="s">
        <v>21</v>
      </c>
      <c r="J221" t="s">
        <v>152</v>
      </c>
      <c r="K221" t="s">
        <v>57</v>
      </c>
      <c r="L221" s="1" t="str">
        <f>表1[[#This Row],[ART]]&amp;".pdf"</f>
        <v>DIDO-1.pdf</v>
      </c>
      <c r="M221" s="1"/>
      <c r="N221" s="1">
        <f>ROUNDUP(表1[[#This Row],[NUMBER]]/12,0)+1</f>
        <v>22</v>
      </c>
      <c r="O221" s="1"/>
      <c r="P221" s="1">
        <f>ROUNDUP(表1[[#This Row],[外箱贴标]]/12,0)+2</f>
        <v>2</v>
      </c>
      <c r="Q221" s="1">
        <f>ROUNDUP(表1[[#This Row],[NUMBER]]/25,0)</f>
        <v>11</v>
      </c>
    </row>
    <row r="222" spans="1:17">
      <c r="A222" s="1" t="s">
        <v>53</v>
      </c>
      <c r="B222" s="2">
        <v>42933</v>
      </c>
      <c r="C222" s="2" t="s">
        <v>144</v>
      </c>
      <c r="D222" t="s">
        <v>54</v>
      </c>
      <c r="E222" s="1">
        <v>7453089518684</v>
      </c>
      <c r="F222" t="s">
        <v>55</v>
      </c>
      <c r="G222">
        <v>39</v>
      </c>
      <c r="H222" s="10">
        <v>168</v>
      </c>
      <c r="I222" t="s">
        <v>21</v>
      </c>
      <c r="J222" t="s">
        <v>152</v>
      </c>
      <c r="K222" t="s">
        <v>57</v>
      </c>
      <c r="L222" s="1" t="str">
        <f>表1[[#This Row],[ART]]&amp;".pdf"</f>
        <v>DIDO-1.pdf</v>
      </c>
      <c r="M222" s="1"/>
      <c r="N222" s="1">
        <f>ROUNDUP(表1[[#This Row],[NUMBER]]/12,0)+1</f>
        <v>15</v>
      </c>
      <c r="O222" s="1"/>
      <c r="P222" s="1">
        <f>ROUNDUP(表1[[#This Row],[外箱贴标]]/12,0)+2</f>
        <v>2</v>
      </c>
      <c r="Q222" s="1">
        <f>ROUNDUP(表1[[#This Row],[NUMBER]]/25,0)</f>
        <v>7</v>
      </c>
    </row>
    <row r="223" spans="1:17">
      <c r="A223" s="1" t="s">
        <v>53</v>
      </c>
      <c r="B223" s="2">
        <v>42933</v>
      </c>
      <c r="C223" s="2" t="s">
        <v>144</v>
      </c>
      <c r="D223" t="s">
        <v>54</v>
      </c>
      <c r="E223" s="1">
        <v>7453089518684</v>
      </c>
      <c r="F223" t="s">
        <v>55</v>
      </c>
      <c r="G223">
        <v>40</v>
      </c>
      <c r="H223" s="10">
        <v>84</v>
      </c>
      <c r="I223" t="s">
        <v>21</v>
      </c>
      <c r="J223" t="s">
        <v>152</v>
      </c>
      <c r="K223" t="s">
        <v>57</v>
      </c>
      <c r="L223" s="1" t="str">
        <f>表1[[#This Row],[ART]]&amp;".pdf"</f>
        <v>DIDO-1.pdf</v>
      </c>
      <c r="M223" s="1"/>
      <c r="N223" s="1">
        <f>ROUNDUP(表1[[#This Row],[NUMBER]]/12,0)+1</f>
        <v>8</v>
      </c>
      <c r="O223" s="1"/>
      <c r="P223" s="1">
        <f>ROUNDUP(表1[[#This Row],[外箱贴标]]/12,0)+2</f>
        <v>2</v>
      </c>
      <c r="Q223" s="1">
        <f>ROUNDUP(表1[[#This Row],[NUMBER]]/25,0)</f>
        <v>4</v>
      </c>
    </row>
    <row r="224" spans="1:17">
      <c r="A224" s="1" t="s">
        <v>53</v>
      </c>
      <c r="B224" s="2">
        <v>42933</v>
      </c>
      <c r="C224" s="2" t="s">
        <v>144</v>
      </c>
      <c r="D224" t="s">
        <v>54</v>
      </c>
      <c r="E224" s="1">
        <v>7453089518684</v>
      </c>
      <c r="F224" t="s">
        <v>8</v>
      </c>
      <c r="G224">
        <v>35</v>
      </c>
      <c r="H224" s="10">
        <v>84</v>
      </c>
      <c r="I224" t="s">
        <v>21</v>
      </c>
      <c r="J224" t="s">
        <v>152</v>
      </c>
      <c r="K224" t="s">
        <v>57</v>
      </c>
      <c r="L224" s="1" t="str">
        <f>表1[[#This Row],[ART]]&amp;".pdf"</f>
        <v>DIDO-1.pdf</v>
      </c>
      <c r="M224" s="1"/>
      <c r="N224" s="1">
        <f>ROUNDUP(表1[[#This Row],[NUMBER]]/12,0)+1</f>
        <v>8</v>
      </c>
      <c r="O224" s="1"/>
      <c r="P224" s="1">
        <f>ROUNDUP(表1[[#This Row],[外箱贴标]]/12,0)+2</f>
        <v>2</v>
      </c>
      <c r="Q224" s="1">
        <f>ROUNDUP(表1[[#This Row],[NUMBER]]/25,0)</f>
        <v>4</v>
      </c>
    </row>
    <row r="225" spans="1:17">
      <c r="A225" s="1" t="s">
        <v>53</v>
      </c>
      <c r="B225" s="2">
        <v>42933</v>
      </c>
      <c r="C225" s="2" t="s">
        <v>144</v>
      </c>
      <c r="D225" t="s">
        <v>54</v>
      </c>
      <c r="E225" s="1">
        <v>7453089518684</v>
      </c>
      <c r="F225" t="s">
        <v>8</v>
      </c>
      <c r="G225">
        <v>36</v>
      </c>
      <c r="H225" s="10">
        <v>168</v>
      </c>
      <c r="I225" t="s">
        <v>21</v>
      </c>
      <c r="J225" t="s">
        <v>152</v>
      </c>
      <c r="K225" t="s">
        <v>57</v>
      </c>
      <c r="L225" s="1" t="str">
        <f>表1[[#This Row],[ART]]&amp;".pdf"</f>
        <v>DIDO-1.pdf</v>
      </c>
      <c r="M225" s="1"/>
      <c r="N225" s="1">
        <f>ROUNDUP(表1[[#This Row],[NUMBER]]/12,0)+1</f>
        <v>15</v>
      </c>
      <c r="O225" s="1"/>
      <c r="P225" s="1">
        <f>ROUNDUP(表1[[#This Row],[外箱贴标]]/12,0)+2</f>
        <v>2</v>
      </c>
      <c r="Q225" s="1">
        <f>ROUNDUP(表1[[#This Row],[NUMBER]]/25,0)</f>
        <v>7</v>
      </c>
    </row>
    <row r="226" spans="1:17">
      <c r="A226" s="1" t="s">
        <v>53</v>
      </c>
      <c r="B226" s="2">
        <v>42933</v>
      </c>
      <c r="C226" s="2" t="s">
        <v>144</v>
      </c>
      <c r="D226" t="s">
        <v>54</v>
      </c>
      <c r="E226" s="1">
        <v>7453089518684</v>
      </c>
      <c r="F226" t="s">
        <v>8</v>
      </c>
      <c r="G226">
        <v>37</v>
      </c>
      <c r="H226" s="10">
        <v>252</v>
      </c>
      <c r="I226" t="s">
        <v>21</v>
      </c>
      <c r="J226" t="s">
        <v>152</v>
      </c>
      <c r="K226" t="s">
        <v>57</v>
      </c>
      <c r="L226" s="1" t="str">
        <f>表1[[#This Row],[ART]]&amp;".pdf"</f>
        <v>DIDO-1.pdf</v>
      </c>
      <c r="M226" s="1"/>
      <c r="N226" s="1">
        <f>ROUNDUP(表1[[#This Row],[NUMBER]]/12,0)+1</f>
        <v>22</v>
      </c>
      <c r="O226" s="1"/>
      <c r="P226" s="1">
        <f>ROUNDUP(表1[[#This Row],[外箱贴标]]/12,0)+2</f>
        <v>2</v>
      </c>
      <c r="Q226" s="1">
        <f>ROUNDUP(表1[[#This Row],[NUMBER]]/25,0)</f>
        <v>11</v>
      </c>
    </row>
    <row r="227" spans="1:17">
      <c r="A227" s="1" t="s">
        <v>53</v>
      </c>
      <c r="B227" s="2">
        <v>42933</v>
      </c>
      <c r="C227" s="2" t="s">
        <v>144</v>
      </c>
      <c r="D227" t="s">
        <v>54</v>
      </c>
      <c r="E227" s="1">
        <v>7453089518684</v>
      </c>
      <c r="F227" t="s">
        <v>8</v>
      </c>
      <c r="G227">
        <v>38</v>
      </c>
      <c r="H227" s="10">
        <v>252</v>
      </c>
      <c r="I227" t="s">
        <v>21</v>
      </c>
      <c r="J227" t="s">
        <v>152</v>
      </c>
      <c r="K227" t="s">
        <v>57</v>
      </c>
      <c r="L227" s="1" t="str">
        <f>表1[[#This Row],[ART]]&amp;".pdf"</f>
        <v>DIDO-1.pdf</v>
      </c>
      <c r="M227" s="1"/>
      <c r="N227" s="1">
        <f>ROUNDUP(表1[[#This Row],[NUMBER]]/12,0)+1</f>
        <v>22</v>
      </c>
      <c r="O227" s="1"/>
      <c r="P227" s="1">
        <f>ROUNDUP(表1[[#This Row],[外箱贴标]]/12,0)+2</f>
        <v>2</v>
      </c>
      <c r="Q227" s="1">
        <f>ROUNDUP(表1[[#This Row],[NUMBER]]/25,0)</f>
        <v>11</v>
      </c>
    </row>
    <row r="228" spans="1:17">
      <c r="A228" s="1" t="s">
        <v>53</v>
      </c>
      <c r="B228" s="2">
        <v>42933</v>
      </c>
      <c r="C228" s="2" t="s">
        <v>144</v>
      </c>
      <c r="D228" t="s">
        <v>54</v>
      </c>
      <c r="E228" s="1">
        <v>7453089518684</v>
      </c>
      <c r="F228" t="s">
        <v>8</v>
      </c>
      <c r="G228">
        <v>39</v>
      </c>
      <c r="H228" s="10">
        <v>168</v>
      </c>
      <c r="I228" t="s">
        <v>21</v>
      </c>
      <c r="J228" t="s">
        <v>152</v>
      </c>
      <c r="K228" t="s">
        <v>57</v>
      </c>
      <c r="L228" s="1" t="str">
        <f>表1[[#This Row],[ART]]&amp;".pdf"</f>
        <v>DIDO-1.pdf</v>
      </c>
      <c r="M228" s="1"/>
      <c r="N228" s="1">
        <f>ROUNDUP(表1[[#This Row],[NUMBER]]/12,0)+1</f>
        <v>15</v>
      </c>
      <c r="O228" s="1"/>
      <c r="P228" s="1">
        <f>ROUNDUP(表1[[#This Row],[外箱贴标]]/12,0)+2</f>
        <v>2</v>
      </c>
      <c r="Q228" s="1">
        <f>ROUNDUP(表1[[#This Row],[NUMBER]]/25,0)</f>
        <v>7</v>
      </c>
    </row>
    <row r="229" spans="1:17">
      <c r="A229" s="1" t="s">
        <v>53</v>
      </c>
      <c r="B229" s="2">
        <v>42933</v>
      </c>
      <c r="C229" s="2" t="s">
        <v>144</v>
      </c>
      <c r="D229" t="s">
        <v>54</v>
      </c>
      <c r="E229" s="1">
        <v>7453089518684</v>
      </c>
      <c r="F229" t="s">
        <v>8</v>
      </c>
      <c r="G229">
        <v>40</v>
      </c>
      <c r="H229" s="10">
        <v>84</v>
      </c>
      <c r="I229" t="s">
        <v>21</v>
      </c>
      <c r="J229" t="s">
        <v>152</v>
      </c>
      <c r="K229" t="s">
        <v>57</v>
      </c>
      <c r="L229" s="1" t="str">
        <f>表1[[#This Row],[ART]]&amp;".pdf"</f>
        <v>DIDO-1.pdf</v>
      </c>
      <c r="M229" s="1"/>
      <c r="N229" s="1">
        <f>ROUNDUP(表1[[#This Row],[NUMBER]]/12,0)+1</f>
        <v>8</v>
      </c>
      <c r="O229" s="1"/>
      <c r="P229" s="1">
        <f>ROUNDUP(表1[[#This Row],[外箱贴标]]/12,0)+2</f>
        <v>2</v>
      </c>
      <c r="Q229" s="1">
        <f>ROUNDUP(表1[[#This Row],[NUMBER]]/25,0)</f>
        <v>4</v>
      </c>
    </row>
    <row r="230" spans="1:17">
      <c r="A230" s="1" t="s">
        <v>53</v>
      </c>
      <c r="B230" s="2">
        <v>42933</v>
      </c>
      <c r="C230" s="2" t="s">
        <v>144</v>
      </c>
      <c r="D230" t="s">
        <v>54</v>
      </c>
      <c r="E230" s="1">
        <v>7453089518684</v>
      </c>
      <c r="F230" t="s">
        <v>9</v>
      </c>
      <c r="G230">
        <v>35</v>
      </c>
      <c r="H230" s="10">
        <v>84</v>
      </c>
      <c r="I230" t="s">
        <v>21</v>
      </c>
      <c r="J230" t="s">
        <v>152</v>
      </c>
      <c r="K230" t="s">
        <v>57</v>
      </c>
      <c r="L230" s="1" t="str">
        <f>表1[[#This Row],[ART]]&amp;".pdf"</f>
        <v>DIDO-1.pdf</v>
      </c>
      <c r="M230" s="1"/>
      <c r="N230" s="1">
        <f>ROUNDUP(表1[[#This Row],[NUMBER]]/12,0)+1</f>
        <v>8</v>
      </c>
      <c r="O230" s="1"/>
      <c r="P230" s="1">
        <f>ROUNDUP(表1[[#This Row],[外箱贴标]]/12,0)+2</f>
        <v>2</v>
      </c>
      <c r="Q230" s="1">
        <f>ROUNDUP(表1[[#This Row],[NUMBER]]/25,0)</f>
        <v>4</v>
      </c>
    </row>
    <row r="231" spans="1:17">
      <c r="A231" s="1" t="s">
        <v>56</v>
      </c>
      <c r="B231" s="2">
        <v>42933</v>
      </c>
      <c r="C231" s="2" t="s">
        <v>144</v>
      </c>
      <c r="D231" t="s">
        <v>54</v>
      </c>
      <c r="E231" s="1">
        <v>7453089518684</v>
      </c>
      <c r="F231" t="s">
        <v>9</v>
      </c>
      <c r="G231">
        <v>36</v>
      </c>
      <c r="H231" s="10">
        <v>168</v>
      </c>
      <c r="I231" t="s">
        <v>21</v>
      </c>
      <c r="J231" t="s">
        <v>152</v>
      </c>
      <c r="K231" t="s">
        <v>57</v>
      </c>
      <c r="L231" s="1" t="str">
        <f>表1[[#This Row],[ART]]&amp;".pdf"</f>
        <v>DIDO-1.pdf</v>
      </c>
      <c r="M231" s="1"/>
      <c r="N231" s="1">
        <f>ROUNDUP(表1[[#This Row],[NUMBER]]/12,0)+1</f>
        <v>15</v>
      </c>
      <c r="O231" s="1"/>
      <c r="P231" s="1">
        <f>ROUNDUP(表1[[#This Row],[外箱贴标]]/12,0)+2</f>
        <v>2</v>
      </c>
      <c r="Q231" s="1">
        <f>ROUNDUP(表1[[#This Row],[NUMBER]]/25,0)</f>
        <v>7</v>
      </c>
    </row>
    <row r="232" spans="1:17">
      <c r="A232" s="1" t="s">
        <v>53</v>
      </c>
      <c r="B232" s="2">
        <v>42933</v>
      </c>
      <c r="C232" s="2" t="s">
        <v>144</v>
      </c>
      <c r="D232" t="s">
        <v>54</v>
      </c>
      <c r="E232" s="1">
        <v>7453089518684</v>
      </c>
      <c r="F232" t="s">
        <v>9</v>
      </c>
      <c r="G232">
        <v>37</v>
      </c>
      <c r="H232" s="10">
        <v>252</v>
      </c>
      <c r="I232" t="s">
        <v>21</v>
      </c>
      <c r="J232" t="s">
        <v>152</v>
      </c>
      <c r="K232" t="s">
        <v>57</v>
      </c>
      <c r="L232" s="1" t="str">
        <f>表1[[#This Row],[ART]]&amp;".pdf"</f>
        <v>DIDO-1.pdf</v>
      </c>
      <c r="M232" s="1"/>
      <c r="N232" s="1">
        <f>ROUNDUP(表1[[#This Row],[NUMBER]]/12,0)+1</f>
        <v>22</v>
      </c>
      <c r="O232" s="1"/>
      <c r="P232" s="1">
        <f>ROUNDUP(表1[[#This Row],[外箱贴标]]/12,0)+2</f>
        <v>2</v>
      </c>
      <c r="Q232" s="1">
        <f>ROUNDUP(表1[[#This Row],[NUMBER]]/25,0)</f>
        <v>11</v>
      </c>
    </row>
    <row r="233" spans="1:17">
      <c r="A233" s="1" t="s">
        <v>53</v>
      </c>
      <c r="B233" s="2">
        <v>42933</v>
      </c>
      <c r="C233" s="2" t="s">
        <v>144</v>
      </c>
      <c r="D233" t="s">
        <v>54</v>
      </c>
      <c r="E233" s="1">
        <v>7453089518684</v>
      </c>
      <c r="F233" t="s">
        <v>9</v>
      </c>
      <c r="G233">
        <v>38</v>
      </c>
      <c r="H233" s="10">
        <v>252</v>
      </c>
      <c r="I233" t="s">
        <v>21</v>
      </c>
      <c r="J233" t="s">
        <v>152</v>
      </c>
      <c r="K233" t="s">
        <v>57</v>
      </c>
      <c r="L233" s="1" t="str">
        <f>表1[[#This Row],[ART]]&amp;".pdf"</f>
        <v>DIDO-1.pdf</v>
      </c>
      <c r="M233" s="1"/>
      <c r="N233" s="1">
        <f>ROUNDUP(表1[[#This Row],[NUMBER]]/12,0)+1</f>
        <v>22</v>
      </c>
      <c r="O233" s="1"/>
      <c r="P233" s="1">
        <f>ROUNDUP(表1[[#This Row],[外箱贴标]]/12,0)+2</f>
        <v>2</v>
      </c>
      <c r="Q233" s="1">
        <f>ROUNDUP(表1[[#This Row],[NUMBER]]/25,0)</f>
        <v>11</v>
      </c>
    </row>
    <row r="234" spans="1:17">
      <c r="A234" s="1" t="s">
        <v>53</v>
      </c>
      <c r="B234" s="2">
        <v>42933</v>
      </c>
      <c r="C234" s="2" t="s">
        <v>144</v>
      </c>
      <c r="D234" t="s">
        <v>54</v>
      </c>
      <c r="E234" s="1">
        <v>7453089518684</v>
      </c>
      <c r="F234" t="s">
        <v>9</v>
      </c>
      <c r="G234">
        <v>39</v>
      </c>
      <c r="H234" s="10">
        <v>168</v>
      </c>
      <c r="I234" t="s">
        <v>21</v>
      </c>
      <c r="J234" t="s">
        <v>152</v>
      </c>
      <c r="K234" t="s">
        <v>57</v>
      </c>
      <c r="L234" s="1" t="str">
        <f>表1[[#This Row],[ART]]&amp;".pdf"</f>
        <v>DIDO-1.pdf</v>
      </c>
      <c r="M234" s="1"/>
      <c r="N234" s="1">
        <f>ROUNDUP(表1[[#This Row],[NUMBER]]/12,0)+1</f>
        <v>15</v>
      </c>
      <c r="O234" s="1"/>
      <c r="P234" s="1">
        <f>ROUNDUP(表1[[#This Row],[外箱贴标]]/12,0)+2</f>
        <v>2</v>
      </c>
      <c r="Q234" s="1">
        <f>ROUNDUP(表1[[#This Row],[NUMBER]]/25,0)</f>
        <v>7</v>
      </c>
    </row>
    <row r="235" spans="1:17">
      <c r="A235" s="1" t="s">
        <v>53</v>
      </c>
      <c r="B235" s="2">
        <v>42933</v>
      </c>
      <c r="C235" s="2" t="s">
        <v>144</v>
      </c>
      <c r="D235" t="s">
        <v>54</v>
      </c>
      <c r="E235" s="1">
        <v>7453089518684</v>
      </c>
      <c r="F235" t="s">
        <v>9</v>
      </c>
      <c r="G235">
        <v>40</v>
      </c>
      <c r="H235" s="10">
        <v>84</v>
      </c>
      <c r="I235" t="s">
        <v>21</v>
      </c>
      <c r="J235" t="s">
        <v>152</v>
      </c>
      <c r="K235" t="s">
        <v>57</v>
      </c>
      <c r="L235" s="1" t="str">
        <f>表1[[#This Row],[ART]]&amp;".pdf"</f>
        <v>DIDO-1.pdf</v>
      </c>
      <c r="M235" s="1"/>
      <c r="N235" s="1">
        <f>ROUNDUP(表1[[#This Row],[NUMBER]]/12,0)+1</f>
        <v>8</v>
      </c>
      <c r="O235" s="1"/>
      <c r="P235" s="1">
        <f>ROUNDUP(表1[[#This Row],[外箱贴标]]/12,0)+2</f>
        <v>2</v>
      </c>
      <c r="Q235" s="1">
        <f>ROUNDUP(表1[[#This Row],[NUMBER]]/25,0)</f>
        <v>4</v>
      </c>
    </row>
    <row r="236" spans="1:17" s="7" customFormat="1">
      <c r="A236" s="5" t="s">
        <v>60</v>
      </c>
      <c r="B236" s="6">
        <v>42955</v>
      </c>
      <c r="C236" s="2" t="s">
        <v>144</v>
      </c>
      <c r="D236" s="7" t="s">
        <v>59</v>
      </c>
      <c r="E236" s="7">
        <v>7453089530310</v>
      </c>
      <c r="F236" s="7" t="s">
        <v>61</v>
      </c>
      <c r="G236" s="7">
        <v>35</v>
      </c>
      <c r="H236" s="11">
        <v>67</v>
      </c>
      <c r="I236" s="7" t="s">
        <v>21</v>
      </c>
      <c r="J236" s="7" t="s">
        <v>152</v>
      </c>
      <c r="K236" s="7" t="s">
        <v>58</v>
      </c>
      <c r="L236" s="5" t="str">
        <f>表1[[#This Row],[ART]]&amp;".pdf"</f>
        <v>DISA-1.pdf</v>
      </c>
      <c r="M236" s="5"/>
      <c r="N236" s="5">
        <f>ROUNDUP(表1[[#This Row],[NUMBER]]/12,0)+1</f>
        <v>7</v>
      </c>
      <c r="O236" s="5"/>
      <c r="P236" s="5">
        <f>ROUNDUP(表1[[#This Row],[外箱贴标]]/12,0)+2</f>
        <v>2</v>
      </c>
      <c r="Q236" s="5">
        <f>ROUNDUP(表1[[#This Row],[NUMBER]]/25,0)</f>
        <v>3</v>
      </c>
    </row>
    <row r="237" spans="1:17">
      <c r="A237" s="1" t="s">
        <v>60</v>
      </c>
      <c r="B237" s="2">
        <v>42955</v>
      </c>
      <c r="C237" s="2" t="s">
        <v>144</v>
      </c>
      <c r="D237" t="s">
        <v>59</v>
      </c>
      <c r="E237">
        <v>7453089530310</v>
      </c>
      <c r="F237" t="s">
        <v>61</v>
      </c>
      <c r="G237">
        <v>36</v>
      </c>
      <c r="H237" s="10">
        <v>134</v>
      </c>
      <c r="I237" t="s">
        <v>21</v>
      </c>
      <c r="J237" t="s">
        <v>152</v>
      </c>
      <c r="K237" t="s">
        <v>58</v>
      </c>
      <c r="L237" s="1" t="str">
        <f>表1[[#This Row],[ART]]&amp;".pdf"</f>
        <v>DISA-1.pdf</v>
      </c>
      <c r="M237" s="1"/>
      <c r="N237" s="5">
        <f>ROUNDUP(表1[[#This Row],[NUMBER]]/12,0)+1</f>
        <v>13</v>
      </c>
      <c r="O237" s="1"/>
      <c r="P237" s="1">
        <f>ROUNDUP(表1[[#This Row],[外箱贴标]]/12,0)+2</f>
        <v>2</v>
      </c>
      <c r="Q237" s="1">
        <f>ROUNDUP(表1[[#This Row],[NUMBER]]/25,0)</f>
        <v>6</v>
      </c>
    </row>
    <row r="238" spans="1:17">
      <c r="A238" s="1" t="s">
        <v>60</v>
      </c>
      <c r="B238" s="2">
        <v>42955</v>
      </c>
      <c r="C238" s="2" t="s">
        <v>144</v>
      </c>
      <c r="D238" t="s">
        <v>66</v>
      </c>
      <c r="E238">
        <v>7453089530310</v>
      </c>
      <c r="F238" t="s">
        <v>61</v>
      </c>
      <c r="G238">
        <v>37</v>
      </c>
      <c r="H238" s="10">
        <v>201</v>
      </c>
      <c r="I238" t="s">
        <v>21</v>
      </c>
      <c r="J238" t="s">
        <v>152</v>
      </c>
      <c r="K238" t="s">
        <v>58</v>
      </c>
      <c r="L238" s="1" t="str">
        <f>表1[[#This Row],[ART]]&amp;".pdf"</f>
        <v>DISA-1.pdf</v>
      </c>
      <c r="M238" s="1"/>
      <c r="N238" s="5">
        <f>ROUNDUP(表1[[#This Row],[NUMBER]]/12,0)+1</f>
        <v>18</v>
      </c>
      <c r="O238" s="1"/>
      <c r="P238" s="1">
        <f>ROUNDUP(表1[[#This Row],[外箱贴标]]/12,0)+2</f>
        <v>2</v>
      </c>
      <c r="Q238" s="1">
        <f>ROUNDUP(表1[[#This Row],[NUMBER]]/25,0)</f>
        <v>9</v>
      </c>
    </row>
    <row r="239" spans="1:17">
      <c r="A239" s="1" t="s">
        <v>60</v>
      </c>
      <c r="B239" s="2">
        <v>42955</v>
      </c>
      <c r="C239" s="2" t="s">
        <v>144</v>
      </c>
      <c r="D239" t="s">
        <v>59</v>
      </c>
      <c r="E239">
        <v>7453089530310</v>
      </c>
      <c r="F239" t="s">
        <v>61</v>
      </c>
      <c r="G239">
        <v>38</v>
      </c>
      <c r="H239" s="10">
        <v>201</v>
      </c>
      <c r="I239" t="s">
        <v>21</v>
      </c>
      <c r="J239" t="s">
        <v>152</v>
      </c>
      <c r="K239" t="s">
        <v>58</v>
      </c>
      <c r="L239" s="1" t="str">
        <f>表1[[#This Row],[ART]]&amp;".pdf"</f>
        <v>DISA-1.pdf</v>
      </c>
      <c r="M239" s="1"/>
      <c r="N239" s="5">
        <f>ROUNDUP(表1[[#This Row],[NUMBER]]/12,0)+1</f>
        <v>18</v>
      </c>
      <c r="O239" s="1"/>
      <c r="P239" s="1">
        <f>ROUNDUP(表1[[#This Row],[外箱贴标]]/12,0)+2</f>
        <v>2</v>
      </c>
      <c r="Q239" s="1">
        <f>ROUNDUP(表1[[#This Row],[NUMBER]]/25,0)</f>
        <v>9</v>
      </c>
    </row>
    <row r="240" spans="1:17">
      <c r="A240" s="1" t="s">
        <v>60</v>
      </c>
      <c r="B240" s="2">
        <v>42955</v>
      </c>
      <c r="C240" s="2" t="s">
        <v>144</v>
      </c>
      <c r="D240" t="s">
        <v>59</v>
      </c>
      <c r="E240">
        <v>7453089530310</v>
      </c>
      <c r="F240" t="s">
        <v>61</v>
      </c>
      <c r="G240">
        <v>39</v>
      </c>
      <c r="H240" s="10">
        <v>134</v>
      </c>
      <c r="I240" t="s">
        <v>21</v>
      </c>
      <c r="J240" t="s">
        <v>152</v>
      </c>
      <c r="K240" t="s">
        <v>58</v>
      </c>
      <c r="L240" s="1" t="str">
        <f>表1[[#This Row],[ART]]&amp;".pdf"</f>
        <v>DISA-1.pdf</v>
      </c>
      <c r="M240" s="1"/>
      <c r="N240" s="5">
        <f>ROUNDUP(表1[[#This Row],[NUMBER]]/12,0)+1</f>
        <v>13</v>
      </c>
      <c r="O240" s="1"/>
      <c r="P240" s="1">
        <f>ROUNDUP(表1[[#This Row],[外箱贴标]]/12,0)+2</f>
        <v>2</v>
      </c>
      <c r="Q240" s="1">
        <f>ROUNDUP(表1[[#This Row],[NUMBER]]/25,0)</f>
        <v>6</v>
      </c>
    </row>
    <row r="241" spans="1:17">
      <c r="A241" s="1" t="s">
        <v>60</v>
      </c>
      <c r="B241" s="2">
        <v>42955</v>
      </c>
      <c r="C241" s="2" t="s">
        <v>144</v>
      </c>
      <c r="D241" t="s">
        <v>59</v>
      </c>
      <c r="E241">
        <v>7453089530310</v>
      </c>
      <c r="F241" t="s">
        <v>61</v>
      </c>
      <c r="G241">
        <v>40</v>
      </c>
      <c r="H241" s="10">
        <v>67</v>
      </c>
      <c r="I241" t="s">
        <v>21</v>
      </c>
      <c r="J241" t="s">
        <v>152</v>
      </c>
      <c r="K241" t="s">
        <v>58</v>
      </c>
      <c r="L241" s="1" t="str">
        <f>表1[[#This Row],[ART]]&amp;".pdf"</f>
        <v>DISA-1.pdf</v>
      </c>
      <c r="M241" s="1"/>
      <c r="N241" s="5">
        <f>ROUNDUP(表1[[#This Row],[NUMBER]]/12,0)+1</f>
        <v>7</v>
      </c>
      <c r="O241" s="1"/>
      <c r="P241" s="1">
        <f>ROUNDUP(表1[[#This Row],[外箱贴标]]/12,0)+2</f>
        <v>2</v>
      </c>
      <c r="Q241" s="1">
        <f>ROUNDUP(表1[[#This Row],[NUMBER]]/25,0)</f>
        <v>3</v>
      </c>
    </row>
    <row r="242" spans="1:17">
      <c r="A242" s="1" t="s">
        <v>60</v>
      </c>
      <c r="B242" s="2">
        <v>42955</v>
      </c>
      <c r="C242" s="2" t="s">
        <v>144</v>
      </c>
      <c r="D242" t="s">
        <v>59</v>
      </c>
      <c r="E242">
        <v>7453089530310</v>
      </c>
      <c r="F242" t="s">
        <v>7</v>
      </c>
      <c r="G242">
        <v>35</v>
      </c>
      <c r="H242" s="10">
        <v>67</v>
      </c>
      <c r="I242" t="s">
        <v>21</v>
      </c>
      <c r="J242" t="s">
        <v>152</v>
      </c>
      <c r="K242" t="s">
        <v>58</v>
      </c>
      <c r="L242" s="1" t="str">
        <f>表1[[#This Row],[ART]]&amp;".pdf"</f>
        <v>DISA-1.pdf</v>
      </c>
      <c r="M242" s="1"/>
      <c r="N242" s="5">
        <f>ROUNDUP(表1[[#This Row],[NUMBER]]/12,0)+1</f>
        <v>7</v>
      </c>
      <c r="O242" s="1"/>
      <c r="P242" s="1">
        <f>ROUNDUP(表1[[#This Row],[外箱贴标]]/12,0)+2</f>
        <v>2</v>
      </c>
      <c r="Q242" s="1">
        <f>ROUNDUP(表1[[#This Row],[NUMBER]]/25,0)</f>
        <v>3</v>
      </c>
    </row>
    <row r="243" spans="1:17">
      <c r="A243" s="1" t="s">
        <v>60</v>
      </c>
      <c r="B243" s="2">
        <v>42955</v>
      </c>
      <c r="C243" s="2" t="s">
        <v>144</v>
      </c>
      <c r="D243" t="s">
        <v>59</v>
      </c>
      <c r="E243">
        <v>7453089530310</v>
      </c>
      <c r="F243" t="s">
        <v>7</v>
      </c>
      <c r="G243">
        <v>36</v>
      </c>
      <c r="H243" s="10">
        <v>134</v>
      </c>
      <c r="I243" t="s">
        <v>21</v>
      </c>
      <c r="J243" t="s">
        <v>152</v>
      </c>
      <c r="K243" t="s">
        <v>58</v>
      </c>
      <c r="L243" s="1" t="str">
        <f>表1[[#This Row],[ART]]&amp;".pdf"</f>
        <v>DISA-1.pdf</v>
      </c>
      <c r="M243" s="1"/>
      <c r="N243" s="5">
        <f>ROUNDUP(表1[[#This Row],[NUMBER]]/12,0)+1</f>
        <v>13</v>
      </c>
      <c r="O243" s="1"/>
      <c r="P243" s="1">
        <f>ROUNDUP(表1[[#This Row],[外箱贴标]]/12,0)+2</f>
        <v>2</v>
      </c>
      <c r="Q243" s="1">
        <f>ROUNDUP(表1[[#This Row],[NUMBER]]/25,0)</f>
        <v>6</v>
      </c>
    </row>
    <row r="244" spans="1:17">
      <c r="A244" s="1" t="s">
        <v>60</v>
      </c>
      <c r="B244" s="2">
        <v>42955</v>
      </c>
      <c r="C244" s="2" t="s">
        <v>144</v>
      </c>
      <c r="D244" t="s">
        <v>59</v>
      </c>
      <c r="E244">
        <v>7453089530310</v>
      </c>
      <c r="F244" t="s">
        <v>7</v>
      </c>
      <c r="G244">
        <v>37</v>
      </c>
      <c r="H244" s="10">
        <v>201</v>
      </c>
      <c r="I244" t="s">
        <v>21</v>
      </c>
      <c r="J244" t="s">
        <v>152</v>
      </c>
      <c r="K244" t="s">
        <v>58</v>
      </c>
      <c r="L244" s="1" t="str">
        <f>表1[[#This Row],[ART]]&amp;".pdf"</f>
        <v>DISA-1.pdf</v>
      </c>
      <c r="M244" s="1"/>
      <c r="N244" s="5">
        <f>ROUNDUP(表1[[#This Row],[NUMBER]]/12,0)+1</f>
        <v>18</v>
      </c>
      <c r="O244" s="1"/>
      <c r="P244" s="1">
        <f>ROUNDUP(表1[[#This Row],[外箱贴标]]/12,0)+2</f>
        <v>2</v>
      </c>
      <c r="Q244" s="1">
        <f>ROUNDUP(表1[[#This Row],[NUMBER]]/25,0)</f>
        <v>9</v>
      </c>
    </row>
    <row r="245" spans="1:17">
      <c r="A245" s="1" t="s">
        <v>60</v>
      </c>
      <c r="B245" s="2">
        <v>42955</v>
      </c>
      <c r="C245" s="2" t="s">
        <v>144</v>
      </c>
      <c r="D245" t="s">
        <v>59</v>
      </c>
      <c r="E245">
        <v>7453089530310</v>
      </c>
      <c r="F245" t="s">
        <v>7</v>
      </c>
      <c r="G245">
        <v>38</v>
      </c>
      <c r="H245" s="10">
        <v>201</v>
      </c>
      <c r="I245" t="s">
        <v>21</v>
      </c>
      <c r="J245" t="s">
        <v>152</v>
      </c>
      <c r="K245" t="s">
        <v>58</v>
      </c>
      <c r="L245" s="1" t="str">
        <f>表1[[#This Row],[ART]]&amp;".pdf"</f>
        <v>DISA-1.pdf</v>
      </c>
      <c r="M245" s="1"/>
      <c r="N245" s="5">
        <f>ROUNDUP(表1[[#This Row],[NUMBER]]/12,0)+1</f>
        <v>18</v>
      </c>
      <c r="O245" s="1"/>
      <c r="P245" s="1">
        <f>ROUNDUP(表1[[#This Row],[外箱贴标]]/12,0)+2</f>
        <v>2</v>
      </c>
      <c r="Q245" s="1">
        <f>ROUNDUP(表1[[#This Row],[NUMBER]]/25,0)</f>
        <v>9</v>
      </c>
    </row>
    <row r="246" spans="1:17">
      <c r="A246" s="1" t="s">
        <v>60</v>
      </c>
      <c r="B246" s="2">
        <v>42955</v>
      </c>
      <c r="C246" s="2" t="s">
        <v>144</v>
      </c>
      <c r="D246" t="s">
        <v>59</v>
      </c>
      <c r="E246">
        <v>7453089530310</v>
      </c>
      <c r="F246" t="s">
        <v>7</v>
      </c>
      <c r="G246">
        <v>39</v>
      </c>
      <c r="H246" s="10">
        <v>134</v>
      </c>
      <c r="I246" t="s">
        <v>21</v>
      </c>
      <c r="J246" t="s">
        <v>152</v>
      </c>
      <c r="K246" t="s">
        <v>58</v>
      </c>
      <c r="L246" s="1" t="str">
        <f>表1[[#This Row],[ART]]&amp;".pdf"</f>
        <v>DISA-1.pdf</v>
      </c>
      <c r="M246" s="1"/>
      <c r="N246" s="5">
        <f>ROUNDUP(表1[[#This Row],[NUMBER]]/12,0)+1</f>
        <v>13</v>
      </c>
      <c r="O246" s="1"/>
      <c r="P246" s="1">
        <f>ROUNDUP(表1[[#This Row],[外箱贴标]]/12,0)+2</f>
        <v>2</v>
      </c>
      <c r="Q246" s="1">
        <f>ROUNDUP(表1[[#This Row],[NUMBER]]/25,0)</f>
        <v>6</v>
      </c>
    </row>
    <row r="247" spans="1:17">
      <c r="A247" s="1" t="s">
        <v>60</v>
      </c>
      <c r="B247" s="2">
        <v>42955</v>
      </c>
      <c r="C247" s="2" t="s">
        <v>144</v>
      </c>
      <c r="D247" t="s">
        <v>59</v>
      </c>
      <c r="E247">
        <v>7453089530310</v>
      </c>
      <c r="F247" t="s">
        <v>7</v>
      </c>
      <c r="G247">
        <v>40</v>
      </c>
      <c r="H247" s="10">
        <v>67</v>
      </c>
      <c r="I247" t="s">
        <v>21</v>
      </c>
      <c r="J247" t="s">
        <v>152</v>
      </c>
      <c r="K247" t="s">
        <v>58</v>
      </c>
      <c r="L247" s="1" t="str">
        <f>表1[[#This Row],[ART]]&amp;".pdf"</f>
        <v>DISA-1.pdf</v>
      </c>
      <c r="M247" s="1"/>
      <c r="N247" s="5">
        <f>ROUNDUP(表1[[#This Row],[NUMBER]]/12,0)+1</f>
        <v>7</v>
      </c>
      <c r="O247" s="1"/>
      <c r="P247" s="1">
        <f>ROUNDUP(表1[[#This Row],[外箱贴标]]/12,0)+2</f>
        <v>2</v>
      </c>
      <c r="Q247" s="1">
        <f>ROUNDUP(表1[[#This Row],[NUMBER]]/25,0)</f>
        <v>3</v>
      </c>
    </row>
    <row r="248" spans="1:17">
      <c r="A248" s="1" t="s">
        <v>60</v>
      </c>
      <c r="B248" s="2">
        <v>42955</v>
      </c>
      <c r="C248" s="2" t="s">
        <v>144</v>
      </c>
      <c r="D248" t="s">
        <v>59</v>
      </c>
      <c r="E248">
        <v>7453089530310</v>
      </c>
      <c r="F248" t="s">
        <v>8</v>
      </c>
      <c r="G248">
        <v>35</v>
      </c>
      <c r="H248" s="10">
        <v>67</v>
      </c>
      <c r="I248" t="s">
        <v>21</v>
      </c>
      <c r="J248" t="s">
        <v>152</v>
      </c>
      <c r="K248" t="s">
        <v>58</v>
      </c>
      <c r="L248" s="1" t="str">
        <f>表1[[#This Row],[ART]]&amp;".pdf"</f>
        <v>DISA-1.pdf</v>
      </c>
      <c r="M248" s="1"/>
      <c r="N248" s="5">
        <f>ROUNDUP(表1[[#This Row],[NUMBER]]/12,0)+1</f>
        <v>7</v>
      </c>
      <c r="O248" s="1"/>
      <c r="P248" s="1">
        <f>ROUNDUP(表1[[#This Row],[外箱贴标]]/12,0)+2</f>
        <v>2</v>
      </c>
      <c r="Q248" s="1">
        <f>ROUNDUP(表1[[#This Row],[NUMBER]]/25,0)</f>
        <v>3</v>
      </c>
    </row>
    <row r="249" spans="1:17">
      <c r="A249" s="1" t="s">
        <v>60</v>
      </c>
      <c r="B249" s="2">
        <v>42955</v>
      </c>
      <c r="C249" s="2" t="s">
        <v>144</v>
      </c>
      <c r="D249" t="s">
        <v>59</v>
      </c>
      <c r="E249">
        <v>7453089530310</v>
      </c>
      <c r="F249" t="s">
        <v>8</v>
      </c>
      <c r="G249">
        <v>36</v>
      </c>
      <c r="H249" s="10">
        <v>134</v>
      </c>
      <c r="I249" t="s">
        <v>21</v>
      </c>
      <c r="J249" t="s">
        <v>152</v>
      </c>
      <c r="K249" t="s">
        <v>58</v>
      </c>
      <c r="L249" s="1" t="str">
        <f>表1[[#This Row],[ART]]&amp;".pdf"</f>
        <v>DISA-1.pdf</v>
      </c>
      <c r="M249" s="1"/>
      <c r="N249" s="5">
        <f>ROUNDUP(表1[[#This Row],[NUMBER]]/12,0)+1</f>
        <v>13</v>
      </c>
      <c r="O249" s="1"/>
      <c r="P249" s="1">
        <f>ROUNDUP(表1[[#This Row],[外箱贴标]]/12,0)+2</f>
        <v>2</v>
      </c>
      <c r="Q249" s="1">
        <f>ROUNDUP(表1[[#This Row],[NUMBER]]/25,0)</f>
        <v>6</v>
      </c>
    </row>
    <row r="250" spans="1:17">
      <c r="A250" s="1" t="s">
        <v>60</v>
      </c>
      <c r="B250" s="2">
        <v>42955</v>
      </c>
      <c r="C250" s="2" t="s">
        <v>144</v>
      </c>
      <c r="D250" t="s">
        <v>59</v>
      </c>
      <c r="E250">
        <v>7453089530310</v>
      </c>
      <c r="F250" t="s">
        <v>8</v>
      </c>
      <c r="G250">
        <v>37</v>
      </c>
      <c r="H250" s="10">
        <v>201</v>
      </c>
      <c r="I250" t="s">
        <v>21</v>
      </c>
      <c r="J250" t="s">
        <v>152</v>
      </c>
      <c r="K250" t="s">
        <v>58</v>
      </c>
      <c r="L250" s="1" t="str">
        <f>表1[[#This Row],[ART]]&amp;".pdf"</f>
        <v>DISA-1.pdf</v>
      </c>
      <c r="M250" s="1"/>
      <c r="N250" s="5">
        <f>ROUNDUP(表1[[#This Row],[NUMBER]]/12,0)+1</f>
        <v>18</v>
      </c>
      <c r="O250" s="1"/>
      <c r="P250" s="1">
        <f>ROUNDUP(表1[[#This Row],[外箱贴标]]/12,0)+2</f>
        <v>2</v>
      </c>
      <c r="Q250" s="1">
        <f>ROUNDUP(表1[[#This Row],[NUMBER]]/25,0)</f>
        <v>9</v>
      </c>
    </row>
    <row r="251" spans="1:17">
      <c r="A251" s="1" t="s">
        <v>60</v>
      </c>
      <c r="B251" s="2">
        <v>42955</v>
      </c>
      <c r="C251" s="2" t="s">
        <v>144</v>
      </c>
      <c r="D251" t="s">
        <v>59</v>
      </c>
      <c r="E251">
        <v>7453089530310</v>
      </c>
      <c r="F251" t="s">
        <v>8</v>
      </c>
      <c r="G251">
        <v>38</v>
      </c>
      <c r="H251" s="10">
        <v>201</v>
      </c>
      <c r="I251" t="s">
        <v>21</v>
      </c>
      <c r="J251" t="s">
        <v>152</v>
      </c>
      <c r="K251" t="s">
        <v>58</v>
      </c>
      <c r="L251" s="1" t="str">
        <f>表1[[#This Row],[ART]]&amp;".pdf"</f>
        <v>DISA-1.pdf</v>
      </c>
      <c r="M251" s="1"/>
      <c r="N251" s="5">
        <f>ROUNDUP(表1[[#This Row],[NUMBER]]/12,0)+1</f>
        <v>18</v>
      </c>
      <c r="O251" s="1"/>
      <c r="P251" s="1">
        <f>ROUNDUP(表1[[#This Row],[外箱贴标]]/12,0)+2</f>
        <v>2</v>
      </c>
      <c r="Q251" s="1">
        <f>ROUNDUP(表1[[#This Row],[NUMBER]]/25,0)</f>
        <v>9</v>
      </c>
    </row>
    <row r="252" spans="1:17">
      <c r="A252" s="1" t="s">
        <v>60</v>
      </c>
      <c r="B252" s="2">
        <v>42955</v>
      </c>
      <c r="C252" s="2" t="s">
        <v>144</v>
      </c>
      <c r="D252" t="s">
        <v>59</v>
      </c>
      <c r="E252">
        <v>7453089530310</v>
      </c>
      <c r="F252" t="s">
        <v>8</v>
      </c>
      <c r="G252">
        <v>39</v>
      </c>
      <c r="H252" s="10">
        <v>134</v>
      </c>
      <c r="I252" t="s">
        <v>21</v>
      </c>
      <c r="J252" t="s">
        <v>152</v>
      </c>
      <c r="K252" t="s">
        <v>58</v>
      </c>
      <c r="L252" s="1" t="str">
        <f>表1[[#This Row],[ART]]&amp;".pdf"</f>
        <v>DISA-1.pdf</v>
      </c>
      <c r="M252" s="1"/>
      <c r="N252" s="5">
        <f>ROUNDUP(表1[[#This Row],[NUMBER]]/12,0)+1</f>
        <v>13</v>
      </c>
      <c r="O252" s="1"/>
      <c r="P252" s="1">
        <f>ROUNDUP(表1[[#This Row],[外箱贴标]]/12,0)+2</f>
        <v>2</v>
      </c>
      <c r="Q252" s="1">
        <f>ROUNDUP(表1[[#This Row],[NUMBER]]/25,0)</f>
        <v>6</v>
      </c>
    </row>
    <row r="253" spans="1:17">
      <c r="A253" s="1" t="s">
        <v>60</v>
      </c>
      <c r="B253" s="2">
        <v>42955</v>
      </c>
      <c r="C253" s="2" t="s">
        <v>144</v>
      </c>
      <c r="D253" t="s">
        <v>59</v>
      </c>
      <c r="E253">
        <v>7453089530310</v>
      </c>
      <c r="F253" t="s">
        <v>8</v>
      </c>
      <c r="G253">
        <v>40</v>
      </c>
      <c r="H253" s="10">
        <v>67</v>
      </c>
      <c r="I253" t="s">
        <v>21</v>
      </c>
      <c r="J253" t="s">
        <v>152</v>
      </c>
      <c r="K253" t="s">
        <v>58</v>
      </c>
      <c r="L253" s="1" t="str">
        <f>表1[[#This Row],[ART]]&amp;".pdf"</f>
        <v>DISA-1.pdf</v>
      </c>
      <c r="M253" s="1"/>
      <c r="N253" s="5">
        <f>ROUNDUP(表1[[#This Row],[NUMBER]]/12,0)+1</f>
        <v>7</v>
      </c>
      <c r="O253" s="1"/>
      <c r="P253" s="1">
        <f>ROUNDUP(表1[[#This Row],[外箱贴标]]/12,0)+2</f>
        <v>2</v>
      </c>
      <c r="Q253" s="1">
        <f>ROUNDUP(表1[[#This Row],[NUMBER]]/25,0)</f>
        <v>3</v>
      </c>
    </row>
    <row r="254" spans="1:17">
      <c r="A254" s="1" t="s">
        <v>60</v>
      </c>
      <c r="B254" s="2">
        <v>42955</v>
      </c>
      <c r="C254" s="2" t="s">
        <v>144</v>
      </c>
      <c r="D254" t="s">
        <v>59</v>
      </c>
      <c r="E254">
        <v>7453089530310</v>
      </c>
      <c r="F254" t="s">
        <v>38</v>
      </c>
      <c r="G254">
        <v>35</v>
      </c>
      <c r="H254" s="10">
        <v>67</v>
      </c>
      <c r="I254" t="s">
        <v>21</v>
      </c>
      <c r="J254" t="s">
        <v>152</v>
      </c>
      <c r="K254" t="s">
        <v>58</v>
      </c>
      <c r="L254" s="1" t="str">
        <f>表1[[#This Row],[ART]]&amp;".pdf"</f>
        <v>DISA-1.pdf</v>
      </c>
      <c r="M254" s="1"/>
      <c r="N254" s="5">
        <f>ROUNDUP(表1[[#This Row],[NUMBER]]/12,0)+1</f>
        <v>7</v>
      </c>
      <c r="O254" s="1"/>
      <c r="P254" s="1">
        <f>ROUNDUP(表1[[#This Row],[外箱贴标]]/12,0)+2</f>
        <v>2</v>
      </c>
      <c r="Q254" s="1">
        <f>ROUNDUP(表1[[#This Row],[NUMBER]]/25,0)</f>
        <v>3</v>
      </c>
    </row>
    <row r="255" spans="1:17">
      <c r="A255" s="1" t="s">
        <v>60</v>
      </c>
      <c r="B255" s="2">
        <v>42955</v>
      </c>
      <c r="C255" s="2" t="s">
        <v>144</v>
      </c>
      <c r="D255" t="s">
        <v>59</v>
      </c>
      <c r="E255">
        <v>7453089530310</v>
      </c>
      <c r="F255" t="s">
        <v>38</v>
      </c>
      <c r="G255">
        <v>36</v>
      </c>
      <c r="H255" s="10">
        <v>134</v>
      </c>
      <c r="I255" t="s">
        <v>21</v>
      </c>
      <c r="J255" t="s">
        <v>152</v>
      </c>
      <c r="K255" t="s">
        <v>58</v>
      </c>
      <c r="L255" s="1" t="str">
        <f>表1[[#This Row],[ART]]&amp;".pdf"</f>
        <v>DISA-1.pdf</v>
      </c>
      <c r="M255" s="1"/>
      <c r="N255" s="5">
        <f>ROUNDUP(表1[[#This Row],[NUMBER]]/12,0)+1</f>
        <v>13</v>
      </c>
      <c r="O255" s="1"/>
      <c r="P255" s="1">
        <f>ROUNDUP(表1[[#This Row],[外箱贴标]]/12,0)+2</f>
        <v>2</v>
      </c>
      <c r="Q255" s="1">
        <f>ROUNDUP(表1[[#This Row],[NUMBER]]/25,0)</f>
        <v>6</v>
      </c>
    </row>
    <row r="256" spans="1:17">
      <c r="A256" s="1" t="s">
        <v>60</v>
      </c>
      <c r="B256" s="2">
        <v>42955</v>
      </c>
      <c r="C256" s="2" t="s">
        <v>144</v>
      </c>
      <c r="D256" t="s">
        <v>59</v>
      </c>
      <c r="E256">
        <v>7453089530310</v>
      </c>
      <c r="F256" t="s">
        <v>38</v>
      </c>
      <c r="G256">
        <v>37</v>
      </c>
      <c r="H256" s="10">
        <v>201</v>
      </c>
      <c r="I256" t="s">
        <v>21</v>
      </c>
      <c r="J256" t="s">
        <v>152</v>
      </c>
      <c r="K256" t="s">
        <v>58</v>
      </c>
      <c r="L256" s="1" t="str">
        <f>表1[[#This Row],[ART]]&amp;".pdf"</f>
        <v>DISA-1.pdf</v>
      </c>
      <c r="M256" s="1"/>
      <c r="N256" s="5">
        <f>ROUNDUP(表1[[#This Row],[NUMBER]]/12,0)+1</f>
        <v>18</v>
      </c>
      <c r="O256" s="1"/>
      <c r="P256" s="1">
        <f>ROUNDUP(表1[[#This Row],[外箱贴标]]/12,0)+2</f>
        <v>2</v>
      </c>
      <c r="Q256" s="1">
        <f>ROUNDUP(表1[[#This Row],[NUMBER]]/25,0)</f>
        <v>9</v>
      </c>
    </row>
    <row r="257" spans="1:17">
      <c r="A257" s="1" t="s">
        <v>60</v>
      </c>
      <c r="B257" s="2">
        <v>42955</v>
      </c>
      <c r="C257" s="2" t="s">
        <v>144</v>
      </c>
      <c r="D257" t="s">
        <v>59</v>
      </c>
      <c r="E257">
        <v>7453089530310</v>
      </c>
      <c r="F257" t="s">
        <v>38</v>
      </c>
      <c r="G257">
        <v>38</v>
      </c>
      <c r="H257" s="10">
        <v>201</v>
      </c>
      <c r="I257" t="s">
        <v>21</v>
      </c>
      <c r="J257" t="s">
        <v>152</v>
      </c>
      <c r="K257" t="s">
        <v>58</v>
      </c>
      <c r="L257" s="1" t="str">
        <f>表1[[#This Row],[ART]]&amp;".pdf"</f>
        <v>DISA-1.pdf</v>
      </c>
      <c r="M257" s="1"/>
      <c r="N257" s="5">
        <f>ROUNDUP(表1[[#This Row],[NUMBER]]/12,0)+1</f>
        <v>18</v>
      </c>
      <c r="O257" s="1"/>
      <c r="P257" s="1">
        <f>ROUNDUP(表1[[#This Row],[外箱贴标]]/12,0)+2</f>
        <v>2</v>
      </c>
      <c r="Q257" s="1">
        <f>ROUNDUP(表1[[#This Row],[NUMBER]]/25,0)</f>
        <v>9</v>
      </c>
    </row>
    <row r="258" spans="1:17">
      <c r="A258" s="1" t="s">
        <v>60</v>
      </c>
      <c r="B258" s="2">
        <v>42955</v>
      </c>
      <c r="C258" s="2" t="s">
        <v>144</v>
      </c>
      <c r="D258" t="s">
        <v>59</v>
      </c>
      <c r="E258">
        <v>7453089530310</v>
      </c>
      <c r="F258" t="s">
        <v>38</v>
      </c>
      <c r="G258">
        <v>39</v>
      </c>
      <c r="H258" s="10">
        <v>134</v>
      </c>
      <c r="I258" t="s">
        <v>21</v>
      </c>
      <c r="J258" t="s">
        <v>152</v>
      </c>
      <c r="K258" t="s">
        <v>58</v>
      </c>
      <c r="L258" s="1" t="str">
        <f>表1[[#This Row],[ART]]&amp;".pdf"</f>
        <v>DISA-1.pdf</v>
      </c>
      <c r="M258" s="1"/>
      <c r="N258" s="5">
        <f>ROUNDUP(表1[[#This Row],[NUMBER]]/12,0)+1</f>
        <v>13</v>
      </c>
      <c r="O258" s="1"/>
      <c r="P258" s="1">
        <f>ROUNDUP(表1[[#This Row],[外箱贴标]]/12,0)+2</f>
        <v>2</v>
      </c>
      <c r="Q258" s="1">
        <f>ROUNDUP(表1[[#This Row],[NUMBER]]/25,0)</f>
        <v>6</v>
      </c>
    </row>
    <row r="259" spans="1:17">
      <c r="A259" s="1" t="s">
        <v>60</v>
      </c>
      <c r="B259" s="2">
        <v>42955</v>
      </c>
      <c r="C259" s="2" t="s">
        <v>144</v>
      </c>
      <c r="D259" t="s">
        <v>59</v>
      </c>
      <c r="E259">
        <v>7453089530310</v>
      </c>
      <c r="F259" t="s">
        <v>38</v>
      </c>
      <c r="G259">
        <v>40</v>
      </c>
      <c r="H259" s="10">
        <v>67</v>
      </c>
      <c r="I259" t="s">
        <v>21</v>
      </c>
      <c r="J259" t="s">
        <v>152</v>
      </c>
      <c r="K259" t="s">
        <v>58</v>
      </c>
      <c r="L259" s="1" t="str">
        <f>表1[[#This Row],[ART]]&amp;".pdf"</f>
        <v>DISA-1.pdf</v>
      </c>
      <c r="M259" s="1"/>
      <c r="N259" s="5">
        <f>ROUNDUP(表1[[#This Row],[NUMBER]]/12,0)+1</f>
        <v>7</v>
      </c>
      <c r="O259" s="1"/>
      <c r="P259" s="1">
        <f>ROUNDUP(表1[[#This Row],[外箱贴标]]/12,0)+2</f>
        <v>2</v>
      </c>
      <c r="Q259" s="1">
        <f>ROUNDUP(表1[[#This Row],[NUMBER]]/25,0)</f>
        <v>3</v>
      </c>
    </row>
    <row r="260" spans="1:17">
      <c r="A260" s="1" t="s">
        <v>63</v>
      </c>
      <c r="B260" s="2">
        <v>42955</v>
      </c>
      <c r="C260" s="2" t="s">
        <v>144</v>
      </c>
      <c r="D260" t="s">
        <v>62</v>
      </c>
      <c r="E260">
        <v>7453089531058</v>
      </c>
      <c r="F260" t="s">
        <v>7</v>
      </c>
      <c r="G260">
        <v>35</v>
      </c>
      <c r="H260" s="10">
        <v>67</v>
      </c>
      <c r="I260" t="s">
        <v>154</v>
      </c>
      <c r="J260" t="s">
        <v>152</v>
      </c>
      <c r="K260" t="s">
        <v>58</v>
      </c>
      <c r="L260" s="1" t="str">
        <f>表1[[#This Row],[ART]]&amp;".pdf"</f>
        <v>XONY-1.pdf</v>
      </c>
      <c r="M260" s="1"/>
      <c r="N260" s="5">
        <f>ROUNDUP(表1[[#This Row],[NUMBER]]/12,0)+1</f>
        <v>7</v>
      </c>
      <c r="O260" s="1"/>
      <c r="P260" s="1">
        <f>ROUNDUP(表1[[#This Row],[外箱贴标]]/12,0)+2</f>
        <v>2</v>
      </c>
      <c r="Q260" s="1">
        <f>ROUNDUP(表1[[#This Row],[NUMBER]]/25,0)</f>
        <v>3</v>
      </c>
    </row>
    <row r="261" spans="1:17">
      <c r="A261" s="1" t="s">
        <v>63</v>
      </c>
      <c r="B261" s="2">
        <v>42955</v>
      </c>
      <c r="C261" s="2" t="s">
        <v>144</v>
      </c>
      <c r="D261" t="s">
        <v>62</v>
      </c>
      <c r="E261">
        <v>7453089531058</v>
      </c>
      <c r="F261" t="s">
        <v>7</v>
      </c>
      <c r="G261">
        <v>36</v>
      </c>
      <c r="H261" s="10">
        <v>134</v>
      </c>
      <c r="I261" t="s">
        <v>154</v>
      </c>
      <c r="J261" t="s">
        <v>152</v>
      </c>
      <c r="K261" t="s">
        <v>58</v>
      </c>
      <c r="L261" s="1" t="str">
        <f>表1[[#This Row],[ART]]&amp;".pdf"</f>
        <v>XONY-1.pdf</v>
      </c>
      <c r="M261" s="1"/>
      <c r="N261" s="5">
        <f>ROUNDUP(表1[[#This Row],[NUMBER]]/12,0)+1</f>
        <v>13</v>
      </c>
      <c r="O261" s="1"/>
      <c r="P261" s="1">
        <f>ROUNDUP(表1[[#This Row],[外箱贴标]]/12,0)+2</f>
        <v>2</v>
      </c>
      <c r="Q261" s="1">
        <f>ROUNDUP(表1[[#This Row],[NUMBER]]/25,0)</f>
        <v>6</v>
      </c>
    </row>
    <row r="262" spans="1:17">
      <c r="A262" s="1" t="s">
        <v>63</v>
      </c>
      <c r="B262" s="2">
        <v>42955</v>
      </c>
      <c r="C262" s="2" t="s">
        <v>144</v>
      </c>
      <c r="D262" t="s">
        <v>62</v>
      </c>
      <c r="E262">
        <v>7453089531058</v>
      </c>
      <c r="F262" t="s">
        <v>7</v>
      </c>
      <c r="G262">
        <v>37</v>
      </c>
      <c r="H262" s="10">
        <v>201</v>
      </c>
      <c r="I262" t="s">
        <v>154</v>
      </c>
      <c r="J262" t="s">
        <v>152</v>
      </c>
      <c r="K262" t="s">
        <v>58</v>
      </c>
      <c r="L262" s="1" t="str">
        <f>表1[[#This Row],[ART]]&amp;".pdf"</f>
        <v>XONY-1.pdf</v>
      </c>
      <c r="M262" s="1"/>
      <c r="N262" s="5">
        <f>ROUNDUP(表1[[#This Row],[NUMBER]]/12,0)+1</f>
        <v>18</v>
      </c>
      <c r="O262" s="1"/>
      <c r="P262" s="1">
        <f>ROUNDUP(表1[[#This Row],[外箱贴标]]/12,0)+2</f>
        <v>2</v>
      </c>
      <c r="Q262" s="1">
        <f>ROUNDUP(表1[[#This Row],[NUMBER]]/25,0)</f>
        <v>9</v>
      </c>
    </row>
    <row r="263" spans="1:17">
      <c r="A263" s="1" t="s">
        <v>63</v>
      </c>
      <c r="B263" s="2">
        <v>42955</v>
      </c>
      <c r="C263" s="2" t="s">
        <v>144</v>
      </c>
      <c r="D263" t="s">
        <v>62</v>
      </c>
      <c r="E263">
        <v>7453089531058</v>
      </c>
      <c r="F263" t="s">
        <v>7</v>
      </c>
      <c r="G263">
        <v>38</v>
      </c>
      <c r="H263" s="10">
        <v>201</v>
      </c>
      <c r="I263" t="s">
        <v>154</v>
      </c>
      <c r="J263" t="s">
        <v>152</v>
      </c>
      <c r="K263" t="s">
        <v>58</v>
      </c>
      <c r="L263" s="1" t="str">
        <f>表1[[#This Row],[ART]]&amp;".pdf"</f>
        <v>XONY-1.pdf</v>
      </c>
      <c r="M263" s="1"/>
      <c r="N263" s="5">
        <f>ROUNDUP(表1[[#This Row],[NUMBER]]/12,0)+1</f>
        <v>18</v>
      </c>
      <c r="O263" s="1"/>
      <c r="P263" s="1">
        <f>ROUNDUP(表1[[#This Row],[外箱贴标]]/12,0)+2</f>
        <v>2</v>
      </c>
      <c r="Q263" s="1">
        <f>ROUNDUP(表1[[#This Row],[NUMBER]]/25,0)</f>
        <v>9</v>
      </c>
    </row>
    <row r="264" spans="1:17">
      <c r="A264" s="1" t="s">
        <v>63</v>
      </c>
      <c r="B264" s="2">
        <v>42955</v>
      </c>
      <c r="C264" s="2" t="s">
        <v>144</v>
      </c>
      <c r="D264" t="s">
        <v>62</v>
      </c>
      <c r="E264">
        <v>7453089531058</v>
      </c>
      <c r="F264" t="s">
        <v>7</v>
      </c>
      <c r="G264">
        <v>39</v>
      </c>
      <c r="H264" s="10">
        <v>134</v>
      </c>
      <c r="I264" t="s">
        <v>154</v>
      </c>
      <c r="J264" t="s">
        <v>152</v>
      </c>
      <c r="K264" t="s">
        <v>58</v>
      </c>
      <c r="L264" s="1" t="str">
        <f>表1[[#This Row],[ART]]&amp;".pdf"</f>
        <v>XONY-1.pdf</v>
      </c>
      <c r="M264" s="1"/>
      <c r="N264" s="5">
        <f>ROUNDUP(表1[[#This Row],[NUMBER]]/12,0)+1</f>
        <v>13</v>
      </c>
      <c r="O264" s="1"/>
      <c r="P264" s="1">
        <f>ROUNDUP(表1[[#This Row],[外箱贴标]]/12,0)+2</f>
        <v>2</v>
      </c>
      <c r="Q264" s="1">
        <f>ROUNDUP(表1[[#This Row],[NUMBER]]/25,0)</f>
        <v>6</v>
      </c>
    </row>
    <row r="265" spans="1:17">
      <c r="A265" s="1" t="s">
        <v>63</v>
      </c>
      <c r="B265" s="2">
        <v>42955</v>
      </c>
      <c r="C265" s="2" t="s">
        <v>144</v>
      </c>
      <c r="D265" t="s">
        <v>62</v>
      </c>
      <c r="E265">
        <v>7453089531058</v>
      </c>
      <c r="F265" t="s">
        <v>7</v>
      </c>
      <c r="G265">
        <v>40</v>
      </c>
      <c r="H265" s="10">
        <v>67</v>
      </c>
      <c r="I265" t="s">
        <v>154</v>
      </c>
      <c r="J265" t="s">
        <v>152</v>
      </c>
      <c r="K265" t="s">
        <v>58</v>
      </c>
      <c r="L265" s="1" t="str">
        <f>表1[[#This Row],[ART]]&amp;".pdf"</f>
        <v>XONY-1.pdf</v>
      </c>
      <c r="M265" s="1"/>
      <c r="N265" s="5">
        <f>ROUNDUP(表1[[#This Row],[NUMBER]]/12,0)+1</f>
        <v>7</v>
      </c>
      <c r="O265" s="1"/>
      <c r="P265" s="1">
        <f>ROUNDUP(表1[[#This Row],[外箱贴标]]/12,0)+2</f>
        <v>2</v>
      </c>
      <c r="Q265" s="1">
        <f>ROUNDUP(表1[[#This Row],[NUMBER]]/25,0)</f>
        <v>3</v>
      </c>
    </row>
    <row r="266" spans="1:17">
      <c r="A266" s="1" t="s">
        <v>63</v>
      </c>
      <c r="B266" s="2">
        <v>42955</v>
      </c>
      <c r="C266" s="2" t="s">
        <v>144</v>
      </c>
      <c r="D266" t="s">
        <v>62</v>
      </c>
      <c r="E266">
        <v>7453089531058</v>
      </c>
      <c r="F266" t="s">
        <v>64</v>
      </c>
      <c r="G266">
        <v>35</v>
      </c>
      <c r="H266" s="10">
        <v>67</v>
      </c>
      <c r="I266" t="s">
        <v>154</v>
      </c>
      <c r="J266" t="s">
        <v>152</v>
      </c>
      <c r="K266" t="s">
        <v>58</v>
      </c>
      <c r="L266" s="1" t="str">
        <f>表1[[#This Row],[ART]]&amp;".pdf"</f>
        <v>XONY-1.pdf</v>
      </c>
      <c r="M266" s="1"/>
      <c r="N266" s="5">
        <f>ROUNDUP(表1[[#This Row],[NUMBER]]/12,0)+1</f>
        <v>7</v>
      </c>
      <c r="O266" s="1"/>
      <c r="P266" s="1">
        <f>ROUNDUP(表1[[#This Row],[外箱贴标]]/12,0)+2</f>
        <v>2</v>
      </c>
      <c r="Q266" s="1">
        <f>ROUNDUP(表1[[#This Row],[NUMBER]]/25,0)</f>
        <v>3</v>
      </c>
    </row>
    <row r="267" spans="1:17">
      <c r="A267" s="1" t="s">
        <v>63</v>
      </c>
      <c r="B267" s="2">
        <v>42955</v>
      </c>
      <c r="C267" s="2" t="s">
        <v>144</v>
      </c>
      <c r="D267" t="s">
        <v>62</v>
      </c>
      <c r="E267">
        <v>7453089531058</v>
      </c>
      <c r="F267" t="s">
        <v>64</v>
      </c>
      <c r="G267">
        <v>36</v>
      </c>
      <c r="H267" s="10">
        <v>134</v>
      </c>
      <c r="I267" t="s">
        <v>154</v>
      </c>
      <c r="J267" t="s">
        <v>152</v>
      </c>
      <c r="K267" t="s">
        <v>58</v>
      </c>
      <c r="L267" s="1" t="str">
        <f>表1[[#This Row],[ART]]&amp;".pdf"</f>
        <v>XONY-1.pdf</v>
      </c>
      <c r="M267" s="1"/>
      <c r="N267" s="5">
        <f>ROUNDUP(表1[[#This Row],[NUMBER]]/12,0)+1</f>
        <v>13</v>
      </c>
      <c r="O267" s="1"/>
      <c r="P267" s="1">
        <f>ROUNDUP(表1[[#This Row],[外箱贴标]]/12,0)+2</f>
        <v>2</v>
      </c>
      <c r="Q267" s="1">
        <f>ROUNDUP(表1[[#This Row],[NUMBER]]/25,0)</f>
        <v>6</v>
      </c>
    </row>
    <row r="268" spans="1:17">
      <c r="A268" s="1" t="s">
        <v>63</v>
      </c>
      <c r="B268" s="2">
        <v>42955</v>
      </c>
      <c r="C268" s="2" t="s">
        <v>144</v>
      </c>
      <c r="D268" t="s">
        <v>62</v>
      </c>
      <c r="E268">
        <v>7453089531058</v>
      </c>
      <c r="F268" t="s">
        <v>64</v>
      </c>
      <c r="G268">
        <v>37</v>
      </c>
      <c r="H268" s="10">
        <v>201</v>
      </c>
      <c r="I268" t="s">
        <v>154</v>
      </c>
      <c r="J268" t="s">
        <v>152</v>
      </c>
      <c r="K268" t="s">
        <v>58</v>
      </c>
      <c r="L268" s="1" t="str">
        <f>表1[[#This Row],[ART]]&amp;".pdf"</f>
        <v>XONY-1.pdf</v>
      </c>
      <c r="M268" s="1"/>
      <c r="N268" s="5">
        <f>ROUNDUP(表1[[#This Row],[NUMBER]]/12,0)+1</f>
        <v>18</v>
      </c>
      <c r="O268" s="1"/>
      <c r="P268" s="1">
        <f>ROUNDUP(表1[[#This Row],[外箱贴标]]/12,0)+2</f>
        <v>2</v>
      </c>
      <c r="Q268" s="1">
        <f>ROUNDUP(表1[[#This Row],[NUMBER]]/25,0)</f>
        <v>9</v>
      </c>
    </row>
    <row r="269" spans="1:17">
      <c r="A269" s="1" t="s">
        <v>63</v>
      </c>
      <c r="B269" s="2">
        <v>42955</v>
      </c>
      <c r="C269" s="2" t="s">
        <v>144</v>
      </c>
      <c r="D269" t="s">
        <v>62</v>
      </c>
      <c r="E269">
        <v>7453089531058</v>
      </c>
      <c r="F269" t="s">
        <v>64</v>
      </c>
      <c r="G269">
        <v>38</v>
      </c>
      <c r="H269" s="10">
        <v>201</v>
      </c>
      <c r="I269" t="s">
        <v>154</v>
      </c>
      <c r="J269" t="s">
        <v>152</v>
      </c>
      <c r="K269" t="s">
        <v>58</v>
      </c>
      <c r="L269" s="1" t="str">
        <f>表1[[#This Row],[ART]]&amp;".pdf"</f>
        <v>XONY-1.pdf</v>
      </c>
      <c r="M269" s="1"/>
      <c r="N269" s="5">
        <f>ROUNDUP(表1[[#This Row],[NUMBER]]/12,0)+1</f>
        <v>18</v>
      </c>
      <c r="O269" s="1"/>
      <c r="P269" s="1">
        <f>ROUNDUP(表1[[#This Row],[外箱贴标]]/12,0)+2</f>
        <v>2</v>
      </c>
      <c r="Q269" s="1">
        <f>ROUNDUP(表1[[#This Row],[NUMBER]]/25,0)</f>
        <v>9</v>
      </c>
    </row>
    <row r="270" spans="1:17">
      <c r="A270" s="1" t="s">
        <v>63</v>
      </c>
      <c r="B270" s="2">
        <v>42955</v>
      </c>
      <c r="C270" s="2" t="s">
        <v>144</v>
      </c>
      <c r="D270" t="s">
        <v>62</v>
      </c>
      <c r="E270">
        <v>7453089531058</v>
      </c>
      <c r="F270" t="s">
        <v>64</v>
      </c>
      <c r="G270">
        <v>39</v>
      </c>
      <c r="H270" s="10">
        <v>134</v>
      </c>
      <c r="I270" t="s">
        <v>154</v>
      </c>
      <c r="J270" t="s">
        <v>152</v>
      </c>
      <c r="K270" t="s">
        <v>58</v>
      </c>
      <c r="L270" s="1" t="str">
        <f>表1[[#This Row],[ART]]&amp;".pdf"</f>
        <v>XONY-1.pdf</v>
      </c>
      <c r="M270" s="1"/>
      <c r="N270" s="5">
        <f>ROUNDUP(表1[[#This Row],[NUMBER]]/12,0)+1</f>
        <v>13</v>
      </c>
      <c r="O270" s="1"/>
      <c r="P270" s="1">
        <f>ROUNDUP(表1[[#This Row],[外箱贴标]]/12,0)+2</f>
        <v>2</v>
      </c>
      <c r="Q270" s="1">
        <f>ROUNDUP(表1[[#This Row],[NUMBER]]/25,0)</f>
        <v>6</v>
      </c>
    </row>
    <row r="271" spans="1:17">
      <c r="A271" s="1" t="s">
        <v>63</v>
      </c>
      <c r="B271" s="2">
        <v>42955</v>
      </c>
      <c r="C271" s="2" t="s">
        <v>144</v>
      </c>
      <c r="D271" t="s">
        <v>62</v>
      </c>
      <c r="E271">
        <v>7453089531058</v>
      </c>
      <c r="F271" t="s">
        <v>64</v>
      </c>
      <c r="G271">
        <v>40</v>
      </c>
      <c r="H271" s="10">
        <v>67</v>
      </c>
      <c r="I271" t="s">
        <v>154</v>
      </c>
      <c r="J271" t="s">
        <v>152</v>
      </c>
      <c r="K271" t="s">
        <v>58</v>
      </c>
      <c r="L271" s="1" t="str">
        <f>表1[[#This Row],[ART]]&amp;".pdf"</f>
        <v>XONY-1.pdf</v>
      </c>
      <c r="M271" s="1"/>
      <c r="N271" s="5">
        <f>ROUNDUP(表1[[#This Row],[NUMBER]]/12,0)+1</f>
        <v>7</v>
      </c>
      <c r="O271" s="1"/>
      <c r="P271" s="1">
        <f>ROUNDUP(表1[[#This Row],[外箱贴标]]/12,0)+2</f>
        <v>2</v>
      </c>
      <c r="Q271" s="1">
        <f>ROUNDUP(表1[[#This Row],[NUMBER]]/25,0)</f>
        <v>3</v>
      </c>
    </row>
    <row r="272" spans="1:17">
      <c r="A272" s="1" t="s">
        <v>63</v>
      </c>
      <c r="B272" s="2">
        <v>42955</v>
      </c>
      <c r="C272" s="2" t="s">
        <v>144</v>
      </c>
      <c r="D272" t="s">
        <v>62</v>
      </c>
      <c r="E272">
        <v>7453089531058</v>
      </c>
      <c r="F272" t="s">
        <v>17</v>
      </c>
      <c r="G272">
        <v>35</v>
      </c>
      <c r="H272" s="10">
        <v>67</v>
      </c>
      <c r="I272" t="s">
        <v>154</v>
      </c>
      <c r="J272" t="s">
        <v>152</v>
      </c>
      <c r="K272" t="s">
        <v>58</v>
      </c>
      <c r="L272" s="1" t="str">
        <f>表1[[#This Row],[ART]]&amp;".pdf"</f>
        <v>XONY-1.pdf</v>
      </c>
      <c r="M272" s="1"/>
      <c r="N272" s="5">
        <f>ROUNDUP(表1[[#This Row],[NUMBER]]/12,0)+1</f>
        <v>7</v>
      </c>
      <c r="O272" s="1"/>
      <c r="P272" s="1">
        <f>ROUNDUP(表1[[#This Row],[外箱贴标]]/12,0)+2</f>
        <v>2</v>
      </c>
      <c r="Q272" s="1">
        <f>ROUNDUP(表1[[#This Row],[NUMBER]]/25,0)</f>
        <v>3</v>
      </c>
    </row>
    <row r="273" spans="1:17">
      <c r="A273" s="1" t="s">
        <v>63</v>
      </c>
      <c r="B273" s="2">
        <v>42955</v>
      </c>
      <c r="C273" s="2" t="s">
        <v>144</v>
      </c>
      <c r="D273" t="s">
        <v>62</v>
      </c>
      <c r="E273">
        <v>7453089531058</v>
      </c>
      <c r="F273" t="s">
        <v>17</v>
      </c>
      <c r="G273">
        <v>36</v>
      </c>
      <c r="H273" s="10">
        <v>134</v>
      </c>
      <c r="I273" t="s">
        <v>154</v>
      </c>
      <c r="J273" t="s">
        <v>152</v>
      </c>
      <c r="K273" t="s">
        <v>58</v>
      </c>
      <c r="L273" s="1" t="str">
        <f>表1[[#This Row],[ART]]&amp;".pdf"</f>
        <v>XONY-1.pdf</v>
      </c>
      <c r="M273" s="1"/>
      <c r="N273" s="5">
        <f>ROUNDUP(表1[[#This Row],[NUMBER]]/12,0)+1</f>
        <v>13</v>
      </c>
      <c r="O273" s="1"/>
      <c r="P273" s="1">
        <f>ROUNDUP(表1[[#This Row],[外箱贴标]]/12,0)+2</f>
        <v>2</v>
      </c>
      <c r="Q273" s="1">
        <f>ROUNDUP(表1[[#This Row],[NUMBER]]/25,0)</f>
        <v>6</v>
      </c>
    </row>
    <row r="274" spans="1:17">
      <c r="A274" s="1" t="s">
        <v>63</v>
      </c>
      <c r="B274" s="2">
        <v>42955</v>
      </c>
      <c r="C274" s="2" t="s">
        <v>144</v>
      </c>
      <c r="D274" t="s">
        <v>62</v>
      </c>
      <c r="E274">
        <v>7453089531058</v>
      </c>
      <c r="F274" t="s">
        <v>17</v>
      </c>
      <c r="G274">
        <v>37</v>
      </c>
      <c r="H274" s="10">
        <v>201</v>
      </c>
      <c r="I274" t="s">
        <v>154</v>
      </c>
      <c r="J274" t="s">
        <v>152</v>
      </c>
      <c r="K274" t="s">
        <v>58</v>
      </c>
      <c r="L274" s="1" t="str">
        <f>表1[[#This Row],[ART]]&amp;".pdf"</f>
        <v>XONY-1.pdf</v>
      </c>
      <c r="M274" s="1"/>
      <c r="N274" s="5">
        <f>ROUNDUP(表1[[#This Row],[NUMBER]]/12,0)+1</f>
        <v>18</v>
      </c>
      <c r="O274" s="1"/>
      <c r="P274" s="1">
        <f>ROUNDUP(表1[[#This Row],[外箱贴标]]/12,0)+2</f>
        <v>2</v>
      </c>
      <c r="Q274" s="1">
        <f>ROUNDUP(表1[[#This Row],[NUMBER]]/25,0)</f>
        <v>9</v>
      </c>
    </row>
    <row r="275" spans="1:17">
      <c r="A275" s="1" t="s">
        <v>63</v>
      </c>
      <c r="B275" s="2">
        <v>42955</v>
      </c>
      <c r="C275" s="2" t="s">
        <v>144</v>
      </c>
      <c r="D275" t="s">
        <v>62</v>
      </c>
      <c r="E275">
        <v>7453089531058</v>
      </c>
      <c r="F275" t="s">
        <v>17</v>
      </c>
      <c r="G275">
        <v>38</v>
      </c>
      <c r="H275" s="10">
        <v>201</v>
      </c>
      <c r="I275" t="s">
        <v>154</v>
      </c>
      <c r="J275" t="s">
        <v>152</v>
      </c>
      <c r="K275" t="s">
        <v>58</v>
      </c>
      <c r="L275" s="1" t="str">
        <f>表1[[#This Row],[ART]]&amp;".pdf"</f>
        <v>XONY-1.pdf</v>
      </c>
      <c r="M275" s="1"/>
      <c r="N275" s="5">
        <f>ROUNDUP(表1[[#This Row],[NUMBER]]/12,0)+1</f>
        <v>18</v>
      </c>
      <c r="O275" s="1"/>
      <c r="P275" s="1">
        <f>ROUNDUP(表1[[#This Row],[外箱贴标]]/12,0)+2</f>
        <v>2</v>
      </c>
      <c r="Q275" s="1">
        <f>ROUNDUP(表1[[#This Row],[NUMBER]]/25,0)</f>
        <v>9</v>
      </c>
    </row>
    <row r="276" spans="1:17">
      <c r="A276" s="1" t="s">
        <v>63</v>
      </c>
      <c r="B276" s="2">
        <v>42955</v>
      </c>
      <c r="C276" s="2" t="s">
        <v>144</v>
      </c>
      <c r="D276" t="s">
        <v>62</v>
      </c>
      <c r="E276">
        <v>7453089531058</v>
      </c>
      <c r="F276" t="s">
        <v>17</v>
      </c>
      <c r="G276">
        <v>39</v>
      </c>
      <c r="H276" s="10">
        <v>134</v>
      </c>
      <c r="I276" t="s">
        <v>154</v>
      </c>
      <c r="J276" t="s">
        <v>152</v>
      </c>
      <c r="K276" t="s">
        <v>58</v>
      </c>
      <c r="L276" s="1" t="str">
        <f>表1[[#This Row],[ART]]&amp;".pdf"</f>
        <v>XONY-1.pdf</v>
      </c>
      <c r="M276" s="1"/>
      <c r="N276" s="5">
        <f>ROUNDUP(表1[[#This Row],[NUMBER]]/12,0)+1</f>
        <v>13</v>
      </c>
      <c r="O276" s="1"/>
      <c r="P276" s="1">
        <f>ROUNDUP(表1[[#This Row],[外箱贴标]]/12,0)+2</f>
        <v>2</v>
      </c>
      <c r="Q276" s="1">
        <f>ROUNDUP(表1[[#This Row],[NUMBER]]/25,0)</f>
        <v>6</v>
      </c>
    </row>
    <row r="277" spans="1:17">
      <c r="A277" s="1" t="s">
        <v>63</v>
      </c>
      <c r="B277" s="2">
        <v>42955</v>
      </c>
      <c r="C277" s="2" t="s">
        <v>144</v>
      </c>
      <c r="D277" t="s">
        <v>62</v>
      </c>
      <c r="E277">
        <v>7453089531058</v>
      </c>
      <c r="F277" t="s">
        <v>17</v>
      </c>
      <c r="G277">
        <v>40</v>
      </c>
      <c r="H277" s="10">
        <v>67</v>
      </c>
      <c r="I277" t="s">
        <v>154</v>
      </c>
      <c r="J277" t="s">
        <v>152</v>
      </c>
      <c r="K277" t="s">
        <v>58</v>
      </c>
      <c r="L277" s="1" t="str">
        <f>表1[[#This Row],[ART]]&amp;".pdf"</f>
        <v>XONY-1.pdf</v>
      </c>
      <c r="M277" s="1"/>
      <c r="N277" s="5">
        <f>ROUNDUP(表1[[#This Row],[NUMBER]]/12,0)+1</f>
        <v>7</v>
      </c>
      <c r="O277" s="1"/>
      <c r="P277" s="1">
        <f>ROUNDUP(表1[[#This Row],[外箱贴标]]/12,0)+2</f>
        <v>2</v>
      </c>
      <c r="Q277" s="1">
        <f>ROUNDUP(表1[[#This Row],[NUMBER]]/25,0)</f>
        <v>3</v>
      </c>
    </row>
    <row r="278" spans="1:17">
      <c r="A278" s="1" t="s">
        <v>63</v>
      </c>
      <c r="B278" s="2">
        <v>42955</v>
      </c>
      <c r="C278" s="2" t="s">
        <v>144</v>
      </c>
      <c r="D278" t="s">
        <v>65</v>
      </c>
      <c r="E278">
        <v>7453089531034</v>
      </c>
      <c r="F278" t="s">
        <v>7</v>
      </c>
      <c r="G278">
        <v>35</v>
      </c>
      <c r="H278" s="10">
        <v>67</v>
      </c>
      <c r="I278" t="s">
        <v>21</v>
      </c>
      <c r="J278" t="s">
        <v>152</v>
      </c>
      <c r="K278" t="s">
        <v>58</v>
      </c>
      <c r="L278" s="1" t="str">
        <f>表1[[#This Row],[ART]]&amp;".pdf"</f>
        <v>KER-1.pdf</v>
      </c>
      <c r="M278" s="1"/>
      <c r="N278" s="5">
        <f>ROUNDUP(表1[[#This Row],[NUMBER]]/12,0)+1</f>
        <v>7</v>
      </c>
      <c r="O278" s="1"/>
      <c r="P278" s="1">
        <f>ROUNDUP(表1[[#This Row],[外箱贴标]]/12,0)+2</f>
        <v>2</v>
      </c>
      <c r="Q278" s="1">
        <f>ROUNDUP(表1[[#This Row],[NUMBER]]/25,0)</f>
        <v>3</v>
      </c>
    </row>
    <row r="279" spans="1:17">
      <c r="A279" s="1" t="s">
        <v>63</v>
      </c>
      <c r="B279" s="2">
        <v>42955</v>
      </c>
      <c r="C279" s="2" t="s">
        <v>144</v>
      </c>
      <c r="D279" t="s">
        <v>65</v>
      </c>
      <c r="E279">
        <v>7453089531034</v>
      </c>
      <c r="F279" t="s">
        <v>7</v>
      </c>
      <c r="G279">
        <v>36</v>
      </c>
      <c r="H279" s="10">
        <v>134</v>
      </c>
      <c r="I279" t="s">
        <v>21</v>
      </c>
      <c r="J279" t="s">
        <v>152</v>
      </c>
      <c r="K279" t="s">
        <v>58</v>
      </c>
      <c r="L279" s="1" t="str">
        <f>表1[[#This Row],[ART]]&amp;".pdf"</f>
        <v>KER-1.pdf</v>
      </c>
      <c r="M279" s="1"/>
      <c r="N279" s="5">
        <f>ROUNDUP(表1[[#This Row],[NUMBER]]/12,0)+1</f>
        <v>13</v>
      </c>
      <c r="O279" s="1"/>
      <c r="P279" s="1">
        <f>ROUNDUP(表1[[#This Row],[外箱贴标]]/12,0)+2</f>
        <v>2</v>
      </c>
      <c r="Q279" s="1">
        <f>ROUNDUP(表1[[#This Row],[NUMBER]]/25,0)</f>
        <v>6</v>
      </c>
    </row>
    <row r="280" spans="1:17">
      <c r="A280" s="1" t="s">
        <v>63</v>
      </c>
      <c r="B280" s="2">
        <v>42955</v>
      </c>
      <c r="C280" s="2" t="s">
        <v>144</v>
      </c>
      <c r="D280" t="s">
        <v>65</v>
      </c>
      <c r="E280">
        <v>7453089531034</v>
      </c>
      <c r="F280" t="s">
        <v>7</v>
      </c>
      <c r="G280">
        <v>37</v>
      </c>
      <c r="H280" s="10">
        <v>201</v>
      </c>
      <c r="I280" t="s">
        <v>21</v>
      </c>
      <c r="J280" t="s">
        <v>152</v>
      </c>
      <c r="K280" t="s">
        <v>58</v>
      </c>
      <c r="L280" s="1" t="str">
        <f>表1[[#This Row],[ART]]&amp;".pdf"</f>
        <v>KER-1.pdf</v>
      </c>
      <c r="M280" s="1"/>
      <c r="N280" s="5">
        <f>ROUNDUP(表1[[#This Row],[NUMBER]]/12,0)+1</f>
        <v>18</v>
      </c>
      <c r="O280" s="1"/>
      <c r="P280" s="1">
        <f>ROUNDUP(表1[[#This Row],[外箱贴标]]/12,0)+2</f>
        <v>2</v>
      </c>
      <c r="Q280" s="1">
        <f>ROUNDUP(表1[[#This Row],[NUMBER]]/25,0)</f>
        <v>9</v>
      </c>
    </row>
    <row r="281" spans="1:17">
      <c r="A281" s="1" t="s">
        <v>63</v>
      </c>
      <c r="B281" s="2">
        <v>42955</v>
      </c>
      <c r="C281" s="2" t="s">
        <v>144</v>
      </c>
      <c r="D281" t="s">
        <v>65</v>
      </c>
      <c r="E281">
        <v>7453089531034</v>
      </c>
      <c r="F281" t="s">
        <v>7</v>
      </c>
      <c r="G281">
        <v>38</v>
      </c>
      <c r="H281" s="10">
        <v>201</v>
      </c>
      <c r="I281" t="s">
        <v>21</v>
      </c>
      <c r="J281" t="s">
        <v>152</v>
      </c>
      <c r="K281" t="s">
        <v>58</v>
      </c>
      <c r="L281" s="1" t="str">
        <f>表1[[#This Row],[ART]]&amp;".pdf"</f>
        <v>KER-1.pdf</v>
      </c>
      <c r="M281" s="1"/>
      <c r="N281" s="5">
        <f>ROUNDUP(表1[[#This Row],[NUMBER]]/12,0)+1</f>
        <v>18</v>
      </c>
      <c r="O281" s="1"/>
      <c r="P281" s="1">
        <f>ROUNDUP(表1[[#This Row],[外箱贴标]]/12,0)+2</f>
        <v>2</v>
      </c>
      <c r="Q281" s="1">
        <f>ROUNDUP(表1[[#This Row],[NUMBER]]/25,0)</f>
        <v>9</v>
      </c>
    </row>
    <row r="282" spans="1:17">
      <c r="A282" s="1" t="s">
        <v>63</v>
      </c>
      <c r="B282" s="2">
        <v>42955</v>
      </c>
      <c r="C282" s="2" t="s">
        <v>144</v>
      </c>
      <c r="D282" t="s">
        <v>65</v>
      </c>
      <c r="E282">
        <v>7453089531034</v>
      </c>
      <c r="F282" t="s">
        <v>7</v>
      </c>
      <c r="G282">
        <v>39</v>
      </c>
      <c r="H282" s="10">
        <v>134</v>
      </c>
      <c r="I282" t="s">
        <v>21</v>
      </c>
      <c r="J282" t="s">
        <v>152</v>
      </c>
      <c r="K282" t="s">
        <v>58</v>
      </c>
      <c r="L282" s="1" t="str">
        <f>表1[[#This Row],[ART]]&amp;".pdf"</f>
        <v>KER-1.pdf</v>
      </c>
      <c r="M282" s="1"/>
      <c r="N282" s="5">
        <f>ROUNDUP(表1[[#This Row],[NUMBER]]/12,0)+1</f>
        <v>13</v>
      </c>
      <c r="O282" s="1"/>
      <c r="P282" s="1">
        <f>ROUNDUP(表1[[#This Row],[外箱贴标]]/12,0)+2</f>
        <v>2</v>
      </c>
      <c r="Q282" s="1">
        <f>ROUNDUP(表1[[#This Row],[NUMBER]]/25,0)</f>
        <v>6</v>
      </c>
    </row>
    <row r="283" spans="1:17">
      <c r="A283" s="1" t="s">
        <v>63</v>
      </c>
      <c r="B283" s="2">
        <v>42955</v>
      </c>
      <c r="C283" s="2" t="s">
        <v>144</v>
      </c>
      <c r="D283" t="s">
        <v>65</v>
      </c>
      <c r="E283">
        <v>7453089531034</v>
      </c>
      <c r="F283" t="s">
        <v>7</v>
      </c>
      <c r="G283">
        <v>40</v>
      </c>
      <c r="H283" s="10">
        <v>67</v>
      </c>
      <c r="I283" t="s">
        <v>21</v>
      </c>
      <c r="J283" t="s">
        <v>152</v>
      </c>
      <c r="K283" t="s">
        <v>58</v>
      </c>
      <c r="L283" s="1" t="str">
        <f>表1[[#This Row],[ART]]&amp;".pdf"</f>
        <v>KER-1.pdf</v>
      </c>
      <c r="M283" s="1"/>
      <c r="N283" s="5">
        <f>ROUNDUP(表1[[#This Row],[NUMBER]]/12,0)+1</f>
        <v>7</v>
      </c>
      <c r="O283" s="1"/>
      <c r="P283" s="1">
        <f>ROUNDUP(表1[[#This Row],[外箱贴标]]/12,0)+2</f>
        <v>2</v>
      </c>
      <c r="Q283" s="1">
        <f>ROUNDUP(表1[[#This Row],[NUMBER]]/25,0)</f>
        <v>3</v>
      </c>
    </row>
    <row r="284" spans="1:17">
      <c r="A284" s="1" t="s">
        <v>63</v>
      </c>
      <c r="B284" s="2">
        <v>42955</v>
      </c>
      <c r="C284" s="2" t="s">
        <v>144</v>
      </c>
      <c r="D284" t="s">
        <v>65</v>
      </c>
      <c r="E284">
        <v>7453089531034</v>
      </c>
      <c r="F284" t="s">
        <v>8</v>
      </c>
      <c r="G284">
        <v>35</v>
      </c>
      <c r="H284" s="10">
        <v>67</v>
      </c>
      <c r="I284" t="s">
        <v>21</v>
      </c>
      <c r="J284" t="s">
        <v>152</v>
      </c>
      <c r="K284" t="s">
        <v>58</v>
      </c>
      <c r="L284" s="1" t="str">
        <f>表1[[#This Row],[ART]]&amp;".pdf"</f>
        <v>KER-1.pdf</v>
      </c>
      <c r="M284" s="1"/>
      <c r="N284" s="5">
        <f>ROUNDUP(表1[[#This Row],[NUMBER]]/12,0)+1</f>
        <v>7</v>
      </c>
      <c r="O284" s="1"/>
      <c r="P284" s="1">
        <f>ROUNDUP(表1[[#This Row],[外箱贴标]]/12,0)+2</f>
        <v>2</v>
      </c>
      <c r="Q284" s="1">
        <f>ROUNDUP(表1[[#This Row],[NUMBER]]/25,0)</f>
        <v>3</v>
      </c>
    </row>
    <row r="285" spans="1:17">
      <c r="A285" s="1" t="s">
        <v>63</v>
      </c>
      <c r="B285" s="2">
        <v>42955</v>
      </c>
      <c r="C285" s="2" t="s">
        <v>144</v>
      </c>
      <c r="D285" t="s">
        <v>65</v>
      </c>
      <c r="E285">
        <v>7453089531034</v>
      </c>
      <c r="F285" t="s">
        <v>8</v>
      </c>
      <c r="G285">
        <v>36</v>
      </c>
      <c r="H285" s="10">
        <v>134</v>
      </c>
      <c r="I285" t="s">
        <v>21</v>
      </c>
      <c r="J285" t="s">
        <v>152</v>
      </c>
      <c r="K285" t="s">
        <v>58</v>
      </c>
      <c r="L285" s="1" t="str">
        <f>表1[[#This Row],[ART]]&amp;".pdf"</f>
        <v>KER-1.pdf</v>
      </c>
      <c r="M285" s="1"/>
      <c r="N285" s="5">
        <f>ROUNDUP(表1[[#This Row],[NUMBER]]/12,0)+1</f>
        <v>13</v>
      </c>
      <c r="O285" s="1"/>
      <c r="P285" s="1">
        <f>ROUNDUP(表1[[#This Row],[外箱贴标]]/12,0)+2</f>
        <v>2</v>
      </c>
      <c r="Q285" s="1">
        <f>ROUNDUP(表1[[#This Row],[NUMBER]]/25,0)</f>
        <v>6</v>
      </c>
    </row>
    <row r="286" spans="1:17">
      <c r="A286" s="1" t="s">
        <v>63</v>
      </c>
      <c r="B286" s="2">
        <v>42955</v>
      </c>
      <c r="C286" s="2" t="s">
        <v>144</v>
      </c>
      <c r="D286" t="s">
        <v>65</v>
      </c>
      <c r="E286">
        <v>7453089531034</v>
      </c>
      <c r="F286" t="s">
        <v>8</v>
      </c>
      <c r="G286">
        <v>37</v>
      </c>
      <c r="H286" s="10">
        <v>201</v>
      </c>
      <c r="I286" t="s">
        <v>21</v>
      </c>
      <c r="J286" t="s">
        <v>152</v>
      </c>
      <c r="K286" t="s">
        <v>58</v>
      </c>
      <c r="L286" s="1" t="str">
        <f>表1[[#This Row],[ART]]&amp;".pdf"</f>
        <v>KER-1.pdf</v>
      </c>
      <c r="M286" s="1"/>
      <c r="N286" s="5">
        <f>ROUNDUP(表1[[#This Row],[NUMBER]]/12,0)+1</f>
        <v>18</v>
      </c>
      <c r="O286" s="1"/>
      <c r="P286" s="1">
        <f>ROUNDUP(表1[[#This Row],[外箱贴标]]/12,0)+2</f>
        <v>2</v>
      </c>
      <c r="Q286" s="1">
        <f>ROUNDUP(表1[[#This Row],[NUMBER]]/25,0)</f>
        <v>9</v>
      </c>
    </row>
    <row r="287" spans="1:17">
      <c r="A287" s="1" t="s">
        <v>63</v>
      </c>
      <c r="B287" s="2">
        <v>42955</v>
      </c>
      <c r="C287" s="2" t="s">
        <v>144</v>
      </c>
      <c r="D287" t="s">
        <v>65</v>
      </c>
      <c r="E287">
        <v>7453089531034</v>
      </c>
      <c r="F287" t="s">
        <v>8</v>
      </c>
      <c r="G287">
        <v>38</v>
      </c>
      <c r="H287" s="10">
        <v>201</v>
      </c>
      <c r="I287" t="s">
        <v>21</v>
      </c>
      <c r="J287" t="s">
        <v>152</v>
      </c>
      <c r="K287" t="s">
        <v>58</v>
      </c>
      <c r="L287" s="1" t="str">
        <f>表1[[#This Row],[ART]]&amp;".pdf"</f>
        <v>KER-1.pdf</v>
      </c>
      <c r="M287" s="1"/>
      <c r="N287" s="5">
        <f>ROUNDUP(表1[[#This Row],[NUMBER]]/12,0)+1</f>
        <v>18</v>
      </c>
      <c r="O287" s="1"/>
      <c r="P287" s="1">
        <f>ROUNDUP(表1[[#This Row],[外箱贴标]]/12,0)+2</f>
        <v>2</v>
      </c>
      <c r="Q287" s="1">
        <f>ROUNDUP(表1[[#This Row],[NUMBER]]/25,0)</f>
        <v>9</v>
      </c>
    </row>
    <row r="288" spans="1:17">
      <c r="A288" s="1" t="s">
        <v>63</v>
      </c>
      <c r="B288" s="2">
        <v>42955</v>
      </c>
      <c r="C288" s="2" t="s">
        <v>144</v>
      </c>
      <c r="D288" t="s">
        <v>65</v>
      </c>
      <c r="E288">
        <v>7453089531034</v>
      </c>
      <c r="F288" t="s">
        <v>8</v>
      </c>
      <c r="G288">
        <v>39</v>
      </c>
      <c r="H288" s="10">
        <v>134</v>
      </c>
      <c r="I288" t="s">
        <v>21</v>
      </c>
      <c r="J288" t="s">
        <v>152</v>
      </c>
      <c r="K288" t="s">
        <v>58</v>
      </c>
      <c r="L288" s="1" t="str">
        <f>表1[[#This Row],[ART]]&amp;".pdf"</f>
        <v>KER-1.pdf</v>
      </c>
      <c r="M288" s="1"/>
      <c r="N288" s="5">
        <f>ROUNDUP(表1[[#This Row],[NUMBER]]/12,0)+1</f>
        <v>13</v>
      </c>
      <c r="O288" s="1"/>
      <c r="P288" s="1">
        <f>ROUNDUP(表1[[#This Row],[外箱贴标]]/12,0)+2</f>
        <v>2</v>
      </c>
      <c r="Q288" s="1">
        <f>ROUNDUP(表1[[#This Row],[NUMBER]]/25,0)</f>
        <v>6</v>
      </c>
    </row>
    <row r="289" spans="1:17">
      <c r="A289" s="1" t="s">
        <v>63</v>
      </c>
      <c r="B289" s="2">
        <v>42955</v>
      </c>
      <c r="C289" s="2" t="s">
        <v>144</v>
      </c>
      <c r="D289" t="s">
        <v>65</v>
      </c>
      <c r="E289">
        <v>7453089531034</v>
      </c>
      <c r="F289" t="s">
        <v>8</v>
      </c>
      <c r="G289">
        <v>40</v>
      </c>
      <c r="H289" s="10">
        <v>67</v>
      </c>
      <c r="I289" t="s">
        <v>21</v>
      </c>
      <c r="J289" t="s">
        <v>152</v>
      </c>
      <c r="K289" t="s">
        <v>58</v>
      </c>
      <c r="L289" s="1" t="str">
        <f>表1[[#This Row],[ART]]&amp;".pdf"</f>
        <v>KER-1.pdf</v>
      </c>
      <c r="M289" s="1"/>
      <c r="N289" s="5">
        <f>ROUNDUP(表1[[#This Row],[NUMBER]]/12,0)+1</f>
        <v>7</v>
      </c>
      <c r="O289" s="1"/>
      <c r="P289" s="1">
        <f>ROUNDUP(表1[[#This Row],[外箱贴标]]/12,0)+2</f>
        <v>2</v>
      </c>
      <c r="Q289" s="1">
        <f>ROUNDUP(表1[[#This Row],[NUMBER]]/25,0)</f>
        <v>3</v>
      </c>
    </row>
    <row r="290" spans="1:17">
      <c r="A290" s="1" t="s">
        <v>63</v>
      </c>
      <c r="B290" s="2">
        <v>42955</v>
      </c>
      <c r="C290" s="2" t="s">
        <v>144</v>
      </c>
      <c r="D290" t="s">
        <v>65</v>
      </c>
      <c r="E290">
        <v>7453089531034</v>
      </c>
      <c r="F290" t="s">
        <v>9</v>
      </c>
      <c r="G290">
        <v>35</v>
      </c>
      <c r="H290" s="10">
        <v>67</v>
      </c>
      <c r="I290" t="s">
        <v>21</v>
      </c>
      <c r="J290" t="s">
        <v>152</v>
      </c>
      <c r="K290" t="s">
        <v>58</v>
      </c>
      <c r="L290" s="1" t="str">
        <f>表1[[#This Row],[ART]]&amp;".pdf"</f>
        <v>KER-1.pdf</v>
      </c>
      <c r="M290" s="1"/>
      <c r="N290" s="5">
        <f>ROUNDUP(表1[[#This Row],[NUMBER]]/12,0)+1</f>
        <v>7</v>
      </c>
      <c r="O290" s="1"/>
      <c r="P290" s="1">
        <f>ROUNDUP(表1[[#This Row],[外箱贴标]]/12,0)+2</f>
        <v>2</v>
      </c>
      <c r="Q290" s="1">
        <f>ROUNDUP(表1[[#This Row],[NUMBER]]/25,0)</f>
        <v>3</v>
      </c>
    </row>
    <row r="291" spans="1:17">
      <c r="A291" s="1" t="s">
        <v>63</v>
      </c>
      <c r="B291" s="2">
        <v>42955</v>
      </c>
      <c r="C291" s="2" t="s">
        <v>144</v>
      </c>
      <c r="D291" t="s">
        <v>65</v>
      </c>
      <c r="E291">
        <v>7453089531034</v>
      </c>
      <c r="F291" t="s">
        <v>9</v>
      </c>
      <c r="G291">
        <v>36</v>
      </c>
      <c r="H291" s="10">
        <v>134</v>
      </c>
      <c r="I291" t="s">
        <v>21</v>
      </c>
      <c r="J291" t="s">
        <v>152</v>
      </c>
      <c r="K291" t="s">
        <v>58</v>
      </c>
      <c r="L291" s="1" t="str">
        <f>表1[[#This Row],[ART]]&amp;".pdf"</f>
        <v>KER-1.pdf</v>
      </c>
      <c r="M291" s="1"/>
      <c r="N291" s="5">
        <f>ROUNDUP(表1[[#This Row],[NUMBER]]/12,0)+1</f>
        <v>13</v>
      </c>
      <c r="O291" s="1"/>
      <c r="P291" s="1">
        <f>ROUNDUP(表1[[#This Row],[外箱贴标]]/12,0)+2</f>
        <v>2</v>
      </c>
      <c r="Q291" s="1">
        <f>ROUNDUP(表1[[#This Row],[NUMBER]]/25,0)</f>
        <v>6</v>
      </c>
    </row>
    <row r="292" spans="1:17">
      <c r="A292" s="1" t="s">
        <v>63</v>
      </c>
      <c r="B292" s="2">
        <v>42955</v>
      </c>
      <c r="C292" s="2" t="s">
        <v>144</v>
      </c>
      <c r="D292" t="s">
        <v>65</v>
      </c>
      <c r="E292">
        <v>7453089531034</v>
      </c>
      <c r="F292" t="s">
        <v>9</v>
      </c>
      <c r="G292">
        <v>37</v>
      </c>
      <c r="H292" s="10">
        <v>201</v>
      </c>
      <c r="I292" t="s">
        <v>21</v>
      </c>
      <c r="J292" t="s">
        <v>152</v>
      </c>
      <c r="K292" t="s">
        <v>58</v>
      </c>
      <c r="L292" s="1" t="str">
        <f>表1[[#This Row],[ART]]&amp;".pdf"</f>
        <v>KER-1.pdf</v>
      </c>
      <c r="M292" s="1"/>
      <c r="N292" s="5">
        <f>ROUNDUP(表1[[#This Row],[NUMBER]]/12,0)+1</f>
        <v>18</v>
      </c>
      <c r="O292" s="1"/>
      <c r="P292" s="1">
        <f>ROUNDUP(表1[[#This Row],[外箱贴标]]/12,0)+2</f>
        <v>2</v>
      </c>
      <c r="Q292" s="1">
        <f>ROUNDUP(表1[[#This Row],[NUMBER]]/25,0)</f>
        <v>9</v>
      </c>
    </row>
    <row r="293" spans="1:17">
      <c r="A293" s="1" t="s">
        <v>63</v>
      </c>
      <c r="B293" s="2">
        <v>42955</v>
      </c>
      <c r="C293" s="2" t="s">
        <v>144</v>
      </c>
      <c r="D293" t="s">
        <v>65</v>
      </c>
      <c r="E293">
        <v>7453089531034</v>
      </c>
      <c r="F293" t="s">
        <v>9</v>
      </c>
      <c r="G293">
        <v>38</v>
      </c>
      <c r="H293" s="10">
        <v>201</v>
      </c>
      <c r="I293" t="s">
        <v>21</v>
      </c>
      <c r="J293" t="s">
        <v>152</v>
      </c>
      <c r="K293" t="s">
        <v>58</v>
      </c>
      <c r="L293" s="1" t="str">
        <f>表1[[#This Row],[ART]]&amp;".pdf"</f>
        <v>KER-1.pdf</v>
      </c>
      <c r="M293" s="1"/>
      <c r="N293" s="5">
        <f>ROUNDUP(表1[[#This Row],[NUMBER]]/12,0)+1</f>
        <v>18</v>
      </c>
      <c r="O293" s="1"/>
      <c r="P293" s="1">
        <f>ROUNDUP(表1[[#This Row],[外箱贴标]]/12,0)+2</f>
        <v>2</v>
      </c>
      <c r="Q293" s="1">
        <f>ROUNDUP(表1[[#This Row],[NUMBER]]/25,0)</f>
        <v>9</v>
      </c>
    </row>
    <row r="294" spans="1:17">
      <c r="A294" s="1" t="s">
        <v>63</v>
      </c>
      <c r="B294" s="2">
        <v>42955</v>
      </c>
      <c r="C294" s="2" t="s">
        <v>144</v>
      </c>
      <c r="D294" t="s">
        <v>65</v>
      </c>
      <c r="E294">
        <v>7453089531034</v>
      </c>
      <c r="F294" t="s">
        <v>9</v>
      </c>
      <c r="G294">
        <v>39</v>
      </c>
      <c r="H294" s="10">
        <v>134</v>
      </c>
      <c r="I294" t="s">
        <v>21</v>
      </c>
      <c r="J294" t="s">
        <v>152</v>
      </c>
      <c r="K294" t="s">
        <v>58</v>
      </c>
      <c r="L294" s="1" t="str">
        <f>表1[[#This Row],[ART]]&amp;".pdf"</f>
        <v>KER-1.pdf</v>
      </c>
      <c r="M294" s="1"/>
      <c r="N294" s="5">
        <f>ROUNDUP(表1[[#This Row],[NUMBER]]/12,0)+1</f>
        <v>13</v>
      </c>
      <c r="O294" s="1"/>
      <c r="P294" s="1">
        <f>ROUNDUP(表1[[#This Row],[外箱贴标]]/12,0)+2</f>
        <v>2</v>
      </c>
      <c r="Q294" s="1">
        <f>ROUNDUP(表1[[#This Row],[NUMBER]]/25,0)</f>
        <v>6</v>
      </c>
    </row>
    <row r="295" spans="1:17">
      <c r="A295" s="1" t="s">
        <v>63</v>
      </c>
      <c r="B295" s="2">
        <v>42955</v>
      </c>
      <c r="C295" s="2" t="s">
        <v>144</v>
      </c>
      <c r="D295" t="s">
        <v>65</v>
      </c>
      <c r="E295">
        <v>7453089531034</v>
      </c>
      <c r="F295" t="s">
        <v>9</v>
      </c>
      <c r="G295">
        <v>40</v>
      </c>
      <c r="H295" s="10">
        <v>67</v>
      </c>
      <c r="I295" t="s">
        <v>21</v>
      </c>
      <c r="J295" t="s">
        <v>152</v>
      </c>
      <c r="K295" t="s">
        <v>58</v>
      </c>
      <c r="L295" s="1" t="str">
        <f>表1[[#This Row],[ART]]&amp;".pdf"</f>
        <v>KER-1.pdf</v>
      </c>
      <c r="M295" s="1"/>
      <c r="N295" s="5">
        <f>ROUNDUP(表1[[#This Row],[NUMBER]]/12,0)+1</f>
        <v>7</v>
      </c>
      <c r="O295" s="1"/>
      <c r="P295" s="1">
        <f>ROUNDUP(表1[[#This Row],[外箱贴标]]/12,0)+2</f>
        <v>2</v>
      </c>
      <c r="Q295" s="1">
        <f>ROUNDUP(表1[[#This Row],[NUMBER]]/25,0)</f>
        <v>3</v>
      </c>
    </row>
    <row r="296" spans="1:17">
      <c r="A296" s="1" t="s">
        <v>63</v>
      </c>
      <c r="B296" s="2">
        <v>42955</v>
      </c>
      <c r="C296" s="2" t="s">
        <v>144</v>
      </c>
      <c r="D296" t="s">
        <v>65</v>
      </c>
      <c r="E296">
        <v>7453089531034</v>
      </c>
      <c r="F296" t="s">
        <v>38</v>
      </c>
      <c r="G296">
        <v>35</v>
      </c>
      <c r="H296" s="10">
        <v>67</v>
      </c>
      <c r="I296" t="s">
        <v>21</v>
      </c>
      <c r="J296" t="s">
        <v>152</v>
      </c>
      <c r="K296" t="s">
        <v>58</v>
      </c>
      <c r="L296" s="1" t="str">
        <f>表1[[#This Row],[ART]]&amp;".pdf"</f>
        <v>KER-1.pdf</v>
      </c>
      <c r="M296" s="1"/>
      <c r="N296" s="5">
        <f>ROUNDUP(表1[[#This Row],[NUMBER]]/12,0)+1</f>
        <v>7</v>
      </c>
      <c r="O296" s="1"/>
      <c r="P296" s="1">
        <f>ROUNDUP(表1[[#This Row],[外箱贴标]]/12,0)+2</f>
        <v>2</v>
      </c>
      <c r="Q296" s="1">
        <f>ROUNDUP(表1[[#This Row],[NUMBER]]/25,0)</f>
        <v>3</v>
      </c>
    </row>
    <row r="297" spans="1:17">
      <c r="A297" s="1" t="s">
        <v>63</v>
      </c>
      <c r="B297" s="2">
        <v>42955</v>
      </c>
      <c r="C297" s="2" t="s">
        <v>144</v>
      </c>
      <c r="D297" t="s">
        <v>65</v>
      </c>
      <c r="E297">
        <v>7453089531034</v>
      </c>
      <c r="F297" t="s">
        <v>38</v>
      </c>
      <c r="G297">
        <v>36</v>
      </c>
      <c r="H297" s="10">
        <v>134</v>
      </c>
      <c r="I297" t="s">
        <v>21</v>
      </c>
      <c r="J297" t="s">
        <v>152</v>
      </c>
      <c r="K297" t="s">
        <v>58</v>
      </c>
      <c r="L297" s="1" t="str">
        <f>表1[[#This Row],[ART]]&amp;".pdf"</f>
        <v>KER-1.pdf</v>
      </c>
      <c r="M297" s="1"/>
      <c r="N297" s="5">
        <f>ROUNDUP(表1[[#This Row],[NUMBER]]/12,0)+1</f>
        <v>13</v>
      </c>
      <c r="O297" s="1"/>
      <c r="P297" s="1">
        <f>ROUNDUP(表1[[#This Row],[外箱贴标]]/12,0)+2</f>
        <v>2</v>
      </c>
      <c r="Q297" s="1">
        <f>ROUNDUP(表1[[#This Row],[NUMBER]]/25,0)</f>
        <v>6</v>
      </c>
    </row>
    <row r="298" spans="1:17">
      <c r="A298" s="1" t="s">
        <v>63</v>
      </c>
      <c r="B298" s="2">
        <v>42955</v>
      </c>
      <c r="C298" s="2" t="s">
        <v>144</v>
      </c>
      <c r="D298" t="s">
        <v>65</v>
      </c>
      <c r="E298">
        <v>7453089531034</v>
      </c>
      <c r="F298" t="s">
        <v>38</v>
      </c>
      <c r="G298">
        <v>37</v>
      </c>
      <c r="H298" s="10">
        <v>201</v>
      </c>
      <c r="I298" t="s">
        <v>21</v>
      </c>
      <c r="J298" t="s">
        <v>152</v>
      </c>
      <c r="K298" t="s">
        <v>58</v>
      </c>
      <c r="L298" s="1" t="str">
        <f>表1[[#This Row],[ART]]&amp;".pdf"</f>
        <v>KER-1.pdf</v>
      </c>
      <c r="M298" s="1"/>
      <c r="N298" s="5">
        <f>ROUNDUP(表1[[#This Row],[NUMBER]]/12,0)+1</f>
        <v>18</v>
      </c>
      <c r="O298" s="1"/>
      <c r="P298" s="1">
        <f>ROUNDUP(表1[[#This Row],[外箱贴标]]/12,0)+2</f>
        <v>2</v>
      </c>
      <c r="Q298" s="1">
        <f>ROUNDUP(表1[[#This Row],[NUMBER]]/25,0)</f>
        <v>9</v>
      </c>
    </row>
    <row r="299" spans="1:17">
      <c r="A299" s="1" t="s">
        <v>63</v>
      </c>
      <c r="B299" s="2">
        <v>42955</v>
      </c>
      <c r="C299" s="2" t="s">
        <v>144</v>
      </c>
      <c r="D299" t="s">
        <v>65</v>
      </c>
      <c r="E299">
        <v>7453089531034</v>
      </c>
      <c r="F299" t="s">
        <v>38</v>
      </c>
      <c r="G299">
        <v>38</v>
      </c>
      <c r="H299" s="10">
        <v>201</v>
      </c>
      <c r="I299" t="s">
        <v>21</v>
      </c>
      <c r="J299" t="s">
        <v>152</v>
      </c>
      <c r="K299" t="s">
        <v>58</v>
      </c>
      <c r="L299" s="1" t="str">
        <f>表1[[#This Row],[ART]]&amp;".pdf"</f>
        <v>KER-1.pdf</v>
      </c>
      <c r="M299" s="1"/>
      <c r="N299" s="5">
        <f>ROUNDUP(表1[[#This Row],[NUMBER]]/12,0)+1</f>
        <v>18</v>
      </c>
      <c r="O299" s="1"/>
      <c r="P299" s="1">
        <f>ROUNDUP(表1[[#This Row],[外箱贴标]]/12,0)+2</f>
        <v>2</v>
      </c>
      <c r="Q299" s="1">
        <f>ROUNDUP(表1[[#This Row],[NUMBER]]/25,0)</f>
        <v>9</v>
      </c>
    </row>
    <row r="300" spans="1:17">
      <c r="A300" s="1" t="s">
        <v>63</v>
      </c>
      <c r="B300" s="2">
        <v>42955</v>
      </c>
      <c r="C300" s="2" t="s">
        <v>144</v>
      </c>
      <c r="D300" t="s">
        <v>65</v>
      </c>
      <c r="E300">
        <v>7453089531034</v>
      </c>
      <c r="F300" t="s">
        <v>38</v>
      </c>
      <c r="G300">
        <v>39</v>
      </c>
      <c r="H300" s="10">
        <v>134</v>
      </c>
      <c r="I300" t="s">
        <v>21</v>
      </c>
      <c r="J300" t="s">
        <v>152</v>
      </c>
      <c r="K300" t="s">
        <v>58</v>
      </c>
      <c r="L300" s="1" t="str">
        <f>表1[[#This Row],[ART]]&amp;".pdf"</f>
        <v>KER-1.pdf</v>
      </c>
      <c r="M300" s="1"/>
      <c r="N300" s="5">
        <f>ROUNDUP(表1[[#This Row],[NUMBER]]/12,0)+1</f>
        <v>13</v>
      </c>
      <c r="O300" s="1"/>
      <c r="P300" s="1">
        <f>ROUNDUP(表1[[#This Row],[外箱贴标]]/12,0)+2</f>
        <v>2</v>
      </c>
      <c r="Q300" s="1">
        <f>ROUNDUP(表1[[#This Row],[NUMBER]]/25,0)</f>
        <v>6</v>
      </c>
    </row>
    <row r="301" spans="1:17">
      <c r="A301" s="1" t="s">
        <v>63</v>
      </c>
      <c r="B301" s="2">
        <v>42955</v>
      </c>
      <c r="C301" s="2" t="s">
        <v>144</v>
      </c>
      <c r="D301" t="s">
        <v>65</v>
      </c>
      <c r="E301">
        <v>7453089531034</v>
      </c>
      <c r="F301" t="s">
        <v>38</v>
      </c>
      <c r="G301">
        <v>40</v>
      </c>
      <c r="H301" s="10">
        <v>67</v>
      </c>
      <c r="I301" t="s">
        <v>21</v>
      </c>
      <c r="J301" t="s">
        <v>152</v>
      </c>
      <c r="K301" t="s">
        <v>58</v>
      </c>
      <c r="L301" s="1" t="str">
        <f>表1[[#This Row],[ART]]&amp;".pdf"</f>
        <v>KER-1.pdf</v>
      </c>
      <c r="M301" s="1"/>
      <c r="N301" s="5">
        <f>ROUNDUP(表1[[#This Row],[NUMBER]]/12,0)+1</f>
        <v>7</v>
      </c>
      <c r="O301" s="1"/>
      <c r="P301" s="1">
        <f>ROUNDUP(表1[[#This Row],[外箱贴标]]/12,0)+2</f>
        <v>2</v>
      </c>
      <c r="Q301" s="1">
        <f>ROUNDUP(表1[[#This Row],[NUMBER]]/25,0)</f>
        <v>3</v>
      </c>
    </row>
    <row r="302" spans="1:17">
      <c r="A302" s="1" t="s">
        <v>67</v>
      </c>
      <c r="B302" s="2">
        <v>42955</v>
      </c>
      <c r="C302" s="2" t="s">
        <v>144</v>
      </c>
      <c r="D302" t="s">
        <v>68</v>
      </c>
      <c r="E302">
        <v>7453089531102</v>
      </c>
      <c r="F302" t="s">
        <v>7</v>
      </c>
      <c r="G302">
        <v>36</v>
      </c>
      <c r="H302" s="10">
        <v>67</v>
      </c>
      <c r="I302" t="s">
        <v>21</v>
      </c>
      <c r="J302" t="s">
        <v>152</v>
      </c>
      <c r="K302" t="s">
        <v>73</v>
      </c>
      <c r="L302" s="1" t="str">
        <f>表1[[#This Row],[ART]]&amp;".pdf"</f>
        <v>VANIY-1.pdf</v>
      </c>
      <c r="M302" s="1"/>
      <c r="N302" s="5">
        <f>ROUNDUP(表1[[#This Row],[NUMBER]]/12,0)+1</f>
        <v>7</v>
      </c>
      <c r="O302" s="1"/>
      <c r="P302" s="1">
        <f>ROUNDUP(表1[[#This Row],[外箱贴标]]/12,0)+2</f>
        <v>2</v>
      </c>
      <c r="Q302" s="1">
        <f>ROUNDUP(表1[[#This Row],[NUMBER]]/25,0)</f>
        <v>3</v>
      </c>
    </row>
    <row r="303" spans="1:17">
      <c r="A303" s="1" t="s">
        <v>67</v>
      </c>
      <c r="B303" s="2">
        <v>42955</v>
      </c>
      <c r="C303" s="2" t="s">
        <v>144</v>
      </c>
      <c r="D303" t="s">
        <v>68</v>
      </c>
      <c r="E303">
        <v>7453089531102</v>
      </c>
      <c r="F303" t="s">
        <v>7</v>
      </c>
      <c r="G303">
        <v>37</v>
      </c>
      <c r="H303" s="10">
        <v>134</v>
      </c>
      <c r="I303" t="s">
        <v>21</v>
      </c>
      <c r="J303" t="s">
        <v>152</v>
      </c>
      <c r="K303" t="s">
        <v>73</v>
      </c>
      <c r="L303" s="1" t="str">
        <f>表1[[#This Row],[ART]]&amp;".pdf"</f>
        <v>VANIY-1.pdf</v>
      </c>
      <c r="M303" s="1"/>
      <c r="N303" s="5">
        <f>ROUNDUP(表1[[#This Row],[NUMBER]]/12,0)+1</f>
        <v>13</v>
      </c>
      <c r="O303" s="1"/>
      <c r="P303" s="1">
        <f>ROUNDUP(表1[[#This Row],[外箱贴标]]/12,0)+2</f>
        <v>2</v>
      </c>
      <c r="Q303" s="1">
        <f>ROUNDUP(表1[[#This Row],[NUMBER]]/25,0)</f>
        <v>6</v>
      </c>
    </row>
    <row r="304" spans="1:17">
      <c r="A304" s="1" t="s">
        <v>67</v>
      </c>
      <c r="B304" s="2">
        <v>42955</v>
      </c>
      <c r="C304" s="2" t="s">
        <v>144</v>
      </c>
      <c r="D304" t="s">
        <v>68</v>
      </c>
      <c r="E304">
        <v>7453089531102</v>
      </c>
      <c r="F304" t="s">
        <v>7</v>
      </c>
      <c r="G304">
        <v>38</v>
      </c>
      <c r="H304" s="10">
        <v>201</v>
      </c>
      <c r="I304" t="s">
        <v>21</v>
      </c>
      <c r="J304" t="s">
        <v>152</v>
      </c>
      <c r="K304" t="s">
        <v>73</v>
      </c>
      <c r="L304" s="1" t="str">
        <f>表1[[#This Row],[ART]]&amp;".pdf"</f>
        <v>VANIY-1.pdf</v>
      </c>
      <c r="M304" s="1"/>
      <c r="N304" s="5">
        <f>ROUNDUP(表1[[#This Row],[NUMBER]]/12,0)+1</f>
        <v>18</v>
      </c>
      <c r="O304" s="1"/>
      <c r="P304" s="1">
        <f>ROUNDUP(表1[[#This Row],[外箱贴标]]/12,0)+2</f>
        <v>2</v>
      </c>
      <c r="Q304" s="1">
        <f>ROUNDUP(表1[[#This Row],[NUMBER]]/25,0)</f>
        <v>9</v>
      </c>
    </row>
    <row r="305" spans="1:17">
      <c r="A305" s="1" t="s">
        <v>67</v>
      </c>
      <c r="B305" s="2">
        <v>42955</v>
      </c>
      <c r="C305" s="2" t="s">
        <v>144</v>
      </c>
      <c r="D305" t="s">
        <v>68</v>
      </c>
      <c r="E305">
        <v>7453089531102</v>
      </c>
      <c r="F305" t="s">
        <v>7</v>
      </c>
      <c r="G305">
        <v>39</v>
      </c>
      <c r="H305" s="10">
        <v>201</v>
      </c>
      <c r="I305" t="s">
        <v>21</v>
      </c>
      <c r="J305" t="s">
        <v>152</v>
      </c>
      <c r="K305" t="s">
        <v>73</v>
      </c>
      <c r="L305" s="1" t="str">
        <f>表1[[#This Row],[ART]]&amp;".pdf"</f>
        <v>VANIY-1.pdf</v>
      </c>
      <c r="M305" s="1"/>
      <c r="N305" s="5">
        <f>ROUNDUP(表1[[#This Row],[NUMBER]]/12,0)+1</f>
        <v>18</v>
      </c>
      <c r="O305" s="1"/>
      <c r="P305" s="1">
        <f>ROUNDUP(表1[[#This Row],[外箱贴标]]/12,0)+2</f>
        <v>2</v>
      </c>
      <c r="Q305" s="1">
        <f>ROUNDUP(表1[[#This Row],[NUMBER]]/25,0)</f>
        <v>9</v>
      </c>
    </row>
    <row r="306" spans="1:17">
      <c r="A306" s="1" t="s">
        <v>67</v>
      </c>
      <c r="B306" s="2">
        <v>42955</v>
      </c>
      <c r="C306" s="2" t="s">
        <v>144</v>
      </c>
      <c r="D306" t="s">
        <v>68</v>
      </c>
      <c r="E306">
        <v>7453089531102</v>
      </c>
      <c r="F306" t="s">
        <v>7</v>
      </c>
      <c r="G306">
        <v>40</v>
      </c>
      <c r="H306" s="10">
        <v>134</v>
      </c>
      <c r="I306" t="s">
        <v>21</v>
      </c>
      <c r="J306" t="s">
        <v>152</v>
      </c>
      <c r="K306" t="s">
        <v>73</v>
      </c>
      <c r="L306" s="1" t="str">
        <f>表1[[#This Row],[ART]]&amp;".pdf"</f>
        <v>VANIY-1.pdf</v>
      </c>
      <c r="M306" s="1"/>
      <c r="N306" s="5">
        <f>ROUNDUP(表1[[#This Row],[NUMBER]]/12,0)+1</f>
        <v>13</v>
      </c>
      <c r="O306" s="1"/>
      <c r="P306" s="1">
        <f>ROUNDUP(表1[[#This Row],[外箱贴标]]/12,0)+2</f>
        <v>2</v>
      </c>
      <c r="Q306" s="1">
        <f>ROUNDUP(表1[[#This Row],[NUMBER]]/25,0)</f>
        <v>6</v>
      </c>
    </row>
    <row r="307" spans="1:17">
      <c r="A307" s="1" t="s">
        <v>67</v>
      </c>
      <c r="B307" s="2">
        <v>42955</v>
      </c>
      <c r="C307" s="2" t="s">
        <v>144</v>
      </c>
      <c r="D307" t="s">
        <v>68</v>
      </c>
      <c r="E307">
        <v>7453089531102</v>
      </c>
      <c r="F307" t="s">
        <v>7</v>
      </c>
      <c r="G307">
        <v>41</v>
      </c>
      <c r="H307" s="10">
        <v>67</v>
      </c>
      <c r="I307" t="s">
        <v>21</v>
      </c>
      <c r="J307" t="s">
        <v>152</v>
      </c>
      <c r="K307" t="s">
        <v>73</v>
      </c>
      <c r="L307" s="1" t="str">
        <f>表1[[#This Row],[ART]]&amp;".pdf"</f>
        <v>VANIY-1.pdf</v>
      </c>
      <c r="M307" s="1"/>
      <c r="N307" s="5">
        <f>ROUNDUP(表1[[#This Row],[NUMBER]]/12,0)+1</f>
        <v>7</v>
      </c>
      <c r="O307" s="1"/>
      <c r="P307" s="1">
        <f>ROUNDUP(表1[[#This Row],[外箱贴标]]/12,0)+2</f>
        <v>2</v>
      </c>
      <c r="Q307" s="1">
        <f>ROUNDUP(表1[[#This Row],[NUMBER]]/25,0)</f>
        <v>3</v>
      </c>
    </row>
    <row r="308" spans="1:17">
      <c r="A308" s="1" t="s">
        <v>67</v>
      </c>
      <c r="B308" s="2">
        <v>42955</v>
      </c>
      <c r="C308" s="2" t="s">
        <v>144</v>
      </c>
      <c r="D308" t="s">
        <v>68</v>
      </c>
      <c r="E308">
        <v>7453089531102</v>
      </c>
      <c r="F308" t="s">
        <v>38</v>
      </c>
      <c r="G308">
        <v>36</v>
      </c>
      <c r="H308" s="10">
        <v>67</v>
      </c>
      <c r="I308" t="s">
        <v>21</v>
      </c>
      <c r="J308" t="s">
        <v>152</v>
      </c>
      <c r="K308" t="s">
        <v>73</v>
      </c>
      <c r="L308" s="1" t="str">
        <f>表1[[#This Row],[ART]]&amp;".pdf"</f>
        <v>VANIY-1.pdf</v>
      </c>
      <c r="M308" s="1"/>
      <c r="N308" s="5">
        <f>ROUNDUP(表1[[#This Row],[NUMBER]]/12,0)+1</f>
        <v>7</v>
      </c>
      <c r="O308" s="1"/>
      <c r="P308" s="1">
        <f>ROUNDUP(表1[[#This Row],[外箱贴标]]/12,0)+2</f>
        <v>2</v>
      </c>
      <c r="Q308" s="1">
        <f>ROUNDUP(表1[[#This Row],[NUMBER]]/25,0)</f>
        <v>3</v>
      </c>
    </row>
    <row r="309" spans="1:17">
      <c r="A309" s="1" t="s">
        <v>67</v>
      </c>
      <c r="B309" s="2">
        <v>42955</v>
      </c>
      <c r="C309" s="2" t="s">
        <v>144</v>
      </c>
      <c r="D309" t="s">
        <v>68</v>
      </c>
      <c r="E309">
        <v>7453089531102</v>
      </c>
      <c r="F309" t="s">
        <v>38</v>
      </c>
      <c r="G309">
        <v>37</v>
      </c>
      <c r="H309" s="10">
        <v>134</v>
      </c>
      <c r="I309" t="s">
        <v>21</v>
      </c>
      <c r="J309" t="s">
        <v>152</v>
      </c>
      <c r="K309" t="s">
        <v>73</v>
      </c>
      <c r="L309" s="1" t="str">
        <f>表1[[#This Row],[ART]]&amp;".pdf"</f>
        <v>VANIY-1.pdf</v>
      </c>
      <c r="M309" s="1"/>
      <c r="N309" s="5">
        <f>ROUNDUP(表1[[#This Row],[NUMBER]]/12,0)+1</f>
        <v>13</v>
      </c>
      <c r="O309" s="1"/>
      <c r="P309" s="1">
        <f>ROUNDUP(表1[[#This Row],[外箱贴标]]/12,0)+2</f>
        <v>2</v>
      </c>
      <c r="Q309" s="1">
        <f>ROUNDUP(表1[[#This Row],[NUMBER]]/25,0)</f>
        <v>6</v>
      </c>
    </row>
    <row r="310" spans="1:17">
      <c r="A310" s="1" t="s">
        <v>67</v>
      </c>
      <c r="B310" s="2">
        <v>42955</v>
      </c>
      <c r="C310" s="2" t="s">
        <v>144</v>
      </c>
      <c r="D310" t="s">
        <v>68</v>
      </c>
      <c r="E310">
        <v>7453089531102</v>
      </c>
      <c r="F310" t="s">
        <v>38</v>
      </c>
      <c r="G310">
        <v>38</v>
      </c>
      <c r="H310" s="10">
        <v>201</v>
      </c>
      <c r="I310" t="s">
        <v>21</v>
      </c>
      <c r="J310" t="s">
        <v>152</v>
      </c>
      <c r="K310" t="s">
        <v>73</v>
      </c>
      <c r="L310" s="1" t="str">
        <f>表1[[#This Row],[ART]]&amp;".pdf"</f>
        <v>VANIY-1.pdf</v>
      </c>
      <c r="M310" s="1"/>
      <c r="N310" s="5">
        <f>ROUNDUP(表1[[#This Row],[NUMBER]]/12,0)+1</f>
        <v>18</v>
      </c>
      <c r="O310" s="1"/>
      <c r="P310" s="1">
        <f>ROUNDUP(表1[[#This Row],[外箱贴标]]/12,0)+2</f>
        <v>2</v>
      </c>
      <c r="Q310" s="1">
        <f>ROUNDUP(表1[[#This Row],[NUMBER]]/25,0)</f>
        <v>9</v>
      </c>
    </row>
    <row r="311" spans="1:17">
      <c r="A311" s="1" t="s">
        <v>67</v>
      </c>
      <c r="B311" s="2">
        <v>42955</v>
      </c>
      <c r="C311" s="2" t="s">
        <v>144</v>
      </c>
      <c r="D311" t="s">
        <v>68</v>
      </c>
      <c r="E311">
        <v>7453089531102</v>
      </c>
      <c r="F311" t="s">
        <v>38</v>
      </c>
      <c r="G311">
        <v>39</v>
      </c>
      <c r="H311" s="10">
        <v>201</v>
      </c>
      <c r="I311" t="s">
        <v>21</v>
      </c>
      <c r="J311" t="s">
        <v>152</v>
      </c>
      <c r="K311" t="s">
        <v>73</v>
      </c>
      <c r="L311" s="1" t="str">
        <f>表1[[#This Row],[ART]]&amp;".pdf"</f>
        <v>VANIY-1.pdf</v>
      </c>
      <c r="M311" s="1"/>
      <c r="N311" s="5">
        <f>ROUNDUP(表1[[#This Row],[NUMBER]]/12,0)+1</f>
        <v>18</v>
      </c>
      <c r="O311" s="1"/>
      <c r="P311" s="1">
        <f>ROUNDUP(表1[[#This Row],[外箱贴标]]/12,0)+2</f>
        <v>2</v>
      </c>
      <c r="Q311" s="1">
        <f>ROUNDUP(表1[[#This Row],[NUMBER]]/25,0)</f>
        <v>9</v>
      </c>
    </row>
    <row r="312" spans="1:17">
      <c r="A312" s="1" t="s">
        <v>67</v>
      </c>
      <c r="B312" s="2">
        <v>42955</v>
      </c>
      <c r="C312" s="2" t="s">
        <v>144</v>
      </c>
      <c r="D312" t="s">
        <v>68</v>
      </c>
      <c r="E312">
        <v>7453089531102</v>
      </c>
      <c r="F312" t="s">
        <v>38</v>
      </c>
      <c r="G312">
        <v>40</v>
      </c>
      <c r="H312" s="10">
        <v>134</v>
      </c>
      <c r="I312" t="s">
        <v>21</v>
      </c>
      <c r="J312" t="s">
        <v>152</v>
      </c>
      <c r="K312" t="s">
        <v>73</v>
      </c>
      <c r="L312" s="1" t="str">
        <f>表1[[#This Row],[ART]]&amp;".pdf"</f>
        <v>VANIY-1.pdf</v>
      </c>
      <c r="M312" s="1"/>
      <c r="N312" s="5">
        <f>ROUNDUP(表1[[#This Row],[NUMBER]]/12,0)+1</f>
        <v>13</v>
      </c>
      <c r="O312" s="1"/>
      <c r="P312" s="1">
        <f>ROUNDUP(表1[[#This Row],[外箱贴标]]/12,0)+2</f>
        <v>2</v>
      </c>
      <c r="Q312" s="1">
        <f>ROUNDUP(表1[[#This Row],[NUMBER]]/25,0)</f>
        <v>6</v>
      </c>
    </row>
    <row r="313" spans="1:17">
      <c r="A313" s="1" t="s">
        <v>67</v>
      </c>
      <c r="B313" s="2">
        <v>42955</v>
      </c>
      <c r="C313" s="2" t="s">
        <v>144</v>
      </c>
      <c r="D313" t="s">
        <v>68</v>
      </c>
      <c r="E313">
        <v>7453089531102</v>
      </c>
      <c r="F313" t="s">
        <v>38</v>
      </c>
      <c r="G313">
        <v>41</v>
      </c>
      <c r="H313" s="10">
        <v>67</v>
      </c>
      <c r="I313" t="s">
        <v>21</v>
      </c>
      <c r="J313" t="s">
        <v>152</v>
      </c>
      <c r="K313" t="s">
        <v>73</v>
      </c>
      <c r="L313" s="1" t="str">
        <f>表1[[#This Row],[ART]]&amp;".pdf"</f>
        <v>VANIY-1.pdf</v>
      </c>
      <c r="M313" s="1"/>
      <c r="N313" s="5">
        <f>ROUNDUP(表1[[#This Row],[NUMBER]]/12,0)+1</f>
        <v>7</v>
      </c>
      <c r="O313" s="1"/>
      <c r="P313" s="1">
        <f>ROUNDUP(表1[[#This Row],[外箱贴标]]/12,0)+2</f>
        <v>2</v>
      </c>
      <c r="Q313" s="1">
        <f>ROUNDUP(表1[[#This Row],[NUMBER]]/25,0)</f>
        <v>3</v>
      </c>
    </row>
    <row r="314" spans="1:17">
      <c r="A314" s="1" t="s">
        <v>67</v>
      </c>
      <c r="B314" s="2">
        <v>42955</v>
      </c>
      <c r="C314" s="2" t="s">
        <v>144</v>
      </c>
      <c r="D314" t="s">
        <v>68</v>
      </c>
      <c r="E314">
        <v>7453089531102</v>
      </c>
      <c r="F314" t="s">
        <v>8</v>
      </c>
      <c r="G314">
        <v>36</v>
      </c>
      <c r="H314" s="10">
        <v>67</v>
      </c>
      <c r="I314" t="s">
        <v>21</v>
      </c>
      <c r="J314" t="s">
        <v>152</v>
      </c>
      <c r="K314" t="s">
        <v>73</v>
      </c>
      <c r="L314" s="1" t="str">
        <f>表1[[#This Row],[ART]]&amp;".pdf"</f>
        <v>VANIY-1.pdf</v>
      </c>
      <c r="M314" s="1"/>
      <c r="N314" s="5">
        <f>ROUNDUP(表1[[#This Row],[NUMBER]]/12,0)+1</f>
        <v>7</v>
      </c>
      <c r="O314" s="1"/>
      <c r="P314" s="1">
        <f>ROUNDUP(表1[[#This Row],[外箱贴标]]/12,0)+2</f>
        <v>2</v>
      </c>
      <c r="Q314" s="1">
        <f>ROUNDUP(表1[[#This Row],[NUMBER]]/25,0)</f>
        <v>3</v>
      </c>
    </row>
    <row r="315" spans="1:17">
      <c r="A315" s="1" t="s">
        <v>67</v>
      </c>
      <c r="B315" s="2">
        <v>42955</v>
      </c>
      <c r="C315" s="2" t="s">
        <v>144</v>
      </c>
      <c r="D315" t="s">
        <v>68</v>
      </c>
      <c r="E315">
        <v>7453089531102</v>
      </c>
      <c r="F315" t="s">
        <v>8</v>
      </c>
      <c r="G315">
        <v>37</v>
      </c>
      <c r="H315" s="10">
        <v>134</v>
      </c>
      <c r="I315" t="s">
        <v>21</v>
      </c>
      <c r="J315" t="s">
        <v>152</v>
      </c>
      <c r="K315" t="s">
        <v>73</v>
      </c>
      <c r="L315" s="1" t="str">
        <f>表1[[#This Row],[ART]]&amp;".pdf"</f>
        <v>VANIY-1.pdf</v>
      </c>
      <c r="M315" s="1"/>
      <c r="N315" s="5">
        <f>ROUNDUP(表1[[#This Row],[NUMBER]]/12,0)+1</f>
        <v>13</v>
      </c>
      <c r="O315" s="1"/>
      <c r="P315" s="1">
        <f>ROUNDUP(表1[[#This Row],[外箱贴标]]/12,0)+2</f>
        <v>2</v>
      </c>
      <c r="Q315" s="1">
        <f>ROUNDUP(表1[[#This Row],[NUMBER]]/25,0)</f>
        <v>6</v>
      </c>
    </row>
    <row r="316" spans="1:17">
      <c r="A316" s="1" t="s">
        <v>67</v>
      </c>
      <c r="B316" s="2">
        <v>42955</v>
      </c>
      <c r="C316" s="2" t="s">
        <v>144</v>
      </c>
      <c r="D316" t="s">
        <v>68</v>
      </c>
      <c r="E316">
        <v>7453089531102</v>
      </c>
      <c r="F316" t="s">
        <v>8</v>
      </c>
      <c r="G316">
        <v>38</v>
      </c>
      <c r="H316" s="10">
        <v>201</v>
      </c>
      <c r="I316" t="s">
        <v>21</v>
      </c>
      <c r="J316" t="s">
        <v>152</v>
      </c>
      <c r="K316" t="s">
        <v>73</v>
      </c>
      <c r="L316" s="1" t="str">
        <f>表1[[#This Row],[ART]]&amp;".pdf"</f>
        <v>VANIY-1.pdf</v>
      </c>
      <c r="M316" s="1"/>
      <c r="N316" s="5">
        <f>ROUNDUP(表1[[#This Row],[NUMBER]]/12,0)+1</f>
        <v>18</v>
      </c>
      <c r="O316" s="1"/>
      <c r="P316" s="1">
        <f>ROUNDUP(表1[[#This Row],[外箱贴标]]/12,0)+2</f>
        <v>2</v>
      </c>
      <c r="Q316" s="1">
        <f>ROUNDUP(表1[[#This Row],[NUMBER]]/25,0)</f>
        <v>9</v>
      </c>
    </row>
    <row r="317" spans="1:17">
      <c r="A317" s="1" t="s">
        <v>67</v>
      </c>
      <c r="B317" s="2">
        <v>42955</v>
      </c>
      <c r="C317" s="2" t="s">
        <v>144</v>
      </c>
      <c r="D317" t="s">
        <v>68</v>
      </c>
      <c r="E317">
        <v>7453089531102</v>
      </c>
      <c r="F317" t="s">
        <v>8</v>
      </c>
      <c r="G317">
        <v>39</v>
      </c>
      <c r="H317" s="10">
        <v>201</v>
      </c>
      <c r="I317" t="s">
        <v>21</v>
      </c>
      <c r="J317" t="s">
        <v>152</v>
      </c>
      <c r="K317" t="s">
        <v>73</v>
      </c>
      <c r="L317" s="1" t="str">
        <f>表1[[#This Row],[ART]]&amp;".pdf"</f>
        <v>VANIY-1.pdf</v>
      </c>
      <c r="M317" s="1"/>
      <c r="N317" s="5">
        <f>ROUNDUP(表1[[#This Row],[NUMBER]]/12,0)+1</f>
        <v>18</v>
      </c>
      <c r="O317" s="1"/>
      <c r="P317" s="1">
        <f>ROUNDUP(表1[[#This Row],[外箱贴标]]/12,0)+2</f>
        <v>2</v>
      </c>
      <c r="Q317" s="1">
        <f>ROUNDUP(表1[[#This Row],[NUMBER]]/25,0)</f>
        <v>9</v>
      </c>
    </row>
    <row r="318" spans="1:17">
      <c r="A318" s="1" t="s">
        <v>67</v>
      </c>
      <c r="B318" s="2">
        <v>42955</v>
      </c>
      <c r="C318" s="2" t="s">
        <v>144</v>
      </c>
      <c r="D318" t="s">
        <v>68</v>
      </c>
      <c r="E318">
        <v>7453089531102</v>
      </c>
      <c r="F318" t="s">
        <v>8</v>
      </c>
      <c r="G318">
        <v>40</v>
      </c>
      <c r="H318" s="10">
        <v>134</v>
      </c>
      <c r="I318" t="s">
        <v>21</v>
      </c>
      <c r="J318" t="s">
        <v>152</v>
      </c>
      <c r="K318" t="s">
        <v>73</v>
      </c>
      <c r="L318" s="1" t="str">
        <f>表1[[#This Row],[ART]]&amp;".pdf"</f>
        <v>VANIY-1.pdf</v>
      </c>
      <c r="M318" s="1"/>
      <c r="N318" s="5">
        <f>ROUNDUP(表1[[#This Row],[NUMBER]]/12,0)+1</f>
        <v>13</v>
      </c>
      <c r="O318" s="1"/>
      <c r="P318" s="1">
        <f>ROUNDUP(表1[[#This Row],[外箱贴标]]/12,0)+2</f>
        <v>2</v>
      </c>
      <c r="Q318" s="1">
        <f>ROUNDUP(表1[[#This Row],[NUMBER]]/25,0)</f>
        <v>6</v>
      </c>
    </row>
    <row r="319" spans="1:17">
      <c r="A319" s="1" t="s">
        <v>67</v>
      </c>
      <c r="B319" s="2">
        <v>42955</v>
      </c>
      <c r="C319" s="2" t="s">
        <v>144</v>
      </c>
      <c r="D319" t="s">
        <v>68</v>
      </c>
      <c r="E319">
        <v>7453089531102</v>
      </c>
      <c r="F319" t="s">
        <v>8</v>
      </c>
      <c r="G319">
        <v>41</v>
      </c>
      <c r="H319" s="10">
        <v>67</v>
      </c>
      <c r="I319" t="s">
        <v>21</v>
      </c>
      <c r="J319" t="s">
        <v>152</v>
      </c>
      <c r="K319" t="s">
        <v>73</v>
      </c>
      <c r="L319" s="1" t="str">
        <f>表1[[#This Row],[ART]]&amp;".pdf"</f>
        <v>VANIY-1.pdf</v>
      </c>
      <c r="M319" s="1"/>
      <c r="N319" s="5">
        <f>ROUNDUP(表1[[#This Row],[NUMBER]]/12,0)+1</f>
        <v>7</v>
      </c>
      <c r="O319" s="1"/>
      <c r="P319" s="1">
        <f>ROUNDUP(表1[[#This Row],[外箱贴标]]/12,0)+2</f>
        <v>2</v>
      </c>
      <c r="Q319" s="1">
        <f>ROUNDUP(表1[[#This Row],[NUMBER]]/25,0)</f>
        <v>3</v>
      </c>
    </row>
    <row r="320" spans="1:17">
      <c r="A320" s="1" t="s">
        <v>67</v>
      </c>
      <c r="B320" s="2">
        <v>42955</v>
      </c>
      <c r="C320" s="2" t="s">
        <v>144</v>
      </c>
      <c r="D320" t="s">
        <v>69</v>
      </c>
      <c r="E320">
        <v>7453089531041</v>
      </c>
      <c r="F320" t="s">
        <v>7</v>
      </c>
      <c r="G320">
        <v>36</v>
      </c>
      <c r="H320" s="10">
        <v>67</v>
      </c>
      <c r="I320" t="s">
        <v>21</v>
      </c>
      <c r="J320" t="s">
        <v>152</v>
      </c>
      <c r="K320" t="s">
        <v>73</v>
      </c>
      <c r="L320" s="1" t="str">
        <f>表1[[#This Row],[ART]]&amp;".pdf"</f>
        <v>CINO-1.pdf</v>
      </c>
      <c r="M320" s="1"/>
      <c r="N320" s="5">
        <f>ROUNDUP(表1[[#This Row],[NUMBER]]/12,0)+1</f>
        <v>7</v>
      </c>
      <c r="O320" s="1"/>
      <c r="P320" s="1">
        <f>ROUNDUP(表1[[#This Row],[外箱贴标]]/12,0)+2</f>
        <v>2</v>
      </c>
      <c r="Q320" s="1">
        <f>ROUNDUP(表1[[#This Row],[NUMBER]]/25,0)</f>
        <v>3</v>
      </c>
    </row>
    <row r="321" spans="1:17">
      <c r="A321" s="1" t="s">
        <v>67</v>
      </c>
      <c r="B321" s="2">
        <v>42955</v>
      </c>
      <c r="C321" s="2" t="s">
        <v>144</v>
      </c>
      <c r="D321" t="s">
        <v>69</v>
      </c>
      <c r="E321">
        <v>7453089531041</v>
      </c>
      <c r="F321" t="s">
        <v>7</v>
      </c>
      <c r="G321">
        <v>37</v>
      </c>
      <c r="H321" s="10">
        <v>134</v>
      </c>
      <c r="I321" t="s">
        <v>21</v>
      </c>
      <c r="J321" t="s">
        <v>152</v>
      </c>
      <c r="K321" t="s">
        <v>73</v>
      </c>
      <c r="L321" s="1" t="str">
        <f>表1[[#This Row],[ART]]&amp;".pdf"</f>
        <v>CINO-1.pdf</v>
      </c>
      <c r="M321" s="1"/>
      <c r="N321" s="5">
        <f>ROUNDUP(表1[[#This Row],[NUMBER]]/12,0)+1</f>
        <v>13</v>
      </c>
      <c r="O321" s="1"/>
      <c r="P321" s="1">
        <f>ROUNDUP(表1[[#This Row],[外箱贴标]]/12,0)+2</f>
        <v>2</v>
      </c>
      <c r="Q321" s="1">
        <f>ROUNDUP(表1[[#This Row],[NUMBER]]/25,0)</f>
        <v>6</v>
      </c>
    </row>
    <row r="322" spans="1:17">
      <c r="A322" s="1" t="s">
        <v>67</v>
      </c>
      <c r="B322" s="2">
        <v>42955</v>
      </c>
      <c r="C322" s="2" t="s">
        <v>144</v>
      </c>
      <c r="D322" t="s">
        <v>69</v>
      </c>
      <c r="E322">
        <v>7453089531041</v>
      </c>
      <c r="F322" t="s">
        <v>7</v>
      </c>
      <c r="G322">
        <v>38</v>
      </c>
      <c r="H322" s="10">
        <v>201</v>
      </c>
      <c r="I322" t="s">
        <v>21</v>
      </c>
      <c r="J322" t="s">
        <v>152</v>
      </c>
      <c r="K322" t="s">
        <v>73</v>
      </c>
      <c r="L322" s="1" t="str">
        <f>表1[[#This Row],[ART]]&amp;".pdf"</f>
        <v>CINO-1.pdf</v>
      </c>
      <c r="M322" s="1"/>
      <c r="N322" s="5">
        <f>ROUNDUP(表1[[#This Row],[NUMBER]]/12,0)+1</f>
        <v>18</v>
      </c>
      <c r="O322" s="1"/>
      <c r="P322" s="1">
        <f>ROUNDUP(表1[[#This Row],[外箱贴标]]/12,0)+2</f>
        <v>2</v>
      </c>
      <c r="Q322" s="1">
        <f>ROUNDUP(表1[[#This Row],[NUMBER]]/25,0)</f>
        <v>9</v>
      </c>
    </row>
    <row r="323" spans="1:17">
      <c r="A323" s="1" t="s">
        <v>67</v>
      </c>
      <c r="B323" s="2">
        <v>42955</v>
      </c>
      <c r="C323" s="2" t="s">
        <v>144</v>
      </c>
      <c r="D323" t="s">
        <v>69</v>
      </c>
      <c r="E323">
        <v>7453089531041</v>
      </c>
      <c r="F323" t="s">
        <v>7</v>
      </c>
      <c r="G323">
        <v>39</v>
      </c>
      <c r="H323" s="10">
        <v>201</v>
      </c>
      <c r="I323" t="s">
        <v>21</v>
      </c>
      <c r="J323" t="s">
        <v>152</v>
      </c>
      <c r="K323" t="s">
        <v>73</v>
      </c>
      <c r="L323" s="1" t="str">
        <f>表1[[#This Row],[ART]]&amp;".pdf"</f>
        <v>CINO-1.pdf</v>
      </c>
      <c r="M323" s="1"/>
      <c r="N323" s="5">
        <f>ROUNDUP(表1[[#This Row],[NUMBER]]/12,0)+1</f>
        <v>18</v>
      </c>
      <c r="O323" s="1"/>
      <c r="P323" s="1">
        <f>ROUNDUP(表1[[#This Row],[外箱贴标]]/12,0)+2</f>
        <v>2</v>
      </c>
      <c r="Q323" s="1">
        <f>ROUNDUP(表1[[#This Row],[NUMBER]]/25,0)</f>
        <v>9</v>
      </c>
    </row>
    <row r="324" spans="1:17">
      <c r="A324" s="1" t="s">
        <v>67</v>
      </c>
      <c r="B324" s="2">
        <v>42955</v>
      </c>
      <c r="C324" s="2" t="s">
        <v>144</v>
      </c>
      <c r="D324" t="s">
        <v>69</v>
      </c>
      <c r="E324">
        <v>7453089531041</v>
      </c>
      <c r="F324" t="s">
        <v>7</v>
      </c>
      <c r="G324">
        <v>40</v>
      </c>
      <c r="H324" s="10">
        <v>134</v>
      </c>
      <c r="I324" t="s">
        <v>21</v>
      </c>
      <c r="J324" t="s">
        <v>152</v>
      </c>
      <c r="K324" t="s">
        <v>73</v>
      </c>
      <c r="L324" s="1" t="str">
        <f>表1[[#This Row],[ART]]&amp;".pdf"</f>
        <v>CINO-1.pdf</v>
      </c>
      <c r="M324" s="1"/>
      <c r="N324" s="5">
        <f>ROUNDUP(表1[[#This Row],[NUMBER]]/12,0)+1</f>
        <v>13</v>
      </c>
      <c r="O324" s="1"/>
      <c r="P324" s="1">
        <f>ROUNDUP(表1[[#This Row],[外箱贴标]]/12,0)+2</f>
        <v>2</v>
      </c>
      <c r="Q324" s="1">
        <f>ROUNDUP(表1[[#This Row],[NUMBER]]/25,0)</f>
        <v>6</v>
      </c>
    </row>
    <row r="325" spans="1:17">
      <c r="A325" s="1" t="s">
        <v>67</v>
      </c>
      <c r="B325" s="2">
        <v>42955</v>
      </c>
      <c r="C325" s="2" t="s">
        <v>144</v>
      </c>
      <c r="D325" t="s">
        <v>69</v>
      </c>
      <c r="E325">
        <v>7453089531041</v>
      </c>
      <c r="F325" t="s">
        <v>7</v>
      </c>
      <c r="G325">
        <v>41</v>
      </c>
      <c r="H325" s="10">
        <v>67</v>
      </c>
      <c r="I325" t="s">
        <v>21</v>
      </c>
      <c r="J325" t="s">
        <v>152</v>
      </c>
      <c r="K325" t="s">
        <v>73</v>
      </c>
      <c r="L325" s="1" t="str">
        <f>表1[[#This Row],[ART]]&amp;".pdf"</f>
        <v>CINO-1.pdf</v>
      </c>
      <c r="M325" s="1"/>
      <c r="N325" s="5">
        <f>ROUNDUP(表1[[#This Row],[NUMBER]]/12,0)+1</f>
        <v>7</v>
      </c>
      <c r="O325" s="1"/>
      <c r="P325" s="1">
        <f>ROUNDUP(表1[[#This Row],[外箱贴标]]/12,0)+2</f>
        <v>2</v>
      </c>
      <c r="Q325" s="1">
        <f>ROUNDUP(表1[[#This Row],[NUMBER]]/25,0)</f>
        <v>3</v>
      </c>
    </row>
    <row r="326" spans="1:17">
      <c r="A326" s="1" t="s">
        <v>67</v>
      </c>
      <c r="B326" s="2">
        <v>42955</v>
      </c>
      <c r="C326" s="2" t="s">
        <v>144</v>
      </c>
      <c r="D326" t="s">
        <v>69</v>
      </c>
      <c r="E326">
        <v>7453089531041</v>
      </c>
      <c r="F326" t="s">
        <v>40</v>
      </c>
      <c r="G326">
        <v>36</v>
      </c>
      <c r="H326" s="10">
        <v>67</v>
      </c>
      <c r="I326" t="s">
        <v>21</v>
      </c>
      <c r="J326" t="s">
        <v>152</v>
      </c>
      <c r="K326" t="s">
        <v>73</v>
      </c>
      <c r="L326" s="1" t="str">
        <f>表1[[#This Row],[ART]]&amp;".pdf"</f>
        <v>CINO-1.pdf</v>
      </c>
      <c r="M326" s="1"/>
      <c r="N326" s="5">
        <f>ROUNDUP(表1[[#This Row],[NUMBER]]/12,0)+1</f>
        <v>7</v>
      </c>
      <c r="O326" s="1"/>
      <c r="P326" s="1">
        <f>ROUNDUP(表1[[#This Row],[外箱贴标]]/12,0)+2</f>
        <v>2</v>
      </c>
      <c r="Q326" s="1">
        <f>ROUNDUP(表1[[#This Row],[NUMBER]]/25,0)</f>
        <v>3</v>
      </c>
    </row>
    <row r="327" spans="1:17">
      <c r="A327" s="1" t="s">
        <v>67</v>
      </c>
      <c r="B327" s="2">
        <v>42955</v>
      </c>
      <c r="C327" s="2" t="s">
        <v>144</v>
      </c>
      <c r="D327" t="s">
        <v>69</v>
      </c>
      <c r="E327">
        <v>7453089531041</v>
      </c>
      <c r="F327" t="s">
        <v>40</v>
      </c>
      <c r="G327">
        <v>37</v>
      </c>
      <c r="H327" s="10">
        <v>134</v>
      </c>
      <c r="I327" t="s">
        <v>21</v>
      </c>
      <c r="J327" t="s">
        <v>152</v>
      </c>
      <c r="K327" t="s">
        <v>73</v>
      </c>
      <c r="L327" s="1" t="str">
        <f>表1[[#This Row],[ART]]&amp;".pdf"</f>
        <v>CINO-1.pdf</v>
      </c>
      <c r="M327" s="1"/>
      <c r="N327" s="5">
        <f>ROUNDUP(表1[[#This Row],[NUMBER]]/12,0)+1</f>
        <v>13</v>
      </c>
      <c r="O327" s="1"/>
      <c r="P327" s="1">
        <f>ROUNDUP(表1[[#This Row],[外箱贴标]]/12,0)+2</f>
        <v>2</v>
      </c>
      <c r="Q327" s="1">
        <f>ROUNDUP(表1[[#This Row],[NUMBER]]/25,0)</f>
        <v>6</v>
      </c>
    </row>
    <row r="328" spans="1:17">
      <c r="A328" s="1" t="s">
        <v>67</v>
      </c>
      <c r="B328" s="2">
        <v>42955</v>
      </c>
      <c r="C328" s="2" t="s">
        <v>144</v>
      </c>
      <c r="D328" t="s">
        <v>69</v>
      </c>
      <c r="E328">
        <v>7453089531041</v>
      </c>
      <c r="F328" t="s">
        <v>40</v>
      </c>
      <c r="G328">
        <v>38</v>
      </c>
      <c r="H328" s="10">
        <v>201</v>
      </c>
      <c r="I328" t="s">
        <v>21</v>
      </c>
      <c r="J328" t="s">
        <v>152</v>
      </c>
      <c r="K328" t="s">
        <v>73</v>
      </c>
      <c r="L328" s="1" t="str">
        <f>表1[[#This Row],[ART]]&amp;".pdf"</f>
        <v>CINO-1.pdf</v>
      </c>
      <c r="M328" s="1"/>
      <c r="N328" s="5">
        <f>ROUNDUP(表1[[#This Row],[NUMBER]]/12,0)+1</f>
        <v>18</v>
      </c>
      <c r="O328" s="1"/>
      <c r="P328" s="1">
        <f>ROUNDUP(表1[[#This Row],[外箱贴标]]/12,0)+2</f>
        <v>2</v>
      </c>
      <c r="Q328" s="1">
        <f>ROUNDUP(表1[[#This Row],[NUMBER]]/25,0)</f>
        <v>9</v>
      </c>
    </row>
    <row r="329" spans="1:17">
      <c r="A329" s="1" t="s">
        <v>67</v>
      </c>
      <c r="B329" s="2">
        <v>42955</v>
      </c>
      <c r="C329" s="2" t="s">
        <v>144</v>
      </c>
      <c r="D329" t="s">
        <v>69</v>
      </c>
      <c r="E329">
        <v>7453089531041</v>
      </c>
      <c r="F329" t="s">
        <v>40</v>
      </c>
      <c r="G329">
        <v>39</v>
      </c>
      <c r="H329" s="10">
        <v>201</v>
      </c>
      <c r="I329" t="s">
        <v>21</v>
      </c>
      <c r="J329" t="s">
        <v>152</v>
      </c>
      <c r="K329" t="s">
        <v>73</v>
      </c>
      <c r="L329" s="1" t="str">
        <f>表1[[#This Row],[ART]]&amp;".pdf"</f>
        <v>CINO-1.pdf</v>
      </c>
      <c r="M329" s="1"/>
      <c r="N329" s="5">
        <f>ROUNDUP(表1[[#This Row],[NUMBER]]/12,0)+1</f>
        <v>18</v>
      </c>
      <c r="O329" s="1"/>
      <c r="P329" s="1">
        <f>ROUNDUP(表1[[#This Row],[外箱贴标]]/12,0)+2</f>
        <v>2</v>
      </c>
      <c r="Q329" s="1">
        <f>ROUNDUP(表1[[#This Row],[NUMBER]]/25,0)</f>
        <v>9</v>
      </c>
    </row>
    <row r="330" spans="1:17">
      <c r="A330" s="1" t="s">
        <v>67</v>
      </c>
      <c r="B330" s="2">
        <v>42955</v>
      </c>
      <c r="C330" s="2" t="s">
        <v>144</v>
      </c>
      <c r="D330" t="s">
        <v>69</v>
      </c>
      <c r="E330">
        <v>7453089531041</v>
      </c>
      <c r="F330" t="s">
        <v>40</v>
      </c>
      <c r="G330">
        <v>40</v>
      </c>
      <c r="H330" s="10">
        <v>134</v>
      </c>
      <c r="I330" t="s">
        <v>21</v>
      </c>
      <c r="J330" t="s">
        <v>152</v>
      </c>
      <c r="K330" t="s">
        <v>73</v>
      </c>
      <c r="L330" s="1" t="str">
        <f>表1[[#This Row],[ART]]&amp;".pdf"</f>
        <v>CINO-1.pdf</v>
      </c>
      <c r="M330" s="1"/>
      <c r="N330" s="5">
        <f>ROUNDUP(表1[[#This Row],[NUMBER]]/12,0)+1</f>
        <v>13</v>
      </c>
      <c r="O330" s="1"/>
      <c r="P330" s="1">
        <f>ROUNDUP(表1[[#This Row],[外箱贴标]]/12,0)+2</f>
        <v>2</v>
      </c>
      <c r="Q330" s="1">
        <f>ROUNDUP(表1[[#This Row],[NUMBER]]/25,0)</f>
        <v>6</v>
      </c>
    </row>
    <row r="331" spans="1:17">
      <c r="A331" s="1" t="s">
        <v>67</v>
      </c>
      <c r="B331" s="2">
        <v>42955</v>
      </c>
      <c r="C331" s="2" t="s">
        <v>144</v>
      </c>
      <c r="D331" t="s">
        <v>69</v>
      </c>
      <c r="E331">
        <v>7453089531041</v>
      </c>
      <c r="F331" t="s">
        <v>40</v>
      </c>
      <c r="G331">
        <v>41</v>
      </c>
      <c r="H331" s="10">
        <v>67</v>
      </c>
      <c r="I331" t="s">
        <v>21</v>
      </c>
      <c r="J331" t="s">
        <v>152</v>
      </c>
      <c r="K331" t="s">
        <v>73</v>
      </c>
      <c r="L331" s="1" t="str">
        <f>表1[[#This Row],[ART]]&amp;".pdf"</f>
        <v>CINO-1.pdf</v>
      </c>
      <c r="M331" s="1"/>
      <c r="N331" s="5">
        <f>ROUNDUP(表1[[#This Row],[NUMBER]]/12,0)+1</f>
        <v>7</v>
      </c>
      <c r="O331" s="1"/>
      <c r="P331" s="1">
        <f>ROUNDUP(表1[[#This Row],[外箱贴标]]/12,0)+2</f>
        <v>2</v>
      </c>
      <c r="Q331" s="1">
        <f>ROUNDUP(表1[[#This Row],[NUMBER]]/25,0)</f>
        <v>3</v>
      </c>
    </row>
    <row r="332" spans="1:17">
      <c r="A332" s="1" t="s">
        <v>67</v>
      </c>
      <c r="B332" s="2">
        <v>42955</v>
      </c>
      <c r="C332" s="2" t="s">
        <v>144</v>
      </c>
      <c r="D332" t="s">
        <v>69</v>
      </c>
      <c r="E332">
        <v>7453089531041</v>
      </c>
      <c r="F332" t="s">
        <v>70</v>
      </c>
      <c r="G332">
        <v>36</v>
      </c>
      <c r="H332" s="10">
        <v>67</v>
      </c>
      <c r="I332" t="s">
        <v>21</v>
      </c>
      <c r="J332" t="s">
        <v>152</v>
      </c>
      <c r="K332" t="s">
        <v>73</v>
      </c>
      <c r="L332" s="1" t="str">
        <f>表1[[#This Row],[ART]]&amp;".pdf"</f>
        <v>CINO-1.pdf</v>
      </c>
      <c r="M332" s="1"/>
      <c r="N332" s="5">
        <f>ROUNDUP(表1[[#This Row],[NUMBER]]/12,0)+1</f>
        <v>7</v>
      </c>
      <c r="O332" s="1"/>
      <c r="P332" s="1">
        <f>ROUNDUP(表1[[#This Row],[外箱贴标]]/12,0)+2</f>
        <v>2</v>
      </c>
      <c r="Q332" s="1">
        <f>ROUNDUP(表1[[#This Row],[NUMBER]]/25,0)</f>
        <v>3</v>
      </c>
    </row>
    <row r="333" spans="1:17">
      <c r="A333" s="1" t="s">
        <v>67</v>
      </c>
      <c r="B333" s="2">
        <v>42955</v>
      </c>
      <c r="C333" s="2" t="s">
        <v>144</v>
      </c>
      <c r="D333" t="s">
        <v>69</v>
      </c>
      <c r="E333">
        <v>7453089531041</v>
      </c>
      <c r="F333" t="s">
        <v>70</v>
      </c>
      <c r="G333">
        <v>37</v>
      </c>
      <c r="H333" s="10">
        <v>134</v>
      </c>
      <c r="I333" t="s">
        <v>21</v>
      </c>
      <c r="J333" t="s">
        <v>152</v>
      </c>
      <c r="K333" t="s">
        <v>73</v>
      </c>
      <c r="L333" s="1" t="str">
        <f>表1[[#This Row],[ART]]&amp;".pdf"</f>
        <v>CINO-1.pdf</v>
      </c>
      <c r="M333" s="1"/>
      <c r="N333" s="5">
        <f>ROUNDUP(表1[[#This Row],[NUMBER]]/12,0)+1</f>
        <v>13</v>
      </c>
      <c r="O333" s="1"/>
      <c r="P333" s="1">
        <f>ROUNDUP(表1[[#This Row],[外箱贴标]]/12,0)+2</f>
        <v>2</v>
      </c>
      <c r="Q333" s="1">
        <f>ROUNDUP(表1[[#This Row],[NUMBER]]/25,0)</f>
        <v>6</v>
      </c>
    </row>
    <row r="334" spans="1:17">
      <c r="A334" s="1" t="s">
        <v>67</v>
      </c>
      <c r="B334" s="2">
        <v>42955</v>
      </c>
      <c r="C334" s="2" t="s">
        <v>144</v>
      </c>
      <c r="D334" t="s">
        <v>69</v>
      </c>
      <c r="E334">
        <v>7453089531041</v>
      </c>
      <c r="F334" t="s">
        <v>70</v>
      </c>
      <c r="G334">
        <v>38</v>
      </c>
      <c r="H334" s="10">
        <v>201</v>
      </c>
      <c r="I334" t="s">
        <v>21</v>
      </c>
      <c r="J334" t="s">
        <v>152</v>
      </c>
      <c r="K334" t="s">
        <v>73</v>
      </c>
      <c r="L334" s="1" t="str">
        <f>表1[[#This Row],[ART]]&amp;".pdf"</f>
        <v>CINO-1.pdf</v>
      </c>
      <c r="M334" s="1"/>
      <c r="N334" s="5">
        <f>ROUNDUP(表1[[#This Row],[NUMBER]]/12,0)+1</f>
        <v>18</v>
      </c>
      <c r="O334" s="1"/>
      <c r="P334" s="1">
        <f>ROUNDUP(表1[[#This Row],[外箱贴标]]/12,0)+2</f>
        <v>2</v>
      </c>
      <c r="Q334" s="1">
        <f>ROUNDUP(表1[[#This Row],[NUMBER]]/25,0)</f>
        <v>9</v>
      </c>
    </row>
    <row r="335" spans="1:17">
      <c r="A335" s="1" t="s">
        <v>67</v>
      </c>
      <c r="B335" s="2">
        <v>42955</v>
      </c>
      <c r="C335" s="2" t="s">
        <v>144</v>
      </c>
      <c r="D335" t="s">
        <v>69</v>
      </c>
      <c r="E335">
        <v>7453089531041</v>
      </c>
      <c r="F335" t="s">
        <v>70</v>
      </c>
      <c r="G335">
        <v>39</v>
      </c>
      <c r="H335" s="10">
        <v>201</v>
      </c>
      <c r="I335" t="s">
        <v>21</v>
      </c>
      <c r="J335" t="s">
        <v>152</v>
      </c>
      <c r="K335" t="s">
        <v>73</v>
      </c>
      <c r="L335" s="1" t="str">
        <f>表1[[#This Row],[ART]]&amp;".pdf"</f>
        <v>CINO-1.pdf</v>
      </c>
      <c r="M335" s="1"/>
      <c r="N335" s="5">
        <f>ROUNDUP(表1[[#This Row],[NUMBER]]/12,0)+1</f>
        <v>18</v>
      </c>
      <c r="O335" s="1"/>
      <c r="P335" s="1">
        <f>ROUNDUP(表1[[#This Row],[外箱贴标]]/12,0)+2</f>
        <v>2</v>
      </c>
      <c r="Q335" s="1">
        <f>ROUNDUP(表1[[#This Row],[NUMBER]]/25,0)</f>
        <v>9</v>
      </c>
    </row>
    <row r="336" spans="1:17">
      <c r="A336" s="1" t="s">
        <v>67</v>
      </c>
      <c r="B336" s="2">
        <v>42955</v>
      </c>
      <c r="C336" s="2" t="s">
        <v>144</v>
      </c>
      <c r="D336" t="s">
        <v>69</v>
      </c>
      <c r="E336">
        <v>7453089531041</v>
      </c>
      <c r="F336" t="s">
        <v>70</v>
      </c>
      <c r="G336">
        <v>40</v>
      </c>
      <c r="H336" s="10">
        <v>134</v>
      </c>
      <c r="I336" t="s">
        <v>21</v>
      </c>
      <c r="J336" t="s">
        <v>152</v>
      </c>
      <c r="K336" t="s">
        <v>73</v>
      </c>
      <c r="L336" s="1" t="str">
        <f>表1[[#This Row],[ART]]&amp;".pdf"</f>
        <v>CINO-1.pdf</v>
      </c>
      <c r="M336" s="1"/>
      <c r="N336" s="5">
        <f>ROUNDUP(表1[[#This Row],[NUMBER]]/12,0)+1</f>
        <v>13</v>
      </c>
      <c r="O336" s="1"/>
      <c r="P336" s="1">
        <f>ROUNDUP(表1[[#This Row],[外箱贴标]]/12,0)+2</f>
        <v>2</v>
      </c>
      <c r="Q336" s="1">
        <f>ROUNDUP(表1[[#This Row],[NUMBER]]/25,0)</f>
        <v>6</v>
      </c>
    </row>
    <row r="337" spans="1:17">
      <c r="A337" s="1" t="s">
        <v>67</v>
      </c>
      <c r="B337" s="2">
        <v>42955</v>
      </c>
      <c r="C337" s="2" t="s">
        <v>144</v>
      </c>
      <c r="D337" t="s">
        <v>69</v>
      </c>
      <c r="E337">
        <v>7453089531041</v>
      </c>
      <c r="F337" t="s">
        <v>70</v>
      </c>
      <c r="G337">
        <v>41</v>
      </c>
      <c r="H337" s="10">
        <v>67</v>
      </c>
      <c r="I337" t="s">
        <v>21</v>
      </c>
      <c r="J337" t="s">
        <v>152</v>
      </c>
      <c r="K337" t="s">
        <v>73</v>
      </c>
      <c r="L337" s="1" t="str">
        <f>表1[[#This Row],[ART]]&amp;".pdf"</f>
        <v>CINO-1.pdf</v>
      </c>
      <c r="M337" s="1"/>
      <c r="N337" s="5">
        <f>ROUNDUP(表1[[#This Row],[NUMBER]]/12,0)+1</f>
        <v>7</v>
      </c>
      <c r="O337" s="1"/>
      <c r="P337" s="1">
        <f>ROUNDUP(表1[[#This Row],[外箱贴标]]/12,0)+2</f>
        <v>2</v>
      </c>
      <c r="Q337" s="1">
        <f>ROUNDUP(表1[[#This Row],[NUMBER]]/25,0)</f>
        <v>3</v>
      </c>
    </row>
    <row r="338" spans="1:17">
      <c r="A338" s="1" t="s">
        <v>67</v>
      </c>
      <c r="B338" s="2">
        <v>42955</v>
      </c>
      <c r="C338" s="2" t="s">
        <v>144</v>
      </c>
      <c r="D338" t="s">
        <v>69</v>
      </c>
      <c r="E338">
        <v>7453089531041</v>
      </c>
      <c r="F338" t="s">
        <v>64</v>
      </c>
      <c r="G338">
        <v>36</v>
      </c>
      <c r="H338" s="10">
        <v>67</v>
      </c>
      <c r="I338" t="s">
        <v>21</v>
      </c>
      <c r="J338" t="s">
        <v>152</v>
      </c>
      <c r="K338" t="s">
        <v>73</v>
      </c>
      <c r="L338" s="1" t="str">
        <f>表1[[#This Row],[ART]]&amp;".pdf"</f>
        <v>CINO-1.pdf</v>
      </c>
      <c r="M338" s="1"/>
      <c r="N338" s="5">
        <f>ROUNDUP(表1[[#This Row],[NUMBER]]/12,0)+1</f>
        <v>7</v>
      </c>
      <c r="O338" s="1"/>
      <c r="P338" s="1">
        <f>ROUNDUP(表1[[#This Row],[外箱贴标]]/12,0)+2</f>
        <v>2</v>
      </c>
      <c r="Q338" s="1">
        <f>ROUNDUP(表1[[#This Row],[NUMBER]]/25,0)</f>
        <v>3</v>
      </c>
    </row>
    <row r="339" spans="1:17">
      <c r="A339" s="1" t="s">
        <v>67</v>
      </c>
      <c r="B339" s="2">
        <v>42955</v>
      </c>
      <c r="C339" s="2" t="s">
        <v>144</v>
      </c>
      <c r="D339" t="s">
        <v>69</v>
      </c>
      <c r="E339">
        <v>7453089531041</v>
      </c>
      <c r="F339" t="s">
        <v>64</v>
      </c>
      <c r="G339">
        <v>37</v>
      </c>
      <c r="H339" s="10">
        <v>134</v>
      </c>
      <c r="I339" t="s">
        <v>21</v>
      </c>
      <c r="J339" t="s">
        <v>152</v>
      </c>
      <c r="K339" t="s">
        <v>73</v>
      </c>
      <c r="L339" s="1" t="str">
        <f>表1[[#This Row],[ART]]&amp;".pdf"</f>
        <v>CINO-1.pdf</v>
      </c>
      <c r="M339" s="1"/>
      <c r="N339" s="5">
        <f>ROUNDUP(表1[[#This Row],[NUMBER]]/12,0)+1</f>
        <v>13</v>
      </c>
      <c r="O339" s="1"/>
      <c r="P339" s="1">
        <f>ROUNDUP(表1[[#This Row],[外箱贴标]]/12,0)+2</f>
        <v>2</v>
      </c>
      <c r="Q339" s="1">
        <f>ROUNDUP(表1[[#This Row],[NUMBER]]/25,0)</f>
        <v>6</v>
      </c>
    </row>
    <row r="340" spans="1:17">
      <c r="A340" s="1" t="s">
        <v>67</v>
      </c>
      <c r="B340" s="2">
        <v>42955</v>
      </c>
      <c r="C340" s="2" t="s">
        <v>144</v>
      </c>
      <c r="D340" t="s">
        <v>69</v>
      </c>
      <c r="E340">
        <v>7453089531041</v>
      </c>
      <c r="F340" t="s">
        <v>64</v>
      </c>
      <c r="G340">
        <v>38</v>
      </c>
      <c r="H340" s="10">
        <v>201</v>
      </c>
      <c r="I340" t="s">
        <v>21</v>
      </c>
      <c r="J340" t="s">
        <v>152</v>
      </c>
      <c r="K340" t="s">
        <v>73</v>
      </c>
      <c r="L340" s="1" t="str">
        <f>表1[[#This Row],[ART]]&amp;".pdf"</f>
        <v>CINO-1.pdf</v>
      </c>
      <c r="M340" s="1"/>
      <c r="N340" s="5">
        <f>ROUNDUP(表1[[#This Row],[NUMBER]]/12,0)+1</f>
        <v>18</v>
      </c>
      <c r="O340" s="1"/>
      <c r="P340" s="1">
        <f>ROUNDUP(表1[[#This Row],[外箱贴标]]/12,0)+2</f>
        <v>2</v>
      </c>
      <c r="Q340" s="1">
        <f>ROUNDUP(表1[[#This Row],[NUMBER]]/25,0)</f>
        <v>9</v>
      </c>
    </row>
    <row r="341" spans="1:17">
      <c r="A341" s="1" t="s">
        <v>67</v>
      </c>
      <c r="B341" s="2">
        <v>42955</v>
      </c>
      <c r="C341" s="2" t="s">
        <v>144</v>
      </c>
      <c r="D341" t="s">
        <v>69</v>
      </c>
      <c r="E341">
        <v>7453089531041</v>
      </c>
      <c r="F341" t="s">
        <v>64</v>
      </c>
      <c r="G341">
        <v>39</v>
      </c>
      <c r="H341" s="10">
        <v>201</v>
      </c>
      <c r="I341" t="s">
        <v>21</v>
      </c>
      <c r="J341" t="s">
        <v>152</v>
      </c>
      <c r="K341" t="s">
        <v>73</v>
      </c>
      <c r="L341" s="1" t="str">
        <f>表1[[#This Row],[ART]]&amp;".pdf"</f>
        <v>CINO-1.pdf</v>
      </c>
      <c r="M341" s="1"/>
      <c r="N341" s="5">
        <f>ROUNDUP(表1[[#This Row],[NUMBER]]/12,0)+1</f>
        <v>18</v>
      </c>
      <c r="O341" s="1"/>
      <c r="P341" s="1">
        <f>ROUNDUP(表1[[#This Row],[外箱贴标]]/12,0)+2</f>
        <v>2</v>
      </c>
      <c r="Q341" s="1">
        <f>ROUNDUP(表1[[#This Row],[NUMBER]]/25,0)</f>
        <v>9</v>
      </c>
    </row>
    <row r="342" spans="1:17">
      <c r="A342" s="1" t="s">
        <v>67</v>
      </c>
      <c r="B342" s="2">
        <v>42955</v>
      </c>
      <c r="C342" s="2" t="s">
        <v>144</v>
      </c>
      <c r="D342" t="s">
        <v>69</v>
      </c>
      <c r="E342">
        <v>7453089531041</v>
      </c>
      <c r="F342" t="s">
        <v>64</v>
      </c>
      <c r="G342">
        <v>40</v>
      </c>
      <c r="H342" s="10">
        <v>134</v>
      </c>
      <c r="I342" t="s">
        <v>21</v>
      </c>
      <c r="J342" t="s">
        <v>152</v>
      </c>
      <c r="K342" t="s">
        <v>73</v>
      </c>
      <c r="L342" s="1" t="str">
        <f>表1[[#This Row],[ART]]&amp;".pdf"</f>
        <v>CINO-1.pdf</v>
      </c>
      <c r="M342" s="1"/>
      <c r="N342" s="5">
        <f>ROUNDUP(表1[[#This Row],[NUMBER]]/12,0)+1</f>
        <v>13</v>
      </c>
      <c r="O342" s="1"/>
      <c r="P342" s="1">
        <f>ROUNDUP(表1[[#This Row],[外箱贴标]]/12,0)+2</f>
        <v>2</v>
      </c>
      <c r="Q342" s="1">
        <f>ROUNDUP(表1[[#This Row],[NUMBER]]/25,0)</f>
        <v>6</v>
      </c>
    </row>
    <row r="343" spans="1:17">
      <c r="A343" s="1" t="s">
        <v>67</v>
      </c>
      <c r="B343" s="2">
        <v>42955</v>
      </c>
      <c r="C343" s="2" t="s">
        <v>144</v>
      </c>
      <c r="D343" t="s">
        <v>69</v>
      </c>
      <c r="E343">
        <v>7453089531041</v>
      </c>
      <c r="F343" t="s">
        <v>64</v>
      </c>
      <c r="G343">
        <v>41</v>
      </c>
      <c r="H343" s="10">
        <v>67</v>
      </c>
      <c r="I343" t="s">
        <v>21</v>
      </c>
      <c r="J343" t="s">
        <v>152</v>
      </c>
      <c r="K343" t="s">
        <v>73</v>
      </c>
      <c r="L343" s="1" t="str">
        <f>表1[[#This Row],[ART]]&amp;".pdf"</f>
        <v>CINO-1.pdf</v>
      </c>
      <c r="M343" s="1"/>
      <c r="N343" s="5">
        <f>ROUNDUP(表1[[#This Row],[NUMBER]]/12,0)+1</f>
        <v>7</v>
      </c>
      <c r="O343" s="1"/>
      <c r="P343" s="1">
        <f>ROUNDUP(表1[[#This Row],[外箱贴标]]/12,0)+2</f>
        <v>2</v>
      </c>
      <c r="Q343" s="1">
        <f>ROUNDUP(表1[[#This Row],[NUMBER]]/25,0)</f>
        <v>3</v>
      </c>
    </row>
    <row r="344" spans="1:17">
      <c r="A344" s="1" t="s">
        <v>71</v>
      </c>
      <c r="B344" s="2">
        <v>42955</v>
      </c>
      <c r="C344" s="2" t="s">
        <v>144</v>
      </c>
      <c r="D344" t="s">
        <v>72</v>
      </c>
      <c r="E344">
        <v>7453089531126</v>
      </c>
      <c r="F344" t="s">
        <v>8</v>
      </c>
      <c r="G344">
        <v>36</v>
      </c>
      <c r="H344" s="10">
        <v>67</v>
      </c>
      <c r="I344" t="s">
        <v>21</v>
      </c>
      <c r="J344" t="s">
        <v>153</v>
      </c>
      <c r="K344" t="s">
        <v>73</v>
      </c>
      <c r="L344" s="1" t="str">
        <f>表1[[#This Row],[ART]]&amp;".pdf"</f>
        <v>LAC-1.pdf</v>
      </c>
      <c r="M344" s="1"/>
      <c r="N344" s="5">
        <f>ROUNDUP(表1[[#This Row],[NUMBER]]/12,0)+1</f>
        <v>7</v>
      </c>
      <c r="O344" s="1"/>
      <c r="P344" s="1">
        <f>ROUNDUP(表1[[#This Row],[外箱贴标]]/12,0)+2</f>
        <v>2</v>
      </c>
      <c r="Q344" s="1">
        <f>ROUNDUP(表1[[#This Row],[NUMBER]]/25,0)</f>
        <v>3</v>
      </c>
    </row>
    <row r="345" spans="1:17">
      <c r="A345" s="1" t="s">
        <v>71</v>
      </c>
      <c r="B345" s="2">
        <v>42955</v>
      </c>
      <c r="C345" s="2" t="s">
        <v>144</v>
      </c>
      <c r="D345" t="s">
        <v>72</v>
      </c>
      <c r="E345">
        <v>7453089531126</v>
      </c>
      <c r="F345" t="s">
        <v>8</v>
      </c>
      <c r="G345">
        <v>37</v>
      </c>
      <c r="H345" s="10">
        <v>134</v>
      </c>
      <c r="I345" t="s">
        <v>21</v>
      </c>
      <c r="J345" t="s">
        <v>153</v>
      </c>
      <c r="K345" t="s">
        <v>73</v>
      </c>
      <c r="L345" s="1" t="str">
        <f>表1[[#This Row],[ART]]&amp;".pdf"</f>
        <v>LAC-1.pdf</v>
      </c>
      <c r="M345" s="1"/>
      <c r="N345" s="5">
        <f>ROUNDUP(表1[[#This Row],[NUMBER]]/12,0)+1</f>
        <v>13</v>
      </c>
      <c r="O345" s="1"/>
      <c r="P345" s="1">
        <f>ROUNDUP(表1[[#This Row],[外箱贴标]]/12,0)+2</f>
        <v>2</v>
      </c>
      <c r="Q345" s="1">
        <f>ROUNDUP(表1[[#This Row],[NUMBER]]/25,0)</f>
        <v>6</v>
      </c>
    </row>
    <row r="346" spans="1:17">
      <c r="A346" s="1" t="s">
        <v>71</v>
      </c>
      <c r="B346" s="2">
        <v>42955</v>
      </c>
      <c r="C346" s="2" t="s">
        <v>144</v>
      </c>
      <c r="D346" t="s">
        <v>72</v>
      </c>
      <c r="E346">
        <v>7453089531126</v>
      </c>
      <c r="F346" t="s">
        <v>8</v>
      </c>
      <c r="G346">
        <v>38</v>
      </c>
      <c r="H346" s="10">
        <v>201</v>
      </c>
      <c r="I346" t="s">
        <v>21</v>
      </c>
      <c r="J346" t="s">
        <v>153</v>
      </c>
      <c r="K346" t="s">
        <v>73</v>
      </c>
      <c r="L346" s="1" t="str">
        <f>表1[[#This Row],[ART]]&amp;".pdf"</f>
        <v>LAC-1.pdf</v>
      </c>
      <c r="M346" s="1"/>
      <c r="N346" s="5">
        <f>ROUNDUP(表1[[#This Row],[NUMBER]]/12,0)+1</f>
        <v>18</v>
      </c>
      <c r="O346" s="1"/>
      <c r="P346" s="1">
        <f>ROUNDUP(表1[[#This Row],[外箱贴标]]/12,0)+2</f>
        <v>2</v>
      </c>
      <c r="Q346" s="1">
        <f>ROUNDUP(表1[[#This Row],[NUMBER]]/25,0)</f>
        <v>9</v>
      </c>
    </row>
    <row r="347" spans="1:17">
      <c r="A347" s="1" t="s">
        <v>71</v>
      </c>
      <c r="B347" s="2">
        <v>42955</v>
      </c>
      <c r="C347" s="2" t="s">
        <v>144</v>
      </c>
      <c r="D347" t="s">
        <v>72</v>
      </c>
      <c r="E347">
        <v>7453089531126</v>
      </c>
      <c r="F347" t="s">
        <v>8</v>
      </c>
      <c r="G347">
        <v>39</v>
      </c>
      <c r="H347" s="10">
        <v>201</v>
      </c>
      <c r="I347" t="s">
        <v>21</v>
      </c>
      <c r="J347" t="s">
        <v>153</v>
      </c>
      <c r="K347" t="s">
        <v>73</v>
      </c>
      <c r="L347" s="1" t="str">
        <f>表1[[#This Row],[ART]]&amp;".pdf"</f>
        <v>LAC-1.pdf</v>
      </c>
      <c r="M347" s="1"/>
      <c r="N347" s="5">
        <f>ROUNDUP(表1[[#This Row],[NUMBER]]/12,0)+1</f>
        <v>18</v>
      </c>
      <c r="O347" s="1"/>
      <c r="P347" s="1">
        <f>ROUNDUP(表1[[#This Row],[外箱贴标]]/12,0)+2</f>
        <v>2</v>
      </c>
      <c r="Q347" s="1">
        <f>ROUNDUP(表1[[#This Row],[NUMBER]]/25,0)</f>
        <v>9</v>
      </c>
    </row>
    <row r="348" spans="1:17">
      <c r="A348" s="1" t="s">
        <v>71</v>
      </c>
      <c r="B348" s="2">
        <v>42955</v>
      </c>
      <c r="C348" s="2" t="s">
        <v>144</v>
      </c>
      <c r="D348" t="s">
        <v>72</v>
      </c>
      <c r="E348">
        <v>7453089531126</v>
      </c>
      <c r="F348" t="s">
        <v>8</v>
      </c>
      <c r="G348">
        <v>40</v>
      </c>
      <c r="H348" s="10">
        <v>134</v>
      </c>
      <c r="I348" t="s">
        <v>21</v>
      </c>
      <c r="J348" t="s">
        <v>153</v>
      </c>
      <c r="K348" t="s">
        <v>73</v>
      </c>
      <c r="L348" s="1" t="str">
        <f>表1[[#This Row],[ART]]&amp;".pdf"</f>
        <v>LAC-1.pdf</v>
      </c>
      <c r="M348" s="1"/>
      <c r="N348" s="5">
        <f>ROUNDUP(表1[[#This Row],[NUMBER]]/12,0)+1</f>
        <v>13</v>
      </c>
      <c r="O348" s="1"/>
      <c r="P348" s="1">
        <f>ROUNDUP(表1[[#This Row],[外箱贴标]]/12,0)+2</f>
        <v>2</v>
      </c>
      <c r="Q348" s="1">
        <f>ROUNDUP(表1[[#This Row],[NUMBER]]/25,0)</f>
        <v>6</v>
      </c>
    </row>
    <row r="349" spans="1:17">
      <c r="A349" s="1" t="s">
        <v>71</v>
      </c>
      <c r="B349" s="2">
        <v>42955</v>
      </c>
      <c r="C349" s="2" t="s">
        <v>144</v>
      </c>
      <c r="D349" t="s">
        <v>72</v>
      </c>
      <c r="E349">
        <v>7453089531126</v>
      </c>
      <c r="F349" t="s">
        <v>8</v>
      </c>
      <c r="G349">
        <v>41</v>
      </c>
      <c r="H349" s="10">
        <v>67</v>
      </c>
      <c r="I349" t="s">
        <v>21</v>
      </c>
      <c r="J349" t="s">
        <v>153</v>
      </c>
      <c r="K349" t="s">
        <v>73</v>
      </c>
      <c r="L349" s="1" t="str">
        <f>表1[[#This Row],[ART]]&amp;".pdf"</f>
        <v>LAC-1.pdf</v>
      </c>
      <c r="M349" s="1"/>
      <c r="N349" s="5">
        <f>ROUNDUP(表1[[#This Row],[NUMBER]]/12,0)+1</f>
        <v>7</v>
      </c>
      <c r="O349" s="1"/>
      <c r="P349" s="1">
        <f>ROUNDUP(表1[[#This Row],[外箱贴标]]/12,0)+2</f>
        <v>2</v>
      </c>
      <c r="Q349" s="1">
        <f>ROUNDUP(表1[[#This Row],[NUMBER]]/25,0)</f>
        <v>3</v>
      </c>
    </row>
    <row r="350" spans="1:17">
      <c r="A350" s="1" t="s">
        <v>71</v>
      </c>
      <c r="B350" s="2">
        <v>42955</v>
      </c>
      <c r="C350" s="2" t="s">
        <v>144</v>
      </c>
      <c r="D350" t="s">
        <v>72</v>
      </c>
      <c r="E350">
        <v>7453089531126</v>
      </c>
      <c r="F350" t="s">
        <v>55</v>
      </c>
      <c r="G350">
        <v>36</v>
      </c>
      <c r="H350" s="10">
        <v>67</v>
      </c>
      <c r="I350" t="s">
        <v>21</v>
      </c>
      <c r="J350" t="s">
        <v>153</v>
      </c>
      <c r="K350" t="s">
        <v>73</v>
      </c>
      <c r="L350" s="1" t="str">
        <f>表1[[#This Row],[ART]]&amp;".pdf"</f>
        <v>LAC-1.pdf</v>
      </c>
      <c r="M350" s="1"/>
      <c r="N350" s="5">
        <f>ROUNDUP(表1[[#This Row],[NUMBER]]/12,0)+1</f>
        <v>7</v>
      </c>
      <c r="O350" s="1"/>
      <c r="P350" s="1">
        <f>ROUNDUP(表1[[#This Row],[外箱贴标]]/12,0)+2</f>
        <v>2</v>
      </c>
      <c r="Q350" s="1">
        <f>ROUNDUP(表1[[#This Row],[NUMBER]]/25,0)</f>
        <v>3</v>
      </c>
    </row>
    <row r="351" spans="1:17">
      <c r="A351" s="1" t="s">
        <v>71</v>
      </c>
      <c r="B351" s="2">
        <v>42955</v>
      </c>
      <c r="C351" s="2" t="s">
        <v>144</v>
      </c>
      <c r="D351" t="s">
        <v>72</v>
      </c>
      <c r="E351">
        <v>7453089531126</v>
      </c>
      <c r="F351" t="s">
        <v>55</v>
      </c>
      <c r="G351">
        <v>37</v>
      </c>
      <c r="H351" s="10">
        <v>134</v>
      </c>
      <c r="I351" t="s">
        <v>21</v>
      </c>
      <c r="J351" t="s">
        <v>153</v>
      </c>
      <c r="K351" t="s">
        <v>73</v>
      </c>
      <c r="L351" s="1" t="str">
        <f>表1[[#This Row],[ART]]&amp;".pdf"</f>
        <v>LAC-1.pdf</v>
      </c>
      <c r="M351" s="1"/>
      <c r="N351" s="5">
        <f>ROUNDUP(表1[[#This Row],[NUMBER]]/12,0)+1</f>
        <v>13</v>
      </c>
      <c r="O351" s="1"/>
      <c r="P351" s="1">
        <f>ROUNDUP(表1[[#This Row],[外箱贴标]]/12,0)+2</f>
        <v>2</v>
      </c>
      <c r="Q351" s="1">
        <f>ROUNDUP(表1[[#This Row],[NUMBER]]/25,0)</f>
        <v>6</v>
      </c>
    </row>
    <row r="352" spans="1:17">
      <c r="A352" s="1" t="s">
        <v>71</v>
      </c>
      <c r="B352" s="2">
        <v>42955</v>
      </c>
      <c r="C352" s="2" t="s">
        <v>144</v>
      </c>
      <c r="D352" t="s">
        <v>72</v>
      </c>
      <c r="E352">
        <v>7453089531126</v>
      </c>
      <c r="F352" t="s">
        <v>55</v>
      </c>
      <c r="G352">
        <v>38</v>
      </c>
      <c r="H352" s="10">
        <v>201</v>
      </c>
      <c r="I352" t="s">
        <v>21</v>
      </c>
      <c r="J352" t="s">
        <v>153</v>
      </c>
      <c r="K352" t="s">
        <v>73</v>
      </c>
      <c r="L352" s="1" t="str">
        <f>表1[[#This Row],[ART]]&amp;".pdf"</f>
        <v>LAC-1.pdf</v>
      </c>
      <c r="M352" s="1"/>
      <c r="N352" s="5">
        <f>ROUNDUP(表1[[#This Row],[NUMBER]]/12,0)+1</f>
        <v>18</v>
      </c>
      <c r="O352" s="1"/>
      <c r="P352" s="1">
        <f>ROUNDUP(表1[[#This Row],[外箱贴标]]/12,0)+2</f>
        <v>2</v>
      </c>
      <c r="Q352" s="1">
        <f>ROUNDUP(表1[[#This Row],[NUMBER]]/25,0)</f>
        <v>9</v>
      </c>
    </row>
    <row r="353" spans="1:17">
      <c r="A353" s="1" t="s">
        <v>71</v>
      </c>
      <c r="B353" s="2">
        <v>42955</v>
      </c>
      <c r="C353" s="2" t="s">
        <v>144</v>
      </c>
      <c r="D353" t="s">
        <v>72</v>
      </c>
      <c r="E353">
        <v>7453089531126</v>
      </c>
      <c r="F353" t="s">
        <v>55</v>
      </c>
      <c r="G353">
        <v>39</v>
      </c>
      <c r="H353" s="10">
        <v>201</v>
      </c>
      <c r="I353" t="s">
        <v>21</v>
      </c>
      <c r="J353" t="s">
        <v>153</v>
      </c>
      <c r="K353" t="s">
        <v>73</v>
      </c>
      <c r="L353" s="1" t="str">
        <f>表1[[#This Row],[ART]]&amp;".pdf"</f>
        <v>LAC-1.pdf</v>
      </c>
      <c r="M353" s="1"/>
      <c r="N353" s="5">
        <f>ROUNDUP(表1[[#This Row],[NUMBER]]/12,0)+1</f>
        <v>18</v>
      </c>
      <c r="O353" s="1"/>
      <c r="P353" s="1">
        <f>ROUNDUP(表1[[#This Row],[外箱贴标]]/12,0)+2</f>
        <v>2</v>
      </c>
      <c r="Q353" s="1">
        <f>ROUNDUP(表1[[#This Row],[NUMBER]]/25,0)</f>
        <v>9</v>
      </c>
    </row>
    <row r="354" spans="1:17">
      <c r="A354" s="1" t="s">
        <v>71</v>
      </c>
      <c r="B354" s="2">
        <v>42955</v>
      </c>
      <c r="C354" s="2" t="s">
        <v>144</v>
      </c>
      <c r="D354" t="s">
        <v>72</v>
      </c>
      <c r="E354">
        <v>7453089531126</v>
      </c>
      <c r="F354" t="s">
        <v>55</v>
      </c>
      <c r="G354">
        <v>40</v>
      </c>
      <c r="H354" s="10">
        <v>134</v>
      </c>
      <c r="I354" t="s">
        <v>21</v>
      </c>
      <c r="J354" t="s">
        <v>153</v>
      </c>
      <c r="K354" t="s">
        <v>73</v>
      </c>
      <c r="L354" s="1" t="str">
        <f>表1[[#This Row],[ART]]&amp;".pdf"</f>
        <v>LAC-1.pdf</v>
      </c>
      <c r="M354" s="1"/>
      <c r="N354" s="5">
        <f>ROUNDUP(表1[[#This Row],[NUMBER]]/12,0)+1</f>
        <v>13</v>
      </c>
      <c r="O354" s="1"/>
      <c r="P354" s="1">
        <f>ROUNDUP(表1[[#This Row],[外箱贴标]]/12,0)+2</f>
        <v>2</v>
      </c>
      <c r="Q354" s="1">
        <f>ROUNDUP(表1[[#This Row],[NUMBER]]/25,0)</f>
        <v>6</v>
      </c>
    </row>
    <row r="355" spans="1:17">
      <c r="A355" s="1" t="s">
        <v>71</v>
      </c>
      <c r="B355" s="2">
        <v>42955</v>
      </c>
      <c r="C355" s="2" t="s">
        <v>144</v>
      </c>
      <c r="D355" t="s">
        <v>72</v>
      </c>
      <c r="E355">
        <v>7453089531126</v>
      </c>
      <c r="F355" t="s">
        <v>55</v>
      </c>
      <c r="G355">
        <v>41</v>
      </c>
      <c r="H355" s="10">
        <v>67</v>
      </c>
      <c r="I355" t="s">
        <v>21</v>
      </c>
      <c r="J355" t="s">
        <v>153</v>
      </c>
      <c r="K355" t="s">
        <v>73</v>
      </c>
      <c r="L355" s="1" t="str">
        <f>表1[[#This Row],[ART]]&amp;".pdf"</f>
        <v>LAC-1.pdf</v>
      </c>
      <c r="M355" s="1"/>
      <c r="N355" s="5">
        <f>ROUNDUP(表1[[#This Row],[NUMBER]]/12,0)+1</f>
        <v>7</v>
      </c>
      <c r="O355" s="1"/>
      <c r="P355" s="1">
        <f>ROUNDUP(表1[[#This Row],[外箱贴标]]/12,0)+2</f>
        <v>2</v>
      </c>
      <c r="Q355" s="1">
        <f>ROUNDUP(表1[[#This Row],[NUMBER]]/25,0)</f>
        <v>3</v>
      </c>
    </row>
    <row r="356" spans="1:17">
      <c r="A356" s="1" t="s">
        <v>71</v>
      </c>
      <c r="B356" s="2">
        <v>42955</v>
      </c>
      <c r="C356" s="2" t="s">
        <v>144</v>
      </c>
      <c r="D356" t="s">
        <v>72</v>
      </c>
      <c r="E356">
        <v>7453089531126</v>
      </c>
      <c r="F356" t="s">
        <v>9</v>
      </c>
      <c r="G356">
        <v>36</v>
      </c>
      <c r="H356" s="10">
        <v>67</v>
      </c>
      <c r="I356" t="s">
        <v>21</v>
      </c>
      <c r="J356" t="s">
        <v>153</v>
      </c>
      <c r="K356" t="s">
        <v>73</v>
      </c>
      <c r="L356" s="1" t="str">
        <f>表1[[#This Row],[ART]]&amp;".pdf"</f>
        <v>LAC-1.pdf</v>
      </c>
      <c r="M356" s="1"/>
      <c r="N356" s="5">
        <f>ROUNDUP(表1[[#This Row],[NUMBER]]/12,0)+1</f>
        <v>7</v>
      </c>
      <c r="O356" s="1"/>
      <c r="P356" s="1">
        <f>ROUNDUP(表1[[#This Row],[外箱贴标]]/12,0)+2</f>
        <v>2</v>
      </c>
      <c r="Q356" s="1">
        <f>ROUNDUP(表1[[#This Row],[NUMBER]]/25,0)</f>
        <v>3</v>
      </c>
    </row>
    <row r="357" spans="1:17">
      <c r="A357" s="1" t="s">
        <v>71</v>
      </c>
      <c r="B357" s="2">
        <v>42955</v>
      </c>
      <c r="C357" s="2" t="s">
        <v>144</v>
      </c>
      <c r="D357" t="s">
        <v>72</v>
      </c>
      <c r="E357">
        <v>7453089531126</v>
      </c>
      <c r="F357" t="s">
        <v>9</v>
      </c>
      <c r="G357">
        <v>37</v>
      </c>
      <c r="H357" s="10">
        <v>134</v>
      </c>
      <c r="I357" t="s">
        <v>21</v>
      </c>
      <c r="J357" t="s">
        <v>153</v>
      </c>
      <c r="K357" t="s">
        <v>73</v>
      </c>
      <c r="L357" s="1" t="str">
        <f>表1[[#This Row],[ART]]&amp;".pdf"</f>
        <v>LAC-1.pdf</v>
      </c>
      <c r="M357" s="1"/>
      <c r="N357" s="5">
        <f>ROUNDUP(表1[[#This Row],[NUMBER]]/12,0)+1</f>
        <v>13</v>
      </c>
      <c r="O357" s="1"/>
      <c r="P357" s="1">
        <f>ROUNDUP(表1[[#This Row],[外箱贴标]]/12,0)+2</f>
        <v>2</v>
      </c>
      <c r="Q357" s="1">
        <f>ROUNDUP(表1[[#This Row],[NUMBER]]/25,0)</f>
        <v>6</v>
      </c>
    </row>
    <row r="358" spans="1:17">
      <c r="A358" s="1" t="s">
        <v>71</v>
      </c>
      <c r="B358" s="2">
        <v>42955</v>
      </c>
      <c r="C358" s="2" t="s">
        <v>144</v>
      </c>
      <c r="D358" t="s">
        <v>72</v>
      </c>
      <c r="E358">
        <v>7453089531126</v>
      </c>
      <c r="F358" t="s">
        <v>9</v>
      </c>
      <c r="G358">
        <v>38</v>
      </c>
      <c r="H358" s="10">
        <v>201</v>
      </c>
      <c r="I358" t="s">
        <v>21</v>
      </c>
      <c r="J358" t="s">
        <v>153</v>
      </c>
      <c r="K358" t="s">
        <v>73</v>
      </c>
      <c r="L358" s="1" t="str">
        <f>表1[[#This Row],[ART]]&amp;".pdf"</f>
        <v>LAC-1.pdf</v>
      </c>
      <c r="M358" s="1"/>
      <c r="N358" s="5">
        <f>ROUNDUP(表1[[#This Row],[NUMBER]]/12,0)+1</f>
        <v>18</v>
      </c>
      <c r="O358" s="1"/>
      <c r="P358" s="1">
        <f>ROUNDUP(表1[[#This Row],[外箱贴标]]/12,0)+2</f>
        <v>2</v>
      </c>
      <c r="Q358" s="1">
        <f>ROUNDUP(表1[[#This Row],[NUMBER]]/25,0)</f>
        <v>9</v>
      </c>
    </row>
    <row r="359" spans="1:17">
      <c r="A359" s="1" t="s">
        <v>71</v>
      </c>
      <c r="B359" s="2">
        <v>42955</v>
      </c>
      <c r="C359" s="2" t="s">
        <v>144</v>
      </c>
      <c r="D359" t="s">
        <v>72</v>
      </c>
      <c r="E359">
        <v>7453089531126</v>
      </c>
      <c r="F359" t="s">
        <v>9</v>
      </c>
      <c r="G359">
        <v>39</v>
      </c>
      <c r="H359" s="10">
        <v>201</v>
      </c>
      <c r="I359" t="s">
        <v>21</v>
      </c>
      <c r="J359" t="s">
        <v>153</v>
      </c>
      <c r="K359" t="s">
        <v>73</v>
      </c>
      <c r="L359" s="1" t="str">
        <f>表1[[#This Row],[ART]]&amp;".pdf"</f>
        <v>LAC-1.pdf</v>
      </c>
      <c r="M359" s="1"/>
      <c r="N359" s="5">
        <f>ROUNDUP(表1[[#This Row],[NUMBER]]/12,0)+1</f>
        <v>18</v>
      </c>
      <c r="O359" s="1"/>
      <c r="P359" s="1">
        <f>ROUNDUP(表1[[#This Row],[外箱贴标]]/12,0)+2</f>
        <v>2</v>
      </c>
      <c r="Q359" s="1">
        <f>ROUNDUP(表1[[#This Row],[NUMBER]]/25,0)</f>
        <v>9</v>
      </c>
    </row>
    <row r="360" spans="1:17">
      <c r="A360" s="1" t="s">
        <v>71</v>
      </c>
      <c r="B360" s="2">
        <v>42955</v>
      </c>
      <c r="C360" s="2" t="s">
        <v>144</v>
      </c>
      <c r="D360" t="s">
        <v>72</v>
      </c>
      <c r="E360">
        <v>7453089531126</v>
      </c>
      <c r="F360" t="s">
        <v>9</v>
      </c>
      <c r="G360">
        <v>40</v>
      </c>
      <c r="H360" s="10">
        <v>134</v>
      </c>
      <c r="I360" t="s">
        <v>21</v>
      </c>
      <c r="J360" t="s">
        <v>153</v>
      </c>
      <c r="K360" t="s">
        <v>73</v>
      </c>
      <c r="L360" s="1" t="str">
        <f>表1[[#This Row],[ART]]&amp;".pdf"</f>
        <v>LAC-1.pdf</v>
      </c>
      <c r="M360" s="1"/>
      <c r="N360" s="5">
        <f>ROUNDUP(表1[[#This Row],[NUMBER]]/12,0)+1</f>
        <v>13</v>
      </c>
      <c r="O360" s="1"/>
      <c r="P360" s="1">
        <f>ROUNDUP(表1[[#This Row],[外箱贴标]]/12,0)+2</f>
        <v>2</v>
      </c>
      <c r="Q360" s="1">
        <f>ROUNDUP(表1[[#This Row],[NUMBER]]/25,0)</f>
        <v>6</v>
      </c>
    </row>
    <row r="361" spans="1:17">
      <c r="A361" s="1" t="s">
        <v>71</v>
      </c>
      <c r="B361" s="2">
        <v>42955</v>
      </c>
      <c r="C361" s="2" t="s">
        <v>144</v>
      </c>
      <c r="D361" t="s">
        <v>72</v>
      </c>
      <c r="E361">
        <v>7453089531126</v>
      </c>
      <c r="F361" t="s">
        <v>9</v>
      </c>
      <c r="G361">
        <v>41</v>
      </c>
      <c r="H361" s="10">
        <v>67</v>
      </c>
      <c r="I361" t="s">
        <v>21</v>
      </c>
      <c r="J361" t="s">
        <v>153</v>
      </c>
      <c r="K361" t="s">
        <v>73</v>
      </c>
      <c r="L361" s="1" t="str">
        <f>表1[[#This Row],[ART]]&amp;".pdf"</f>
        <v>LAC-1.pdf</v>
      </c>
      <c r="M361" s="1"/>
      <c r="N361" s="5">
        <f>ROUNDUP(表1[[#This Row],[NUMBER]]/12,0)+1</f>
        <v>7</v>
      </c>
      <c r="O361" s="1"/>
      <c r="P361" s="1">
        <f>ROUNDUP(表1[[#This Row],[外箱贴标]]/12,0)+2</f>
        <v>2</v>
      </c>
      <c r="Q361" s="1">
        <f>ROUNDUP(表1[[#This Row],[NUMBER]]/25,0)</f>
        <v>3</v>
      </c>
    </row>
    <row r="362" spans="1:17">
      <c r="A362" s="1" t="s">
        <v>74</v>
      </c>
      <c r="B362" s="2">
        <v>42984</v>
      </c>
      <c r="C362" s="2" t="s">
        <v>144</v>
      </c>
      <c r="D362" t="s">
        <v>75</v>
      </c>
      <c r="E362">
        <v>7453089531782</v>
      </c>
      <c r="F362" t="s">
        <v>7</v>
      </c>
      <c r="G362">
        <v>35</v>
      </c>
      <c r="H362" s="10">
        <v>67</v>
      </c>
      <c r="I362" t="s">
        <v>21</v>
      </c>
      <c r="J362" t="s">
        <v>152</v>
      </c>
      <c r="K362" t="s">
        <v>57</v>
      </c>
      <c r="L362" s="1" t="s">
        <v>81</v>
      </c>
      <c r="M362" s="1"/>
      <c r="N362" s="1">
        <f>ROUNDUP(表1[[#This Row],[NUMBER]]/12,0)+1</f>
        <v>7</v>
      </c>
      <c r="O362" s="1"/>
      <c r="P362" s="1">
        <f>ROUNDUP(表1[[#This Row],[外箱贴标]]/12,0)+2</f>
        <v>2</v>
      </c>
      <c r="Q362" s="1">
        <f>ROUNDUP(表1[[#This Row],[NUMBER]]/25,0)</f>
        <v>3</v>
      </c>
    </row>
    <row r="363" spans="1:17">
      <c r="A363" s="1" t="s">
        <v>74</v>
      </c>
      <c r="B363" s="2">
        <v>42984</v>
      </c>
      <c r="C363" s="2" t="s">
        <v>144</v>
      </c>
      <c r="D363" t="s">
        <v>75</v>
      </c>
      <c r="E363">
        <v>7453089531782</v>
      </c>
      <c r="F363" t="s">
        <v>7</v>
      </c>
      <c r="G363">
        <v>36</v>
      </c>
      <c r="H363" s="10">
        <v>134</v>
      </c>
      <c r="I363" t="s">
        <v>21</v>
      </c>
      <c r="J363" t="s">
        <v>152</v>
      </c>
      <c r="K363" t="s">
        <v>57</v>
      </c>
      <c r="L363" s="1" t="s">
        <v>81</v>
      </c>
      <c r="M363" s="1"/>
      <c r="N363" s="1">
        <f>ROUNDUP(表1[[#This Row],[NUMBER]]/12,0)+1</f>
        <v>13</v>
      </c>
      <c r="O363" s="1"/>
      <c r="P363" s="1">
        <f>ROUNDUP(表1[[#This Row],[外箱贴标]]/12,0)+2</f>
        <v>2</v>
      </c>
      <c r="Q363" s="1">
        <f>ROUNDUP(表1[[#This Row],[NUMBER]]/25,0)</f>
        <v>6</v>
      </c>
    </row>
    <row r="364" spans="1:17">
      <c r="A364" s="1" t="s">
        <v>74</v>
      </c>
      <c r="B364" s="2">
        <v>42984</v>
      </c>
      <c r="C364" s="2" t="s">
        <v>144</v>
      </c>
      <c r="D364" t="s">
        <v>75</v>
      </c>
      <c r="E364">
        <v>7453089531782</v>
      </c>
      <c r="F364" t="s">
        <v>7</v>
      </c>
      <c r="G364">
        <v>37</v>
      </c>
      <c r="H364" s="10">
        <v>201</v>
      </c>
      <c r="I364" t="s">
        <v>21</v>
      </c>
      <c r="J364" t="s">
        <v>152</v>
      </c>
      <c r="K364" t="s">
        <v>57</v>
      </c>
      <c r="L364" s="1" t="s">
        <v>81</v>
      </c>
      <c r="M364" s="1"/>
      <c r="N364" s="1">
        <f>ROUNDUP(表1[[#This Row],[NUMBER]]/12,0)+1</f>
        <v>18</v>
      </c>
      <c r="O364" s="1"/>
      <c r="P364" s="1">
        <f>ROUNDUP(表1[[#This Row],[外箱贴标]]/12,0)+2</f>
        <v>2</v>
      </c>
      <c r="Q364" s="1">
        <f>ROUNDUP(表1[[#This Row],[NUMBER]]/25,0)</f>
        <v>9</v>
      </c>
    </row>
    <row r="365" spans="1:17">
      <c r="A365" s="1" t="s">
        <v>74</v>
      </c>
      <c r="B365" s="2">
        <v>42984</v>
      </c>
      <c r="C365" s="2" t="s">
        <v>144</v>
      </c>
      <c r="D365" t="s">
        <v>75</v>
      </c>
      <c r="E365">
        <v>7453089531782</v>
      </c>
      <c r="F365" t="s">
        <v>7</v>
      </c>
      <c r="G365">
        <v>38</v>
      </c>
      <c r="H365" s="10">
        <v>201</v>
      </c>
      <c r="I365" t="s">
        <v>21</v>
      </c>
      <c r="J365" t="s">
        <v>152</v>
      </c>
      <c r="K365" t="s">
        <v>57</v>
      </c>
      <c r="L365" s="1" t="s">
        <v>81</v>
      </c>
      <c r="M365" s="1"/>
      <c r="N365" s="1">
        <f>ROUNDUP(表1[[#This Row],[NUMBER]]/12,0)+1</f>
        <v>18</v>
      </c>
      <c r="O365" s="1"/>
      <c r="P365" s="1">
        <f>ROUNDUP(表1[[#This Row],[外箱贴标]]/12,0)+2</f>
        <v>2</v>
      </c>
      <c r="Q365" s="1">
        <f>ROUNDUP(表1[[#This Row],[NUMBER]]/25,0)</f>
        <v>9</v>
      </c>
    </row>
    <row r="366" spans="1:17">
      <c r="A366" s="1" t="s">
        <v>74</v>
      </c>
      <c r="B366" s="2">
        <v>42984</v>
      </c>
      <c r="C366" s="2" t="s">
        <v>144</v>
      </c>
      <c r="D366" t="s">
        <v>75</v>
      </c>
      <c r="E366">
        <v>7453089531782</v>
      </c>
      <c r="F366" t="s">
        <v>7</v>
      </c>
      <c r="G366">
        <v>39</v>
      </c>
      <c r="H366" s="10">
        <v>134</v>
      </c>
      <c r="I366" t="s">
        <v>21</v>
      </c>
      <c r="J366" t="s">
        <v>152</v>
      </c>
      <c r="K366" t="s">
        <v>57</v>
      </c>
      <c r="L366" s="1" t="s">
        <v>81</v>
      </c>
      <c r="M366" s="1"/>
      <c r="N366" s="1">
        <f>ROUNDUP(表1[[#This Row],[NUMBER]]/12,0)+1</f>
        <v>13</v>
      </c>
      <c r="O366" s="1"/>
      <c r="P366" s="1">
        <f>ROUNDUP(表1[[#This Row],[外箱贴标]]/12,0)+2</f>
        <v>2</v>
      </c>
      <c r="Q366" s="1">
        <f>ROUNDUP(表1[[#This Row],[NUMBER]]/25,0)</f>
        <v>6</v>
      </c>
    </row>
    <row r="367" spans="1:17">
      <c r="A367" s="1" t="s">
        <v>74</v>
      </c>
      <c r="B367" s="2">
        <v>42984</v>
      </c>
      <c r="C367" s="2" t="s">
        <v>144</v>
      </c>
      <c r="D367" t="s">
        <v>75</v>
      </c>
      <c r="E367">
        <v>7453089531782</v>
      </c>
      <c r="F367" t="s">
        <v>7</v>
      </c>
      <c r="G367">
        <v>40</v>
      </c>
      <c r="H367" s="10">
        <v>67</v>
      </c>
      <c r="I367" t="s">
        <v>21</v>
      </c>
      <c r="J367" t="s">
        <v>152</v>
      </c>
      <c r="K367" t="s">
        <v>57</v>
      </c>
      <c r="L367" s="1" t="s">
        <v>81</v>
      </c>
      <c r="M367" s="1"/>
      <c r="N367" s="1">
        <f>ROUNDUP(表1[[#This Row],[NUMBER]]/12,0)+1</f>
        <v>7</v>
      </c>
      <c r="O367" s="1"/>
      <c r="P367" s="1">
        <f>ROUNDUP(表1[[#This Row],[外箱贴标]]/12,0)+2</f>
        <v>2</v>
      </c>
      <c r="Q367" s="1">
        <f>ROUNDUP(表1[[#This Row],[NUMBER]]/25,0)</f>
        <v>3</v>
      </c>
    </row>
    <row r="368" spans="1:17">
      <c r="A368" s="1" t="s">
        <v>74</v>
      </c>
      <c r="B368" s="2">
        <v>42984</v>
      </c>
      <c r="C368" s="2" t="s">
        <v>144</v>
      </c>
      <c r="D368" t="s">
        <v>75</v>
      </c>
      <c r="E368">
        <v>7453089531782</v>
      </c>
      <c r="F368" t="s">
        <v>1</v>
      </c>
      <c r="G368">
        <v>35</v>
      </c>
      <c r="H368" s="10">
        <v>67</v>
      </c>
      <c r="I368" t="s">
        <v>21</v>
      </c>
      <c r="J368" t="s">
        <v>152</v>
      </c>
      <c r="K368" t="s">
        <v>57</v>
      </c>
      <c r="L368" s="1" t="s">
        <v>81</v>
      </c>
      <c r="M368" s="1"/>
      <c r="N368" s="1">
        <f>ROUNDUP(表1[[#This Row],[NUMBER]]/12,0)+1</f>
        <v>7</v>
      </c>
      <c r="O368" s="1"/>
      <c r="P368" s="1">
        <f>ROUNDUP(表1[[#This Row],[外箱贴标]]/12,0)+2</f>
        <v>2</v>
      </c>
      <c r="Q368" s="1">
        <f>ROUNDUP(表1[[#This Row],[NUMBER]]/25,0)</f>
        <v>3</v>
      </c>
    </row>
    <row r="369" spans="1:17">
      <c r="A369" s="1" t="s">
        <v>74</v>
      </c>
      <c r="B369" s="2">
        <v>42984</v>
      </c>
      <c r="C369" s="2" t="s">
        <v>144</v>
      </c>
      <c r="D369" t="s">
        <v>75</v>
      </c>
      <c r="E369">
        <v>7453089531782</v>
      </c>
      <c r="F369" t="s">
        <v>1</v>
      </c>
      <c r="G369">
        <v>36</v>
      </c>
      <c r="H369" s="10">
        <v>134</v>
      </c>
      <c r="I369" t="s">
        <v>21</v>
      </c>
      <c r="J369" t="s">
        <v>152</v>
      </c>
      <c r="K369" t="s">
        <v>57</v>
      </c>
      <c r="L369" s="1" t="s">
        <v>81</v>
      </c>
      <c r="M369" s="1"/>
      <c r="N369" s="1">
        <f>ROUNDUP(表1[[#This Row],[NUMBER]]/12,0)+1</f>
        <v>13</v>
      </c>
      <c r="O369" s="1"/>
      <c r="P369" s="1">
        <f>ROUNDUP(表1[[#This Row],[外箱贴标]]/12,0)+2</f>
        <v>2</v>
      </c>
      <c r="Q369" s="1">
        <f>ROUNDUP(表1[[#This Row],[NUMBER]]/25,0)</f>
        <v>6</v>
      </c>
    </row>
    <row r="370" spans="1:17">
      <c r="A370" s="1" t="s">
        <v>74</v>
      </c>
      <c r="B370" s="2">
        <v>42984</v>
      </c>
      <c r="C370" s="2" t="s">
        <v>144</v>
      </c>
      <c r="D370" t="s">
        <v>75</v>
      </c>
      <c r="E370">
        <v>7453089531782</v>
      </c>
      <c r="F370" t="s">
        <v>1</v>
      </c>
      <c r="G370">
        <v>37</v>
      </c>
      <c r="H370" s="10">
        <v>201</v>
      </c>
      <c r="I370" t="s">
        <v>21</v>
      </c>
      <c r="J370" t="s">
        <v>152</v>
      </c>
      <c r="K370" t="s">
        <v>57</v>
      </c>
      <c r="L370" s="1" t="s">
        <v>81</v>
      </c>
      <c r="M370" s="1"/>
      <c r="N370" s="1">
        <f>ROUNDUP(表1[[#This Row],[NUMBER]]/12,0)+1</f>
        <v>18</v>
      </c>
      <c r="O370" s="1"/>
      <c r="P370" s="1">
        <f>ROUNDUP(表1[[#This Row],[外箱贴标]]/12,0)+2</f>
        <v>2</v>
      </c>
      <c r="Q370" s="1">
        <f>ROUNDUP(表1[[#This Row],[NUMBER]]/25,0)</f>
        <v>9</v>
      </c>
    </row>
    <row r="371" spans="1:17">
      <c r="A371" s="1" t="s">
        <v>74</v>
      </c>
      <c r="B371" s="2">
        <v>42984</v>
      </c>
      <c r="C371" s="2" t="s">
        <v>144</v>
      </c>
      <c r="D371" t="s">
        <v>75</v>
      </c>
      <c r="E371">
        <v>7453089531782</v>
      </c>
      <c r="F371" t="s">
        <v>1</v>
      </c>
      <c r="G371">
        <v>38</v>
      </c>
      <c r="H371" s="10">
        <v>201</v>
      </c>
      <c r="I371" t="s">
        <v>21</v>
      </c>
      <c r="J371" t="s">
        <v>152</v>
      </c>
      <c r="K371" t="s">
        <v>57</v>
      </c>
      <c r="L371" s="1" t="s">
        <v>81</v>
      </c>
      <c r="M371" s="1"/>
      <c r="N371" s="1">
        <f>ROUNDUP(表1[[#This Row],[NUMBER]]/12,0)+1</f>
        <v>18</v>
      </c>
      <c r="O371" s="1"/>
      <c r="P371" s="1">
        <f>ROUNDUP(表1[[#This Row],[外箱贴标]]/12,0)+2</f>
        <v>2</v>
      </c>
      <c r="Q371" s="1">
        <f>ROUNDUP(表1[[#This Row],[NUMBER]]/25,0)</f>
        <v>9</v>
      </c>
    </row>
    <row r="372" spans="1:17">
      <c r="A372" s="1" t="s">
        <v>74</v>
      </c>
      <c r="B372" s="2">
        <v>42984</v>
      </c>
      <c r="C372" s="2" t="s">
        <v>144</v>
      </c>
      <c r="D372" t="s">
        <v>75</v>
      </c>
      <c r="E372">
        <v>7453089531782</v>
      </c>
      <c r="F372" t="s">
        <v>1</v>
      </c>
      <c r="G372">
        <v>39</v>
      </c>
      <c r="H372" s="10">
        <v>134</v>
      </c>
      <c r="I372" t="s">
        <v>21</v>
      </c>
      <c r="J372" t="s">
        <v>152</v>
      </c>
      <c r="K372" t="s">
        <v>57</v>
      </c>
      <c r="L372" s="1" t="s">
        <v>81</v>
      </c>
      <c r="M372" s="1"/>
      <c r="N372" s="1">
        <f>ROUNDUP(表1[[#This Row],[NUMBER]]/12,0)+1</f>
        <v>13</v>
      </c>
      <c r="O372" s="1"/>
      <c r="P372" s="1">
        <f>ROUNDUP(表1[[#This Row],[外箱贴标]]/12,0)+2</f>
        <v>2</v>
      </c>
      <c r="Q372" s="1">
        <f>ROUNDUP(表1[[#This Row],[NUMBER]]/25,0)</f>
        <v>6</v>
      </c>
    </row>
    <row r="373" spans="1:17">
      <c r="A373" s="1" t="s">
        <v>74</v>
      </c>
      <c r="B373" s="2">
        <v>42984</v>
      </c>
      <c r="C373" s="2" t="s">
        <v>144</v>
      </c>
      <c r="D373" t="s">
        <v>75</v>
      </c>
      <c r="E373">
        <v>7453089531782</v>
      </c>
      <c r="F373" t="s">
        <v>1</v>
      </c>
      <c r="G373">
        <v>40</v>
      </c>
      <c r="H373" s="10">
        <v>67</v>
      </c>
      <c r="I373" t="s">
        <v>21</v>
      </c>
      <c r="J373" t="s">
        <v>152</v>
      </c>
      <c r="K373" t="s">
        <v>57</v>
      </c>
      <c r="L373" s="1" t="s">
        <v>81</v>
      </c>
      <c r="M373" s="1"/>
      <c r="N373" s="1">
        <f>ROUNDUP(表1[[#This Row],[NUMBER]]/12,0)+1</f>
        <v>7</v>
      </c>
      <c r="O373" s="1"/>
      <c r="P373" s="1">
        <f>ROUNDUP(表1[[#This Row],[外箱贴标]]/12,0)+2</f>
        <v>2</v>
      </c>
      <c r="Q373" s="1">
        <f>ROUNDUP(表1[[#This Row],[NUMBER]]/25,0)</f>
        <v>3</v>
      </c>
    </row>
    <row r="374" spans="1:17">
      <c r="A374" s="1" t="s">
        <v>74</v>
      </c>
      <c r="B374" s="2">
        <v>42984</v>
      </c>
      <c r="C374" s="2" t="s">
        <v>144</v>
      </c>
      <c r="D374" t="s">
        <v>75</v>
      </c>
      <c r="E374">
        <v>7453089531782</v>
      </c>
      <c r="F374" t="s">
        <v>0</v>
      </c>
      <c r="G374">
        <v>35</v>
      </c>
      <c r="H374" s="10">
        <v>67</v>
      </c>
      <c r="I374" t="s">
        <v>21</v>
      </c>
      <c r="J374" t="s">
        <v>152</v>
      </c>
      <c r="K374" t="s">
        <v>57</v>
      </c>
      <c r="L374" s="1" t="s">
        <v>81</v>
      </c>
      <c r="M374" s="1"/>
      <c r="N374" s="1">
        <f>ROUNDUP(表1[[#This Row],[NUMBER]]/12,0)+1</f>
        <v>7</v>
      </c>
      <c r="O374" s="1"/>
      <c r="P374" s="1">
        <f>ROUNDUP(表1[[#This Row],[外箱贴标]]/12,0)+2</f>
        <v>2</v>
      </c>
      <c r="Q374" s="1">
        <f>ROUNDUP(表1[[#This Row],[NUMBER]]/25,0)</f>
        <v>3</v>
      </c>
    </row>
    <row r="375" spans="1:17">
      <c r="A375" s="1" t="s">
        <v>74</v>
      </c>
      <c r="B375" s="2">
        <v>42984</v>
      </c>
      <c r="C375" s="2" t="s">
        <v>144</v>
      </c>
      <c r="D375" t="s">
        <v>75</v>
      </c>
      <c r="E375">
        <v>7453089531782</v>
      </c>
      <c r="F375" t="s">
        <v>0</v>
      </c>
      <c r="G375">
        <v>36</v>
      </c>
      <c r="H375" s="10">
        <v>134</v>
      </c>
      <c r="I375" t="s">
        <v>21</v>
      </c>
      <c r="J375" t="s">
        <v>152</v>
      </c>
      <c r="K375" t="s">
        <v>57</v>
      </c>
      <c r="L375" s="1" t="s">
        <v>81</v>
      </c>
      <c r="M375" s="1"/>
      <c r="N375" s="1">
        <f>ROUNDUP(表1[[#This Row],[NUMBER]]/12,0)+1</f>
        <v>13</v>
      </c>
      <c r="O375" s="1"/>
      <c r="P375" s="1">
        <f>ROUNDUP(表1[[#This Row],[外箱贴标]]/12,0)+2</f>
        <v>2</v>
      </c>
      <c r="Q375" s="1">
        <f>ROUNDUP(表1[[#This Row],[NUMBER]]/25,0)</f>
        <v>6</v>
      </c>
    </row>
    <row r="376" spans="1:17">
      <c r="A376" s="1" t="s">
        <v>74</v>
      </c>
      <c r="B376" s="2">
        <v>42984</v>
      </c>
      <c r="C376" s="2" t="s">
        <v>144</v>
      </c>
      <c r="D376" t="s">
        <v>75</v>
      </c>
      <c r="E376">
        <v>7453089531782</v>
      </c>
      <c r="F376" t="s">
        <v>0</v>
      </c>
      <c r="G376">
        <v>37</v>
      </c>
      <c r="H376" s="10">
        <v>201</v>
      </c>
      <c r="I376" t="s">
        <v>21</v>
      </c>
      <c r="J376" t="s">
        <v>152</v>
      </c>
      <c r="K376" t="s">
        <v>57</v>
      </c>
      <c r="L376" s="1" t="s">
        <v>81</v>
      </c>
      <c r="M376" s="1"/>
      <c r="N376" s="1">
        <f>ROUNDUP(表1[[#This Row],[NUMBER]]/12,0)+1</f>
        <v>18</v>
      </c>
      <c r="O376" s="1"/>
      <c r="P376" s="1">
        <f>ROUNDUP(表1[[#This Row],[外箱贴标]]/12,0)+2</f>
        <v>2</v>
      </c>
      <c r="Q376" s="1">
        <f>ROUNDUP(表1[[#This Row],[NUMBER]]/25,0)</f>
        <v>9</v>
      </c>
    </row>
    <row r="377" spans="1:17">
      <c r="A377" s="1" t="s">
        <v>74</v>
      </c>
      <c r="B377" s="2">
        <v>42984</v>
      </c>
      <c r="C377" s="2" t="s">
        <v>144</v>
      </c>
      <c r="D377" t="s">
        <v>75</v>
      </c>
      <c r="E377">
        <v>7453089531782</v>
      </c>
      <c r="F377" t="s">
        <v>0</v>
      </c>
      <c r="G377">
        <v>38</v>
      </c>
      <c r="H377" s="10">
        <v>201</v>
      </c>
      <c r="I377" t="s">
        <v>21</v>
      </c>
      <c r="J377" t="s">
        <v>152</v>
      </c>
      <c r="K377" t="s">
        <v>57</v>
      </c>
      <c r="L377" s="1" t="s">
        <v>81</v>
      </c>
      <c r="M377" s="1"/>
      <c r="N377" s="1">
        <f>ROUNDUP(表1[[#This Row],[NUMBER]]/12,0)+1</f>
        <v>18</v>
      </c>
      <c r="O377" s="1"/>
      <c r="P377" s="1">
        <f>ROUNDUP(表1[[#This Row],[外箱贴标]]/12,0)+2</f>
        <v>2</v>
      </c>
      <c r="Q377" s="1">
        <f>ROUNDUP(表1[[#This Row],[NUMBER]]/25,0)</f>
        <v>9</v>
      </c>
    </row>
    <row r="378" spans="1:17">
      <c r="A378" s="1" t="s">
        <v>74</v>
      </c>
      <c r="B378" s="2">
        <v>42984</v>
      </c>
      <c r="C378" s="2" t="s">
        <v>144</v>
      </c>
      <c r="D378" t="s">
        <v>75</v>
      </c>
      <c r="E378">
        <v>7453089531782</v>
      </c>
      <c r="F378" t="s">
        <v>0</v>
      </c>
      <c r="G378">
        <v>39</v>
      </c>
      <c r="H378" s="10">
        <v>134</v>
      </c>
      <c r="I378" t="s">
        <v>21</v>
      </c>
      <c r="J378" t="s">
        <v>152</v>
      </c>
      <c r="K378" t="s">
        <v>57</v>
      </c>
      <c r="L378" s="1" t="s">
        <v>81</v>
      </c>
      <c r="M378" s="1"/>
      <c r="N378" s="1">
        <f>ROUNDUP(表1[[#This Row],[NUMBER]]/12,0)+1</f>
        <v>13</v>
      </c>
      <c r="O378" s="1"/>
      <c r="P378" s="1">
        <f>ROUNDUP(表1[[#This Row],[外箱贴标]]/12,0)+2</f>
        <v>2</v>
      </c>
      <c r="Q378" s="1">
        <f>ROUNDUP(表1[[#This Row],[NUMBER]]/25,0)</f>
        <v>6</v>
      </c>
    </row>
    <row r="379" spans="1:17">
      <c r="A379" s="1" t="s">
        <v>74</v>
      </c>
      <c r="B379" s="2">
        <v>42984</v>
      </c>
      <c r="C379" s="2" t="s">
        <v>144</v>
      </c>
      <c r="D379" t="s">
        <v>75</v>
      </c>
      <c r="E379">
        <v>7453089531782</v>
      </c>
      <c r="F379" t="s">
        <v>0</v>
      </c>
      <c r="G379">
        <v>40</v>
      </c>
      <c r="H379" s="10">
        <v>67</v>
      </c>
      <c r="I379" t="s">
        <v>21</v>
      </c>
      <c r="J379" t="s">
        <v>152</v>
      </c>
      <c r="K379" t="s">
        <v>57</v>
      </c>
      <c r="L379" s="1" t="s">
        <v>81</v>
      </c>
      <c r="M379" s="1"/>
      <c r="N379" s="1">
        <f>ROUNDUP(表1[[#This Row],[NUMBER]]/12,0)+1</f>
        <v>7</v>
      </c>
      <c r="O379" s="1"/>
      <c r="P379" s="1">
        <f>ROUNDUP(表1[[#This Row],[外箱贴标]]/12,0)+2</f>
        <v>2</v>
      </c>
      <c r="Q379" s="1">
        <f>ROUNDUP(表1[[#This Row],[NUMBER]]/25,0)</f>
        <v>3</v>
      </c>
    </row>
    <row r="380" spans="1:17">
      <c r="A380" s="1" t="s">
        <v>74</v>
      </c>
      <c r="B380" s="2">
        <v>42984</v>
      </c>
      <c r="C380" s="2" t="s">
        <v>144</v>
      </c>
      <c r="D380" t="s">
        <v>76</v>
      </c>
      <c r="E380">
        <v>7453089531768</v>
      </c>
      <c r="F380" t="s">
        <v>7</v>
      </c>
      <c r="G380">
        <v>35</v>
      </c>
      <c r="H380" s="10">
        <v>50</v>
      </c>
      <c r="I380" t="s">
        <v>21</v>
      </c>
      <c r="J380" t="s">
        <v>152</v>
      </c>
      <c r="K380" t="s">
        <v>57</v>
      </c>
      <c r="L380" s="1" t="str">
        <f>表1[[#This Row],[ART]]&amp;".pdf"</f>
        <v>KIOS-1.pdf</v>
      </c>
      <c r="M380" s="1"/>
      <c r="N380" s="1">
        <f>ROUNDUP(表1[[#This Row],[NUMBER]]/12,0)+1</f>
        <v>6</v>
      </c>
      <c r="O380" s="1"/>
      <c r="P380" s="1">
        <f>ROUNDUP(表1[[#This Row],[外箱贴标]]/12,0)+2</f>
        <v>2</v>
      </c>
      <c r="Q380" s="1">
        <f>ROUNDUP(表1[[#This Row],[NUMBER]]/25,0)</f>
        <v>2</v>
      </c>
    </row>
    <row r="381" spans="1:17">
      <c r="A381" s="1" t="s">
        <v>74</v>
      </c>
      <c r="B381" s="2">
        <v>42984</v>
      </c>
      <c r="C381" s="2" t="s">
        <v>144</v>
      </c>
      <c r="D381" t="s">
        <v>76</v>
      </c>
      <c r="E381">
        <v>7453089531768</v>
      </c>
      <c r="F381" t="s">
        <v>7</v>
      </c>
      <c r="G381">
        <v>36</v>
      </c>
      <c r="H381" s="10">
        <v>100</v>
      </c>
      <c r="I381" t="s">
        <v>21</v>
      </c>
      <c r="J381" t="s">
        <v>152</v>
      </c>
      <c r="K381" t="s">
        <v>57</v>
      </c>
      <c r="L381" s="1" t="str">
        <f>表1[[#This Row],[ART]]&amp;".pdf"</f>
        <v>KIOS-1.pdf</v>
      </c>
      <c r="M381" s="1"/>
      <c r="N381" s="1">
        <f>ROUNDUP(表1[[#This Row],[NUMBER]]/12,0)+1</f>
        <v>10</v>
      </c>
      <c r="O381" s="1"/>
      <c r="P381" s="1">
        <f>ROUNDUP(表1[[#This Row],[外箱贴标]]/12,0)+2</f>
        <v>2</v>
      </c>
      <c r="Q381" s="1">
        <f>ROUNDUP(表1[[#This Row],[NUMBER]]/25,0)</f>
        <v>4</v>
      </c>
    </row>
    <row r="382" spans="1:17">
      <c r="A382" s="1" t="s">
        <v>74</v>
      </c>
      <c r="B382" s="2">
        <v>42984</v>
      </c>
      <c r="C382" s="2" t="s">
        <v>144</v>
      </c>
      <c r="D382" t="s">
        <v>76</v>
      </c>
      <c r="E382">
        <v>7453089531768</v>
      </c>
      <c r="F382" t="s">
        <v>7</v>
      </c>
      <c r="G382">
        <v>37</v>
      </c>
      <c r="H382" s="10">
        <v>150</v>
      </c>
      <c r="I382" t="s">
        <v>21</v>
      </c>
      <c r="J382" t="s">
        <v>152</v>
      </c>
      <c r="K382" t="s">
        <v>57</v>
      </c>
      <c r="L382" s="1" t="str">
        <f>表1[[#This Row],[ART]]&amp;".pdf"</f>
        <v>KIOS-1.pdf</v>
      </c>
      <c r="M382" s="1"/>
      <c r="N382" s="1">
        <f>ROUNDUP(表1[[#This Row],[NUMBER]]/12,0)+1</f>
        <v>14</v>
      </c>
      <c r="O382" s="1"/>
      <c r="P382" s="1">
        <f>ROUNDUP(表1[[#This Row],[外箱贴标]]/12,0)+2</f>
        <v>2</v>
      </c>
      <c r="Q382" s="1">
        <f>ROUNDUP(表1[[#This Row],[NUMBER]]/25,0)</f>
        <v>6</v>
      </c>
    </row>
    <row r="383" spans="1:17">
      <c r="A383" s="1" t="s">
        <v>74</v>
      </c>
      <c r="B383" s="2">
        <v>42984</v>
      </c>
      <c r="C383" s="2" t="s">
        <v>144</v>
      </c>
      <c r="D383" t="s">
        <v>76</v>
      </c>
      <c r="E383">
        <v>7453089531768</v>
      </c>
      <c r="F383" t="s">
        <v>7</v>
      </c>
      <c r="G383">
        <v>38</v>
      </c>
      <c r="H383" s="10">
        <v>150</v>
      </c>
      <c r="I383" t="s">
        <v>21</v>
      </c>
      <c r="J383" t="s">
        <v>152</v>
      </c>
      <c r="K383" t="s">
        <v>57</v>
      </c>
      <c r="L383" s="1" t="str">
        <f>表1[[#This Row],[ART]]&amp;".pdf"</f>
        <v>KIOS-1.pdf</v>
      </c>
      <c r="M383" s="1"/>
      <c r="N383" s="1">
        <f>ROUNDUP(表1[[#This Row],[NUMBER]]/12,0)+1</f>
        <v>14</v>
      </c>
      <c r="O383" s="1"/>
      <c r="P383" s="1">
        <f>ROUNDUP(表1[[#This Row],[外箱贴标]]/12,0)+2</f>
        <v>2</v>
      </c>
      <c r="Q383" s="1">
        <f>ROUNDUP(表1[[#This Row],[NUMBER]]/25,0)</f>
        <v>6</v>
      </c>
    </row>
    <row r="384" spans="1:17">
      <c r="A384" s="1" t="s">
        <v>74</v>
      </c>
      <c r="B384" s="2">
        <v>42984</v>
      </c>
      <c r="C384" s="2" t="s">
        <v>144</v>
      </c>
      <c r="D384" t="s">
        <v>76</v>
      </c>
      <c r="E384">
        <v>7453089531768</v>
      </c>
      <c r="F384" t="s">
        <v>7</v>
      </c>
      <c r="G384">
        <v>39</v>
      </c>
      <c r="H384" s="10">
        <v>100</v>
      </c>
      <c r="I384" t="s">
        <v>21</v>
      </c>
      <c r="J384" t="s">
        <v>152</v>
      </c>
      <c r="K384" t="s">
        <v>57</v>
      </c>
      <c r="L384" s="1" t="str">
        <f>表1[[#This Row],[ART]]&amp;".pdf"</f>
        <v>KIOS-1.pdf</v>
      </c>
      <c r="M384" s="1"/>
      <c r="N384" s="1">
        <f>ROUNDUP(表1[[#This Row],[NUMBER]]/12,0)+1</f>
        <v>10</v>
      </c>
      <c r="O384" s="1"/>
      <c r="P384" s="1">
        <f>ROUNDUP(表1[[#This Row],[外箱贴标]]/12,0)+2</f>
        <v>2</v>
      </c>
      <c r="Q384" s="1">
        <f>ROUNDUP(表1[[#This Row],[NUMBER]]/25,0)</f>
        <v>4</v>
      </c>
    </row>
    <row r="385" spans="1:17">
      <c r="A385" s="1" t="s">
        <v>74</v>
      </c>
      <c r="B385" s="2">
        <v>42984</v>
      </c>
      <c r="C385" s="2" t="s">
        <v>144</v>
      </c>
      <c r="D385" t="s">
        <v>76</v>
      </c>
      <c r="E385">
        <v>7453089531768</v>
      </c>
      <c r="F385" t="s">
        <v>7</v>
      </c>
      <c r="G385">
        <v>40</v>
      </c>
      <c r="H385" s="10">
        <v>50</v>
      </c>
      <c r="I385" t="s">
        <v>21</v>
      </c>
      <c r="J385" t="s">
        <v>152</v>
      </c>
      <c r="K385" t="s">
        <v>57</v>
      </c>
      <c r="L385" s="1" t="str">
        <f>表1[[#This Row],[ART]]&amp;".pdf"</f>
        <v>KIOS-1.pdf</v>
      </c>
      <c r="M385" s="1"/>
      <c r="N385" s="1">
        <f>ROUNDUP(表1[[#This Row],[NUMBER]]/12,0)+1</f>
        <v>6</v>
      </c>
      <c r="O385" s="1"/>
      <c r="P385" s="1">
        <f>ROUNDUP(表1[[#This Row],[外箱贴标]]/12,0)+2</f>
        <v>2</v>
      </c>
      <c r="Q385" s="1">
        <f>ROUNDUP(表1[[#This Row],[NUMBER]]/25,0)</f>
        <v>2</v>
      </c>
    </row>
    <row r="386" spans="1:17">
      <c r="A386" s="1" t="s">
        <v>74</v>
      </c>
      <c r="B386" s="2">
        <v>42984</v>
      </c>
      <c r="C386" s="2" t="s">
        <v>144</v>
      </c>
      <c r="D386" t="s">
        <v>76</v>
      </c>
      <c r="E386">
        <v>7453089531768</v>
      </c>
      <c r="F386" t="s">
        <v>8</v>
      </c>
      <c r="G386">
        <v>35</v>
      </c>
      <c r="H386" s="10">
        <v>50</v>
      </c>
      <c r="I386" t="s">
        <v>21</v>
      </c>
      <c r="J386" t="s">
        <v>152</v>
      </c>
      <c r="K386" t="s">
        <v>57</v>
      </c>
      <c r="L386" s="1" t="str">
        <f>表1[[#This Row],[ART]]&amp;".pdf"</f>
        <v>KIOS-1.pdf</v>
      </c>
      <c r="M386" s="1"/>
      <c r="N386" s="1">
        <f>ROUNDUP(表1[[#This Row],[NUMBER]]/12,0)+1</f>
        <v>6</v>
      </c>
      <c r="O386" s="1"/>
      <c r="P386" s="1">
        <f>ROUNDUP(表1[[#This Row],[外箱贴标]]/12,0)+2</f>
        <v>2</v>
      </c>
      <c r="Q386" s="1">
        <f>ROUNDUP(表1[[#This Row],[NUMBER]]/25,0)</f>
        <v>2</v>
      </c>
    </row>
    <row r="387" spans="1:17">
      <c r="A387" s="1" t="s">
        <v>74</v>
      </c>
      <c r="B387" s="2">
        <v>42984</v>
      </c>
      <c r="C387" s="2" t="s">
        <v>144</v>
      </c>
      <c r="D387" t="s">
        <v>76</v>
      </c>
      <c r="E387">
        <v>7453089531768</v>
      </c>
      <c r="F387" t="s">
        <v>8</v>
      </c>
      <c r="G387">
        <v>36</v>
      </c>
      <c r="H387" s="10">
        <v>100</v>
      </c>
      <c r="I387" t="s">
        <v>21</v>
      </c>
      <c r="J387" t="s">
        <v>152</v>
      </c>
      <c r="K387" t="s">
        <v>57</v>
      </c>
      <c r="L387" s="1" t="str">
        <f>表1[[#This Row],[ART]]&amp;".pdf"</f>
        <v>KIOS-1.pdf</v>
      </c>
      <c r="M387" s="1"/>
      <c r="N387" s="1">
        <f>ROUNDUP(表1[[#This Row],[NUMBER]]/12,0)+1</f>
        <v>10</v>
      </c>
      <c r="O387" s="1"/>
      <c r="P387" s="1">
        <f>ROUNDUP(表1[[#This Row],[外箱贴标]]/12,0)+2</f>
        <v>2</v>
      </c>
      <c r="Q387" s="1">
        <f>ROUNDUP(表1[[#This Row],[NUMBER]]/25,0)</f>
        <v>4</v>
      </c>
    </row>
    <row r="388" spans="1:17">
      <c r="A388" s="1" t="s">
        <v>74</v>
      </c>
      <c r="B388" s="2">
        <v>42984</v>
      </c>
      <c r="C388" s="2" t="s">
        <v>144</v>
      </c>
      <c r="D388" t="s">
        <v>76</v>
      </c>
      <c r="E388">
        <v>7453089531768</v>
      </c>
      <c r="F388" t="s">
        <v>8</v>
      </c>
      <c r="G388">
        <v>37</v>
      </c>
      <c r="H388" s="10">
        <v>150</v>
      </c>
      <c r="I388" t="s">
        <v>21</v>
      </c>
      <c r="J388" t="s">
        <v>152</v>
      </c>
      <c r="K388" t="s">
        <v>57</v>
      </c>
      <c r="L388" s="1" t="str">
        <f>表1[[#This Row],[ART]]&amp;".pdf"</f>
        <v>KIOS-1.pdf</v>
      </c>
      <c r="M388" s="1"/>
      <c r="N388" s="1">
        <f>ROUNDUP(表1[[#This Row],[NUMBER]]/12,0)+1</f>
        <v>14</v>
      </c>
      <c r="O388" s="1"/>
      <c r="P388" s="1">
        <f>ROUNDUP(表1[[#This Row],[外箱贴标]]/12,0)+2</f>
        <v>2</v>
      </c>
      <c r="Q388" s="1">
        <f>ROUNDUP(表1[[#This Row],[NUMBER]]/25,0)</f>
        <v>6</v>
      </c>
    </row>
    <row r="389" spans="1:17">
      <c r="A389" s="1" t="s">
        <v>74</v>
      </c>
      <c r="B389" s="2">
        <v>42984</v>
      </c>
      <c r="C389" s="2" t="s">
        <v>144</v>
      </c>
      <c r="D389" t="s">
        <v>76</v>
      </c>
      <c r="E389">
        <v>7453089531768</v>
      </c>
      <c r="F389" t="s">
        <v>8</v>
      </c>
      <c r="G389">
        <v>38</v>
      </c>
      <c r="H389" s="10">
        <v>150</v>
      </c>
      <c r="I389" t="s">
        <v>21</v>
      </c>
      <c r="J389" t="s">
        <v>152</v>
      </c>
      <c r="K389" t="s">
        <v>57</v>
      </c>
      <c r="L389" s="1" t="str">
        <f>表1[[#This Row],[ART]]&amp;".pdf"</f>
        <v>KIOS-1.pdf</v>
      </c>
      <c r="M389" s="1"/>
      <c r="N389" s="1">
        <f>ROUNDUP(表1[[#This Row],[NUMBER]]/12,0)+1</f>
        <v>14</v>
      </c>
      <c r="O389" s="1"/>
      <c r="P389" s="1">
        <f>ROUNDUP(表1[[#This Row],[外箱贴标]]/12,0)+2</f>
        <v>2</v>
      </c>
      <c r="Q389" s="1">
        <f>ROUNDUP(表1[[#This Row],[NUMBER]]/25,0)</f>
        <v>6</v>
      </c>
    </row>
    <row r="390" spans="1:17">
      <c r="A390" s="1" t="s">
        <v>74</v>
      </c>
      <c r="B390" s="2">
        <v>42984</v>
      </c>
      <c r="C390" s="2" t="s">
        <v>144</v>
      </c>
      <c r="D390" t="s">
        <v>76</v>
      </c>
      <c r="E390">
        <v>7453089531768</v>
      </c>
      <c r="F390" t="s">
        <v>8</v>
      </c>
      <c r="G390">
        <v>39</v>
      </c>
      <c r="H390" s="10">
        <v>100</v>
      </c>
      <c r="I390" t="s">
        <v>21</v>
      </c>
      <c r="J390" t="s">
        <v>152</v>
      </c>
      <c r="K390" t="s">
        <v>57</v>
      </c>
      <c r="L390" s="1" t="str">
        <f>表1[[#This Row],[ART]]&amp;".pdf"</f>
        <v>KIOS-1.pdf</v>
      </c>
      <c r="M390" s="1"/>
      <c r="N390" s="1">
        <f>ROUNDUP(表1[[#This Row],[NUMBER]]/12,0)+1</f>
        <v>10</v>
      </c>
      <c r="O390" s="1"/>
      <c r="P390" s="1">
        <f>ROUNDUP(表1[[#This Row],[外箱贴标]]/12,0)+2</f>
        <v>2</v>
      </c>
      <c r="Q390" s="1">
        <f>ROUNDUP(表1[[#This Row],[NUMBER]]/25,0)</f>
        <v>4</v>
      </c>
    </row>
    <row r="391" spans="1:17">
      <c r="A391" s="1" t="s">
        <v>74</v>
      </c>
      <c r="B391" s="2">
        <v>42984</v>
      </c>
      <c r="C391" s="2" t="s">
        <v>144</v>
      </c>
      <c r="D391" t="s">
        <v>76</v>
      </c>
      <c r="E391">
        <v>7453089531768</v>
      </c>
      <c r="F391" t="s">
        <v>8</v>
      </c>
      <c r="G391">
        <v>40</v>
      </c>
      <c r="H391" s="10">
        <v>50</v>
      </c>
      <c r="I391" t="s">
        <v>21</v>
      </c>
      <c r="J391" t="s">
        <v>152</v>
      </c>
      <c r="K391" t="s">
        <v>57</v>
      </c>
      <c r="L391" s="1" t="str">
        <f>表1[[#This Row],[ART]]&amp;".pdf"</f>
        <v>KIOS-1.pdf</v>
      </c>
      <c r="M391" s="1"/>
      <c r="N391" s="1">
        <f>ROUNDUP(表1[[#This Row],[NUMBER]]/12,0)+1</f>
        <v>6</v>
      </c>
      <c r="O391" s="1"/>
      <c r="P391" s="1">
        <f>ROUNDUP(表1[[#This Row],[外箱贴标]]/12,0)+2</f>
        <v>2</v>
      </c>
      <c r="Q391" s="1">
        <f>ROUNDUP(表1[[#This Row],[NUMBER]]/25,0)</f>
        <v>2</v>
      </c>
    </row>
    <row r="392" spans="1:17">
      <c r="A392" s="1" t="s">
        <v>74</v>
      </c>
      <c r="B392" s="2">
        <v>42984</v>
      </c>
      <c r="C392" s="2" t="s">
        <v>144</v>
      </c>
      <c r="D392" t="s">
        <v>76</v>
      </c>
      <c r="E392">
        <v>7453089531768</v>
      </c>
      <c r="F392" t="s">
        <v>9</v>
      </c>
      <c r="G392">
        <v>35</v>
      </c>
      <c r="H392" s="10">
        <v>50</v>
      </c>
      <c r="I392" t="s">
        <v>21</v>
      </c>
      <c r="J392" t="s">
        <v>152</v>
      </c>
      <c r="K392" t="s">
        <v>57</v>
      </c>
      <c r="L392" s="1" t="str">
        <f>表1[[#This Row],[ART]]&amp;".pdf"</f>
        <v>KIOS-1.pdf</v>
      </c>
      <c r="M392" s="1"/>
      <c r="N392" s="1">
        <f>ROUNDUP(表1[[#This Row],[NUMBER]]/12,0)+1</f>
        <v>6</v>
      </c>
      <c r="O392" s="1"/>
      <c r="P392" s="1">
        <f>ROUNDUP(表1[[#This Row],[外箱贴标]]/12,0)+2</f>
        <v>2</v>
      </c>
      <c r="Q392" s="1">
        <f>ROUNDUP(表1[[#This Row],[NUMBER]]/25,0)</f>
        <v>2</v>
      </c>
    </row>
    <row r="393" spans="1:17">
      <c r="A393" s="1" t="s">
        <v>74</v>
      </c>
      <c r="B393" s="2">
        <v>42984</v>
      </c>
      <c r="C393" s="2" t="s">
        <v>144</v>
      </c>
      <c r="D393" t="s">
        <v>76</v>
      </c>
      <c r="E393">
        <v>7453089531768</v>
      </c>
      <c r="F393" t="s">
        <v>9</v>
      </c>
      <c r="G393">
        <v>36</v>
      </c>
      <c r="H393" s="10">
        <v>100</v>
      </c>
      <c r="I393" t="s">
        <v>21</v>
      </c>
      <c r="J393" t="s">
        <v>152</v>
      </c>
      <c r="K393" t="s">
        <v>57</v>
      </c>
      <c r="L393" s="1" t="str">
        <f>表1[[#This Row],[ART]]&amp;".pdf"</f>
        <v>KIOS-1.pdf</v>
      </c>
      <c r="M393" s="1"/>
      <c r="N393" s="1">
        <f>ROUNDUP(表1[[#This Row],[NUMBER]]/12,0)+1</f>
        <v>10</v>
      </c>
      <c r="O393" s="1"/>
      <c r="P393" s="1">
        <f>ROUNDUP(表1[[#This Row],[外箱贴标]]/12,0)+2</f>
        <v>2</v>
      </c>
      <c r="Q393" s="1">
        <f>ROUNDUP(表1[[#This Row],[NUMBER]]/25,0)</f>
        <v>4</v>
      </c>
    </row>
    <row r="394" spans="1:17">
      <c r="A394" s="1" t="s">
        <v>74</v>
      </c>
      <c r="B394" s="2">
        <v>42984</v>
      </c>
      <c r="C394" s="2" t="s">
        <v>144</v>
      </c>
      <c r="D394" t="s">
        <v>76</v>
      </c>
      <c r="E394">
        <v>7453089531768</v>
      </c>
      <c r="F394" t="s">
        <v>9</v>
      </c>
      <c r="G394">
        <v>37</v>
      </c>
      <c r="H394" s="10">
        <v>150</v>
      </c>
      <c r="I394" t="s">
        <v>21</v>
      </c>
      <c r="J394" t="s">
        <v>152</v>
      </c>
      <c r="K394" t="s">
        <v>57</v>
      </c>
      <c r="L394" s="1" t="str">
        <f>表1[[#This Row],[ART]]&amp;".pdf"</f>
        <v>KIOS-1.pdf</v>
      </c>
      <c r="M394" s="1"/>
      <c r="N394" s="1">
        <f>ROUNDUP(表1[[#This Row],[NUMBER]]/12,0)+1</f>
        <v>14</v>
      </c>
      <c r="O394" s="1"/>
      <c r="P394" s="1">
        <f>ROUNDUP(表1[[#This Row],[外箱贴标]]/12,0)+2</f>
        <v>2</v>
      </c>
      <c r="Q394" s="1">
        <f>ROUNDUP(表1[[#This Row],[NUMBER]]/25,0)</f>
        <v>6</v>
      </c>
    </row>
    <row r="395" spans="1:17">
      <c r="A395" s="1" t="s">
        <v>74</v>
      </c>
      <c r="B395" s="2">
        <v>42984</v>
      </c>
      <c r="C395" s="2" t="s">
        <v>144</v>
      </c>
      <c r="D395" t="s">
        <v>76</v>
      </c>
      <c r="E395">
        <v>7453089531768</v>
      </c>
      <c r="F395" t="s">
        <v>9</v>
      </c>
      <c r="G395">
        <v>38</v>
      </c>
      <c r="H395" s="10">
        <v>150</v>
      </c>
      <c r="I395" t="s">
        <v>21</v>
      </c>
      <c r="J395" t="s">
        <v>152</v>
      </c>
      <c r="K395" t="s">
        <v>57</v>
      </c>
      <c r="L395" s="1" t="str">
        <f>表1[[#This Row],[ART]]&amp;".pdf"</f>
        <v>KIOS-1.pdf</v>
      </c>
      <c r="M395" s="1"/>
      <c r="N395" s="1">
        <f>ROUNDUP(表1[[#This Row],[NUMBER]]/12,0)+1</f>
        <v>14</v>
      </c>
      <c r="O395" s="1"/>
      <c r="P395" s="1">
        <f>ROUNDUP(表1[[#This Row],[外箱贴标]]/12,0)+2</f>
        <v>2</v>
      </c>
      <c r="Q395" s="1">
        <f>ROUNDUP(表1[[#This Row],[NUMBER]]/25,0)</f>
        <v>6</v>
      </c>
    </row>
    <row r="396" spans="1:17">
      <c r="A396" s="1" t="s">
        <v>74</v>
      </c>
      <c r="B396" s="2">
        <v>42984</v>
      </c>
      <c r="C396" s="2" t="s">
        <v>144</v>
      </c>
      <c r="D396" t="s">
        <v>76</v>
      </c>
      <c r="E396">
        <v>7453089531768</v>
      </c>
      <c r="F396" t="s">
        <v>9</v>
      </c>
      <c r="G396">
        <v>39</v>
      </c>
      <c r="H396" s="10">
        <v>100</v>
      </c>
      <c r="I396" t="s">
        <v>21</v>
      </c>
      <c r="J396" t="s">
        <v>152</v>
      </c>
      <c r="K396" t="s">
        <v>57</v>
      </c>
      <c r="L396" s="1" t="str">
        <f>表1[[#This Row],[ART]]&amp;".pdf"</f>
        <v>KIOS-1.pdf</v>
      </c>
      <c r="M396" s="1"/>
      <c r="N396" s="1">
        <f>ROUNDUP(表1[[#This Row],[NUMBER]]/12,0)+1</f>
        <v>10</v>
      </c>
      <c r="O396" s="1"/>
      <c r="P396" s="1">
        <f>ROUNDUP(表1[[#This Row],[外箱贴标]]/12,0)+2</f>
        <v>2</v>
      </c>
      <c r="Q396" s="1">
        <f>ROUNDUP(表1[[#This Row],[NUMBER]]/25,0)</f>
        <v>4</v>
      </c>
    </row>
    <row r="397" spans="1:17">
      <c r="A397" s="1" t="s">
        <v>74</v>
      </c>
      <c r="B397" s="2">
        <v>42984</v>
      </c>
      <c r="C397" s="2" t="s">
        <v>144</v>
      </c>
      <c r="D397" t="s">
        <v>76</v>
      </c>
      <c r="E397">
        <v>7453089531768</v>
      </c>
      <c r="F397" t="s">
        <v>9</v>
      </c>
      <c r="G397">
        <v>40</v>
      </c>
      <c r="H397" s="10">
        <v>50</v>
      </c>
      <c r="I397" t="s">
        <v>21</v>
      </c>
      <c r="J397" t="s">
        <v>152</v>
      </c>
      <c r="K397" t="s">
        <v>57</v>
      </c>
      <c r="L397" s="1" t="str">
        <f>表1[[#This Row],[ART]]&amp;".pdf"</f>
        <v>KIOS-1.pdf</v>
      </c>
      <c r="M397" s="1"/>
      <c r="N397" s="1">
        <f>ROUNDUP(表1[[#This Row],[NUMBER]]/12,0)+1</f>
        <v>6</v>
      </c>
      <c r="O397" s="1"/>
      <c r="P397" s="1">
        <f>ROUNDUP(表1[[#This Row],[外箱贴标]]/12,0)+2</f>
        <v>2</v>
      </c>
      <c r="Q397" s="1">
        <f>ROUNDUP(表1[[#This Row],[NUMBER]]/25,0)</f>
        <v>2</v>
      </c>
    </row>
    <row r="398" spans="1:17">
      <c r="A398" s="1" t="s">
        <v>74</v>
      </c>
      <c r="B398" s="2">
        <v>42984</v>
      </c>
      <c r="C398" s="2" t="s">
        <v>144</v>
      </c>
      <c r="D398" t="s">
        <v>80</v>
      </c>
      <c r="E398">
        <v>7453089531775</v>
      </c>
      <c r="F398" t="s">
        <v>7</v>
      </c>
      <c r="G398">
        <v>35</v>
      </c>
      <c r="H398" s="10">
        <v>50</v>
      </c>
      <c r="I398" t="s">
        <v>21</v>
      </c>
      <c r="J398" t="s">
        <v>152</v>
      </c>
      <c r="K398" t="s">
        <v>57</v>
      </c>
      <c r="L398" s="1" t="str">
        <f>表1[[#This Row],[ART]]&amp;".pdf"</f>
        <v>KIOS-2.pdf</v>
      </c>
      <c r="M398" s="1"/>
      <c r="N398" s="1">
        <f>ROUNDUP(表1[[#This Row],[NUMBER]]/12,0)+1</f>
        <v>6</v>
      </c>
      <c r="O398" s="1"/>
      <c r="P398" s="1">
        <f>ROUNDUP(表1[[#This Row],[外箱贴标]]/12,0)+2</f>
        <v>2</v>
      </c>
      <c r="Q398" s="1">
        <f>ROUNDUP(表1[[#This Row],[NUMBER]]/25,0)</f>
        <v>2</v>
      </c>
    </row>
    <row r="399" spans="1:17">
      <c r="A399" s="1" t="s">
        <v>74</v>
      </c>
      <c r="B399" s="2">
        <v>42984</v>
      </c>
      <c r="C399" s="2" t="s">
        <v>144</v>
      </c>
      <c r="D399" t="s">
        <v>80</v>
      </c>
      <c r="E399">
        <v>7453089531775</v>
      </c>
      <c r="F399" t="s">
        <v>7</v>
      </c>
      <c r="G399">
        <v>36</v>
      </c>
      <c r="H399" s="10">
        <v>100</v>
      </c>
      <c r="I399" t="s">
        <v>21</v>
      </c>
      <c r="J399" t="s">
        <v>152</v>
      </c>
      <c r="K399" t="s">
        <v>57</v>
      </c>
      <c r="L399" s="1" t="str">
        <f>表1[[#This Row],[ART]]&amp;".pdf"</f>
        <v>KIOS-2.pdf</v>
      </c>
      <c r="M399" s="1"/>
      <c r="N399" s="1">
        <f>ROUNDUP(表1[[#This Row],[NUMBER]]/12,0)+1</f>
        <v>10</v>
      </c>
      <c r="O399" s="1"/>
      <c r="P399" s="1">
        <f>ROUNDUP(表1[[#This Row],[外箱贴标]]/12,0)+2</f>
        <v>2</v>
      </c>
      <c r="Q399" s="1">
        <f>ROUNDUP(表1[[#This Row],[NUMBER]]/25,0)</f>
        <v>4</v>
      </c>
    </row>
    <row r="400" spans="1:17">
      <c r="A400" s="1" t="s">
        <v>74</v>
      </c>
      <c r="B400" s="2">
        <v>42984</v>
      </c>
      <c r="C400" s="2" t="s">
        <v>144</v>
      </c>
      <c r="D400" t="s">
        <v>80</v>
      </c>
      <c r="E400">
        <v>7453089531775</v>
      </c>
      <c r="F400" t="s">
        <v>7</v>
      </c>
      <c r="G400">
        <v>37</v>
      </c>
      <c r="H400" s="10">
        <v>150</v>
      </c>
      <c r="I400" t="s">
        <v>21</v>
      </c>
      <c r="J400" t="s">
        <v>152</v>
      </c>
      <c r="K400" t="s">
        <v>57</v>
      </c>
      <c r="L400" s="1" t="str">
        <f>表1[[#This Row],[ART]]&amp;".pdf"</f>
        <v>KIOS-2.pdf</v>
      </c>
      <c r="M400" s="1"/>
      <c r="N400" s="1">
        <f>ROUNDUP(表1[[#This Row],[NUMBER]]/12,0)+1</f>
        <v>14</v>
      </c>
      <c r="O400" s="1"/>
      <c r="P400" s="1">
        <f>ROUNDUP(表1[[#This Row],[外箱贴标]]/12,0)+2</f>
        <v>2</v>
      </c>
      <c r="Q400" s="1">
        <f>ROUNDUP(表1[[#This Row],[NUMBER]]/25,0)</f>
        <v>6</v>
      </c>
    </row>
    <row r="401" spans="1:17">
      <c r="A401" s="1" t="s">
        <v>74</v>
      </c>
      <c r="B401" s="2">
        <v>42984</v>
      </c>
      <c r="C401" s="2" t="s">
        <v>144</v>
      </c>
      <c r="D401" t="s">
        <v>80</v>
      </c>
      <c r="E401">
        <v>7453089531775</v>
      </c>
      <c r="F401" t="s">
        <v>7</v>
      </c>
      <c r="G401">
        <v>38</v>
      </c>
      <c r="H401" s="10">
        <v>150</v>
      </c>
      <c r="I401" t="s">
        <v>21</v>
      </c>
      <c r="J401" t="s">
        <v>152</v>
      </c>
      <c r="K401" t="s">
        <v>57</v>
      </c>
      <c r="L401" s="1" t="str">
        <f>表1[[#This Row],[ART]]&amp;".pdf"</f>
        <v>KIOS-2.pdf</v>
      </c>
      <c r="M401" s="1"/>
      <c r="N401" s="1">
        <f>ROUNDUP(表1[[#This Row],[NUMBER]]/12,0)+1</f>
        <v>14</v>
      </c>
      <c r="O401" s="1"/>
      <c r="P401" s="1">
        <f>ROUNDUP(表1[[#This Row],[外箱贴标]]/12,0)+2</f>
        <v>2</v>
      </c>
      <c r="Q401" s="1">
        <f>ROUNDUP(表1[[#This Row],[NUMBER]]/25,0)</f>
        <v>6</v>
      </c>
    </row>
    <row r="402" spans="1:17">
      <c r="A402" s="1" t="s">
        <v>74</v>
      </c>
      <c r="B402" s="2">
        <v>42984</v>
      </c>
      <c r="C402" s="2" t="s">
        <v>144</v>
      </c>
      <c r="D402" t="s">
        <v>80</v>
      </c>
      <c r="E402">
        <v>7453089531775</v>
      </c>
      <c r="F402" t="s">
        <v>7</v>
      </c>
      <c r="G402">
        <v>39</v>
      </c>
      <c r="H402" s="10">
        <v>100</v>
      </c>
      <c r="I402" t="s">
        <v>21</v>
      </c>
      <c r="J402" t="s">
        <v>152</v>
      </c>
      <c r="K402" t="s">
        <v>57</v>
      </c>
      <c r="L402" s="1" t="str">
        <f>表1[[#This Row],[ART]]&amp;".pdf"</f>
        <v>KIOS-2.pdf</v>
      </c>
      <c r="M402" s="1"/>
      <c r="N402" s="1">
        <f>ROUNDUP(表1[[#This Row],[NUMBER]]/12,0)+1</f>
        <v>10</v>
      </c>
      <c r="O402" s="1"/>
      <c r="P402" s="1">
        <f>ROUNDUP(表1[[#This Row],[外箱贴标]]/12,0)+2</f>
        <v>2</v>
      </c>
      <c r="Q402" s="1">
        <f>ROUNDUP(表1[[#This Row],[NUMBER]]/25,0)</f>
        <v>4</v>
      </c>
    </row>
    <row r="403" spans="1:17">
      <c r="A403" s="1" t="s">
        <v>74</v>
      </c>
      <c r="B403" s="2">
        <v>42984</v>
      </c>
      <c r="C403" s="2" t="s">
        <v>144</v>
      </c>
      <c r="D403" t="s">
        <v>80</v>
      </c>
      <c r="E403">
        <v>7453089531775</v>
      </c>
      <c r="F403" t="s">
        <v>7</v>
      </c>
      <c r="G403">
        <v>40</v>
      </c>
      <c r="H403" s="10">
        <v>50</v>
      </c>
      <c r="I403" t="s">
        <v>21</v>
      </c>
      <c r="J403" t="s">
        <v>152</v>
      </c>
      <c r="K403" t="s">
        <v>57</v>
      </c>
      <c r="L403" s="1" t="str">
        <f>表1[[#This Row],[ART]]&amp;".pdf"</f>
        <v>KIOS-2.pdf</v>
      </c>
      <c r="M403" s="1"/>
      <c r="N403" s="1">
        <f>ROUNDUP(表1[[#This Row],[NUMBER]]/12,0)+1</f>
        <v>6</v>
      </c>
      <c r="O403" s="1"/>
      <c r="P403" s="1">
        <f>ROUNDUP(表1[[#This Row],[外箱贴标]]/12,0)+2</f>
        <v>2</v>
      </c>
      <c r="Q403" s="1">
        <f>ROUNDUP(表1[[#This Row],[NUMBER]]/25,0)</f>
        <v>2</v>
      </c>
    </row>
    <row r="404" spans="1:17">
      <c r="A404" s="1" t="s">
        <v>74</v>
      </c>
      <c r="B404" s="2">
        <v>42984</v>
      </c>
      <c r="C404" s="2" t="s">
        <v>144</v>
      </c>
      <c r="D404" t="s">
        <v>80</v>
      </c>
      <c r="E404">
        <v>7453089531775</v>
      </c>
      <c r="F404" t="s">
        <v>17</v>
      </c>
      <c r="G404">
        <v>35</v>
      </c>
      <c r="H404" s="10">
        <v>50</v>
      </c>
      <c r="I404" t="s">
        <v>21</v>
      </c>
      <c r="J404" t="s">
        <v>152</v>
      </c>
      <c r="K404" t="s">
        <v>57</v>
      </c>
      <c r="L404" s="1" t="str">
        <f>表1[[#This Row],[ART]]&amp;".pdf"</f>
        <v>KIOS-2.pdf</v>
      </c>
      <c r="M404" s="1"/>
      <c r="N404" s="1">
        <f>ROUNDUP(表1[[#This Row],[NUMBER]]/12,0)+1</f>
        <v>6</v>
      </c>
      <c r="O404" s="1"/>
      <c r="P404" s="1">
        <f>ROUNDUP(表1[[#This Row],[外箱贴标]]/12,0)+2</f>
        <v>2</v>
      </c>
      <c r="Q404" s="1">
        <f>ROUNDUP(表1[[#This Row],[NUMBER]]/25,0)</f>
        <v>2</v>
      </c>
    </row>
    <row r="405" spans="1:17">
      <c r="A405" s="1" t="s">
        <v>74</v>
      </c>
      <c r="B405" s="2">
        <v>42984</v>
      </c>
      <c r="C405" s="2" t="s">
        <v>144</v>
      </c>
      <c r="D405" t="s">
        <v>80</v>
      </c>
      <c r="E405">
        <v>7453089531775</v>
      </c>
      <c r="F405" t="s">
        <v>17</v>
      </c>
      <c r="G405">
        <v>36</v>
      </c>
      <c r="H405" s="10">
        <v>100</v>
      </c>
      <c r="I405" t="s">
        <v>21</v>
      </c>
      <c r="J405" t="s">
        <v>152</v>
      </c>
      <c r="K405" t="s">
        <v>57</v>
      </c>
      <c r="L405" s="1" t="str">
        <f>表1[[#This Row],[ART]]&amp;".pdf"</f>
        <v>KIOS-2.pdf</v>
      </c>
      <c r="M405" s="1"/>
      <c r="N405" s="1">
        <f>ROUNDUP(表1[[#This Row],[NUMBER]]/12,0)+1</f>
        <v>10</v>
      </c>
      <c r="O405" s="1"/>
      <c r="P405" s="1">
        <f>ROUNDUP(表1[[#This Row],[外箱贴标]]/12,0)+2</f>
        <v>2</v>
      </c>
      <c r="Q405" s="1">
        <f>ROUNDUP(表1[[#This Row],[NUMBER]]/25,0)</f>
        <v>4</v>
      </c>
    </row>
    <row r="406" spans="1:17">
      <c r="A406" s="1" t="s">
        <v>74</v>
      </c>
      <c r="B406" s="2">
        <v>42984</v>
      </c>
      <c r="C406" s="2" t="s">
        <v>144</v>
      </c>
      <c r="D406" t="s">
        <v>80</v>
      </c>
      <c r="E406">
        <v>7453089531775</v>
      </c>
      <c r="F406" t="s">
        <v>17</v>
      </c>
      <c r="G406">
        <v>37</v>
      </c>
      <c r="H406" s="10">
        <v>150</v>
      </c>
      <c r="I406" t="s">
        <v>21</v>
      </c>
      <c r="J406" t="s">
        <v>152</v>
      </c>
      <c r="K406" t="s">
        <v>57</v>
      </c>
      <c r="L406" s="1" t="str">
        <f>表1[[#This Row],[ART]]&amp;".pdf"</f>
        <v>KIOS-2.pdf</v>
      </c>
      <c r="M406" s="1"/>
      <c r="N406" s="1">
        <f>ROUNDUP(表1[[#This Row],[NUMBER]]/12,0)+1</f>
        <v>14</v>
      </c>
      <c r="O406" s="1"/>
      <c r="P406" s="1">
        <f>ROUNDUP(表1[[#This Row],[外箱贴标]]/12,0)+2</f>
        <v>2</v>
      </c>
      <c r="Q406" s="1">
        <f>ROUNDUP(表1[[#This Row],[NUMBER]]/25,0)</f>
        <v>6</v>
      </c>
    </row>
    <row r="407" spans="1:17">
      <c r="A407" s="1" t="s">
        <v>74</v>
      </c>
      <c r="B407" s="2">
        <v>42984</v>
      </c>
      <c r="C407" s="2" t="s">
        <v>144</v>
      </c>
      <c r="D407" t="s">
        <v>80</v>
      </c>
      <c r="E407">
        <v>7453089531775</v>
      </c>
      <c r="F407" t="s">
        <v>17</v>
      </c>
      <c r="G407">
        <v>38</v>
      </c>
      <c r="H407" s="10">
        <v>150</v>
      </c>
      <c r="I407" t="s">
        <v>21</v>
      </c>
      <c r="J407" t="s">
        <v>152</v>
      </c>
      <c r="K407" t="s">
        <v>57</v>
      </c>
      <c r="L407" s="1" t="str">
        <f>表1[[#This Row],[ART]]&amp;".pdf"</f>
        <v>KIOS-2.pdf</v>
      </c>
      <c r="M407" s="1"/>
      <c r="N407" s="1">
        <f>ROUNDUP(表1[[#This Row],[NUMBER]]/12,0)+1</f>
        <v>14</v>
      </c>
      <c r="O407" s="1"/>
      <c r="P407" s="1">
        <f>ROUNDUP(表1[[#This Row],[外箱贴标]]/12,0)+2</f>
        <v>2</v>
      </c>
      <c r="Q407" s="1">
        <f>ROUNDUP(表1[[#This Row],[NUMBER]]/25,0)</f>
        <v>6</v>
      </c>
    </row>
    <row r="408" spans="1:17">
      <c r="A408" s="1" t="s">
        <v>74</v>
      </c>
      <c r="B408" s="2">
        <v>42984</v>
      </c>
      <c r="C408" s="2" t="s">
        <v>144</v>
      </c>
      <c r="D408" t="s">
        <v>80</v>
      </c>
      <c r="E408">
        <v>7453089531775</v>
      </c>
      <c r="F408" t="s">
        <v>17</v>
      </c>
      <c r="G408">
        <v>39</v>
      </c>
      <c r="H408" s="10">
        <v>100</v>
      </c>
      <c r="I408" t="s">
        <v>21</v>
      </c>
      <c r="J408" t="s">
        <v>152</v>
      </c>
      <c r="K408" t="s">
        <v>57</v>
      </c>
      <c r="L408" s="1" t="str">
        <f>表1[[#This Row],[ART]]&amp;".pdf"</f>
        <v>KIOS-2.pdf</v>
      </c>
      <c r="M408" s="1"/>
      <c r="N408" s="1">
        <f>ROUNDUP(表1[[#This Row],[NUMBER]]/12,0)+1</f>
        <v>10</v>
      </c>
      <c r="O408" s="1"/>
      <c r="P408" s="1">
        <f>ROUNDUP(表1[[#This Row],[外箱贴标]]/12,0)+2</f>
        <v>2</v>
      </c>
      <c r="Q408" s="1">
        <f>ROUNDUP(表1[[#This Row],[NUMBER]]/25,0)</f>
        <v>4</v>
      </c>
    </row>
    <row r="409" spans="1:17">
      <c r="A409" s="1" t="s">
        <v>74</v>
      </c>
      <c r="B409" s="2">
        <v>42984</v>
      </c>
      <c r="C409" s="2" t="s">
        <v>144</v>
      </c>
      <c r="D409" t="s">
        <v>80</v>
      </c>
      <c r="E409">
        <v>7453089531775</v>
      </c>
      <c r="F409" t="s">
        <v>17</v>
      </c>
      <c r="G409">
        <v>40</v>
      </c>
      <c r="H409" s="10">
        <v>50</v>
      </c>
      <c r="I409" t="s">
        <v>21</v>
      </c>
      <c r="J409" t="s">
        <v>152</v>
      </c>
      <c r="K409" t="s">
        <v>57</v>
      </c>
      <c r="L409" s="1" t="str">
        <f>表1[[#This Row],[ART]]&amp;".pdf"</f>
        <v>KIOS-2.pdf</v>
      </c>
      <c r="M409" s="1"/>
      <c r="N409" s="1">
        <f>ROUNDUP(表1[[#This Row],[NUMBER]]/12,0)+1</f>
        <v>6</v>
      </c>
      <c r="O409" s="1"/>
      <c r="P409" s="1">
        <f>ROUNDUP(表1[[#This Row],[外箱贴标]]/12,0)+2</f>
        <v>2</v>
      </c>
      <c r="Q409" s="1">
        <f>ROUNDUP(表1[[#This Row],[NUMBER]]/25,0)</f>
        <v>2</v>
      </c>
    </row>
    <row r="410" spans="1:17">
      <c r="A410" s="1" t="s">
        <v>74</v>
      </c>
      <c r="B410" s="2">
        <v>42984</v>
      </c>
      <c r="C410" s="2" t="s">
        <v>144</v>
      </c>
      <c r="D410" t="s">
        <v>80</v>
      </c>
      <c r="E410">
        <v>7453089531775</v>
      </c>
      <c r="F410" t="s">
        <v>40</v>
      </c>
      <c r="G410">
        <v>35</v>
      </c>
      <c r="H410" s="10">
        <v>50</v>
      </c>
      <c r="I410" t="s">
        <v>21</v>
      </c>
      <c r="J410" t="s">
        <v>152</v>
      </c>
      <c r="K410" t="s">
        <v>57</v>
      </c>
      <c r="L410" s="1" t="str">
        <f>表1[[#This Row],[ART]]&amp;".pdf"</f>
        <v>KIOS-2.pdf</v>
      </c>
      <c r="M410" s="1"/>
      <c r="N410" s="1">
        <f>ROUNDUP(表1[[#This Row],[NUMBER]]/12,0)+1</f>
        <v>6</v>
      </c>
      <c r="O410" s="1"/>
      <c r="P410" s="1">
        <f>ROUNDUP(表1[[#This Row],[外箱贴标]]/12,0)+2</f>
        <v>2</v>
      </c>
      <c r="Q410" s="1">
        <f>ROUNDUP(表1[[#This Row],[NUMBER]]/25,0)</f>
        <v>2</v>
      </c>
    </row>
    <row r="411" spans="1:17">
      <c r="A411" s="1" t="s">
        <v>74</v>
      </c>
      <c r="B411" s="2">
        <v>42984</v>
      </c>
      <c r="C411" s="2" t="s">
        <v>144</v>
      </c>
      <c r="D411" t="s">
        <v>80</v>
      </c>
      <c r="E411">
        <v>7453089531775</v>
      </c>
      <c r="F411" t="s">
        <v>40</v>
      </c>
      <c r="G411">
        <v>36</v>
      </c>
      <c r="H411" s="10">
        <v>100</v>
      </c>
      <c r="I411" t="s">
        <v>21</v>
      </c>
      <c r="J411" t="s">
        <v>152</v>
      </c>
      <c r="K411" t="s">
        <v>57</v>
      </c>
      <c r="L411" s="1" t="str">
        <f>表1[[#This Row],[ART]]&amp;".pdf"</f>
        <v>KIOS-2.pdf</v>
      </c>
      <c r="M411" s="1"/>
      <c r="N411" s="1">
        <f>ROUNDUP(表1[[#This Row],[NUMBER]]/12,0)+1</f>
        <v>10</v>
      </c>
      <c r="O411" s="1"/>
      <c r="P411" s="1">
        <f>ROUNDUP(表1[[#This Row],[外箱贴标]]/12,0)+2</f>
        <v>2</v>
      </c>
      <c r="Q411" s="1">
        <f>ROUNDUP(表1[[#This Row],[NUMBER]]/25,0)</f>
        <v>4</v>
      </c>
    </row>
    <row r="412" spans="1:17">
      <c r="A412" s="1" t="s">
        <v>74</v>
      </c>
      <c r="B412" s="2">
        <v>42984</v>
      </c>
      <c r="C412" s="2" t="s">
        <v>144</v>
      </c>
      <c r="D412" t="s">
        <v>80</v>
      </c>
      <c r="E412">
        <v>7453089531775</v>
      </c>
      <c r="F412" t="s">
        <v>40</v>
      </c>
      <c r="G412">
        <v>37</v>
      </c>
      <c r="H412" s="10">
        <v>150</v>
      </c>
      <c r="I412" t="s">
        <v>21</v>
      </c>
      <c r="J412" t="s">
        <v>152</v>
      </c>
      <c r="K412" t="s">
        <v>57</v>
      </c>
      <c r="L412" s="1" t="str">
        <f>表1[[#This Row],[ART]]&amp;".pdf"</f>
        <v>KIOS-2.pdf</v>
      </c>
      <c r="M412" s="1"/>
      <c r="N412" s="1">
        <f>ROUNDUP(表1[[#This Row],[NUMBER]]/12,0)+1</f>
        <v>14</v>
      </c>
      <c r="O412" s="1"/>
      <c r="P412" s="1">
        <f>ROUNDUP(表1[[#This Row],[外箱贴标]]/12,0)+2</f>
        <v>2</v>
      </c>
      <c r="Q412" s="1">
        <f>ROUNDUP(表1[[#This Row],[NUMBER]]/25,0)</f>
        <v>6</v>
      </c>
    </row>
    <row r="413" spans="1:17">
      <c r="A413" s="1" t="s">
        <v>74</v>
      </c>
      <c r="B413" s="2">
        <v>42984</v>
      </c>
      <c r="C413" s="2" t="s">
        <v>144</v>
      </c>
      <c r="D413" t="s">
        <v>80</v>
      </c>
      <c r="E413">
        <v>7453089531775</v>
      </c>
      <c r="F413" t="s">
        <v>40</v>
      </c>
      <c r="G413">
        <v>38</v>
      </c>
      <c r="H413" s="10">
        <v>150</v>
      </c>
      <c r="I413" t="s">
        <v>21</v>
      </c>
      <c r="J413" t="s">
        <v>152</v>
      </c>
      <c r="K413" t="s">
        <v>57</v>
      </c>
      <c r="L413" s="1" t="str">
        <f>表1[[#This Row],[ART]]&amp;".pdf"</f>
        <v>KIOS-2.pdf</v>
      </c>
      <c r="M413" s="1"/>
      <c r="N413" s="1">
        <f>ROUNDUP(表1[[#This Row],[NUMBER]]/12,0)+1</f>
        <v>14</v>
      </c>
      <c r="O413" s="1"/>
      <c r="P413" s="1">
        <f>ROUNDUP(表1[[#This Row],[外箱贴标]]/12,0)+2</f>
        <v>2</v>
      </c>
      <c r="Q413" s="1">
        <f>ROUNDUP(表1[[#This Row],[NUMBER]]/25,0)</f>
        <v>6</v>
      </c>
    </row>
    <row r="414" spans="1:17">
      <c r="A414" s="1" t="s">
        <v>74</v>
      </c>
      <c r="B414" s="2">
        <v>42984</v>
      </c>
      <c r="C414" s="2" t="s">
        <v>144</v>
      </c>
      <c r="D414" t="s">
        <v>80</v>
      </c>
      <c r="E414">
        <v>7453089531775</v>
      </c>
      <c r="F414" t="s">
        <v>40</v>
      </c>
      <c r="G414">
        <v>39</v>
      </c>
      <c r="H414" s="10">
        <v>100</v>
      </c>
      <c r="I414" t="s">
        <v>21</v>
      </c>
      <c r="J414" t="s">
        <v>152</v>
      </c>
      <c r="K414" t="s">
        <v>57</v>
      </c>
      <c r="L414" s="1" t="str">
        <f>表1[[#This Row],[ART]]&amp;".pdf"</f>
        <v>KIOS-2.pdf</v>
      </c>
      <c r="M414" s="1"/>
      <c r="N414" s="1">
        <f>ROUNDUP(表1[[#This Row],[NUMBER]]/12,0)+1</f>
        <v>10</v>
      </c>
      <c r="O414" s="1"/>
      <c r="P414" s="1">
        <f>ROUNDUP(表1[[#This Row],[外箱贴标]]/12,0)+2</f>
        <v>2</v>
      </c>
      <c r="Q414" s="1">
        <f>ROUNDUP(表1[[#This Row],[NUMBER]]/25,0)</f>
        <v>4</v>
      </c>
    </row>
    <row r="415" spans="1:17">
      <c r="A415" s="1" t="s">
        <v>74</v>
      </c>
      <c r="B415" s="2">
        <v>42984</v>
      </c>
      <c r="C415" s="2" t="s">
        <v>144</v>
      </c>
      <c r="D415" t="s">
        <v>80</v>
      </c>
      <c r="E415">
        <v>7453089531775</v>
      </c>
      <c r="F415" t="s">
        <v>40</v>
      </c>
      <c r="G415">
        <v>40</v>
      </c>
      <c r="H415" s="10">
        <v>50</v>
      </c>
      <c r="I415" t="s">
        <v>21</v>
      </c>
      <c r="J415" t="s">
        <v>152</v>
      </c>
      <c r="K415" t="s">
        <v>57</v>
      </c>
      <c r="L415" s="1" t="str">
        <f>表1[[#This Row],[ART]]&amp;".pdf"</f>
        <v>KIOS-2.pdf</v>
      </c>
      <c r="M415" s="1"/>
      <c r="N415" s="1">
        <f>ROUNDUP(表1[[#This Row],[NUMBER]]/12,0)+1</f>
        <v>6</v>
      </c>
      <c r="O415" s="1"/>
      <c r="P415" s="1">
        <f>ROUNDUP(表1[[#This Row],[外箱贴标]]/12,0)+2</f>
        <v>2</v>
      </c>
      <c r="Q415" s="1">
        <f>ROUNDUP(表1[[#This Row],[NUMBER]]/25,0)</f>
        <v>2</v>
      </c>
    </row>
    <row r="416" spans="1:17">
      <c r="A416" s="1" t="s">
        <v>77</v>
      </c>
      <c r="B416" s="2">
        <v>42984</v>
      </c>
      <c r="C416" s="2" t="s">
        <v>144</v>
      </c>
      <c r="D416" t="s">
        <v>78</v>
      </c>
      <c r="E416">
        <v>7453089531591</v>
      </c>
      <c r="F416" t="s">
        <v>8</v>
      </c>
      <c r="G416">
        <v>36</v>
      </c>
      <c r="H416" s="10">
        <v>50</v>
      </c>
      <c r="I416" t="s">
        <v>21</v>
      </c>
      <c r="J416" t="s">
        <v>153</v>
      </c>
      <c r="K416" t="s">
        <v>79</v>
      </c>
      <c r="L416" s="1" t="str">
        <f>表1[[#This Row],[ART]]&amp;".pdf"</f>
        <v>KOP-1.pdf</v>
      </c>
      <c r="M416" s="1"/>
      <c r="N416" s="1">
        <f>ROUNDUP(表1[[#This Row],[NUMBER]]/12,0)+1</f>
        <v>6</v>
      </c>
      <c r="O416" s="1"/>
      <c r="P416" s="1">
        <f>ROUNDUP(表1[[#This Row],[外箱贴标]]/12,0)+2</f>
        <v>2</v>
      </c>
      <c r="Q416" s="1">
        <f>ROUNDUP(表1[[#This Row],[NUMBER]]/25,0)</f>
        <v>2</v>
      </c>
    </row>
    <row r="417" spans="1:17">
      <c r="A417" s="1" t="s">
        <v>77</v>
      </c>
      <c r="B417" s="2">
        <v>42984</v>
      </c>
      <c r="C417" s="2" t="s">
        <v>144</v>
      </c>
      <c r="D417" t="s">
        <v>78</v>
      </c>
      <c r="E417">
        <v>7453089531591</v>
      </c>
      <c r="F417" t="s">
        <v>8</v>
      </c>
      <c r="G417">
        <v>37</v>
      </c>
      <c r="H417" s="10">
        <v>100</v>
      </c>
      <c r="I417" t="s">
        <v>21</v>
      </c>
      <c r="J417" t="s">
        <v>153</v>
      </c>
      <c r="K417" t="s">
        <v>79</v>
      </c>
      <c r="L417" s="1" t="str">
        <f>表1[[#This Row],[ART]]&amp;".pdf"</f>
        <v>KOP-1.pdf</v>
      </c>
      <c r="M417" s="1"/>
      <c r="N417" s="1">
        <f>ROUNDUP(表1[[#This Row],[NUMBER]]/12,0)+1</f>
        <v>10</v>
      </c>
      <c r="O417" s="1"/>
      <c r="P417" s="1">
        <f>ROUNDUP(表1[[#This Row],[外箱贴标]]/12,0)+2</f>
        <v>2</v>
      </c>
      <c r="Q417" s="1">
        <f>ROUNDUP(表1[[#This Row],[NUMBER]]/25,0)</f>
        <v>4</v>
      </c>
    </row>
    <row r="418" spans="1:17">
      <c r="A418" s="1" t="s">
        <v>77</v>
      </c>
      <c r="B418" s="2">
        <v>42984</v>
      </c>
      <c r="C418" s="2" t="s">
        <v>144</v>
      </c>
      <c r="D418" t="s">
        <v>78</v>
      </c>
      <c r="E418">
        <v>7453089531591</v>
      </c>
      <c r="F418" t="s">
        <v>8</v>
      </c>
      <c r="G418">
        <v>38</v>
      </c>
      <c r="H418" s="10">
        <v>150</v>
      </c>
      <c r="I418" t="s">
        <v>21</v>
      </c>
      <c r="J418" t="s">
        <v>153</v>
      </c>
      <c r="K418" t="s">
        <v>79</v>
      </c>
      <c r="L418" s="1" t="str">
        <f>表1[[#This Row],[ART]]&amp;".pdf"</f>
        <v>KOP-1.pdf</v>
      </c>
      <c r="M418" s="1"/>
      <c r="N418" s="1">
        <f>ROUNDUP(表1[[#This Row],[NUMBER]]/12,0)+1</f>
        <v>14</v>
      </c>
      <c r="O418" s="1"/>
      <c r="P418" s="1">
        <f>ROUNDUP(表1[[#This Row],[外箱贴标]]/12,0)+2</f>
        <v>2</v>
      </c>
      <c r="Q418" s="1">
        <f>ROUNDUP(表1[[#This Row],[NUMBER]]/25,0)</f>
        <v>6</v>
      </c>
    </row>
    <row r="419" spans="1:17">
      <c r="A419" s="1" t="s">
        <v>77</v>
      </c>
      <c r="B419" s="2">
        <v>42984</v>
      </c>
      <c r="C419" s="2" t="s">
        <v>144</v>
      </c>
      <c r="D419" t="s">
        <v>78</v>
      </c>
      <c r="E419">
        <v>7453089531591</v>
      </c>
      <c r="F419" t="s">
        <v>8</v>
      </c>
      <c r="G419">
        <v>39</v>
      </c>
      <c r="H419" s="10">
        <v>150</v>
      </c>
      <c r="I419" t="s">
        <v>21</v>
      </c>
      <c r="J419" t="s">
        <v>153</v>
      </c>
      <c r="K419" t="s">
        <v>79</v>
      </c>
      <c r="L419" s="1" t="str">
        <f>表1[[#This Row],[ART]]&amp;".pdf"</f>
        <v>KOP-1.pdf</v>
      </c>
      <c r="M419" s="1"/>
      <c r="N419" s="1">
        <f>ROUNDUP(表1[[#This Row],[NUMBER]]/12,0)+1</f>
        <v>14</v>
      </c>
      <c r="O419" s="1"/>
      <c r="P419" s="1">
        <f>ROUNDUP(表1[[#This Row],[外箱贴标]]/12,0)+2</f>
        <v>2</v>
      </c>
      <c r="Q419" s="1">
        <f>ROUNDUP(表1[[#This Row],[NUMBER]]/25,0)</f>
        <v>6</v>
      </c>
    </row>
    <row r="420" spans="1:17">
      <c r="A420" s="1" t="s">
        <v>77</v>
      </c>
      <c r="B420" s="2">
        <v>42984</v>
      </c>
      <c r="C420" s="2" t="s">
        <v>144</v>
      </c>
      <c r="D420" t="s">
        <v>78</v>
      </c>
      <c r="E420">
        <v>7453089531591</v>
      </c>
      <c r="F420" t="s">
        <v>8</v>
      </c>
      <c r="G420">
        <v>40</v>
      </c>
      <c r="H420" s="10">
        <v>100</v>
      </c>
      <c r="I420" t="s">
        <v>21</v>
      </c>
      <c r="J420" t="s">
        <v>153</v>
      </c>
      <c r="K420" t="s">
        <v>79</v>
      </c>
      <c r="L420" s="1" t="str">
        <f>表1[[#This Row],[ART]]&amp;".pdf"</f>
        <v>KOP-1.pdf</v>
      </c>
      <c r="M420" s="1"/>
      <c r="N420" s="1">
        <f>ROUNDUP(表1[[#This Row],[NUMBER]]/12,0)+1</f>
        <v>10</v>
      </c>
      <c r="O420" s="1"/>
      <c r="P420" s="1">
        <f>ROUNDUP(表1[[#This Row],[外箱贴标]]/12,0)+2</f>
        <v>2</v>
      </c>
      <c r="Q420" s="1">
        <f>ROUNDUP(表1[[#This Row],[NUMBER]]/25,0)</f>
        <v>4</v>
      </c>
    </row>
    <row r="421" spans="1:17">
      <c r="A421" s="1" t="s">
        <v>77</v>
      </c>
      <c r="B421" s="2">
        <v>42984</v>
      </c>
      <c r="C421" s="2" t="s">
        <v>144</v>
      </c>
      <c r="D421" t="s">
        <v>78</v>
      </c>
      <c r="E421">
        <v>7453089531591</v>
      </c>
      <c r="F421" t="s">
        <v>8</v>
      </c>
      <c r="G421">
        <v>41</v>
      </c>
      <c r="H421" s="10">
        <v>50</v>
      </c>
      <c r="I421" t="s">
        <v>21</v>
      </c>
      <c r="J421" t="s">
        <v>153</v>
      </c>
      <c r="K421" t="s">
        <v>79</v>
      </c>
      <c r="L421" s="1" t="str">
        <f>表1[[#This Row],[ART]]&amp;".pdf"</f>
        <v>KOP-1.pdf</v>
      </c>
      <c r="M421" s="1"/>
      <c r="N421" s="1">
        <f>ROUNDUP(表1[[#This Row],[NUMBER]]/12,0)+1</f>
        <v>6</v>
      </c>
      <c r="O421" s="1"/>
      <c r="P421" s="1">
        <f>ROUNDUP(表1[[#This Row],[外箱贴标]]/12,0)+2</f>
        <v>2</v>
      </c>
      <c r="Q421" s="1">
        <f>ROUNDUP(表1[[#This Row],[NUMBER]]/25,0)</f>
        <v>2</v>
      </c>
    </row>
    <row r="422" spans="1:17">
      <c r="A422" s="1" t="s">
        <v>77</v>
      </c>
      <c r="B422" s="2">
        <v>42984</v>
      </c>
      <c r="C422" s="2" t="s">
        <v>144</v>
      </c>
      <c r="D422" t="s">
        <v>78</v>
      </c>
      <c r="E422">
        <v>7453089531591</v>
      </c>
      <c r="F422" t="s">
        <v>7</v>
      </c>
      <c r="G422">
        <v>36</v>
      </c>
      <c r="H422" s="10">
        <v>50</v>
      </c>
      <c r="I422" t="s">
        <v>21</v>
      </c>
      <c r="J422" t="s">
        <v>153</v>
      </c>
      <c r="K422" t="s">
        <v>79</v>
      </c>
      <c r="L422" s="1" t="str">
        <f>表1[[#This Row],[ART]]&amp;".pdf"</f>
        <v>KOP-1.pdf</v>
      </c>
      <c r="M422" s="1"/>
      <c r="N422" s="1">
        <f>ROUNDUP(表1[[#This Row],[NUMBER]]/12,0)+1</f>
        <v>6</v>
      </c>
      <c r="O422" s="1"/>
      <c r="P422" s="1">
        <f>ROUNDUP(表1[[#This Row],[外箱贴标]]/12,0)+2</f>
        <v>2</v>
      </c>
      <c r="Q422" s="1">
        <f>ROUNDUP(表1[[#This Row],[NUMBER]]/25,0)</f>
        <v>2</v>
      </c>
    </row>
    <row r="423" spans="1:17">
      <c r="A423" s="1" t="s">
        <v>77</v>
      </c>
      <c r="B423" s="2">
        <v>42984</v>
      </c>
      <c r="C423" s="2" t="s">
        <v>144</v>
      </c>
      <c r="D423" t="s">
        <v>78</v>
      </c>
      <c r="E423">
        <v>7453089531591</v>
      </c>
      <c r="F423" t="s">
        <v>7</v>
      </c>
      <c r="G423">
        <v>37</v>
      </c>
      <c r="H423" s="10">
        <v>100</v>
      </c>
      <c r="I423" t="s">
        <v>21</v>
      </c>
      <c r="J423" t="s">
        <v>153</v>
      </c>
      <c r="K423" t="s">
        <v>79</v>
      </c>
      <c r="L423" s="1" t="str">
        <f>表1[[#This Row],[ART]]&amp;".pdf"</f>
        <v>KOP-1.pdf</v>
      </c>
      <c r="M423" s="1"/>
      <c r="N423" s="1">
        <f>ROUNDUP(表1[[#This Row],[NUMBER]]/12,0)+1</f>
        <v>10</v>
      </c>
      <c r="O423" s="1"/>
      <c r="P423" s="1">
        <f>ROUNDUP(表1[[#This Row],[外箱贴标]]/12,0)+2</f>
        <v>2</v>
      </c>
      <c r="Q423" s="1">
        <f>ROUNDUP(表1[[#This Row],[NUMBER]]/25,0)</f>
        <v>4</v>
      </c>
    </row>
    <row r="424" spans="1:17">
      <c r="A424" s="1" t="s">
        <v>77</v>
      </c>
      <c r="B424" s="2">
        <v>42984</v>
      </c>
      <c r="C424" s="2" t="s">
        <v>144</v>
      </c>
      <c r="D424" t="s">
        <v>78</v>
      </c>
      <c r="E424">
        <v>7453089531591</v>
      </c>
      <c r="F424" t="s">
        <v>7</v>
      </c>
      <c r="G424">
        <v>38</v>
      </c>
      <c r="H424" s="10">
        <v>150</v>
      </c>
      <c r="I424" t="s">
        <v>21</v>
      </c>
      <c r="J424" t="s">
        <v>153</v>
      </c>
      <c r="K424" t="s">
        <v>79</v>
      </c>
      <c r="L424" s="1" t="str">
        <f>表1[[#This Row],[ART]]&amp;".pdf"</f>
        <v>KOP-1.pdf</v>
      </c>
      <c r="M424" s="1"/>
      <c r="N424" s="1">
        <f>ROUNDUP(表1[[#This Row],[NUMBER]]/12,0)+1</f>
        <v>14</v>
      </c>
      <c r="O424" s="1"/>
      <c r="P424" s="1">
        <f>ROUNDUP(表1[[#This Row],[外箱贴标]]/12,0)+2</f>
        <v>2</v>
      </c>
      <c r="Q424" s="1">
        <f>ROUNDUP(表1[[#This Row],[NUMBER]]/25,0)</f>
        <v>6</v>
      </c>
    </row>
    <row r="425" spans="1:17">
      <c r="A425" s="1" t="s">
        <v>77</v>
      </c>
      <c r="B425" s="2">
        <v>42984</v>
      </c>
      <c r="C425" s="2" t="s">
        <v>144</v>
      </c>
      <c r="D425" t="s">
        <v>78</v>
      </c>
      <c r="E425">
        <v>7453089531591</v>
      </c>
      <c r="F425" t="s">
        <v>7</v>
      </c>
      <c r="G425">
        <v>39</v>
      </c>
      <c r="H425" s="10">
        <v>150</v>
      </c>
      <c r="I425" t="s">
        <v>21</v>
      </c>
      <c r="J425" t="s">
        <v>153</v>
      </c>
      <c r="K425" t="s">
        <v>79</v>
      </c>
      <c r="L425" s="1" t="str">
        <f>表1[[#This Row],[ART]]&amp;".pdf"</f>
        <v>KOP-1.pdf</v>
      </c>
      <c r="M425" s="1"/>
      <c r="N425" s="1">
        <f>ROUNDUP(表1[[#This Row],[NUMBER]]/12,0)+1</f>
        <v>14</v>
      </c>
      <c r="O425" s="1"/>
      <c r="P425" s="1">
        <f>ROUNDUP(表1[[#This Row],[外箱贴标]]/12,0)+2</f>
        <v>2</v>
      </c>
      <c r="Q425" s="1">
        <f>ROUNDUP(表1[[#This Row],[NUMBER]]/25,0)</f>
        <v>6</v>
      </c>
    </row>
    <row r="426" spans="1:17">
      <c r="A426" s="1" t="s">
        <v>77</v>
      </c>
      <c r="B426" s="2">
        <v>42984</v>
      </c>
      <c r="C426" s="2" t="s">
        <v>144</v>
      </c>
      <c r="D426" t="s">
        <v>78</v>
      </c>
      <c r="E426">
        <v>7453089531591</v>
      </c>
      <c r="F426" t="s">
        <v>7</v>
      </c>
      <c r="G426">
        <v>40</v>
      </c>
      <c r="H426" s="10">
        <v>100</v>
      </c>
      <c r="I426" t="s">
        <v>21</v>
      </c>
      <c r="J426" t="s">
        <v>153</v>
      </c>
      <c r="K426" t="s">
        <v>79</v>
      </c>
      <c r="L426" s="1" t="str">
        <f>表1[[#This Row],[ART]]&amp;".pdf"</f>
        <v>KOP-1.pdf</v>
      </c>
      <c r="M426" s="1"/>
      <c r="N426" s="1">
        <f>ROUNDUP(表1[[#This Row],[NUMBER]]/12,0)+1</f>
        <v>10</v>
      </c>
      <c r="O426" s="1"/>
      <c r="P426" s="1">
        <f>ROUNDUP(表1[[#This Row],[外箱贴标]]/12,0)+2</f>
        <v>2</v>
      </c>
      <c r="Q426" s="1">
        <f>ROUNDUP(表1[[#This Row],[NUMBER]]/25,0)</f>
        <v>4</v>
      </c>
    </row>
    <row r="427" spans="1:17">
      <c r="A427" s="1" t="s">
        <v>77</v>
      </c>
      <c r="B427" s="2">
        <v>42984</v>
      </c>
      <c r="C427" s="2" t="s">
        <v>144</v>
      </c>
      <c r="D427" t="s">
        <v>78</v>
      </c>
      <c r="E427">
        <v>7453089531591</v>
      </c>
      <c r="F427" t="s">
        <v>7</v>
      </c>
      <c r="G427">
        <v>41</v>
      </c>
      <c r="H427" s="10">
        <v>50</v>
      </c>
      <c r="I427" t="s">
        <v>21</v>
      </c>
      <c r="J427" t="s">
        <v>153</v>
      </c>
      <c r="K427" t="s">
        <v>79</v>
      </c>
      <c r="L427" s="1" t="str">
        <f>表1[[#This Row],[ART]]&amp;".pdf"</f>
        <v>KOP-1.pdf</v>
      </c>
      <c r="M427" s="1"/>
      <c r="N427" s="1">
        <f>ROUNDUP(表1[[#This Row],[NUMBER]]/12,0)+1</f>
        <v>6</v>
      </c>
      <c r="O427" s="1"/>
      <c r="P427" s="1">
        <f>ROUNDUP(表1[[#This Row],[外箱贴标]]/12,0)+2</f>
        <v>2</v>
      </c>
      <c r="Q427" s="1">
        <f>ROUNDUP(表1[[#This Row],[NUMBER]]/25,0)</f>
        <v>2</v>
      </c>
    </row>
    <row r="428" spans="1:17">
      <c r="A428" s="1" t="s">
        <v>77</v>
      </c>
      <c r="B428" s="2">
        <v>42984</v>
      </c>
      <c r="C428" s="2" t="s">
        <v>144</v>
      </c>
      <c r="D428" t="s">
        <v>78</v>
      </c>
      <c r="E428">
        <v>7453089531591</v>
      </c>
      <c r="F428" t="s">
        <v>9</v>
      </c>
      <c r="G428">
        <v>36</v>
      </c>
      <c r="H428" s="10">
        <v>50</v>
      </c>
      <c r="I428" t="s">
        <v>21</v>
      </c>
      <c r="J428" t="s">
        <v>153</v>
      </c>
      <c r="K428" t="s">
        <v>79</v>
      </c>
      <c r="L428" s="1" t="str">
        <f>表1[[#This Row],[ART]]&amp;".pdf"</f>
        <v>KOP-1.pdf</v>
      </c>
      <c r="M428" s="1"/>
      <c r="N428" s="1">
        <f>ROUNDUP(表1[[#This Row],[NUMBER]]/12,0)+1</f>
        <v>6</v>
      </c>
      <c r="O428" s="1"/>
      <c r="P428" s="1">
        <f>ROUNDUP(表1[[#This Row],[外箱贴标]]/12,0)+2</f>
        <v>2</v>
      </c>
      <c r="Q428" s="1">
        <f>ROUNDUP(表1[[#This Row],[NUMBER]]/25,0)</f>
        <v>2</v>
      </c>
    </row>
    <row r="429" spans="1:17">
      <c r="A429" s="1" t="s">
        <v>77</v>
      </c>
      <c r="B429" s="2">
        <v>42984</v>
      </c>
      <c r="C429" s="2" t="s">
        <v>144</v>
      </c>
      <c r="D429" t="s">
        <v>78</v>
      </c>
      <c r="E429">
        <v>7453089531591</v>
      </c>
      <c r="F429" t="s">
        <v>9</v>
      </c>
      <c r="G429">
        <v>37</v>
      </c>
      <c r="H429" s="10">
        <v>100</v>
      </c>
      <c r="I429" t="s">
        <v>21</v>
      </c>
      <c r="J429" t="s">
        <v>153</v>
      </c>
      <c r="K429" t="s">
        <v>79</v>
      </c>
      <c r="L429" s="1" t="str">
        <f>表1[[#This Row],[ART]]&amp;".pdf"</f>
        <v>KOP-1.pdf</v>
      </c>
      <c r="M429" s="1"/>
      <c r="N429" s="1">
        <f>ROUNDUP(表1[[#This Row],[NUMBER]]/12,0)+1</f>
        <v>10</v>
      </c>
      <c r="O429" s="1"/>
      <c r="P429" s="1">
        <f>ROUNDUP(表1[[#This Row],[外箱贴标]]/12,0)+2</f>
        <v>2</v>
      </c>
      <c r="Q429" s="1">
        <f>ROUNDUP(表1[[#This Row],[NUMBER]]/25,0)</f>
        <v>4</v>
      </c>
    </row>
    <row r="430" spans="1:17">
      <c r="A430" s="1" t="s">
        <v>77</v>
      </c>
      <c r="B430" s="2">
        <v>42984</v>
      </c>
      <c r="C430" s="2" t="s">
        <v>144</v>
      </c>
      <c r="D430" t="s">
        <v>78</v>
      </c>
      <c r="E430">
        <v>7453089531591</v>
      </c>
      <c r="F430" t="s">
        <v>9</v>
      </c>
      <c r="G430">
        <v>38</v>
      </c>
      <c r="H430" s="10">
        <v>150</v>
      </c>
      <c r="I430" t="s">
        <v>21</v>
      </c>
      <c r="J430" t="s">
        <v>153</v>
      </c>
      <c r="K430" t="s">
        <v>79</v>
      </c>
      <c r="L430" s="1" t="str">
        <f>表1[[#This Row],[ART]]&amp;".pdf"</f>
        <v>KOP-1.pdf</v>
      </c>
      <c r="M430" s="1"/>
      <c r="N430" s="1">
        <f>ROUNDUP(表1[[#This Row],[NUMBER]]/12,0)+1</f>
        <v>14</v>
      </c>
      <c r="O430" s="1"/>
      <c r="P430" s="1">
        <f>ROUNDUP(表1[[#This Row],[外箱贴标]]/12,0)+2</f>
        <v>2</v>
      </c>
      <c r="Q430" s="1">
        <f>ROUNDUP(表1[[#This Row],[NUMBER]]/25,0)</f>
        <v>6</v>
      </c>
    </row>
    <row r="431" spans="1:17">
      <c r="A431" s="1" t="s">
        <v>77</v>
      </c>
      <c r="B431" s="2">
        <v>42984</v>
      </c>
      <c r="C431" s="2" t="s">
        <v>144</v>
      </c>
      <c r="D431" t="s">
        <v>78</v>
      </c>
      <c r="E431">
        <v>7453089531591</v>
      </c>
      <c r="F431" t="s">
        <v>9</v>
      </c>
      <c r="G431">
        <v>39</v>
      </c>
      <c r="H431" s="10">
        <v>150</v>
      </c>
      <c r="I431" t="s">
        <v>21</v>
      </c>
      <c r="J431" t="s">
        <v>153</v>
      </c>
      <c r="K431" t="s">
        <v>79</v>
      </c>
      <c r="L431" s="1" t="str">
        <f>表1[[#This Row],[ART]]&amp;".pdf"</f>
        <v>KOP-1.pdf</v>
      </c>
      <c r="M431" s="1"/>
      <c r="N431" s="1">
        <f>ROUNDUP(表1[[#This Row],[NUMBER]]/12,0)+1</f>
        <v>14</v>
      </c>
      <c r="O431" s="1"/>
      <c r="P431" s="1">
        <f>ROUNDUP(表1[[#This Row],[外箱贴标]]/12,0)+2</f>
        <v>2</v>
      </c>
      <c r="Q431" s="1">
        <f>ROUNDUP(表1[[#This Row],[NUMBER]]/25,0)</f>
        <v>6</v>
      </c>
    </row>
    <row r="432" spans="1:17">
      <c r="A432" s="1" t="s">
        <v>77</v>
      </c>
      <c r="B432" s="2">
        <v>42984</v>
      </c>
      <c r="C432" s="2" t="s">
        <v>144</v>
      </c>
      <c r="D432" t="s">
        <v>78</v>
      </c>
      <c r="E432">
        <v>7453089531591</v>
      </c>
      <c r="F432" t="s">
        <v>9</v>
      </c>
      <c r="G432">
        <v>40</v>
      </c>
      <c r="H432" s="10">
        <v>100</v>
      </c>
      <c r="I432" t="s">
        <v>21</v>
      </c>
      <c r="J432" t="s">
        <v>153</v>
      </c>
      <c r="K432" t="s">
        <v>79</v>
      </c>
      <c r="L432" s="1" t="str">
        <f>表1[[#This Row],[ART]]&amp;".pdf"</f>
        <v>KOP-1.pdf</v>
      </c>
      <c r="M432" s="1"/>
      <c r="N432" s="1">
        <f>ROUNDUP(表1[[#This Row],[NUMBER]]/12,0)+1</f>
        <v>10</v>
      </c>
      <c r="O432" s="1"/>
      <c r="P432" s="1">
        <f>ROUNDUP(表1[[#This Row],[外箱贴标]]/12,0)+2</f>
        <v>2</v>
      </c>
      <c r="Q432" s="1">
        <f>ROUNDUP(表1[[#This Row],[NUMBER]]/25,0)</f>
        <v>4</v>
      </c>
    </row>
    <row r="433" spans="1:17">
      <c r="A433" s="1" t="s">
        <v>77</v>
      </c>
      <c r="B433" s="2">
        <v>42984</v>
      </c>
      <c r="C433" s="2" t="s">
        <v>144</v>
      </c>
      <c r="D433" t="s">
        <v>78</v>
      </c>
      <c r="E433">
        <v>7453089531591</v>
      </c>
      <c r="F433" t="s">
        <v>9</v>
      </c>
      <c r="G433">
        <v>41</v>
      </c>
      <c r="H433" s="10">
        <v>50</v>
      </c>
      <c r="I433" t="s">
        <v>21</v>
      </c>
      <c r="J433" t="s">
        <v>153</v>
      </c>
      <c r="K433" t="s">
        <v>79</v>
      </c>
      <c r="L433" s="1" t="str">
        <f>表1[[#This Row],[ART]]&amp;".pdf"</f>
        <v>KOP-1.pdf</v>
      </c>
      <c r="M433" s="1"/>
      <c r="N433" s="1">
        <f>ROUNDUP(表1[[#This Row],[NUMBER]]/12,0)+1</f>
        <v>6</v>
      </c>
      <c r="O433" s="1"/>
      <c r="P433" s="1">
        <f>ROUNDUP(表1[[#This Row],[外箱贴标]]/12,0)+2</f>
        <v>2</v>
      </c>
      <c r="Q433" s="1">
        <f>ROUNDUP(表1[[#This Row],[NUMBER]]/25,0)</f>
        <v>2</v>
      </c>
    </row>
    <row r="434" spans="1:17">
      <c r="A434" s="1" t="s">
        <v>84</v>
      </c>
      <c r="B434" s="2">
        <v>42984</v>
      </c>
      <c r="C434" s="2" t="s">
        <v>144</v>
      </c>
      <c r="D434" t="s">
        <v>82</v>
      </c>
      <c r="E434">
        <v>7453089532055</v>
      </c>
      <c r="F434" s="8" t="s">
        <v>7</v>
      </c>
      <c r="G434">
        <v>35</v>
      </c>
      <c r="H434" s="10">
        <v>50</v>
      </c>
      <c r="I434" t="s">
        <v>154</v>
      </c>
      <c r="J434" t="s">
        <v>153</v>
      </c>
      <c r="K434" t="s">
        <v>58</v>
      </c>
      <c r="L434" s="1" t="str">
        <f>表1[[#This Row],[ART]]&amp;".pdf"</f>
        <v>KOG-1.pdf</v>
      </c>
      <c r="M434" s="1"/>
      <c r="N434" s="1">
        <f>ROUNDUP(表1[[#This Row],[NUMBER]]/12,0)+1</f>
        <v>6</v>
      </c>
      <c r="O434" s="1"/>
      <c r="P434" s="1">
        <f>ROUNDUP(表1[[#This Row],[外箱贴标]]/12,0)+2</f>
        <v>2</v>
      </c>
      <c r="Q434" s="1">
        <f>ROUNDUP(表1[[#This Row],[NUMBER]]/25,0)</f>
        <v>2</v>
      </c>
    </row>
    <row r="435" spans="1:17">
      <c r="A435" s="1" t="s">
        <v>84</v>
      </c>
      <c r="B435" s="2">
        <v>42984</v>
      </c>
      <c r="C435" s="2" t="s">
        <v>144</v>
      </c>
      <c r="D435" t="s">
        <v>82</v>
      </c>
      <c r="E435">
        <v>7453089532055</v>
      </c>
      <c r="F435" s="8" t="s">
        <v>7</v>
      </c>
      <c r="G435">
        <v>36</v>
      </c>
      <c r="H435" s="10">
        <v>100</v>
      </c>
      <c r="I435" t="s">
        <v>154</v>
      </c>
      <c r="J435" t="s">
        <v>152</v>
      </c>
      <c r="K435" t="s">
        <v>85</v>
      </c>
      <c r="L435" s="1" t="str">
        <f>表1[[#This Row],[ART]]&amp;".pdf"</f>
        <v>KOG-1.pdf</v>
      </c>
      <c r="M435" s="1"/>
      <c r="N435" s="1">
        <f>ROUNDUP(表1[[#This Row],[NUMBER]]/12,0)+1</f>
        <v>10</v>
      </c>
      <c r="O435" s="1"/>
      <c r="P435" s="1">
        <f>ROUNDUP(表1[[#This Row],[外箱贴标]]/12,0)+2</f>
        <v>2</v>
      </c>
      <c r="Q435" s="1">
        <f>ROUNDUP(表1[[#This Row],[NUMBER]]/25,0)</f>
        <v>4</v>
      </c>
    </row>
    <row r="436" spans="1:17">
      <c r="A436" s="1" t="s">
        <v>84</v>
      </c>
      <c r="B436" s="2">
        <v>42984</v>
      </c>
      <c r="C436" s="2" t="s">
        <v>144</v>
      </c>
      <c r="D436" t="s">
        <v>82</v>
      </c>
      <c r="E436">
        <v>7453089532055</v>
      </c>
      <c r="F436" s="8" t="s">
        <v>7</v>
      </c>
      <c r="G436">
        <v>37</v>
      </c>
      <c r="H436" s="10">
        <v>150</v>
      </c>
      <c r="I436" t="s">
        <v>154</v>
      </c>
      <c r="J436" t="s">
        <v>152</v>
      </c>
      <c r="K436" t="s">
        <v>85</v>
      </c>
      <c r="L436" s="1" t="str">
        <f>表1[[#This Row],[ART]]&amp;".pdf"</f>
        <v>KOG-1.pdf</v>
      </c>
      <c r="M436" s="1"/>
      <c r="N436" s="1">
        <f>ROUNDUP(表1[[#This Row],[NUMBER]]/12,0)+1</f>
        <v>14</v>
      </c>
      <c r="O436" s="1"/>
      <c r="P436" s="1">
        <f>ROUNDUP(表1[[#This Row],[外箱贴标]]/12,0)+2</f>
        <v>2</v>
      </c>
      <c r="Q436" s="1">
        <f>ROUNDUP(表1[[#This Row],[NUMBER]]/25,0)</f>
        <v>6</v>
      </c>
    </row>
    <row r="437" spans="1:17">
      <c r="A437" s="1" t="s">
        <v>84</v>
      </c>
      <c r="B437" s="2">
        <v>42984</v>
      </c>
      <c r="C437" s="2" t="s">
        <v>144</v>
      </c>
      <c r="D437" t="s">
        <v>82</v>
      </c>
      <c r="E437">
        <v>7453089532055</v>
      </c>
      <c r="F437" s="8" t="s">
        <v>7</v>
      </c>
      <c r="G437">
        <v>38</v>
      </c>
      <c r="H437" s="10">
        <v>150</v>
      </c>
      <c r="I437" t="s">
        <v>154</v>
      </c>
      <c r="J437" t="s">
        <v>152</v>
      </c>
      <c r="K437" t="s">
        <v>85</v>
      </c>
      <c r="L437" s="1" t="str">
        <f>表1[[#This Row],[ART]]&amp;".pdf"</f>
        <v>KOG-1.pdf</v>
      </c>
      <c r="M437" s="1"/>
      <c r="N437" s="1">
        <f>ROUNDUP(表1[[#This Row],[NUMBER]]/12,0)+1</f>
        <v>14</v>
      </c>
      <c r="O437" s="1"/>
      <c r="P437" s="1">
        <f>ROUNDUP(表1[[#This Row],[外箱贴标]]/12,0)+2</f>
        <v>2</v>
      </c>
      <c r="Q437" s="1">
        <f>ROUNDUP(表1[[#This Row],[NUMBER]]/25,0)</f>
        <v>6</v>
      </c>
    </row>
    <row r="438" spans="1:17">
      <c r="A438" s="1" t="s">
        <v>84</v>
      </c>
      <c r="B438" s="2">
        <v>42984</v>
      </c>
      <c r="C438" s="2" t="s">
        <v>144</v>
      </c>
      <c r="D438" t="s">
        <v>82</v>
      </c>
      <c r="E438">
        <v>7453089532055</v>
      </c>
      <c r="F438" s="8" t="s">
        <v>7</v>
      </c>
      <c r="G438">
        <v>39</v>
      </c>
      <c r="H438" s="10">
        <v>100</v>
      </c>
      <c r="I438" t="s">
        <v>154</v>
      </c>
      <c r="J438" t="s">
        <v>152</v>
      </c>
      <c r="K438" t="s">
        <v>85</v>
      </c>
      <c r="L438" s="1" t="str">
        <f>表1[[#This Row],[ART]]&amp;".pdf"</f>
        <v>KOG-1.pdf</v>
      </c>
      <c r="M438" s="1"/>
      <c r="N438" s="1">
        <f>ROUNDUP(表1[[#This Row],[NUMBER]]/12,0)+1</f>
        <v>10</v>
      </c>
      <c r="O438" s="1"/>
      <c r="P438" s="1">
        <f>ROUNDUP(表1[[#This Row],[外箱贴标]]/12,0)+2</f>
        <v>2</v>
      </c>
      <c r="Q438" s="1">
        <f>ROUNDUP(表1[[#This Row],[NUMBER]]/25,0)</f>
        <v>4</v>
      </c>
    </row>
    <row r="439" spans="1:17">
      <c r="A439" s="1" t="s">
        <v>84</v>
      </c>
      <c r="B439" s="2">
        <v>42984</v>
      </c>
      <c r="C439" s="2" t="s">
        <v>144</v>
      </c>
      <c r="D439" t="s">
        <v>82</v>
      </c>
      <c r="E439">
        <v>7453089532055</v>
      </c>
      <c r="F439" s="8" t="s">
        <v>7</v>
      </c>
      <c r="G439">
        <v>40</v>
      </c>
      <c r="H439" s="10">
        <v>50</v>
      </c>
      <c r="I439" t="s">
        <v>154</v>
      </c>
      <c r="J439" t="s">
        <v>152</v>
      </c>
      <c r="K439" t="s">
        <v>85</v>
      </c>
      <c r="L439" s="1" t="str">
        <f>表1[[#This Row],[ART]]&amp;".pdf"</f>
        <v>KOG-1.pdf</v>
      </c>
      <c r="M439" s="1"/>
      <c r="N439" s="1">
        <f>ROUNDUP(表1[[#This Row],[NUMBER]]/12,0)+1</f>
        <v>6</v>
      </c>
      <c r="O439" s="1"/>
      <c r="P439" s="1">
        <f>ROUNDUP(表1[[#This Row],[外箱贴标]]/12,0)+2</f>
        <v>2</v>
      </c>
      <c r="Q439" s="1">
        <f>ROUNDUP(表1[[#This Row],[NUMBER]]/25,0)</f>
        <v>2</v>
      </c>
    </row>
    <row r="440" spans="1:17">
      <c r="A440" s="1" t="s">
        <v>84</v>
      </c>
      <c r="B440" s="2">
        <v>42984</v>
      </c>
      <c r="C440" s="2" t="s">
        <v>144</v>
      </c>
      <c r="D440" t="s">
        <v>82</v>
      </c>
      <c r="E440">
        <v>7453089532055</v>
      </c>
      <c r="F440" t="s">
        <v>10</v>
      </c>
      <c r="G440">
        <v>35</v>
      </c>
      <c r="H440" s="10">
        <v>50</v>
      </c>
      <c r="I440" t="s">
        <v>154</v>
      </c>
      <c r="J440" t="s">
        <v>152</v>
      </c>
      <c r="K440" t="s">
        <v>85</v>
      </c>
      <c r="L440" s="1" t="str">
        <f>表1[[#This Row],[ART]]&amp;".pdf"</f>
        <v>KOG-1.pdf</v>
      </c>
      <c r="M440" s="1"/>
      <c r="N440" s="1">
        <f>ROUNDUP(表1[[#This Row],[NUMBER]]/12,0)+1</f>
        <v>6</v>
      </c>
      <c r="O440" s="1"/>
      <c r="P440" s="1">
        <f>ROUNDUP(表1[[#This Row],[外箱贴标]]/12,0)+2</f>
        <v>2</v>
      </c>
      <c r="Q440" s="1">
        <f>ROUNDUP(表1[[#This Row],[NUMBER]]/25,0)</f>
        <v>2</v>
      </c>
    </row>
    <row r="441" spans="1:17">
      <c r="A441" s="1" t="s">
        <v>84</v>
      </c>
      <c r="B441" s="2">
        <v>42984</v>
      </c>
      <c r="C441" s="2" t="s">
        <v>144</v>
      </c>
      <c r="D441" t="s">
        <v>82</v>
      </c>
      <c r="E441">
        <v>7453089532055</v>
      </c>
      <c r="F441" t="s">
        <v>10</v>
      </c>
      <c r="G441">
        <v>36</v>
      </c>
      <c r="H441" s="10">
        <v>100</v>
      </c>
      <c r="I441" t="s">
        <v>154</v>
      </c>
      <c r="J441" t="s">
        <v>152</v>
      </c>
      <c r="K441" t="s">
        <v>85</v>
      </c>
      <c r="L441" s="1" t="str">
        <f>表1[[#This Row],[ART]]&amp;".pdf"</f>
        <v>KOG-1.pdf</v>
      </c>
      <c r="M441" s="1"/>
      <c r="N441" s="1">
        <f>ROUNDUP(表1[[#This Row],[NUMBER]]/12,0)+1</f>
        <v>10</v>
      </c>
      <c r="O441" s="1"/>
      <c r="P441" s="1">
        <f>ROUNDUP(表1[[#This Row],[外箱贴标]]/12,0)+2</f>
        <v>2</v>
      </c>
      <c r="Q441" s="1">
        <f>ROUNDUP(表1[[#This Row],[NUMBER]]/25,0)</f>
        <v>4</v>
      </c>
    </row>
    <row r="442" spans="1:17">
      <c r="A442" s="1" t="s">
        <v>84</v>
      </c>
      <c r="B442" s="2">
        <v>42984</v>
      </c>
      <c r="C442" s="2" t="s">
        <v>144</v>
      </c>
      <c r="D442" t="s">
        <v>82</v>
      </c>
      <c r="E442">
        <v>7453089532055</v>
      </c>
      <c r="F442" t="s">
        <v>10</v>
      </c>
      <c r="G442">
        <v>37</v>
      </c>
      <c r="H442" s="10">
        <v>150</v>
      </c>
      <c r="I442" t="s">
        <v>154</v>
      </c>
      <c r="J442" t="s">
        <v>152</v>
      </c>
      <c r="K442" t="s">
        <v>85</v>
      </c>
      <c r="L442" s="1" t="str">
        <f>表1[[#This Row],[ART]]&amp;".pdf"</f>
        <v>KOG-1.pdf</v>
      </c>
      <c r="M442" s="1"/>
      <c r="N442" s="1">
        <f>ROUNDUP(表1[[#This Row],[NUMBER]]/12,0)+1</f>
        <v>14</v>
      </c>
      <c r="O442" s="1"/>
      <c r="P442" s="1">
        <f>ROUNDUP(表1[[#This Row],[外箱贴标]]/12,0)+2</f>
        <v>2</v>
      </c>
      <c r="Q442" s="1">
        <f>ROUNDUP(表1[[#This Row],[NUMBER]]/25,0)</f>
        <v>6</v>
      </c>
    </row>
    <row r="443" spans="1:17">
      <c r="A443" s="1" t="s">
        <v>84</v>
      </c>
      <c r="B443" s="2">
        <v>42984</v>
      </c>
      <c r="C443" s="2" t="s">
        <v>144</v>
      </c>
      <c r="D443" t="s">
        <v>82</v>
      </c>
      <c r="E443">
        <v>7453089532055</v>
      </c>
      <c r="F443" t="s">
        <v>10</v>
      </c>
      <c r="G443">
        <v>38</v>
      </c>
      <c r="H443" s="10">
        <v>150</v>
      </c>
      <c r="I443" t="s">
        <v>154</v>
      </c>
      <c r="J443" t="s">
        <v>152</v>
      </c>
      <c r="K443" t="s">
        <v>85</v>
      </c>
      <c r="L443" s="1" t="str">
        <f>表1[[#This Row],[ART]]&amp;".pdf"</f>
        <v>KOG-1.pdf</v>
      </c>
      <c r="M443" s="1"/>
      <c r="N443" s="1">
        <f>ROUNDUP(表1[[#This Row],[NUMBER]]/12,0)+1</f>
        <v>14</v>
      </c>
      <c r="O443" s="1"/>
      <c r="P443" s="1">
        <f>ROUNDUP(表1[[#This Row],[外箱贴标]]/12,0)+2</f>
        <v>2</v>
      </c>
      <c r="Q443" s="1">
        <f>ROUNDUP(表1[[#This Row],[NUMBER]]/25,0)</f>
        <v>6</v>
      </c>
    </row>
    <row r="444" spans="1:17">
      <c r="A444" s="1" t="s">
        <v>84</v>
      </c>
      <c r="B444" s="2">
        <v>42984</v>
      </c>
      <c r="C444" s="2" t="s">
        <v>144</v>
      </c>
      <c r="D444" t="s">
        <v>82</v>
      </c>
      <c r="E444">
        <v>7453089532055</v>
      </c>
      <c r="F444" t="s">
        <v>10</v>
      </c>
      <c r="G444">
        <v>39</v>
      </c>
      <c r="H444" s="10">
        <v>100</v>
      </c>
      <c r="I444" t="s">
        <v>154</v>
      </c>
      <c r="J444" t="s">
        <v>152</v>
      </c>
      <c r="K444" t="s">
        <v>85</v>
      </c>
      <c r="L444" s="1" t="str">
        <f>表1[[#This Row],[ART]]&amp;".pdf"</f>
        <v>KOG-1.pdf</v>
      </c>
      <c r="M444" s="1"/>
      <c r="N444" s="1">
        <f>ROUNDUP(表1[[#This Row],[NUMBER]]/12,0)+1</f>
        <v>10</v>
      </c>
      <c r="O444" s="1"/>
      <c r="P444" s="1">
        <f>ROUNDUP(表1[[#This Row],[外箱贴标]]/12,0)+2</f>
        <v>2</v>
      </c>
      <c r="Q444" s="1">
        <f>ROUNDUP(表1[[#This Row],[NUMBER]]/25,0)</f>
        <v>4</v>
      </c>
    </row>
    <row r="445" spans="1:17">
      <c r="A445" s="1" t="s">
        <v>84</v>
      </c>
      <c r="B445" s="2">
        <v>42984</v>
      </c>
      <c r="C445" s="2" t="s">
        <v>144</v>
      </c>
      <c r="D445" t="s">
        <v>82</v>
      </c>
      <c r="E445">
        <v>7453089532055</v>
      </c>
      <c r="F445" t="s">
        <v>10</v>
      </c>
      <c r="G445">
        <v>40</v>
      </c>
      <c r="H445" s="10">
        <v>50</v>
      </c>
      <c r="I445" t="s">
        <v>154</v>
      </c>
      <c r="J445" t="s">
        <v>152</v>
      </c>
      <c r="K445" t="s">
        <v>85</v>
      </c>
      <c r="L445" s="1" t="str">
        <f>表1[[#This Row],[ART]]&amp;".pdf"</f>
        <v>KOG-1.pdf</v>
      </c>
      <c r="M445" s="1"/>
      <c r="N445" s="1">
        <f>ROUNDUP(表1[[#This Row],[NUMBER]]/12,0)+1</f>
        <v>6</v>
      </c>
      <c r="O445" s="1"/>
      <c r="P445" s="1">
        <f>ROUNDUP(表1[[#This Row],[外箱贴标]]/12,0)+2</f>
        <v>2</v>
      </c>
      <c r="Q445" s="1">
        <f>ROUNDUP(表1[[#This Row],[NUMBER]]/25,0)</f>
        <v>2</v>
      </c>
    </row>
    <row r="446" spans="1:17">
      <c r="A446" s="1" t="s">
        <v>84</v>
      </c>
      <c r="B446" s="2">
        <v>42984</v>
      </c>
      <c r="C446" s="2" t="s">
        <v>144</v>
      </c>
      <c r="D446" t="s">
        <v>82</v>
      </c>
      <c r="E446">
        <v>7453089532055</v>
      </c>
      <c r="F446" s="8" t="s">
        <v>83</v>
      </c>
      <c r="G446">
        <v>35</v>
      </c>
      <c r="H446" s="10">
        <v>50</v>
      </c>
      <c r="I446" t="s">
        <v>154</v>
      </c>
      <c r="J446" t="s">
        <v>152</v>
      </c>
      <c r="K446" t="s">
        <v>85</v>
      </c>
      <c r="L446" s="1" t="str">
        <f>表1[[#This Row],[ART]]&amp;".pdf"</f>
        <v>KOG-1.pdf</v>
      </c>
      <c r="M446" s="1"/>
      <c r="N446" s="1">
        <f>ROUNDUP(表1[[#This Row],[NUMBER]]/12,0)+1</f>
        <v>6</v>
      </c>
      <c r="O446" s="1"/>
      <c r="P446" s="1">
        <f>ROUNDUP(表1[[#This Row],[外箱贴标]]/12,0)+2</f>
        <v>2</v>
      </c>
      <c r="Q446" s="1">
        <f>ROUNDUP(表1[[#This Row],[NUMBER]]/25,0)</f>
        <v>2</v>
      </c>
    </row>
    <row r="447" spans="1:17">
      <c r="A447" s="1" t="s">
        <v>84</v>
      </c>
      <c r="B447" s="2">
        <v>42984</v>
      </c>
      <c r="C447" s="2" t="s">
        <v>144</v>
      </c>
      <c r="D447" t="s">
        <v>82</v>
      </c>
      <c r="E447">
        <v>7453089532055</v>
      </c>
      <c r="F447" s="8" t="s">
        <v>83</v>
      </c>
      <c r="G447">
        <v>36</v>
      </c>
      <c r="H447" s="10">
        <v>100</v>
      </c>
      <c r="I447" t="s">
        <v>154</v>
      </c>
      <c r="J447" t="s">
        <v>152</v>
      </c>
      <c r="K447" t="s">
        <v>85</v>
      </c>
      <c r="L447" s="1" t="str">
        <f>表1[[#This Row],[ART]]&amp;".pdf"</f>
        <v>KOG-1.pdf</v>
      </c>
      <c r="M447" s="1"/>
      <c r="N447" s="1">
        <f>ROUNDUP(表1[[#This Row],[NUMBER]]/12,0)+1</f>
        <v>10</v>
      </c>
      <c r="O447" s="1"/>
      <c r="P447" s="1">
        <f>ROUNDUP(表1[[#This Row],[外箱贴标]]/12,0)+2</f>
        <v>2</v>
      </c>
      <c r="Q447" s="1">
        <f>ROUNDUP(表1[[#This Row],[NUMBER]]/25,0)</f>
        <v>4</v>
      </c>
    </row>
    <row r="448" spans="1:17">
      <c r="A448" s="1" t="s">
        <v>84</v>
      </c>
      <c r="B448" s="2">
        <v>42984</v>
      </c>
      <c r="C448" s="2" t="s">
        <v>144</v>
      </c>
      <c r="D448" t="s">
        <v>82</v>
      </c>
      <c r="E448">
        <v>7453089532055</v>
      </c>
      <c r="F448" s="8" t="s">
        <v>83</v>
      </c>
      <c r="G448">
        <v>37</v>
      </c>
      <c r="H448" s="10">
        <v>150</v>
      </c>
      <c r="I448" t="s">
        <v>154</v>
      </c>
      <c r="J448" t="s">
        <v>152</v>
      </c>
      <c r="K448" t="s">
        <v>85</v>
      </c>
      <c r="L448" s="1" t="str">
        <f>表1[[#This Row],[ART]]&amp;".pdf"</f>
        <v>KOG-1.pdf</v>
      </c>
      <c r="M448" s="1"/>
      <c r="N448" s="1">
        <f>ROUNDUP(表1[[#This Row],[NUMBER]]/12,0)+1</f>
        <v>14</v>
      </c>
      <c r="O448" s="1"/>
      <c r="P448" s="1">
        <f>ROUNDUP(表1[[#This Row],[外箱贴标]]/12,0)+2</f>
        <v>2</v>
      </c>
      <c r="Q448" s="1">
        <f>ROUNDUP(表1[[#This Row],[NUMBER]]/25,0)</f>
        <v>6</v>
      </c>
    </row>
    <row r="449" spans="1:17">
      <c r="A449" s="1" t="s">
        <v>84</v>
      </c>
      <c r="B449" s="2">
        <v>42984</v>
      </c>
      <c r="C449" s="2" t="s">
        <v>144</v>
      </c>
      <c r="D449" t="s">
        <v>82</v>
      </c>
      <c r="E449">
        <v>7453089532055</v>
      </c>
      <c r="F449" s="8" t="s">
        <v>83</v>
      </c>
      <c r="G449">
        <v>38</v>
      </c>
      <c r="H449" s="10">
        <v>150</v>
      </c>
      <c r="I449" t="s">
        <v>154</v>
      </c>
      <c r="J449" t="s">
        <v>152</v>
      </c>
      <c r="K449" t="s">
        <v>85</v>
      </c>
      <c r="L449" s="1" t="str">
        <f>表1[[#This Row],[ART]]&amp;".pdf"</f>
        <v>KOG-1.pdf</v>
      </c>
      <c r="M449" s="1"/>
      <c r="N449" s="1">
        <f>ROUNDUP(表1[[#This Row],[NUMBER]]/12,0)+1</f>
        <v>14</v>
      </c>
      <c r="O449" s="1"/>
      <c r="P449" s="1">
        <f>ROUNDUP(表1[[#This Row],[外箱贴标]]/12,0)+2</f>
        <v>2</v>
      </c>
      <c r="Q449" s="1">
        <f>ROUNDUP(表1[[#This Row],[NUMBER]]/25,0)</f>
        <v>6</v>
      </c>
    </row>
    <row r="450" spans="1:17">
      <c r="A450" s="1" t="s">
        <v>84</v>
      </c>
      <c r="B450" s="2">
        <v>42984</v>
      </c>
      <c r="C450" s="2" t="s">
        <v>144</v>
      </c>
      <c r="D450" t="s">
        <v>82</v>
      </c>
      <c r="E450">
        <v>7453089532055</v>
      </c>
      <c r="F450" s="8" t="s">
        <v>83</v>
      </c>
      <c r="G450">
        <v>39</v>
      </c>
      <c r="H450" s="10">
        <v>100</v>
      </c>
      <c r="I450" t="s">
        <v>154</v>
      </c>
      <c r="J450" t="s">
        <v>152</v>
      </c>
      <c r="K450" t="s">
        <v>85</v>
      </c>
      <c r="L450" s="1" t="str">
        <f>表1[[#This Row],[ART]]&amp;".pdf"</f>
        <v>KOG-1.pdf</v>
      </c>
      <c r="M450" s="1"/>
      <c r="N450" s="1">
        <f>ROUNDUP(表1[[#This Row],[NUMBER]]/12,0)+1</f>
        <v>10</v>
      </c>
      <c r="O450" s="1"/>
      <c r="P450" s="1">
        <f>ROUNDUP(表1[[#This Row],[外箱贴标]]/12,0)+2</f>
        <v>2</v>
      </c>
      <c r="Q450" s="1">
        <f>ROUNDUP(表1[[#This Row],[NUMBER]]/25,0)</f>
        <v>4</v>
      </c>
    </row>
    <row r="451" spans="1:17">
      <c r="A451" s="1" t="s">
        <v>84</v>
      </c>
      <c r="B451" s="2">
        <v>42984</v>
      </c>
      <c r="C451" s="2" t="s">
        <v>144</v>
      </c>
      <c r="D451" t="s">
        <v>82</v>
      </c>
      <c r="E451">
        <v>7453089532055</v>
      </c>
      <c r="F451" s="8" t="s">
        <v>83</v>
      </c>
      <c r="G451">
        <v>40</v>
      </c>
      <c r="H451" s="10">
        <v>50</v>
      </c>
      <c r="I451" t="s">
        <v>21</v>
      </c>
      <c r="J451" t="s">
        <v>153</v>
      </c>
      <c r="K451" t="s">
        <v>58</v>
      </c>
      <c r="L451" s="1" t="str">
        <f>表1[[#This Row],[ART]]&amp;".pdf"</f>
        <v>KOG-1.pdf</v>
      </c>
      <c r="M451" s="1"/>
      <c r="N451" s="1">
        <f>ROUNDUP(表1[[#This Row],[NUMBER]]/12,0)+1</f>
        <v>6</v>
      </c>
      <c r="O451" s="1"/>
      <c r="P451" s="1">
        <f>ROUNDUP(表1[[#This Row],[外箱贴标]]/12,0)+2</f>
        <v>2</v>
      </c>
      <c r="Q451" s="1">
        <f>ROUNDUP(表1[[#This Row],[NUMBER]]/25,0)</f>
        <v>2</v>
      </c>
    </row>
    <row r="452" spans="1:17">
      <c r="A452" s="1" t="s">
        <v>86</v>
      </c>
      <c r="B452" s="2">
        <v>43001</v>
      </c>
      <c r="C452" s="2" t="s">
        <v>144</v>
      </c>
      <c r="D452" t="s">
        <v>87</v>
      </c>
      <c r="E452">
        <v>7453089532116</v>
      </c>
      <c r="F452" t="s">
        <v>8</v>
      </c>
      <c r="G452">
        <v>35</v>
      </c>
      <c r="H452" s="10">
        <f>84*1</f>
        <v>84</v>
      </c>
      <c r="I452" t="s">
        <v>21</v>
      </c>
      <c r="J452" t="s">
        <v>153</v>
      </c>
      <c r="K452" t="s">
        <v>58</v>
      </c>
      <c r="L452" s="1" t="str">
        <f>"NORMAL.pdf"</f>
        <v>NORMAL.pdf</v>
      </c>
      <c r="M452" s="1"/>
      <c r="N452" s="1">
        <f>ROUNDUP(表1[[#This Row],[NUMBER]]/12,0)+1</f>
        <v>8</v>
      </c>
      <c r="O452" s="1"/>
      <c r="P452" s="1">
        <f>ROUNDUP(表1[[#This Row],[外箱贴标]]/12,0)+2</f>
        <v>2</v>
      </c>
      <c r="Q452" s="1">
        <f>ROUNDUP(表1[[#This Row],[NUMBER]]/25,0)</f>
        <v>4</v>
      </c>
    </row>
    <row r="453" spans="1:17">
      <c r="A453" s="1" t="s">
        <v>86</v>
      </c>
      <c r="B453" s="2">
        <v>43001</v>
      </c>
      <c r="C453" s="2" t="s">
        <v>144</v>
      </c>
      <c r="D453" t="s">
        <v>87</v>
      </c>
      <c r="E453">
        <v>7453089532116</v>
      </c>
      <c r="F453" t="s">
        <v>8</v>
      </c>
      <c r="G453">
        <v>36</v>
      </c>
      <c r="H453" s="10">
        <f>H452*2</f>
        <v>168</v>
      </c>
      <c r="I453" t="s">
        <v>21</v>
      </c>
      <c r="J453" t="s">
        <v>153</v>
      </c>
      <c r="K453" t="s">
        <v>58</v>
      </c>
      <c r="L453" s="1" t="str">
        <f t="shared" ref="L453:L493" si="0">"NORMAL.pdf"</f>
        <v>NORMAL.pdf</v>
      </c>
      <c r="M453" s="1"/>
      <c r="N453" s="1">
        <f>ROUNDUP(表1[[#This Row],[NUMBER]]/12,0)+1</f>
        <v>15</v>
      </c>
      <c r="O453" s="1"/>
      <c r="P453" s="1">
        <f>ROUNDUP(表1[[#This Row],[外箱贴标]]/12,0)+2</f>
        <v>2</v>
      </c>
      <c r="Q453" s="1">
        <f>ROUNDUP(表1[[#This Row],[NUMBER]]/25,0)</f>
        <v>7</v>
      </c>
    </row>
    <row r="454" spans="1:17">
      <c r="A454" s="1" t="s">
        <v>86</v>
      </c>
      <c r="B454" s="2">
        <v>43001</v>
      </c>
      <c r="C454" s="2" t="s">
        <v>144</v>
      </c>
      <c r="D454" t="s">
        <v>87</v>
      </c>
      <c r="E454">
        <v>7453089532116</v>
      </c>
      <c r="F454" t="s">
        <v>8</v>
      </c>
      <c r="G454">
        <v>37</v>
      </c>
      <c r="H454" s="10">
        <f>H452*3</f>
        <v>252</v>
      </c>
      <c r="I454" t="s">
        <v>21</v>
      </c>
      <c r="J454" t="s">
        <v>153</v>
      </c>
      <c r="K454" t="s">
        <v>58</v>
      </c>
      <c r="L454" s="1" t="str">
        <f t="shared" si="0"/>
        <v>NORMAL.pdf</v>
      </c>
      <c r="M454" s="1"/>
      <c r="N454" s="1">
        <f>ROUNDUP(表1[[#This Row],[NUMBER]]/12,0)+1</f>
        <v>22</v>
      </c>
      <c r="O454" s="1"/>
      <c r="P454" s="1">
        <f>ROUNDUP(表1[[#This Row],[外箱贴标]]/12,0)+2</f>
        <v>2</v>
      </c>
      <c r="Q454" s="1">
        <f>ROUNDUP(表1[[#This Row],[NUMBER]]/25,0)</f>
        <v>11</v>
      </c>
    </row>
    <row r="455" spans="1:17">
      <c r="A455" s="1" t="s">
        <v>86</v>
      </c>
      <c r="B455" s="2">
        <v>43001</v>
      </c>
      <c r="C455" s="2" t="s">
        <v>144</v>
      </c>
      <c r="D455" t="s">
        <v>87</v>
      </c>
      <c r="E455">
        <v>7453089532116</v>
      </c>
      <c r="F455" t="s">
        <v>8</v>
      </c>
      <c r="G455">
        <v>38</v>
      </c>
      <c r="H455" s="10">
        <f>H452*3</f>
        <v>252</v>
      </c>
      <c r="I455" t="s">
        <v>21</v>
      </c>
      <c r="J455" t="s">
        <v>153</v>
      </c>
      <c r="K455" t="s">
        <v>58</v>
      </c>
      <c r="L455" s="1" t="str">
        <f t="shared" si="0"/>
        <v>NORMAL.pdf</v>
      </c>
      <c r="M455" s="1"/>
      <c r="N455" s="1">
        <f>ROUNDUP(表1[[#This Row],[NUMBER]]/12,0)+1</f>
        <v>22</v>
      </c>
      <c r="O455" s="1"/>
      <c r="P455" s="1">
        <f>ROUNDUP(表1[[#This Row],[外箱贴标]]/12,0)+2</f>
        <v>2</v>
      </c>
      <c r="Q455" s="1">
        <f>ROUNDUP(表1[[#This Row],[NUMBER]]/25,0)</f>
        <v>11</v>
      </c>
    </row>
    <row r="456" spans="1:17">
      <c r="A456" s="1" t="s">
        <v>86</v>
      </c>
      <c r="B456" s="2">
        <v>43001</v>
      </c>
      <c r="C456" s="2" t="s">
        <v>144</v>
      </c>
      <c r="D456" t="s">
        <v>87</v>
      </c>
      <c r="E456">
        <v>7453089532116</v>
      </c>
      <c r="F456" t="s">
        <v>8</v>
      </c>
      <c r="G456">
        <v>39</v>
      </c>
      <c r="H456" s="10">
        <f>H453</f>
        <v>168</v>
      </c>
      <c r="I456" t="s">
        <v>21</v>
      </c>
      <c r="J456" t="s">
        <v>153</v>
      </c>
      <c r="K456" t="s">
        <v>58</v>
      </c>
      <c r="L456" s="1" t="str">
        <f t="shared" si="0"/>
        <v>NORMAL.pdf</v>
      </c>
      <c r="M456" s="1"/>
      <c r="N456" s="1">
        <f>ROUNDUP(表1[[#This Row],[NUMBER]]/12,0)+1</f>
        <v>15</v>
      </c>
      <c r="O456" s="1"/>
      <c r="P456" s="1">
        <f>ROUNDUP(表1[[#This Row],[外箱贴标]]/12,0)+2</f>
        <v>2</v>
      </c>
      <c r="Q456" s="1">
        <f>ROUNDUP(表1[[#This Row],[NUMBER]]/25,0)</f>
        <v>7</v>
      </c>
    </row>
    <row r="457" spans="1:17">
      <c r="A457" s="1" t="s">
        <v>86</v>
      </c>
      <c r="B457" s="2">
        <v>43001</v>
      </c>
      <c r="C457" s="2" t="s">
        <v>144</v>
      </c>
      <c r="D457" t="s">
        <v>87</v>
      </c>
      <c r="E457">
        <v>7453089532116</v>
      </c>
      <c r="F457" t="s">
        <v>8</v>
      </c>
      <c r="G457">
        <v>40</v>
      </c>
      <c r="H457" s="10">
        <f>H452</f>
        <v>84</v>
      </c>
      <c r="I457" t="s">
        <v>21</v>
      </c>
      <c r="J457" t="s">
        <v>153</v>
      </c>
      <c r="K457" t="s">
        <v>58</v>
      </c>
      <c r="L457" s="1" t="str">
        <f t="shared" si="0"/>
        <v>NORMAL.pdf</v>
      </c>
      <c r="M457" s="1"/>
      <c r="N457" s="1">
        <f>ROUNDUP(表1[[#This Row],[NUMBER]]/12,0)+1</f>
        <v>8</v>
      </c>
      <c r="O457" s="1"/>
      <c r="P457" s="1">
        <f>ROUNDUP(表1[[#This Row],[外箱贴标]]/12,0)+2</f>
        <v>2</v>
      </c>
      <c r="Q457" s="1">
        <f>ROUNDUP(表1[[#This Row],[NUMBER]]/25,0)</f>
        <v>4</v>
      </c>
    </row>
    <row r="458" spans="1:17">
      <c r="A458" s="1" t="s">
        <v>86</v>
      </c>
      <c r="B458" s="2">
        <v>43001</v>
      </c>
      <c r="C458" s="2" t="s">
        <v>144</v>
      </c>
      <c r="D458" t="s">
        <v>87</v>
      </c>
      <c r="E458">
        <v>7453089532116</v>
      </c>
      <c r="F458" t="s">
        <v>9</v>
      </c>
      <c r="G458">
        <v>35</v>
      </c>
      <c r="H458" s="10">
        <f>84*1</f>
        <v>84</v>
      </c>
      <c r="I458" t="s">
        <v>21</v>
      </c>
      <c r="J458" t="s">
        <v>153</v>
      </c>
      <c r="K458" t="s">
        <v>58</v>
      </c>
      <c r="L458" s="1" t="str">
        <f t="shared" si="0"/>
        <v>NORMAL.pdf</v>
      </c>
      <c r="M458" s="1"/>
      <c r="N458" s="1">
        <f>ROUNDUP(表1[[#This Row],[NUMBER]]/12,0)+1</f>
        <v>8</v>
      </c>
      <c r="O458" s="1"/>
      <c r="P458" s="1">
        <f>ROUNDUP(表1[[#This Row],[外箱贴标]]/12,0)+2</f>
        <v>2</v>
      </c>
      <c r="Q458" s="1">
        <f>ROUNDUP(表1[[#This Row],[NUMBER]]/25,0)</f>
        <v>4</v>
      </c>
    </row>
    <row r="459" spans="1:17">
      <c r="A459" s="1" t="s">
        <v>86</v>
      </c>
      <c r="B459" s="2">
        <v>43001</v>
      </c>
      <c r="C459" s="2" t="s">
        <v>144</v>
      </c>
      <c r="D459" t="s">
        <v>87</v>
      </c>
      <c r="E459">
        <v>7453089532116</v>
      </c>
      <c r="F459" t="s">
        <v>9</v>
      </c>
      <c r="G459">
        <v>36</v>
      </c>
      <c r="H459" s="10">
        <f>H458*2</f>
        <v>168</v>
      </c>
      <c r="I459" t="s">
        <v>21</v>
      </c>
      <c r="J459" t="s">
        <v>153</v>
      </c>
      <c r="K459" t="s">
        <v>58</v>
      </c>
      <c r="L459" s="1" t="str">
        <f t="shared" si="0"/>
        <v>NORMAL.pdf</v>
      </c>
      <c r="M459" s="1"/>
      <c r="N459" s="1">
        <f>ROUNDUP(表1[[#This Row],[NUMBER]]/12,0)+1</f>
        <v>15</v>
      </c>
      <c r="O459" s="1"/>
      <c r="P459" s="1">
        <f>ROUNDUP(表1[[#This Row],[外箱贴标]]/12,0)+2</f>
        <v>2</v>
      </c>
      <c r="Q459" s="1">
        <f>ROUNDUP(表1[[#This Row],[NUMBER]]/25,0)</f>
        <v>7</v>
      </c>
    </row>
    <row r="460" spans="1:17">
      <c r="A460" s="1" t="s">
        <v>86</v>
      </c>
      <c r="B460" s="2">
        <v>43001</v>
      </c>
      <c r="C460" s="2" t="s">
        <v>144</v>
      </c>
      <c r="D460" t="s">
        <v>87</v>
      </c>
      <c r="E460">
        <v>7453089532116</v>
      </c>
      <c r="F460" t="s">
        <v>9</v>
      </c>
      <c r="G460">
        <v>37</v>
      </c>
      <c r="H460" s="10">
        <f>H458*3</f>
        <v>252</v>
      </c>
      <c r="I460" t="s">
        <v>21</v>
      </c>
      <c r="J460" t="s">
        <v>153</v>
      </c>
      <c r="K460" t="s">
        <v>58</v>
      </c>
      <c r="L460" s="1" t="str">
        <f t="shared" si="0"/>
        <v>NORMAL.pdf</v>
      </c>
      <c r="M460" s="1"/>
      <c r="N460" s="1">
        <f>ROUNDUP(表1[[#This Row],[NUMBER]]/12,0)+1</f>
        <v>22</v>
      </c>
      <c r="O460" s="1"/>
      <c r="P460" s="1">
        <f>ROUNDUP(表1[[#This Row],[外箱贴标]]/12,0)+2</f>
        <v>2</v>
      </c>
      <c r="Q460" s="1">
        <f>ROUNDUP(表1[[#This Row],[NUMBER]]/25,0)</f>
        <v>11</v>
      </c>
    </row>
    <row r="461" spans="1:17">
      <c r="A461" s="1" t="s">
        <v>86</v>
      </c>
      <c r="B461" s="2">
        <v>43001</v>
      </c>
      <c r="C461" s="2" t="s">
        <v>144</v>
      </c>
      <c r="D461" t="s">
        <v>87</v>
      </c>
      <c r="E461">
        <v>7453089532116</v>
      </c>
      <c r="F461" t="s">
        <v>9</v>
      </c>
      <c r="G461">
        <v>38</v>
      </c>
      <c r="H461" s="10">
        <f>H458*3</f>
        <v>252</v>
      </c>
      <c r="I461" t="s">
        <v>21</v>
      </c>
      <c r="J461" t="s">
        <v>153</v>
      </c>
      <c r="K461" t="s">
        <v>58</v>
      </c>
      <c r="L461" s="1" t="str">
        <f t="shared" si="0"/>
        <v>NORMAL.pdf</v>
      </c>
      <c r="M461" s="1"/>
      <c r="N461" s="1">
        <f>ROUNDUP(表1[[#This Row],[NUMBER]]/12,0)+1</f>
        <v>22</v>
      </c>
      <c r="O461" s="1"/>
      <c r="P461" s="1">
        <f>ROUNDUP(表1[[#This Row],[外箱贴标]]/12,0)+2</f>
        <v>2</v>
      </c>
      <c r="Q461" s="1">
        <f>ROUNDUP(表1[[#This Row],[NUMBER]]/25,0)</f>
        <v>11</v>
      </c>
    </row>
    <row r="462" spans="1:17">
      <c r="A462" s="1" t="s">
        <v>86</v>
      </c>
      <c r="B462" s="2">
        <v>43001</v>
      </c>
      <c r="C462" s="2" t="s">
        <v>144</v>
      </c>
      <c r="D462" t="s">
        <v>87</v>
      </c>
      <c r="E462">
        <v>7453089532116</v>
      </c>
      <c r="F462" t="s">
        <v>9</v>
      </c>
      <c r="G462">
        <v>39</v>
      </c>
      <c r="H462" s="10">
        <f>H459</f>
        <v>168</v>
      </c>
      <c r="I462" t="s">
        <v>21</v>
      </c>
      <c r="J462" t="s">
        <v>153</v>
      </c>
      <c r="K462" t="s">
        <v>58</v>
      </c>
      <c r="L462" s="1" t="str">
        <f t="shared" si="0"/>
        <v>NORMAL.pdf</v>
      </c>
      <c r="M462" s="1"/>
      <c r="N462" s="1">
        <f>ROUNDUP(表1[[#This Row],[NUMBER]]/12,0)+1</f>
        <v>15</v>
      </c>
      <c r="O462" s="1"/>
      <c r="P462" s="1">
        <f>ROUNDUP(表1[[#This Row],[外箱贴标]]/12,0)+2</f>
        <v>2</v>
      </c>
      <c r="Q462" s="1">
        <f>ROUNDUP(表1[[#This Row],[NUMBER]]/25,0)</f>
        <v>7</v>
      </c>
    </row>
    <row r="463" spans="1:17">
      <c r="A463" s="1" t="s">
        <v>86</v>
      </c>
      <c r="B463" s="2">
        <v>43001</v>
      </c>
      <c r="C463" s="2" t="s">
        <v>144</v>
      </c>
      <c r="D463" t="s">
        <v>87</v>
      </c>
      <c r="E463">
        <v>7453089532116</v>
      </c>
      <c r="F463" t="s">
        <v>9</v>
      </c>
      <c r="G463">
        <v>40</v>
      </c>
      <c r="H463" s="10">
        <f>H458</f>
        <v>84</v>
      </c>
      <c r="I463" t="s">
        <v>21</v>
      </c>
      <c r="J463" t="s">
        <v>153</v>
      </c>
      <c r="K463" t="s">
        <v>58</v>
      </c>
      <c r="L463" s="1" t="str">
        <f t="shared" si="0"/>
        <v>NORMAL.pdf</v>
      </c>
      <c r="M463" s="1"/>
      <c r="N463" s="1">
        <f>ROUNDUP(表1[[#This Row],[NUMBER]]/12,0)+1</f>
        <v>8</v>
      </c>
      <c r="O463" s="1"/>
      <c r="P463" s="1">
        <f>ROUNDUP(表1[[#This Row],[外箱贴标]]/12,0)+2</f>
        <v>2</v>
      </c>
      <c r="Q463" s="1">
        <f>ROUNDUP(表1[[#This Row],[NUMBER]]/25,0)</f>
        <v>4</v>
      </c>
    </row>
    <row r="464" spans="1:17">
      <c r="A464" s="1" t="s">
        <v>86</v>
      </c>
      <c r="B464" s="2">
        <v>43001</v>
      </c>
      <c r="C464" s="2" t="s">
        <v>144</v>
      </c>
      <c r="D464" t="s">
        <v>87</v>
      </c>
      <c r="E464">
        <v>7453089532116</v>
      </c>
      <c r="F464" t="s">
        <v>55</v>
      </c>
      <c r="G464">
        <v>35</v>
      </c>
      <c r="H464" s="10">
        <f>84*1</f>
        <v>84</v>
      </c>
      <c r="I464" t="s">
        <v>21</v>
      </c>
      <c r="J464" t="s">
        <v>153</v>
      </c>
      <c r="K464" t="s">
        <v>58</v>
      </c>
      <c r="L464" s="1" t="str">
        <f t="shared" si="0"/>
        <v>NORMAL.pdf</v>
      </c>
      <c r="M464" s="1"/>
      <c r="N464" s="1">
        <f>ROUNDUP(表1[[#This Row],[NUMBER]]/12,0)+1</f>
        <v>8</v>
      </c>
      <c r="O464" s="1"/>
      <c r="P464" s="1">
        <f>ROUNDUP(表1[[#This Row],[外箱贴标]]/12,0)+2</f>
        <v>2</v>
      </c>
      <c r="Q464" s="1">
        <f>ROUNDUP(表1[[#This Row],[NUMBER]]/25,0)</f>
        <v>4</v>
      </c>
    </row>
    <row r="465" spans="1:17">
      <c r="A465" s="1" t="s">
        <v>86</v>
      </c>
      <c r="B465" s="2">
        <v>43001</v>
      </c>
      <c r="C465" s="2" t="s">
        <v>144</v>
      </c>
      <c r="D465" t="s">
        <v>87</v>
      </c>
      <c r="E465">
        <v>7453089532116</v>
      </c>
      <c r="F465" t="s">
        <v>55</v>
      </c>
      <c r="G465">
        <v>36</v>
      </c>
      <c r="H465" s="10">
        <f>H464*2</f>
        <v>168</v>
      </c>
      <c r="I465" t="s">
        <v>21</v>
      </c>
      <c r="J465" t="s">
        <v>153</v>
      </c>
      <c r="K465" t="s">
        <v>58</v>
      </c>
      <c r="L465" s="1" t="str">
        <f t="shared" si="0"/>
        <v>NORMAL.pdf</v>
      </c>
      <c r="M465" s="1"/>
      <c r="N465" s="1">
        <f>ROUNDUP(表1[[#This Row],[NUMBER]]/12,0)+1</f>
        <v>15</v>
      </c>
      <c r="O465" s="1"/>
      <c r="P465" s="1">
        <f>ROUNDUP(表1[[#This Row],[外箱贴标]]/12,0)+2</f>
        <v>2</v>
      </c>
      <c r="Q465" s="1">
        <f>ROUNDUP(表1[[#This Row],[NUMBER]]/25,0)</f>
        <v>7</v>
      </c>
    </row>
    <row r="466" spans="1:17">
      <c r="A466" s="1" t="s">
        <v>86</v>
      </c>
      <c r="B466" s="2">
        <v>43001</v>
      </c>
      <c r="C466" s="2" t="s">
        <v>144</v>
      </c>
      <c r="D466" t="s">
        <v>87</v>
      </c>
      <c r="E466">
        <v>7453089532116</v>
      </c>
      <c r="F466" t="s">
        <v>55</v>
      </c>
      <c r="G466">
        <v>37</v>
      </c>
      <c r="H466" s="10">
        <f>H464*3</f>
        <v>252</v>
      </c>
      <c r="I466" t="s">
        <v>21</v>
      </c>
      <c r="J466" t="s">
        <v>153</v>
      </c>
      <c r="K466" t="s">
        <v>58</v>
      </c>
      <c r="L466" s="1" t="str">
        <f t="shared" si="0"/>
        <v>NORMAL.pdf</v>
      </c>
      <c r="M466" s="1"/>
      <c r="N466" s="1">
        <f>ROUNDUP(表1[[#This Row],[NUMBER]]/12,0)+1</f>
        <v>22</v>
      </c>
      <c r="O466" s="1"/>
      <c r="P466" s="1">
        <f>ROUNDUP(表1[[#This Row],[外箱贴标]]/12,0)+2</f>
        <v>2</v>
      </c>
      <c r="Q466" s="1">
        <f>ROUNDUP(表1[[#This Row],[NUMBER]]/25,0)</f>
        <v>11</v>
      </c>
    </row>
    <row r="467" spans="1:17">
      <c r="A467" s="1" t="s">
        <v>86</v>
      </c>
      <c r="B467" s="2">
        <v>43001</v>
      </c>
      <c r="C467" s="2" t="s">
        <v>144</v>
      </c>
      <c r="D467" t="s">
        <v>87</v>
      </c>
      <c r="E467">
        <v>7453089532116</v>
      </c>
      <c r="F467" t="s">
        <v>55</v>
      </c>
      <c r="G467">
        <v>38</v>
      </c>
      <c r="H467" s="10">
        <f>H464*3</f>
        <v>252</v>
      </c>
      <c r="I467" t="s">
        <v>21</v>
      </c>
      <c r="J467" t="s">
        <v>153</v>
      </c>
      <c r="K467" t="s">
        <v>58</v>
      </c>
      <c r="L467" s="1" t="str">
        <f t="shared" si="0"/>
        <v>NORMAL.pdf</v>
      </c>
      <c r="M467" s="1"/>
      <c r="N467" s="1">
        <f>ROUNDUP(表1[[#This Row],[NUMBER]]/12,0)+1</f>
        <v>22</v>
      </c>
      <c r="O467" s="1"/>
      <c r="P467" s="1">
        <f>ROUNDUP(表1[[#This Row],[外箱贴标]]/12,0)+2</f>
        <v>2</v>
      </c>
      <c r="Q467" s="1">
        <f>ROUNDUP(表1[[#This Row],[NUMBER]]/25,0)</f>
        <v>11</v>
      </c>
    </row>
    <row r="468" spans="1:17">
      <c r="A468" s="1" t="s">
        <v>86</v>
      </c>
      <c r="B468" s="2">
        <v>43001</v>
      </c>
      <c r="C468" s="2" t="s">
        <v>144</v>
      </c>
      <c r="D468" t="s">
        <v>87</v>
      </c>
      <c r="E468">
        <v>7453089532116</v>
      </c>
      <c r="F468" t="s">
        <v>55</v>
      </c>
      <c r="G468">
        <v>39</v>
      </c>
      <c r="H468" s="10">
        <f>H465</f>
        <v>168</v>
      </c>
      <c r="I468" t="s">
        <v>21</v>
      </c>
      <c r="J468" t="s">
        <v>153</v>
      </c>
      <c r="K468" t="s">
        <v>58</v>
      </c>
      <c r="L468" s="1" t="str">
        <f t="shared" si="0"/>
        <v>NORMAL.pdf</v>
      </c>
      <c r="M468" s="1"/>
      <c r="N468" s="1">
        <f>ROUNDUP(表1[[#This Row],[NUMBER]]/12,0)+1</f>
        <v>15</v>
      </c>
      <c r="O468" s="1"/>
      <c r="P468" s="1">
        <f>ROUNDUP(表1[[#This Row],[外箱贴标]]/12,0)+2</f>
        <v>2</v>
      </c>
      <c r="Q468" s="1">
        <f>ROUNDUP(表1[[#This Row],[NUMBER]]/25,0)</f>
        <v>7</v>
      </c>
    </row>
    <row r="469" spans="1:17">
      <c r="A469" s="1" t="s">
        <v>86</v>
      </c>
      <c r="B469" s="2">
        <v>43001</v>
      </c>
      <c r="C469" s="2" t="s">
        <v>144</v>
      </c>
      <c r="D469" t="s">
        <v>87</v>
      </c>
      <c r="E469">
        <v>7453089532116</v>
      </c>
      <c r="F469" t="s">
        <v>55</v>
      </c>
      <c r="G469">
        <v>40</v>
      </c>
      <c r="H469" s="10">
        <f>H464</f>
        <v>84</v>
      </c>
      <c r="I469" t="s">
        <v>21</v>
      </c>
      <c r="J469" t="s">
        <v>153</v>
      </c>
      <c r="K469" t="s">
        <v>58</v>
      </c>
      <c r="L469" s="1" t="str">
        <f t="shared" si="0"/>
        <v>NORMAL.pdf</v>
      </c>
      <c r="M469" s="1"/>
      <c r="N469" s="1">
        <f>ROUNDUP(表1[[#This Row],[NUMBER]]/12,0)+1</f>
        <v>8</v>
      </c>
      <c r="O469" s="1"/>
      <c r="P469" s="1">
        <f>ROUNDUP(表1[[#This Row],[外箱贴标]]/12,0)+2</f>
        <v>2</v>
      </c>
      <c r="Q469" s="1">
        <f>ROUNDUP(表1[[#This Row],[NUMBER]]/25,0)</f>
        <v>4</v>
      </c>
    </row>
    <row r="470" spans="1:17">
      <c r="A470" s="1" t="s">
        <v>86</v>
      </c>
      <c r="B470" s="2">
        <v>43001</v>
      </c>
      <c r="C470" s="2" t="s">
        <v>144</v>
      </c>
      <c r="D470" t="s">
        <v>88</v>
      </c>
      <c r="E470">
        <v>7453089532123</v>
      </c>
      <c r="F470" t="s">
        <v>7</v>
      </c>
      <c r="G470">
        <v>35</v>
      </c>
      <c r="H470" s="10">
        <f>84*1</f>
        <v>84</v>
      </c>
      <c r="I470" t="s">
        <v>21</v>
      </c>
      <c r="J470" t="s">
        <v>153</v>
      </c>
      <c r="K470" t="s">
        <v>58</v>
      </c>
      <c r="L470" s="1" t="str">
        <f t="shared" si="0"/>
        <v>NORMAL.pdf</v>
      </c>
      <c r="M470" s="1"/>
      <c r="N470" s="1">
        <f>ROUNDUP(表1[[#This Row],[NUMBER]]/12,0)+1</f>
        <v>8</v>
      </c>
      <c r="O470" s="1"/>
      <c r="P470" s="1">
        <f>ROUNDUP(表1[[#This Row],[外箱贴标]]/12,0)+2</f>
        <v>2</v>
      </c>
      <c r="Q470" s="1">
        <f>ROUNDUP(表1[[#This Row],[NUMBER]]/25,0)</f>
        <v>4</v>
      </c>
    </row>
    <row r="471" spans="1:17">
      <c r="A471" s="1" t="s">
        <v>86</v>
      </c>
      <c r="B471" s="2">
        <v>43001</v>
      </c>
      <c r="C471" s="2" t="s">
        <v>144</v>
      </c>
      <c r="D471" t="s">
        <v>88</v>
      </c>
      <c r="E471">
        <v>7453089532123</v>
      </c>
      <c r="F471" t="s">
        <v>7</v>
      </c>
      <c r="G471">
        <v>36</v>
      </c>
      <c r="H471" s="10">
        <f>H470*2</f>
        <v>168</v>
      </c>
      <c r="I471" t="s">
        <v>21</v>
      </c>
      <c r="J471" t="s">
        <v>153</v>
      </c>
      <c r="K471" t="s">
        <v>58</v>
      </c>
      <c r="L471" s="1" t="str">
        <f t="shared" si="0"/>
        <v>NORMAL.pdf</v>
      </c>
      <c r="M471" s="1"/>
      <c r="N471" s="1">
        <f>ROUNDUP(表1[[#This Row],[NUMBER]]/12,0)+1</f>
        <v>15</v>
      </c>
      <c r="O471" s="1"/>
      <c r="P471" s="1">
        <f>ROUNDUP(表1[[#This Row],[外箱贴标]]/12,0)+2</f>
        <v>2</v>
      </c>
      <c r="Q471" s="1">
        <f>ROUNDUP(表1[[#This Row],[NUMBER]]/25,0)</f>
        <v>7</v>
      </c>
    </row>
    <row r="472" spans="1:17">
      <c r="A472" s="1" t="s">
        <v>86</v>
      </c>
      <c r="B472" s="2">
        <v>43001</v>
      </c>
      <c r="C472" s="2" t="s">
        <v>144</v>
      </c>
      <c r="D472" t="s">
        <v>88</v>
      </c>
      <c r="E472">
        <v>7453089532123</v>
      </c>
      <c r="F472" t="s">
        <v>7</v>
      </c>
      <c r="G472">
        <v>37</v>
      </c>
      <c r="H472" s="10">
        <f>H470*3</f>
        <v>252</v>
      </c>
      <c r="I472" t="s">
        <v>21</v>
      </c>
      <c r="J472" t="s">
        <v>153</v>
      </c>
      <c r="K472" t="s">
        <v>58</v>
      </c>
      <c r="L472" s="1" t="str">
        <f t="shared" si="0"/>
        <v>NORMAL.pdf</v>
      </c>
      <c r="M472" s="1"/>
      <c r="N472" s="1">
        <f>ROUNDUP(表1[[#This Row],[NUMBER]]/12,0)+1</f>
        <v>22</v>
      </c>
      <c r="O472" s="1"/>
      <c r="P472" s="1">
        <f>ROUNDUP(表1[[#This Row],[外箱贴标]]/12,0)+2</f>
        <v>2</v>
      </c>
      <c r="Q472" s="1">
        <f>ROUNDUP(表1[[#This Row],[NUMBER]]/25,0)</f>
        <v>11</v>
      </c>
    </row>
    <row r="473" spans="1:17">
      <c r="A473" s="1" t="s">
        <v>86</v>
      </c>
      <c r="B473" s="2">
        <v>43001</v>
      </c>
      <c r="C473" s="2" t="s">
        <v>144</v>
      </c>
      <c r="D473" t="s">
        <v>88</v>
      </c>
      <c r="E473">
        <v>7453089532123</v>
      </c>
      <c r="F473" t="s">
        <v>7</v>
      </c>
      <c r="G473">
        <v>38</v>
      </c>
      <c r="H473" s="10">
        <f>H470*3</f>
        <v>252</v>
      </c>
      <c r="I473" t="s">
        <v>21</v>
      </c>
      <c r="J473" t="s">
        <v>153</v>
      </c>
      <c r="K473" t="s">
        <v>58</v>
      </c>
      <c r="L473" s="1" t="str">
        <f t="shared" si="0"/>
        <v>NORMAL.pdf</v>
      </c>
      <c r="M473" s="1"/>
      <c r="N473" s="1">
        <f>ROUNDUP(表1[[#This Row],[NUMBER]]/12,0)+1</f>
        <v>22</v>
      </c>
      <c r="O473" s="1"/>
      <c r="P473" s="1">
        <f>ROUNDUP(表1[[#This Row],[外箱贴标]]/12,0)+2</f>
        <v>2</v>
      </c>
      <c r="Q473" s="1">
        <f>ROUNDUP(表1[[#This Row],[NUMBER]]/25,0)</f>
        <v>11</v>
      </c>
    </row>
    <row r="474" spans="1:17">
      <c r="A474" s="1" t="s">
        <v>86</v>
      </c>
      <c r="B474" s="2">
        <v>43001</v>
      </c>
      <c r="C474" s="2" t="s">
        <v>144</v>
      </c>
      <c r="D474" t="s">
        <v>88</v>
      </c>
      <c r="E474">
        <v>7453089532123</v>
      </c>
      <c r="F474" t="s">
        <v>7</v>
      </c>
      <c r="G474">
        <v>39</v>
      </c>
      <c r="H474" s="10">
        <f>H471</f>
        <v>168</v>
      </c>
      <c r="I474" t="s">
        <v>21</v>
      </c>
      <c r="J474" t="s">
        <v>153</v>
      </c>
      <c r="K474" t="s">
        <v>58</v>
      </c>
      <c r="L474" s="1" t="str">
        <f t="shared" si="0"/>
        <v>NORMAL.pdf</v>
      </c>
      <c r="M474" s="1"/>
      <c r="N474" s="1">
        <f>ROUNDUP(表1[[#This Row],[NUMBER]]/12,0)+1</f>
        <v>15</v>
      </c>
      <c r="O474" s="1"/>
      <c r="P474" s="1">
        <f>ROUNDUP(表1[[#This Row],[外箱贴标]]/12,0)+2</f>
        <v>2</v>
      </c>
      <c r="Q474" s="1">
        <f>ROUNDUP(表1[[#This Row],[NUMBER]]/25,0)</f>
        <v>7</v>
      </c>
    </row>
    <row r="475" spans="1:17">
      <c r="A475" s="1" t="s">
        <v>86</v>
      </c>
      <c r="B475" s="2">
        <v>43001</v>
      </c>
      <c r="C475" s="2" t="s">
        <v>144</v>
      </c>
      <c r="D475" t="s">
        <v>88</v>
      </c>
      <c r="E475">
        <v>7453089532123</v>
      </c>
      <c r="F475" t="s">
        <v>7</v>
      </c>
      <c r="G475">
        <v>40</v>
      </c>
      <c r="H475" s="10">
        <f>H470</f>
        <v>84</v>
      </c>
      <c r="I475" t="s">
        <v>21</v>
      </c>
      <c r="J475" t="s">
        <v>153</v>
      </c>
      <c r="K475" t="s">
        <v>58</v>
      </c>
      <c r="L475" s="1" t="str">
        <f t="shared" si="0"/>
        <v>NORMAL.pdf</v>
      </c>
      <c r="M475" s="1"/>
      <c r="N475" s="1">
        <f>ROUNDUP(表1[[#This Row],[NUMBER]]/12,0)+1</f>
        <v>8</v>
      </c>
      <c r="O475" s="1"/>
      <c r="P475" s="1">
        <f>ROUNDUP(表1[[#This Row],[外箱贴标]]/12,0)+2</f>
        <v>2</v>
      </c>
      <c r="Q475" s="1">
        <f>ROUNDUP(表1[[#This Row],[NUMBER]]/25,0)</f>
        <v>4</v>
      </c>
    </row>
    <row r="476" spans="1:17">
      <c r="A476" s="1" t="s">
        <v>86</v>
      </c>
      <c r="B476" s="2">
        <v>43001</v>
      </c>
      <c r="C476" s="2" t="s">
        <v>144</v>
      </c>
      <c r="D476" t="s">
        <v>88</v>
      </c>
      <c r="E476">
        <v>7453089532123</v>
      </c>
      <c r="F476" t="s">
        <v>38</v>
      </c>
      <c r="G476">
        <v>35</v>
      </c>
      <c r="H476" s="10">
        <f>84*1</f>
        <v>84</v>
      </c>
      <c r="I476" t="s">
        <v>21</v>
      </c>
      <c r="J476" t="s">
        <v>153</v>
      </c>
      <c r="K476" t="s">
        <v>58</v>
      </c>
      <c r="L476" s="1" t="str">
        <f t="shared" si="0"/>
        <v>NORMAL.pdf</v>
      </c>
      <c r="M476" s="1"/>
      <c r="N476" s="1">
        <f>ROUNDUP(表1[[#This Row],[NUMBER]]/12,0)+1</f>
        <v>8</v>
      </c>
      <c r="O476" s="1"/>
      <c r="P476" s="1">
        <f>ROUNDUP(表1[[#This Row],[外箱贴标]]/12,0)+2</f>
        <v>2</v>
      </c>
      <c r="Q476" s="1">
        <f>ROUNDUP(表1[[#This Row],[NUMBER]]/25,0)</f>
        <v>4</v>
      </c>
    </row>
    <row r="477" spans="1:17">
      <c r="A477" s="1" t="s">
        <v>86</v>
      </c>
      <c r="B477" s="2">
        <v>43001</v>
      </c>
      <c r="C477" s="2" t="s">
        <v>144</v>
      </c>
      <c r="D477" t="s">
        <v>88</v>
      </c>
      <c r="E477">
        <v>7453089532123</v>
      </c>
      <c r="F477" t="s">
        <v>38</v>
      </c>
      <c r="G477">
        <v>36</v>
      </c>
      <c r="H477" s="10">
        <f>H476*2</f>
        <v>168</v>
      </c>
      <c r="I477" t="s">
        <v>21</v>
      </c>
      <c r="J477" t="s">
        <v>153</v>
      </c>
      <c r="K477" t="s">
        <v>58</v>
      </c>
      <c r="L477" s="1" t="str">
        <f t="shared" si="0"/>
        <v>NORMAL.pdf</v>
      </c>
      <c r="M477" s="1"/>
      <c r="N477" s="1">
        <f>ROUNDUP(表1[[#This Row],[NUMBER]]/12,0)+1</f>
        <v>15</v>
      </c>
      <c r="O477" s="1"/>
      <c r="P477" s="1">
        <f>ROUNDUP(表1[[#This Row],[外箱贴标]]/12,0)+2</f>
        <v>2</v>
      </c>
      <c r="Q477" s="1">
        <f>ROUNDUP(表1[[#This Row],[NUMBER]]/25,0)</f>
        <v>7</v>
      </c>
    </row>
    <row r="478" spans="1:17">
      <c r="A478" s="1" t="s">
        <v>86</v>
      </c>
      <c r="B478" s="2">
        <v>43001</v>
      </c>
      <c r="C478" s="2" t="s">
        <v>144</v>
      </c>
      <c r="D478" t="s">
        <v>88</v>
      </c>
      <c r="E478">
        <v>7453089532123</v>
      </c>
      <c r="F478" t="s">
        <v>38</v>
      </c>
      <c r="G478">
        <v>37</v>
      </c>
      <c r="H478" s="10">
        <f>H476*3</f>
        <v>252</v>
      </c>
      <c r="I478" t="s">
        <v>21</v>
      </c>
      <c r="J478" t="s">
        <v>153</v>
      </c>
      <c r="K478" t="s">
        <v>58</v>
      </c>
      <c r="L478" s="1" t="str">
        <f t="shared" si="0"/>
        <v>NORMAL.pdf</v>
      </c>
      <c r="M478" s="1"/>
      <c r="N478" s="1">
        <f>ROUNDUP(表1[[#This Row],[NUMBER]]/12,0)+1</f>
        <v>22</v>
      </c>
      <c r="O478" s="1"/>
      <c r="P478" s="1">
        <f>ROUNDUP(表1[[#This Row],[外箱贴标]]/12,0)+2</f>
        <v>2</v>
      </c>
      <c r="Q478" s="1">
        <f>ROUNDUP(表1[[#This Row],[NUMBER]]/25,0)</f>
        <v>11</v>
      </c>
    </row>
    <row r="479" spans="1:17">
      <c r="A479" s="1" t="s">
        <v>86</v>
      </c>
      <c r="B479" s="2">
        <v>43001</v>
      </c>
      <c r="C479" s="2" t="s">
        <v>144</v>
      </c>
      <c r="D479" t="s">
        <v>88</v>
      </c>
      <c r="E479">
        <v>7453089532123</v>
      </c>
      <c r="F479" t="s">
        <v>38</v>
      </c>
      <c r="G479">
        <v>38</v>
      </c>
      <c r="H479" s="10">
        <f>H476*3</f>
        <v>252</v>
      </c>
      <c r="I479" t="s">
        <v>21</v>
      </c>
      <c r="J479" t="s">
        <v>153</v>
      </c>
      <c r="K479" t="s">
        <v>58</v>
      </c>
      <c r="L479" s="1" t="str">
        <f t="shared" si="0"/>
        <v>NORMAL.pdf</v>
      </c>
      <c r="M479" s="1"/>
      <c r="N479" s="1">
        <f>ROUNDUP(表1[[#This Row],[NUMBER]]/12,0)+1</f>
        <v>22</v>
      </c>
      <c r="O479" s="1"/>
      <c r="P479" s="1">
        <f>ROUNDUP(表1[[#This Row],[外箱贴标]]/12,0)+2</f>
        <v>2</v>
      </c>
      <c r="Q479" s="1">
        <f>ROUNDUP(表1[[#This Row],[NUMBER]]/25,0)</f>
        <v>11</v>
      </c>
    </row>
    <row r="480" spans="1:17">
      <c r="A480" s="1" t="s">
        <v>86</v>
      </c>
      <c r="B480" s="2">
        <v>43001</v>
      </c>
      <c r="C480" s="2" t="s">
        <v>144</v>
      </c>
      <c r="D480" t="s">
        <v>88</v>
      </c>
      <c r="E480">
        <v>7453089532123</v>
      </c>
      <c r="F480" t="s">
        <v>38</v>
      </c>
      <c r="G480">
        <v>39</v>
      </c>
      <c r="H480" s="10">
        <f>H477</f>
        <v>168</v>
      </c>
      <c r="I480" t="s">
        <v>21</v>
      </c>
      <c r="J480" t="s">
        <v>153</v>
      </c>
      <c r="K480" t="s">
        <v>58</v>
      </c>
      <c r="L480" s="1" t="str">
        <f t="shared" si="0"/>
        <v>NORMAL.pdf</v>
      </c>
      <c r="M480" s="1"/>
      <c r="N480" s="1">
        <f>ROUNDUP(表1[[#This Row],[NUMBER]]/12,0)+1</f>
        <v>15</v>
      </c>
      <c r="O480" s="1"/>
      <c r="P480" s="1">
        <f>ROUNDUP(表1[[#This Row],[外箱贴标]]/12,0)+2</f>
        <v>2</v>
      </c>
      <c r="Q480" s="1">
        <f>ROUNDUP(表1[[#This Row],[NUMBER]]/25,0)</f>
        <v>7</v>
      </c>
    </row>
    <row r="481" spans="1:17">
      <c r="A481" s="1" t="s">
        <v>86</v>
      </c>
      <c r="B481" s="2">
        <v>43001</v>
      </c>
      <c r="C481" s="2" t="s">
        <v>144</v>
      </c>
      <c r="D481" t="s">
        <v>88</v>
      </c>
      <c r="E481">
        <v>7453089532123</v>
      </c>
      <c r="F481" t="s">
        <v>38</v>
      </c>
      <c r="G481">
        <v>40</v>
      </c>
      <c r="H481" s="10">
        <f>H476</f>
        <v>84</v>
      </c>
      <c r="I481" t="s">
        <v>21</v>
      </c>
      <c r="J481" t="s">
        <v>153</v>
      </c>
      <c r="K481" t="s">
        <v>58</v>
      </c>
      <c r="L481" s="1" t="str">
        <f t="shared" si="0"/>
        <v>NORMAL.pdf</v>
      </c>
      <c r="M481" s="1"/>
      <c r="N481" s="1">
        <f>ROUNDUP(表1[[#This Row],[NUMBER]]/12,0)+1</f>
        <v>8</v>
      </c>
      <c r="O481" s="1"/>
      <c r="P481" s="1">
        <f>ROUNDUP(表1[[#This Row],[外箱贴标]]/12,0)+2</f>
        <v>2</v>
      </c>
      <c r="Q481" s="1">
        <f>ROUNDUP(表1[[#This Row],[NUMBER]]/25,0)</f>
        <v>4</v>
      </c>
    </row>
    <row r="482" spans="1:17">
      <c r="A482" s="1" t="s">
        <v>86</v>
      </c>
      <c r="B482" s="2">
        <v>43001</v>
      </c>
      <c r="C482" s="2" t="s">
        <v>144</v>
      </c>
      <c r="D482" t="s">
        <v>88</v>
      </c>
      <c r="E482">
        <v>7453089532123</v>
      </c>
      <c r="F482" t="s">
        <v>61</v>
      </c>
      <c r="G482">
        <v>35</v>
      </c>
      <c r="H482" s="10">
        <f>84*1</f>
        <v>84</v>
      </c>
      <c r="I482" t="s">
        <v>21</v>
      </c>
      <c r="J482" t="s">
        <v>153</v>
      </c>
      <c r="K482" t="s">
        <v>58</v>
      </c>
      <c r="L482" s="1" t="str">
        <f t="shared" si="0"/>
        <v>NORMAL.pdf</v>
      </c>
      <c r="M482" s="1"/>
      <c r="N482" s="1">
        <f>ROUNDUP(表1[[#This Row],[NUMBER]]/12,0)+1</f>
        <v>8</v>
      </c>
      <c r="O482" s="1"/>
      <c r="P482" s="1">
        <f>ROUNDUP(表1[[#This Row],[外箱贴标]]/12,0)+2</f>
        <v>2</v>
      </c>
      <c r="Q482" s="1">
        <f>ROUNDUP(表1[[#This Row],[NUMBER]]/25,0)</f>
        <v>4</v>
      </c>
    </row>
    <row r="483" spans="1:17">
      <c r="A483" s="1" t="s">
        <v>86</v>
      </c>
      <c r="B483" s="2">
        <v>43001</v>
      </c>
      <c r="C483" s="2" t="s">
        <v>144</v>
      </c>
      <c r="D483" t="s">
        <v>88</v>
      </c>
      <c r="E483">
        <v>7453089532123</v>
      </c>
      <c r="F483" t="s">
        <v>61</v>
      </c>
      <c r="G483">
        <v>36</v>
      </c>
      <c r="H483" s="10">
        <f>H482*2</f>
        <v>168</v>
      </c>
      <c r="I483" t="s">
        <v>21</v>
      </c>
      <c r="J483" t="s">
        <v>153</v>
      </c>
      <c r="K483" t="s">
        <v>58</v>
      </c>
      <c r="L483" s="1" t="str">
        <f t="shared" si="0"/>
        <v>NORMAL.pdf</v>
      </c>
      <c r="M483" s="1"/>
      <c r="N483" s="1">
        <f>ROUNDUP(表1[[#This Row],[NUMBER]]/12,0)+1</f>
        <v>15</v>
      </c>
      <c r="O483" s="1"/>
      <c r="P483" s="1">
        <f>ROUNDUP(表1[[#This Row],[外箱贴标]]/12,0)+2</f>
        <v>2</v>
      </c>
      <c r="Q483" s="1">
        <f>ROUNDUP(表1[[#This Row],[NUMBER]]/25,0)</f>
        <v>7</v>
      </c>
    </row>
    <row r="484" spans="1:17">
      <c r="A484" s="1" t="s">
        <v>86</v>
      </c>
      <c r="B484" s="2">
        <v>43001</v>
      </c>
      <c r="C484" s="2" t="s">
        <v>144</v>
      </c>
      <c r="D484" t="s">
        <v>88</v>
      </c>
      <c r="E484">
        <v>7453089532123</v>
      </c>
      <c r="F484" t="s">
        <v>61</v>
      </c>
      <c r="G484">
        <v>37</v>
      </c>
      <c r="H484" s="10">
        <f>H482*3</f>
        <v>252</v>
      </c>
      <c r="I484" t="s">
        <v>21</v>
      </c>
      <c r="J484" t="s">
        <v>153</v>
      </c>
      <c r="K484" t="s">
        <v>58</v>
      </c>
      <c r="L484" s="1" t="str">
        <f t="shared" si="0"/>
        <v>NORMAL.pdf</v>
      </c>
      <c r="M484" s="1"/>
      <c r="N484" s="1">
        <f>ROUNDUP(表1[[#This Row],[NUMBER]]/12,0)+1</f>
        <v>22</v>
      </c>
      <c r="O484" s="1"/>
      <c r="P484" s="1">
        <f>ROUNDUP(表1[[#This Row],[外箱贴标]]/12,0)+2</f>
        <v>2</v>
      </c>
      <c r="Q484" s="1">
        <f>ROUNDUP(表1[[#This Row],[NUMBER]]/25,0)</f>
        <v>11</v>
      </c>
    </row>
    <row r="485" spans="1:17">
      <c r="A485" s="1" t="s">
        <v>86</v>
      </c>
      <c r="B485" s="2">
        <v>43001</v>
      </c>
      <c r="C485" s="2" t="s">
        <v>144</v>
      </c>
      <c r="D485" t="s">
        <v>88</v>
      </c>
      <c r="E485">
        <v>7453089532123</v>
      </c>
      <c r="F485" t="s">
        <v>61</v>
      </c>
      <c r="G485">
        <v>38</v>
      </c>
      <c r="H485" s="10">
        <f>H482*3</f>
        <v>252</v>
      </c>
      <c r="I485" t="s">
        <v>21</v>
      </c>
      <c r="J485" t="s">
        <v>153</v>
      </c>
      <c r="K485" t="s">
        <v>58</v>
      </c>
      <c r="L485" s="1" t="str">
        <f t="shared" si="0"/>
        <v>NORMAL.pdf</v>
      </c>
      <c r="M485" s="1"/>
      <c r="N485" s="1">
        <f>ROUNDUP(表1[[#This Row],[NUMBER]]/12,0)+1</f>
        <v>22</v>
      </c>
      <c r="O485" s="1"/>
      <c r="P485" s="1">
        <f>ROUNDUP(表1[[#This Row],[外箱贴标]]/12,0)+2</f>
        <v>2</v>
      </c>
      <c r="Q485" s="1">
        <f>ROUNDUP(表1[[#This Row],[NUMBER]]/25,0)</f>
        <v>11</v>
      </c>
    </row>
    <row r="486" spans="1:17">
      <c r="A486" s="1" t="s">
        <v>86</v>
      </c>
      <c r="B486" s="2">
        <v>43001</v>
      </c>
      <c r="C486" s="2" t="s">
        <v>144</v>
      </c>
      <c r="D486" t="s">
        <v>88</v>
      </c>
      <c r="E486">
        <v>7453089532123</v>
      </c>
      <c r="F486" t="s">
        <v>61</v>
      </c>
      <c r="G486">
        <v>39</v>
      </c>
      <c r="H486" s="10">
        <f>H483</f>
        <v>168</v>
      </c>
      <c r="I486" t="s">
        <v>21</v>
      </c>
      <c r="J486" t="s">
        <v>153</v>
      </c>
      <c r="K486" t="s">
        <v>58</v>
      </c>
      <c r="L486" s="1" t="str">
        <f t="shared" si="0"/>
        <v>NORMAL.pdf</v>
      </c>
      <c r="M486" s="1"/>
      <c r="N486" s="1">
        <f>ROUNDUP(表1[[#This Row],[NUMBER]]/12,0)+1</f>
        <v>15</v>
      </c>
      <c r="O486" s="1"/>
      <c r="P486" s="1">
        <f>ROUNDUP(表1[[#This Row],[外箱贴标]]/12,0)+2</f>
        <v>2</v>
      </c>
      <c r="Q486" s="1">
        <f>ROUNDUP(表1[[#This Row],[NUMBER]]/25,0)</f>
        <v>7</v>
      </c>
    </row>
    <row r="487" spans="1:17">
      <c r="A487" s="1" t="s">
        <v>86</v>
      </c>
      <c r="B487" s="2">
        <v>43001</v>
      </c>
      <c r="C487" s="2" t="s">
        <v>144</v>
      </c>
      <c r="D487" t="s">
        <v>88</v>
      </c>
      <c r="E487">
        <v>7453089532123</v>
      </c>
      <c r="F487" t="s">
        <v>61</v>
      </c>
      <c r="G487">
        <v>40</v>
      </c>
      <c r="H487" s="10">
        <f>H482</f>
        <v>84</v>
      </c>
      <c r="I487" t="s">
        <v>21</v>
      </c>
      <c r="J487" t="s">
        <v>153</v>
      </c>
      <c r="K487" t="s">
        <v>58</v>
      </c>
      <c r="L487" s="1" t="str">
        <f t="shared" si="0"/>
        <v>NORMAL.pdf</v>
      </c>
      <c r="M487" s="1"/>
      <c r="N487" s="1">
        <f>ROUNDUP(表1[[#This Row],[NUMBER]]/12,0)+1</f>
        <v>8</v>
      </c>
      <c r="O487" s="1"/>
      <c r="P487" s="1">
        <f>ROUNDUP(表1[[#This Row],[外箱贴标]]/12,0)+2</f>
        <v>2</v>
      </c>
      <c r="Q487" s="1">
        <f>ROUNDUP(表1[[#This Row],[NUMBER]]/25,0)</f>
        <v>4</v>
      </c>
    </row>
    <row r="488" spans="1:17">
      <c r="A488" s="1" t="s">
        <v>86</v>
      </c>
      <c r="B488" s="2">
        <v>43001</v>
      </c>
      <c r="C488" s="2" t="s">
        <v>144</v>
      </c>
      <c r="D488" t="s">
        <v>88</v>
      </c>
      <c r="E488">
        <v>7453089532123</v>
      </c>
      <c r="F488" t="s">
        <v>89</v>
      </c>
      <c r="G488">
        <v>35</v>
      </c>
      <c r="H488" s="10">
        <f>84*1</f>
        <v>84</v>
      </c>
      <c r="I488" t="s">
        <v>21</v>
      </c>
      <c r="J488" t="s">
        <v>153</v>
      </c>
      <c r="K488" t="s">
        <v>58</v>
      </c>
      <c r="L488" s="1" t="str">
        <f t="shared" si="0"/>
        <v>NORMAL.pdf</v>
      </c>
      <c r="M488" s="1"/>
      <c r="N488" s="1">
        <f>ROUNDUP(表1[[#This Row],[NUMBER]]/12,0)+1</f>
        <v>8</v>
      </c>
      <c r="O488" s="1"/>
      <c r="P488" s="1">
        <f>ROUNDUP(表1[[#This Row],[外箱贴标]]/12,0)+2</f>
        <v>2</v>
      </c>
      <c r="Q488" s="1">
        <f>ROUNDUP(表1[[#This Row],[NUMBER]]/25,0)</f>
        <v>4</v>
      </c>
    </row>
    <row r="489" spans="1:17">
      <c r="A489" s="1" t="s">
        <v>86</v>
      </c>
      <c r="B489" s="2">
        <v>43001</v>
      </c>
      <c r="C489" s="2" t="s">
        <v>144</v>
      </c>
      <c r="D489" t="s">
        <v>88</v>
      </c>
      <c r="E489">
        <v>7453089532123</v>
      </c>
      <c r="F489" t="s">
        <v>89</v>
      </c>
      <c r="G489">
        <v>36</v>
      </c>
      <c r="H489" s="10">
        <f>H488*2</f>
        <v>168</v>
      </c>
      <c r="I489" t="s">
        <v>21</v>
      </c>
      <c r="J489" t="s">
        <v>153</v>
      </c>
      <c r="K489" t="s">
        <v>58</v>
      </c>
      <c r="L489" s="1" t="str">
        <f t="shared" si="0"/>
        <v>NORMAL.pdf</v>
      </c>
      <c r="M489" s="1"/>
      <c r="N489" s="1">
        <f>ROUNDUP(表1[[#This Row],[NUMBER]]/12,0)+1</f>
        <v>15</v>
      </c>
      <c r="O489" s="1"/>
      <c r="P489" s="1">
        <f>ROUNDUP(表1[[#This Row],[外箱贴标]]/12,0)+2</f>
        <v>2</v>
      </c>
      <c r="Q489" s="1">
        <f>ROUNDUP(表1[[#This Row],[NUMBER]]/25,0)</f>
        <v>7</v>
      </c>
    </row>
    <row r="490" spans="1:17">
      <c r="A490" s="1" t="s">
        <v>86</v>
      </c>
      <c r="B490" s="2">
        <v>43001</v>
      </c>
      <c r="C490" s="2" t="s">
        <v>144</v>
      </c>
      <c r="D490" t="s">
        <v>88</v>
      </c>
      <c r="E490">
        <v>7453089532123</v>
      </c>
      <c r="F490" t="s">
        <v>89</v>
      </c>
      <c r="G490">
        <v>37</v>
      </c>
      <c r="H490" s="10">
        <f>H488*3</f>
        <v>252</v>
      </c>
      <c r="I490" t="s">
        <v>21</v>
      </c>
      <c r="J490" t="s">
        <v>153</v>
      </c>
      <c r="K490" t="s">
        <v>58</v>
      </c>
      <c r="L490" s="1" t="str">
        <f t="shared" si="0"/>
        <v>NORMAL.pdf</v>
      </c>
      <c r="M490" s="1"/>
      <c r="N490" s="1">
        <f>ROUNDUP(表1[[#This Row],[NUMBER]]/12,0)+1</f>
        <v>22</v>
      </c>
      <c r="O490" s="1"/>
      <c r="P490" s="1">
        <f>ROUNDUP(表1[[#This Row],[外箱贴标]]/12,0)+2</f>
        <v>2</v>
      </c>
      <c r="Q490" s="1">
        <f>ROUNDUP(表1[[#This Row],[NUMBER]]/25,0)</f>
        <v>11</v>
      </c>
    </row>
    <row r="491" spans="1:17">
      <c r="A491" s="1" t="s">
        <v>86</v>
      </c>
      <c r="B491" s="2">
        <v>43001</v>
      </c>
      <c r="C491" s="2" t="s">
        <v>144</v>
      </c>
      <c r="D491" t="s">
        <v>88</v>
      </c>
      <c r="E491">
        <v>7453089532123</v>
      </c>
      <c r="F491" t="s">
        <v>89</v>
      </c>
      <c r="G491">
        <v>38</v>
      </c>
      <c r="H491" s="10">
        <f>H488*3</f>
        <v>252</v>
      </c>
      <c r="I491" t="s">
        <v>21</v>
      </c>
      <c r="J491" t="s">
        <v>153</v>
      </c>
      <c r="K491" t="s">
        <v>58</v>
      </c>
      <c r="L491" s="1" t="str">
        <f t="shared" si="0"/>
        <v>NORMAL.pdf</v>
      </c>
      <c r="M491" s="1"/>
      <c r="N491" s="1">
        <f>ROUNDUP(表1[[#This Row],[NUMBER]]/12,0)+1</f>
        <v>22</v>
      </c>
      <c r="O491" s="1"/>
      <c r="P491" s="1">
        <f>ROUNDUP(表1[[#This Row],[外箱贴标]]/12,0)+2</f>
        <v>2</v>
      </c>
      <c r="Q491" s="1">
        <f>ROUNDUP(表1[[#This Row],[NUMBER]]/25,0)</f>
        <v>11</v>
      </c>
    </row>
    <row r="492" spans="1:17">
      <c r="A492" s="1" t="s">
        <v>86</v>
      </c>
      <c r="B492" s="2">
        <v>43001</v>
      </c>
      <c r="C492" s="2" t="s">
        <v>144</v>
      </c>
      <c r="D492" t="s">
        <v>88</v>
      </c>
      <c r="E492">
        <v>7453089532123</v>
      </c>
      <c r="F492" t="s">
        <v>89</v>
      </c>
      <c r="G492">
        <v>39</v>
      </c>
      <c r="H492" s="10">
        <f>H489</f>
        <v>168</v>
      </c>
      <c r="I492" t="s">
        <v>21</v>
      </c>
      <c r="J492" t="s">
        <v>153</v>
      </c>
      <c r="K492" t="s">
        <v>58</v>
      </c>
      <c r="L492" s="1" t="str">
        <f t="shared" si="0"/>
        <v>NORMAL.pdf</v>
      </c>
      <c r="M492" s="1"/>
      <c r="N492" s="1">
        <f>ROUNDUP(表1[[#This Row],[NUMBER]]/12,0)+1</f>
        <v>15</v>
      </c>
      <c r="O492" s="1"/>
      <c r="P492" s="1">
        <f>ROUNDUP(表1[[#This Row],[外箱贴标]]/12,0)+2</f>
        <v>2</v>
      </c>
      <c r="Q492" s="1">
        <f>ROUNDUP(表1[[#This Row],[NUMBER]]/25,0)</f>
        <v>7</v>
      </c>
    </row>
    <row r="493" spans="1:17">
      <c r="A493" s="1" t="s">
        <v>86</v>
      </c>
      <c r="B493" s="2">
        <v>43001</v>
      </c>
      <c r="C493" s="2" t="s">
        <v>144</v>
      </c>
      <c r="D493" t="s">
        <v>88</v>
      </c>
      <c r="E493">
        <v>7453089532123</v>
      </c>
      <c r="F493" t="s">
        <v>89</v>
      </c>
      <c r="G493">
        <v>40</v>
      </c>
      <c r="H493" s="10">
        <f>H488</f>
        <v>84</v>
      </c>
      <c r="I493" t="s">
        <v>21</v>
      </c>
      <c r="J493" t="s">
        <v>153</v>
      </c>
      <c r="K493" t="s">
        <v>58</v>
      </c>
      <c r="L493" s="1" t="str">
        <f t="shared" si="0"/>
        <v>NORMAL.pdf</v>
      </c>
      <c r="M493" s="1"/>
      <c r="N493" s="1">
        <f>ROUNDUP(表1[[#This Row],[NUMBER]]/12,0)+1</f>
        <v>8</v>
      </c>
      <c r="O493" s="1"/>
      <c r="P493" s="1">
        <f>ROUNDUP(表1[[#This Row],[外箱贴标]]/12,0)+2</f>
        <v>2</v>
      </c>
      <c r="Q493" s="1">
        <f>ROUNDUP(表1[[#This Row],[NUMBER]]/25,0)</f>
        <v>4</v>
      </c>
    </row>
    <row r="494" spans="1:17">
      <c r="A494" s="3" t="s">
        <v>90</v>
      </c>
      <c r="B494" s="2">
        <v>43033</v>
      </c>
      <c r="C494" s="2" t="s">
        <v>144</v>
      </c>
      <c r="D494" t="s">
        <v>91</v>
      </c>
      <c r="E494">
        <v>7453089532604</v>
      </c>
      <c r="F494" t="s">
        <v>7</v>
      </c>
      <c r="G494">
        <v>35</v>
      </c>
      <c r="H494" s="10">
        <f>84*1</f>
        <v>84</v>
      </c>
      <c r="I494" t="s">
        <v>21</v>
      </c>
      <c r="J494" t="s">
        <v>153</v>
      </c>
      <c r="K494" t="s">
        <v>58</v>
      </c>
      <c r="L494" s="1" t="str">
        <f>表1[[#This Row],[ART]]&amp;".pdf"</f>
        <v>KILO-1.pdf</v>
      </c>
      <c r="M494" s="1"/>
      <c r="N494" s="1">
        <f>ROUNDUP(表1[[#This Row],[NUMBER]]/12,0)+1</f>
        <v>8</v>
      </c>
      <c r="O494" s="1"/>
      <c r="P494" s="1">
        <f>ROUNDUP(表1[[#This Row],[外箱贴标]]/12,0)+2</f>
        <v>2</v>
      </c>
      <c r="Q494" s="1">
        <f>ROUNDUP(表1[[#This Row],[NUMBER]]/25,0)</f>
        <v>4</v>
      </c>
    </row>
    <row r="495" spans="1:17">
      <c r="A495" s="3" t="s">
        <v>90</v>
      </c>
      <c r="B495" s="2">
        <v>43033</v>
      </c>
      <c r="C495" s="2" t="s">
        <v>144</v>
      </c>
      <c r="D495" t="s">
        <v>91</v>
      </c>
      <c r="E495">
        <v>7453089532604</v>
      </c>
      <c r="F495" t="s">
        <v>7</v>
      </c>
      <c r="G495">
        <v>36</v>
      </c>
      <c r="H495" s="10">
        <f>H494*2</f>
        <v>168</v>
      </c>
      <c r="I495" t="s">
        <v>21</v>
      </c>
      <c r="J495" t="s">
        <v>153</v>
      </c>
      <c r="K495" t="s">
        <v>58</v>
      </c>
      <c r="L495" s="1" t="str">
        <f>表1[[#This Row],[ART]]&amp;".pdf"</f>
        <v>KILO-1.pdf</v>
      </c>
      <c r="M495" s="1"/>
      <c r="N495" s="1">
        <f>ROUNDUP(表1[[#This Row],[NUMBER]]/12,0)+1</f>
        <v>15</v>
      </c>
      <c r="O495" s="1"/>
      <c r="P495" s="1">
        <f>ROUNDUP(表1[[#This Row],[外箱贴标]]/12,0)+2</f>
        <v>2</v>
      </c>
      <c r="Q495" s="1">
        <f>ROUNDUP(表1[[#This Row],[NUMBER]]/25,0)</f>
        <v>7</v>
      </c>
    </row>
    <row r="496" spans="1:17">
      <c r="A496" s="3" t="s">
        <v>90</v>
      </c>
      <c r="B496" s="2">
        <v>43033</v>
      </c>
      <c r="C496" s="2" t="s">
        <v>144</v>
      </c>
      <c r="D496" t="s">
        <v>91</v>
      </c>
      <c r="E496">
        <v>7453089532604</v>
      </c>
      <c r="F496" t="s">
        <v>7</v>
      </c>
      <c r="G496">
        <v>37</v>
      </c>
      <c r="H496" s="10">
        <f>H494*3</f>
        <v>252</v>
      </c>
      <c r="I496" t="s">
        <v>21</v>
      </c>
      <c r="J496" t="s">
        <v>153</v>
      </c>
      <c r="K496" t="s">
        <v>58</v>
      </c>
      <c r="L496" s="1" t="str">
        <f>表1[[#This Row],[ART]]&amp;".pdf"</f>
        <v>KILO-1.pdf</v>
      </c>
      <c r="M496" s="1"/>
      <c r="N496" s="1">
        <f>ROUNDUP(表1[[#This Row],[NUMBER]]/12,0)+1</f>
        <v>22</v>
      </c>
      <c r="O496" s="1"/>
      <c r="P496" s="1">
        <f>ROUNDUP(表1[[#This Row],[外箱贴标]]/12,0)+2</f>
        <v>2</v>
      </c>
      <c r="Q496" s="1">
        <f>ROUNDUP(表1[[#This Row],[NUMBER]]/25,0)</f>
        <v>11</v>
      </c>
    </row>
    <row r="497" spans="1:17">
      <c r="A497" s="3" t="s">
        <v>90</v>
      </c>
      <c r="B497" s="2">
        <v>43033</v>
      </c>
      <c r="C497" s="2" t="s">
        <v>144</v>
      </c>
      <c r="D497" t="s">
        <v>91</v>
      </c>
      <c r="E497">
        <v>7453089532604</v>
      </c>
      <c r="F497" t="s">
        <v>7</v>
      </c>
      <c r="G497">
        <v>38</v>
      </c>
      <c r="H497" s="10">
        <f>H494*3</f>
        <v>252</v>
      </c>
      <c r="I497" t="s">
        <v>21</v>
      </c>
      <c r="J497" t="s">
        <v>153</v>
      </c>
      <c r="K497" t="s">
        <v>58</v>
      </c>
      <c r="L497" s="1" t="str">
        <f>表1[[#This Row],[ART]]&amp;".pdf"</f>
        <v>KILO-1.pdf</v>
      </c>
      <c r="M497" s="1"/>
      <c r="N497" s="1">
        <f>ROUNDUP(表1[[#This Row],[NUMBER]]/12,0)+1</f>
        <v>22</v>
      </c>
      <c r="O497" s="1"/>
      <c r="P497" s="1">
        <f>ROUNDUP(表1[[#This Row],[外箱贴标]]/12,0)+2</f>
        <v>2</v>
      </c>
      <c r="Q497" s="1">
        <f>ROUNDUP(表1[[#This Row],[NUMBER]]/25,0)</f>
        <v>11</v>
      </c>
    </row>
    <row r="498" spans="1:17">
      <c r="A498" s="3" t="s">
        <v>90</v>
      </c>
      <c r="B498" s="2">
        <v>43033</v>
      </c>
      <c r="C498" s="2" t="s">
        <v>144</v>
      </c>
      <c r="D498" t="s">
        <v>91</v>
      </c>
      <c r="E498">
        <v>7453089532604</v>
      </c>
      <c r="F498" t="s">
        <v>7</v>
      </c>
      <c r="G498">
        <v>39</v>
      </c>
      <c r="H498" s="10">
        <f>H495</f>
        <v>168</v>
      </c>
      <c r="I498" t="s">
        <v>21</v>
      </c>
      <c r="J498" t="s">
        <v>153</v>
      </c>
      <c r="K498" t="s">
        <v>58</v>
      </c>
      <c r="L498" s="1" t="str">
        <f>表1[[#This Row],[ART]]&amp;".pdf"</f>
        <v>KILO-1.pdf</v>
      </c>
      <c r="M498" s="1"/>
      <c r="N498" s="1">
        <f>ROUNDUP(表1[[#This Row],[NUMBER]]/12,0)+1</f>
        <v>15</v>
      </c>
      <c r="O498" s="1"/>
      <c r="P498" s="1">
        <f>ROUNDUP(表1[[#This Row],[外箱贴标]]/12,0)+2</f>
        <v>2</v>
      </c>
      <c r="Q498" s="1">
        <f>ROUNDUP(表1[[#This Row],[NUMBER]]/25,0)</f>
        <v>7</v>
      </c>
    </row>
    <row r="499" spans="1:17">
      <c r="A499" s="3" t="s">
        <v>90</v>
      </c>
      <c r="B499" s="2">
        <v>43033</v>
      </c>
      <c r="C499" s="2" t="s">
        <v>144</v>
      </c>
      <c r="D499" t="s">
        <v>91</v>
      </c>
      <c r="E499">
        <v>7453089532604</v>
      </c>
      <c r="F499" t="s">
        <v>7</v>
      </c>
      <c r="G499">
        <v>40</v>
      </c>
      <c r="H499" s="10">
        <f>H494</f>
        <v>84</v>
      </c>
      <c r="I499" t="s">
        <v>21</v>
      </c>
      <c r="J499" t="s">
        <v>153</v>
      </c>
      <c r="K499" t="s">
        <v>58</v>
      </c>
      <c r="L499" s="1" t="str">
        <f>表1[[#This Row],[ART]]&amp;".pdf"</f>
        <v>KILO-1.pdf</v>
      </c>
      <c r="M499" s="1"/>
      <c r="N499" s="1">
        <f>ROUNDUP(表1[[#This Row],[NUMBER]]/12,0)+1</f>
        <v>8</v>
      </c>
      <c r="O499" s="1"/>
      <c r="P499" s="1">
        <f>ROUNDUP(表1[[#This Row],[外箱贴标]]/12,0)+2</f>
        <v>2</v>
      </c>
      <c r="Q499" s="1">
        <f>ROUNDUP(表1[[#This Row],[NUMBER]]/25,0)</f>
        <v>4</v>
      </c>
    </row>
    <row r="500" spans="1:17">
      <c r="A500" s="3" t="s">
        <v>90</v>
      </c>
      <c r="B500" s="2">
        <v>43033</v>
      </c>
      <c r="C500" s="2" t="s">
        <v>144</v>
      </c>
      <c r="D500" t="s">
        <v>91</v>
      </c>
      <c r="E500">
        <v>7453089532604</v>
      </c>
      <c r="F500" t="s">
        <v>8</v>
      </c>
      <c r="G500">
        <v>35</v>
      </c>
      <c r="H500" s="10">
        <f>84*1</f>
        <v>84</v>
      </c>
      <c r="I500" t="s">
        <v>21</v>
      </c>
      <c r="J500" t="s">
        <v>153</v>
      </c>
      <c r="K500" t="s">
        <v>58</v>
      </c>
      <c r="L500" s="1" t="str">
        <f>表1[[#This Row],[ART]]&amp;".pdf"</f>
        <v>KILO-1.pdf</v>
      </c>
      <c r="M500" s="1"/>
      <c r="N500" s="1">
        <f>ROUNDUP(表1[[#This Row],[NUMBER]]/12,0)+1</f>
        <v>8</v>
      </c>
      <c r="O500" s="1"/>
      <c r="P500" s="1">
        <f>ROUNDUP(表1[[#This Row],[外箱贴标]]/12,0)+2</f>
        <v>2</v>
      </c>
      <c r="Q500" s="1">
        <f>ROUNDUP(表1[[#This Row],[NUMBER]]/25,0)</f>
        <v>4</v>
      </c>
    </row>
    <row r="501" spans="1:17">
      <c r="A501" s="3" t="s">
        <v>90</v>
      </c>
      <c r="B501" s="2">
        <v>43033</v>
      </c>
      <c r="C501" s="2" t="s">
        <v>144</v>
      </c>
      <c r="D501" t="s">
        <v>91</v>
      </c>
      <c r="E501">
        <v>7453089532604</v>
      </c>
      <c r="F501" t="s">
        <v>8</v>
      </c>
      <c r="G501">
        <v>36</v>
      </c>
      <c r="H501" s="10">
        <f>H500*2</f>
        <v>168</v>
      </c>
      <c r="I501" t="s">
        <v>21</v>
      </c>
      <c r="J501" t="s">
        <v>153</v>
      </c>
      <c r="K501" t="s">
        <v>58</v>
      </c>
      <c r="L501" s="1" t="str">
        <f>表1[[#This Row],[ART]]&amp;".pdf"</f>
        <v>KILO-1.pdf</v>
      </c>
      <c r="M501" s="1"/>
      <c r="N501" s="1">
        <f>ROUNDUP(表1[[#This Row],[NUMBER]]/12,0)+1</f>
        <v>15</v>
      </c>
      <c r="O501" s="1"/>
      <c r="P501" s="1">
        <f>ROUNDUP(表1[[#This Row],[外箱贴标]]/12,0)+2</f>
        <v>2</v>
      </c>
      <c r="Q501" s="1">
        <f>ROUNDUP(表1[[#This Row],[NUMBER]]/25,0)</f>
        <v>7</v>
      </c>
    </row>
    <row r="502" spans="1:17">
      <c r="A502" s="3" t="s">
        <v>90</v>
      </c>
      <c r="B502" s="2">
        <v>43033</v>
      </c>
      <c r="C502" s="2" t="s">
        <v>144</v>
      </c>
      <c r="D502" t="s">
        <v>91</v>
      </c>
      <c r="E502">
        <v>7453089532604</v>
      </c>
      <c r="F502" t="s">
        <v>8</v>
      </c>
      <c r="G502">
        <v>37</v>
      </c>
      <c r="H502" s="10">
        <f>H500*3</f>
        <v>252</v>
      </c>
      <c r="I502" t="s">
        <v>21</v>
      </c>
      <c r="J502" t="s">
        <v>153</v>
      </c>
      <c r="K502" t="s">
        <v>58</v>
      </c>
      <c r="L502" s="1" t="str">
        <f>表1[[#This Row],[ART]]&amp;".pdf"</f>
        <v>KILO-1.pdf</v>
      </c>
      <c r="M502" s="1"/>
      <c r="N502" s="1">
        <f>ROUNDUP(表1[[#This Row],[NUMBER]]/12,0)+1</f>
        <v>22</v>
      </c>
      <c r="O502" s="1"/>
      <c r="P502" s="1">
        <f>ROUNDUP(表1[[#This Row],[外箱贴标]]/12,0)+2</f>
        <v>2</v>
      </c>
      <c r="Q502" s="1">
        <f>ROUNDUP(表1[[#This Row],[NUMBER]]/25,0)</f>
        <v>11</v>
      </c>
    </row>
    <row r="503" spans="1:17">
      <c r="A503" s="3" t="s">
        <v>90</v>
      </c>
      <c r="B503" s="2">
        <v>43033</v>
      </c>
      <c r="C503" s="2" t="s">
        <v>144</v>
      </c>
      <c r="D503" t="s">
        <v>91</v>
      </c>
      <c r="E503">
        <v>7453089532604</v>
      </c>
      <c r="F503" t="s">
        <v>8</v>
      </c>
      <c r="G503">
        <v>38</v>
      </c>
      <c r="H503" s="10">
        <f>H500*3</f>
        <v>252</v>
      </c>
      <c r="I503" t="s">
        <v>21</v>
      </c>
      <c r="J503" t="s">
        <v>153</v>
      </c>
      <c r="K503" t="s">
        <v>58</v>
      </c>
      <c r="L503" s="1" t="str">
        <f>表1[[#This Row],[ART]]&amp;".pdf"</f>
        <v>KILO-1.pdf</v>
      </c>
      <c r="M503" s="1"/>
      <c r="N503" s="1">
        <f>ROUNDUP(表1[[#This Row],[NUMBER]]/12,0)+1</f>
        <v>22</v>
      </c>
      <c r="O503" s="1"/>
      <c r="P503" s="1">
        <f>ROUNDUP(表1[[#This Row],[外箱贴标]]/12,0)+2</f>
        <v>2</v>
      </c>
      <c r="Q503" s="1">
        <f>ROUNDUP(表1[[#This Row],[NUMBER]]/25,0)</f>
        <v>11</v>
      </c>
    </row>
    <row r="504" spans="1:17">
      <c r="A504" s="3" t="s">
        <v>90</v>
      </c>
      <c r="B504" s="2">
        <v>43033</v>
      </c>
      <c r="C504" s="2" t="s">
        <v>144</v>
      </c>
      <c r="D504" t="s">
        <v>91</v>
      </c>
      <c r="E504">
        <v>7453089532604</v>
      </c>
      <c r="F504" t="s">
        <v>8</v>
      </c>
      <c r="G504">
        <v>39</v>
      </c>
      <c r="H504" s="10">
        <f>H501</f>
        <v>168</v>
      </c>
      <c r="I504" t="s">
        <v>21</v>
      </c>
      <c r="J504" t="s">
        <v>153</v>
      </c>
      <c r="K504" t="s">
        <v>58</v>
      </c>
      <c r="L504" s="1" t="str">
        <f>表1[[#This Row],[ART]]&amp;".pdf"</f>
        <v>KILO-1.pdf</v>
      </c>
      <c r="M504" s="1"/>
      <c r="N504" s="1">
        <f>ROUNDUP(表1[[#This Row],[NUMBER]]/12,0)+1</f>
        <v>15</v>
      </c>
      <c r="O504" s="1"/>
      <c r="P504" s="1">
        <f>ROUNDUP(表1[[#This Row],[外箱贴标]]/12,0)+2</f>
        <v>2</v>
      </c>
      <c r="Q504" s="1">
        <f>ROUNDUP(表1[[#This Row],[NUMBER]]/25,0)</f>
        <v>7</v>
      </c>
    </row>
    <row r="505" spans="1:17">
      <c r="A505" s="3" t="s">
        <v>90</v>
      </c>
      <c r="B505" s="2">
        <v>43033</v>
      </c>
      <c r="C505" s="2" t="s">
        <v>144</v>
      </c>
      <c r="D505" t="s">
        <v>91</v>
      </c>
      <c r="E505">
        <v>7453089532604</v>
      </c>
      <c r="F505" t="s">
        <v>8</v>
      </c>
      <c r="G505">
        <v>40</v>
      </c>
      <c r="H505" s="10">
        <f>H500</f>
        <v>84</v>
      </c>
      <c r="I505" t="s">
        <v>21</v>
      </c>
      <c r="J505" t="s">
        <v>153</v>
      </c>
      <c r="K505" t="s">
        <v>58</v>
      </c>
      <c r="L505" s="1" t="str">
        <f>表1[[#This Row],[ART]]&amp;".pdf"</f>
        <v>KILO-1.pdf</v>
      </c>
      <c r="M505" s="1"/>
      <c r="N505" s="1">
        <f>ROUNDUP(表1[[#This Row],[NUMBER]]/12,0)+1</f>
        <v>8</v>
      </c>
      <c r="O505" s="1"/>
      <c r="P505" s="1">
        <f>ROUNDUP(表1[[#This Row],[外箱贴标]]/12,0)+2</f>
        <v>2</v>
      </c>
      <c r="Q505" s="1">
        <f>ROUNDUP(表1[[#This Row],[NUMBER]]/25,0)</f>
        <v>4</v>
      </c>
    </row>
    <row r="506" spans="1:17">
      <c r="A506" s="3" t="s">
        <v>90</v>
      </c>
      <c r="B506" s="2">
        <v>43033</v>
      </c>
      <c r="C506" s="2" t="s">
        <v>144</v>
      </c>
      <c r="D506" t="s">
        <v>91</v>
      </c>
      <c r="E506">
        <v>7453089532604</v>
      </c>
      <c r="F506" t="s">
        <v>9</v>
      </c>
      <c r="G506">
        <v>35</v>
      </c>
      <c r="H506" s="10">
        <f>84*1</f>
        <v>84</v>
      </c>
      <c r="I506" t="s">
        <v>21</v>
      </c>
      <c r="J506" t="s">
        <v>153</v>
      </c>
      <c r="K506" t="s">
        <v>58</v>
      </c>
      <c r="L506" s="1" t="str">
        <f>表1[[#This Row],[ART]]&amp;".pdf"</f>
        <v>KILO-1.pdf</v>
      </c>
      <c r="M506" s="1"/>
      <c r="N506" s="1">
        <f>ROUNDUP(表1[[#This Row],[NUMBER]]/12,0)+1</f>
        <v>8</v>
      </c>
      <c r="O506" s="1"/>
      <c r="P506" s="1">
        <f>ROUNDUP(表1[[#This Row],[外箱贴标]]/12,0)+2</f>
        <v>2</v>
      </c>
      <c r="Q506" s="1">
        <f>ROUNDUP(表1[[#This Row],[NUMBER]]/25,0)</f>
        <v>4</v>
      </c>
    </row>
    <row r="507" spans="1:17">
      <c r="A507" s="3" t="s">
        <v>90</v>
      </c>
      <c r="B507" s="2">
        <v>43033</v>
      </c>
      <c r="C507" s="2" t="s">
        <v>144</v>
      </c>
      <c r="D507" t="s">
        <v>91</v>
      </c>
      <c r="E507">
        <v>7453089532604</v>
      </c>
      <c r="F507" t="s">
        <v>9</v>
      </c>
      <c r="G507">
        <v>36</v>
      </c>
      <c r="H507" s="10">
        <f>H506*2</f>
        <v>168</v>
      </c>
      <c r="I507" t="s">
        <v>21</v>
      </c>
      <c r="J507" t="s">
        <v>153</v>
      </c>
      <c r="K507" t="s">
        <v>58</v>
      </c>
      <c r="L507" s="1" t="str">
        <f>表1[[#This Row],[ART]]&amp;".pdf"</f>
        <v>KILO-1.pdf</v>
      </c>
      <c r="M507" s="1"/>
      <c r="N507" s="1">
        <f>ROUNDUP(表1[[#This Row],[NUMBER]]/12,0)+1</f>
        <v>15</v>
      </c>
      <c r="O507" s="1"/>
      <c r="P507" s="1">
        <f>ROUNDUP(表1[[#This Row],[外箱贴标]]/12,0)+2</f>
        <v>2</v>
      </c>
      <c r="Q507" s="1">
        <f>ROUNDUP(表1[[#This Row],[NUMBER]]/25,0)</f>
        <v>7</v>
      </c>
    </row>
    <row r="508" spans="1:17">
      <c r="A508" s="3" t="s">
        <v>90</v>
      </c>
      <c r="B508" s="2">
        <v>43033</v>
      </c>
      <c r="C508" s="2" t="s">
        <v>144</v>
      </c>
      <c r="D508" t="s">
        <v>91</v>
      </c>
      <c r="E508">
        <v>7453089532604</v>
      </c>
      <c r="F508" t="s">
        <v>9</v>
      </c>
      <c r="G508">
        <v>37</v>
      </c>
      <c r="H508" s="10">
        <f>H506*3</f>
        <v>252</v>
      </c>
      <c r="I508" t="s">
        <v>21</v>
      </c>
      <c r="J508" t="s">
        <v>153</v>
      </c>
      <c r="K508" t="s">
        <v>58</v>
      </c>
      <c r="L508" s="1" t="str">
        <f>表1[[#This Row],[ART]]&amp;".pdf"</f>
        <v>KILO-1.pdf</v>
      </c>
      <c r="M508" s="1"/>
      <c r="N508" s="1">
        <f>ROUNDUP(表1[[#This Row],[NUMBER]]/12,0)+1</f>
        <v>22</v>
      </c>
      <c r="O508" s="1"/>
      <c r="P508" s="1">
        <f>ROUNDUP(表1[[#This Row],[外箱贴标]]/12,0)+2</f>
        <v>2</v>
      </c>
      <c r="Q508" s="1">
        <f>ROUNDUP(表1[[#This Row],[NUMBER]]/25,0)</f>
        <v>11</v>
      </c>
    </row>
    <row r="509" spans="1:17">
      <c r="A509" s="3" t="s">
        <v>90</v>
      </c>
      <c r="B509" s="2">
        <v>43033</v>
      </c>
      <c r="C509" s="2" t="s">
        <v>144</v>
      </c>
      <c r="D509" t="s">
        <v>91</v>
      </c>
      <c r="E509">
        <v>7453089532604</v>
      </c>
      <c r="F509" t="s">
        <v>9</v>
      </c>
      <c r="G509">
        <v>38</v>
      </c>
      <c r="H509" s="10">
        <f>H506*3</f>
        <v>252</v>
      </c>
      <c r="I509" t="s">
        <v>21</v>
      </c>
      <c r="J509" t="s">
        <v>153</v>
      </c>
      <c r="K509" t="s">
        <v>58</v>
      </c>
      <c r="L509" s="1" t="str">
        <f>表1[[#This Row],[ART]]&amp;".pdf"</f>
        <v>KILO-1.pdf</v>
      </c>
      <c r="M509" s="1"/>
      <c r="N509" s="1">
        <f>ROUNDUP(表1[[#This Row],[NUMBER]]/12,0)+1</f>
        <v>22</v>
      </c>
      <c r="O509" s="1"/>
      <c r="P509" s="1">
        <f>ROUNDUP(表1[[#This Row],[外箱贴标]]/12,0)+2</f>
        <v>2</v>
      </c>
      <c r="Q509" s="1">
        <f>ROUNDUP(表1[[#This Row],[NUMBER]]/25,0)</f>
        <v>11</v>
      </c>
    </row>
    <row r="510" spans="1:17">
      <c r="A510" s="3" t="s">
        <v>90</v>
      </c>
      <c r="B510" s="2">
        <v>43033</v>
      </c>
      <c r="C510" s="2" t="s">
        <v>144</v>
      </c>
      <c r="D510" t="s">
        <v>91</v>
      </c>
      <c r="E510">
        <v>7453089532604</v>
      </c>
      <c r="F510" t="s">
        <v>9</v>
      </c>
      <c r="G510">
        <v>39</v>
      </c>
      <c r="H510" s="10">
        <f>H507</f>
        <v>168</v>
      </c>
      <c r="I510" t="s">
        <v>21</v>
      </c>
      <c r="J510" t="s">
        <v>153</v>
      </c>
      <c r="K510" t="s">
        <v>58</v>
      </c>
      <c r="L510" s="1" t="str">
        <f>表1[[#This Row],[ART]]&amp;".pdf"</f>
        <v>KILO-1.pdf</v>
      </c>
      <c r="M510" s="1"/>
      <c r="N510" s="1">
        <f>ROUNDUP(表1[[#This Row],[NUMBER]]/12,0)+1</f>
        <v>15</v>
      </c>
      <c r="O510" s="1"/>
      <c r="P510" s="1">
        <f>ROUNDUP(表1[[#This Row],[外箱贴标]]/12,0)+2</f>
        <v>2</v>
      </c>
      <c r="Q510" s="1">
        <f>ROUNDUP(表1[[#This Row],[NUMBER]]/25,0)</f>
        <v>7</v>
      </c>
    </row>
    <row r="511" spans="1:17">
      <c r="A511" s="3" t="s">
        <v>90</v>
      </c>
      <c r="B511" s="2">
        <v>43033</v>
      </c>
      <c r="C511" s="2" t="s">
        <v>144</v>
      </c>
      <c r="D511" t="s">
        <v>91</v>
      </c>
      <c r="E511">
        <v>7453089532604</v>
      </c>
      <c r="F511" t="s">
        <v>9</v>
      </c>
      <c r="G511">
        <v>40</v>
      </c>
      <c r="H511" s="10">
        <f>H506</f>
        <v>84</v>
      </c>
      <c r="I511" t="s">
        <v>21</v>
      </c>
      <c r="J511" t="s">
        <v>153</v>
      </c>
      <c r="K511" t="s">
        <v>58</v>
      </c>
      <c r="L511" s="1" t="str">
        <f>表1[[#This Row],[ART]]&amp;".pdf"</f>
        <v>KILO-1.pdf</v>
      </c>
      <c r="M511" s="1"/>
      <c r="N511" s="1">
        <f>ROUNDUP(表1[[#This Row],[NUMBER]]/12,0)+1</f>
        <v>8</v>
      </c>
      <c r="O511" s="1"/>
      <c r="P511" s="1">
        <f>ROUNDUP(表1[[#This Row],[外箱贴标]]/12,0)+2</f>
        <v>2</v>
      </c>
      <c r="Q511" s="1">
        <f>ROUNDUP(表1[[#This Row],[NUMBER]]/25,0)</f>
        <v>4</v>
      </c>
    </row>
    <row r="512" spans="1:17">
      <c r="A512" s="3" t="s">
        <v>90</v>
      </c>
      <c r="B512" s="2">
        <v>43033</v>
      </c>
      <c r="C512" s="2" t="s">
        <v>144</v>
      </c>
      <c r="D512" t="s">
        <v>91</v>
      </c>
      <c r="E512">
        <v>7453089532604</v>
      </c>
      <c r="F512" t="s">
        <v>55</v>
      </c>
      <c r="G512">
        <v>35</v>
      </c>
      <c r="H512" s="10">
        <f>84*1</f>
        <v>84</v>
      </c>
      <c r="I512" t="s">
        <v>21</v>
      </c>
      <c r="J512" t="s">
        <v>153</v>
      </c>
      <c r="K512" t="s">
        <v>58</v>
      </c>
      <c r="L512" s="1" t="str">
        <f>表1[[#This Row],[ART]]&amp;".pdf"</f>
        <v>KILO-1.pdf</v>
      </c>
      <c r="M512" s="1"/>
      <c r="N512" s="1">
        <f>ROUNDUP(表1[[#This Row],[NUMBER]]/12,0)+1</f>
        <v>8</v>
      </c>
      <c r="O512" s="1"/>
      <c r="P512" s="1">
        <f>ROUNDUP(表1[[#This Row],[外箱贴标]]/12,0)+2</f>
        <v>2</v>
      </c>
      <c r="Q512" s="1">
        <f>ROUNDUP(表1[[#This Row],[NUMBER]]/25,0)</f>
        <v>4</v>
      </c>
    </row>
    <row r="513" spans="1:17">
      <c r="A513" s="3" t="s">
        <v>90</v>
      </c>
      <c r="B513" s="2">
        <v>43033</v>
      </c>
      <c r="C513" s="2" t="s">
        <v>144</v>
      </c>
      <c r="D513" t="s">
        <v>91</v>
      </c>
      <c r="E513">
        <v>7453089532604</v>
      </c>
      <c r="F513" t="s">
        <v>55</v>
      </c>
      <c r="G513">
        <v>36</v>
      </c>
      <c r="H513" s="10">
        <f>H512*2</f>
        <v>168</v>
      </c>
      <c r="I513" t="s">
        <v>21</v>
      </c>
      <c r="J513" t="s">
        <v>153</v>
      </c>
      <c r="K513" t="s">
        <v>58</v>
      </c>
      <c r="L513" s="1" t="str">
        <f>表1[[#This Row],[ART]]&amp;".pdf"</f>
        <v>KILO-1.pdf</v>
      </c>
      <c r="M513" s="1"/>
      <c r="N513" s="1">
        <f>ROUNDUP(表1[[#This Row],[NUMBER]]/12,0)+1</f>
        <v>15</v>
      </c>
      <c r="O513" s="1"/>
      <c r="P513" s="1">
        <f>ROUNDUP(表1[[#This Row],[外箱贴标]]/12,0)+2</f>
        <v>2</v>
      </c>
      <c r="Q513" s="1">
        <f>ROUNDUP(表1[[#This Row],[NUMBER]]/25,0)</f>
        <v>7</v>
      </c>
    </row>
    <row r="514" spans="1:17">
      <c r="A514" s="3" t="s">
        <v>90</v>
      </c>
      <c r="B514" s="2">
        <v>43033</v>
      </c>
      <c r="C514" s="2" t="s">
        <v>144</v>
      </c>
      <c r="D514" t="s">
        <v>91</v>
      </c>
      <c r="E514">
        <v>7453089532604</v>
      </c>
      <c r="F514" t="s">
        <v>55</v>
      </c>
      <c r="G514">
        <v>37</v>
      </c>
      <c r="H514" s="10">
        <f>H512*3</f>
        <v>252</v>
      </c>
      <c r="I514" t="s">
        <v>21</v>
      </c>
      <c r="J514" t="s">
        <v>153</v>
      </c>
      <c r="K514" t="s">
        <v>58</v>
      </c>
      <c r="L514" s="1" t="str">
        <f>表1[[#This Row],[ART]]&amp;".pdf"</f>
        <v>KILO-1.pdf</v>
      </c>
      <c r="M514" s="1"/>
      <c r="N514" s="1">
        <f>ROUNDUP(表1[[#This Row],[NUMBER]]/12,0)+1</f>
        <v>22</v>
      </c>
      <c r="O514" s="1"/>
      <c r="P514" s="1">
        <f>ROUNDUP(表1[[#This Row],[外箱贴标]]/12,0)+2</f>
        <v>2</v>
      </c>
      <c r="Q514" s="1">
        <f>ROUNDUP(表1[[#This Row],[NUMBER]]/25,0)</f>
        <v>11</v>
      </c>
    </row>
    <row r="515" spans="1:17">
      <c r="A515" s="3" t="s">
        <v>90</v>
      </c>
      <c r="B515" s="2">
        <v>43033</v>
      </c>
      <c r="C515" s="2" t="s">
        <v>144</v>
      </c>
      <c r="D515" t="s">
        <v>91</v>
      </c>
      <c r="E515">
        <v>7453089532604</v>
      </c>
      <c r="F515" t="s">
        <v>55</v>
      </c>
      <c r="G515">
        <v>38</v>
      </c>
      <c r="H515" s="10">
        <f>H512*3</f>
        <v>252</v>
      </c>
      <c r="I515" t="s">
        <v>21</v>
      </c>
      <c r="J515" t="s">
        <v>153</v>
      </c>
      <c r="K515" t="s">
        <v>58</v>
      </c>
      <c r="L515" s="1" t="str">
        <f>表1[[#This Row],[ART]]&amp;".pdf"</f>
        <v>KILO-1.pdf</v>
      </c>
      <c r="M515" s="1"/>
      <c r="N515" s="1">
        <f>ROUNDUP(表1[[#This Row],[NUMBER]]/12,0)+1</f>
        <v>22</v>
      </c>
      <c r="O515" s="1"/>
      <c r="P515" s="1">
        <f>ROUNDUP(表1[[#This Row],[外箱贴标]]/12,0)+2</f>
        <v>2</v>
      </c>
      <c r="Q515" s="1">
        <f>ROUNDUP(表1[[#This Row],[NUMBER]]/25,0)</f>
        <v>11</v>
      </c>
    </row>
    <row r="516" spans="1:17">
      <c r="A516" s="3" t="s">
        <v>90</v>
      </c>
      <c r="B516" s="2">
        <v>43033</v>
      </c>
      <c r="C516" s="2" t="s">
        <v>144</v>
      </c>
      <c r="D516" t="s">
        <v>91</v>
      </c>
      <c r="E516">
        <v>7453089532604</v>
      </c>
      <c r="F516" t="s">
        <v>55</v>
      </c>
      <c r="G516">
        <v>39</v>
      </c>
      <c r="H516" s="10">
        <f>H513</f>
        <v>168</v>
      </c>
      <c r="I516" t="s">
        <v>21</v>
      </c>
      <c r="J516" t="s">
        <v>153</v>
      </c>
      <c r="K516" t="s">
        <v>58</v>
      </c>
      <c r="L516" s="1" t="str">
        <f>表1[[#This Row],[ART]]&amp;".pdf"</f>
        <v>KILO-1.pdf</v>
      </c>
      <c r="M516" s="1"/>
      <c r="N516" s="1">
        <f>ROUNDUP(表1[[#This Row],[NUMBER]]/12,0)+1</f>
        <v>15</v>
      </c>
      <c r="O516" s="1"/>
      <c r="P516" s="1">
        <f>ROUNDUP(表1[[#This Row],[外箱贴标]]/12,0)+2</f>
        <v>2</v>
      </c>
      <c r="Q516" s="1">
        <f>ROUNDUP(表1[[#This Row],[NUMBER]]/25,0)</f>
        <v>7</v>
      </c>
    </row>
    <row r="517" spans="1:17">
      <c r="A517" s="3" t="s">
        <v>90</v>
      </c>
      <c r="B517" s="2">
        <v>43033</v>
      </c>
      <c r="C517" s="2" t="s">
        <v>144</v>
      </c>
      <c r="D517" t="s">
        <v>91</v>
      </c>
      <c r="E517">
        <v>7453089532604</v>
      </c>
      <c r="F517" t="s">
        <v>55</v>
      </c>
      <c r="G517">
        <v>40</v>
      </c>
      <c r="H517" s="10">
        <f>H512</f>
        <v>84</v>
      </c>
      <c r="I517" t="s">
        <v>21</v>
      </c>
      <c r="J517" t="s">
        <v>153</v>
      </c>
      <c r="K517" t="s">
        <v>58</v>
      </c>
      <c r="L517" s="1" t="str">
        <f>表1[[#This Row],[ART]]&amp;".pdf"</f>
        <v>KILO-1.pdf</v>
      </c>
      <c r="M517" s="1"/>
      <c r="N517" s="1">
        <f>ROUNDUP(表1[[#This Row],[NUMBER]]/12,0)+1</f>
        <v>8</v>
      </c>
      <c r="O517" s="1"/>
      <c r="P517" s="1">
        <f>ROUNDUP(表1[[#This Row],[外箱贴标]]/12,0)+2</f>
        <v>2</v>
      </c>
      <c r="Q517" s="1">
        <f>ROUNDUP(表1[[#This Row],[NUMBER]]/25,0)</f>
        <v>4</v>
      </c>
    </row>
    <row r="518" spans="1:17">
      <c r="A518" s="3" t="s">
        <v>92</v>
      </c>
      <c r="B518" s="2">
        <v>43089</v>
      </c>
      <c r="C518" s="2" t="s">
        <v>144</v>
      </c>
      <c r="D518" t="s">
        <v>93</v>
      </c>
      <c r="E518">
        <v>7453089532543</v>
      </c>
      <c r="F518" t="s">
        <v>94</v>
      </c>
      <c r="G518">
        <v>35</v>
      </c>
      <c r="H518" s="10">
        <f>67*1</f>
        <v>67</v>
      </c>
      <c r="I518" t="s">
        <v>154</v>
      </c>
      <c r="J518" t="s">
        <v>153</v>
      </c>
      <c r="K518" t="s">
        <v>58</v>
      </c>
      <c r="L518" s="1" t="str">
        <f>表1[[#This Row],[ART]]&amp;".pdf"</f>
        <v>TAMOS-1.pdf</v>
      </c>
      <c r="M518" s="1"/>
      <c r="N518" s="1">
        <f>ROUNDUP(表1[[#This Row],[NUMBER]]/12,0)+1</f>
        <v>7</v>
      </c>
      <c r="O518" s="1"/>
      <c r="P518" s="1">
        <f>ROUNDUP(表1[[#This Row],[外箱贴标]]/12,0)+2</f>
        <v>2</v>
      </c>
      <c r="Q518" s="1">
        <f>ROUNDUP(表1[[#This Row],[NUMBER]]/25,0)</f>
        <v>3</v>
      </c>
    </row>
    <row r="519" spans="1:17">
      <c r="A519" s="3" t="s">
        <v>92</v>
      </c>
      <c r="B519" s="2">
        <v>43089</v>
      </c>
      <c r="C519" s="2" t="s">
        <v>144</v>
      </c>
      <c r="D519" t="s">
        <v>93</v>
      </c>
      <c r="E519">
        <v>7453089532543</v>
      </c>
      <c r="F519" t="s">
        <v>94</v>
      </c>
      <c r="G519">
        <v>36</v>
      </c>
      <c r="H519" s="10">
        <f>H518*2</f>
        <v>134</v>
      </c>
      <c r="I519" t="s">
        <v>154</v>
      </c>
      <c r="J519" t="s">
        <v>153</v>
      </c>
      <c r="K519" t="s">
        <v>58</v>
      </c>
      <c r="L519" s="1" t="str">
        <f>表1[[#This Row],[ART]]&amp;".pdf"</f>
        <v>TAMOS-1.pdf</v>
      </c>
      <c r="M519" s="1"/>
      <c r="N519" s="1">
        <f>ROUNDUP(表1[[#This Row],[NUMBER]]/12,0)+1</f>
        <v>13</v>
      </c>
      <c r="O519" s="1"/>
      <c r="P519" s="1">
        <f>ROUNDUP(表1[[#This Row],[外箱贴标]]/12,0)+2</f>
        <v>2</v>
      </c>
      <c r="Q519" s="1">
        <f>ROUNDUP(表1[[#This Row],[NUMBER]]/25,0)</f>
        <v>6</v>
      </c>
    </row>
    <row r="520" spans="1:17">
      <c r="A520" s="3" t="s">
        <v>92</v>
      </c>
      <c r="B520" s="2">
        <v>43089</v>
      </c>
      <c r="C520" s="2" t="s">
        <v>144</v>
      </c>
      <c r="D520" t="s">
        <v>93</v>
      </c>
      <c r="E520">
        <v>7453089532543</v>
      </c>
      <c r="F520" t="s">
        <v>94</v>
      </c>
      <c r="G520">
        <v>37</v>
      </c>
      <c r="H520" s="10">
        <f>H518*3</f>
        <v>201</v>
      </c>
      <c r="I520" t="s">
        <v>154</v>
      </c>
      <c r="J520" t="s">
        <v>153</v>
      </c>
      <c r="K520" t="s">
        <v>58</v>
      </c>
      <c r="L520" s="1" t="str">
        <f>表1[[#This Row],[ART]]&amp;".pdf"</f>
        <v>TAMOS-1.pdf</v>
      </c>
      <c r="M520" s="1"/>
      <c r="N520" s="1">
        <f>ROUNDUP(表1[[#This Row],[NUMBER]]/12,0)+1</f>
        <v>18</v>
      </c>
      <c r="O520" s="1"/>
      <c r="P520" s="1">
        <f>ROUNDUP(表1[[#This Row],[外箱贴标]]/12,0)+2</f>
        <v>2</v>
      </c>
      <c r="Q520" s="1">
        <f>ROUNDUP(表1[[#This Row],[NUMBER]]/25,0)</f>
        <v>9</v>
      </c>
    </row>
    <row r="521" spans="1:17">
      <c r="A521" s="3" t="s">
        <v>92</v>
      </c>
      <c r="B521" s="2">
        <v>43089</v>
      </c>
      <c r="C521" s="2" t="s">
        <v>144</v>
      </c>
      <c r="D521" t="s">
        <v>93</v>
      </c>
      <c r="E521">
        <v>7453089532543</v>
      </c>
      <c r="F521" t="s">
        <v>94</v>
      </c>
      <c r="G521">
        <v>38</v>
      </c>
      <c r="H521" s="10">
        <f>H518*3</f>
        <v>201</v>
      </c>
      <c r="I521" t="s">
        <v>154</v>
      </c>
      <c r="J521" t="s">
        <v>153</v>
      </c>
      <c r="K521" t="s">
        <v>58</v>
      </c>
      <c r="L521" s="1" t="str">
        <f>表1[[#This Row],[ART]]&amp;".pdf"</f>
        <v>TAMOS-1.pdf</v>
      </c>
      <c r="M521" s="1"/>
      <c r="N521" s="1">
        <f>ROUNDUP(表1[[#This Row],[NUMBER]]/12,0)+1</f>
        <v>18</v>
      </c>
      <c r="O521" s="1"/>
      <c r="P521" s="1">
        <f>ROUNDUP(表1[[#This Row],[外箱贴标]]/12,0)+2</f>
        <v>2</v>
      </c>
      <c r="Q521" s="1">
        <f>ROUNDUP(表1[[#This Row],[NUMBER]]/25,0)</f>
        <v>9</v>
      </c>
    </row>
    <row r="522" spans="1:17">
      <c r="A522" s="3" t="s">
        <v>92</v>
      </c>
      <c r="B522" s="2">
        <v>43089</v>
      </c>
      <c r="C522" s="2" t="s">
        <v>144</v>
      </c>
      <c r="D522" t="s">
        <v>93</v>
      </c>
      <c r="E522">
        <v>7453089532543</v>
      </c>
      <c r="F522" t="s">
        <v>94</v>
      </c>
      <c r="G522">
        <v>39</v>
      </c>
      <c r="H522" s="10">
        <f>H519</f>
        <v>134</v>
      </c>
      <c r="I522" t="s">
        <v>154</v>
      </c>
      <c r="J522" t="s">
        <v>153</v>
      </c>
      <c r="K522" t="s">
        <v>58</v>
      </c>
      <c r="L522" s="1" t="str">
        <f>表1[[#This Row],[ART]]&amp;".pdf"</f>
        <v>TAMOS-1.pdf</v>
      </c>
      <c r="M522" s="1"/>
      <c r="N522" s="1">
        <f>ROUNDUP(表1[[#This Row],[NUMBER]]/12,0)+1</f>
        <v>13</v>
      </c>
      <c r="O522" s="1"/>
      <c r="P522" s="1">
        <f>ROUNDUP(表1[[#This Row],[外箱贴标]]/12,0)+2</f>
        <v>2</v>
      </c>
      <c r="Q522" s="1">
        <f>ROUNDUP(表1[[#This Row],[NUMBER]]/25,0)</f>
        <v>6</v>
      </c>
    </row>
    <row r="523" spans="1:17">
      <c r="A523" s="3" t="s">
        <v>92</v>
      </c>
      <c r="B523" s="2">
        <v>43089</v>
      </c>
      <c r="C523" s="2" t="s">
        <v>144</v>
      </c>
      <c r="D523" t="s">
        <v>93</v>
      </c>
      <c r="E523">
        <v>7453089532543</v>
      </c>
      <c r="F523" t="s">
        <v>94</v>
      </c>
      <c r="G523">
        <v>40</v>
      </c>
      <c r="H523" s="10">
        <f>H518</f>
        <v>67</v>
      </c>
      <c r="I523" t="s">
        <v>154</v>
      </c>
      <c r="J523" t="s">
        <v>153</v>
      </c>
      <c r="K523" t="s">
        <v>58</v>
      </c>
      <c r="L523" s="1" t="str">
        <f>表1[[#This Row],[ART]]&amp;".pdf"</f>
        <v>TAMOS-1.pdf</v>
      </c>
      <c r="M523" s="1"/>
      <c r="N523" s="1">
        <f>ROUNDUP(表1[[#This Row],[NUMBER]]/12,0)+1</f>
        <v>7</v>
      </c>
      <c r="O523" s="1"/>
      <c r="P523" s="1">
        <f>ROUNDUP(表1[[#This Row],[外箱贴标]]/12,0)+2</f>
        <v>2</v>
      </c>
      <c r="Q523" s="1">
        <f>ROUNDUP(表1[[#This Row],[NUMBER]]/25,0)</f>
        <v>3</v>
      </c>
    </row>
    <row r="524" spans="1:17">
      <c r="A524" s="3" t="s">
        <v>92</v>
      </c>
      <c r="B524" s="2">
        <v>43089</v>
      </c>
      <c r="C524" s="2" t="s">
        <v>144</v>
      </c>
      <c r="D524" t="s">
        <v>93</v>
      </c>
      <c r="E524">
        <v>7453089532543</v>
      </c>
      <c r="F524" t="s">
        <v>95</v>
      </c>
      <c r="G524">
        <v>35</v>
      </c>
      <c r="H524" s="10">
        <f>67*1</f>
        <v>67</v>
      </c>
      <c r="I524" t="s">
        <v>154</v>
      </c>
      <c r="J524" t="s">
        <v>153</v>
      </c>
      <c r="K524" t="s">
        <v>58</v>
      </c>
      <c r="L524" s="1" t="str">
        <f>表1[[#This Row],[ART]]&amp;".pdf"</f>
        <v>TAMOS-1.pdf</v>
      </c>
      <c r="M524" s="1"/>
      <c r="N524" s="1">
        <f>ROUNDUP(表1[[#This Row],[NUMBER]]/12,0)+1</f>
        <v>7</v>
      </c>
      <c r="O524" s="1"/>
      <c r="P524" s="1">
        <f>ROUNDUP(表1[[#This Row],[外箱贴标]]/12,0)+2</f>
        <v>2</v>
      </c>
      <c r="Q524" s="1">
        <f>ROUNDUP(表1[[#This Row],[NUMBER]]/25,0)</f>
        <v>3</v>
      </c>
    </row>
    <row r="525" spans="1:17">
      <c r="A525" s="3" t="s">
        <v>92</v>
      </c>
      <c r="B525" s="2">
        <v>43089</v>
      </c>
      <c r="C525" s="2" t="s">
        <v>144</v>
      </c>
      <c r="D525" t="s">
        <v>93</v>
      </c>
      <c r="E525">
        <v>7453089532543</v>
      </c>
      <c r="F525" t="s">
        <v>95</v>
      </c>
      <c r="G525">
        <v>36</v>
      </c>
      <c r="H525" s="10">
        <f>H524*2</f>
        <v>134</v>
      </c>
      <c r="I525" t="s">
        <v>154</v>
      </c>
      <c r="J525" t="s">
        <v>153</v>
      </c>
      <c r="K525" t="s">
        <v>58</v>
      </c>
      <c r="L525" s="1" t="str">
        <f>表1[[#This Row],[ART]]&amp;".pdf"</f>
        <v>TAMOS-1.pdf</v>
      </c>
      <c r="M525" s="1"/>
      <c r="N525" s="1">
        <f>ROUNDUP(表1[[#This Row],[NUMBER]]/12,0)+1</f>
        <v>13</v>
      </c>
      <c r="O525" s="1"/>
      <c r="P525" s="1">
        <f>ROUNDUP(表1[[#This Row],[外箱贴标]]/12,0)+2</f>
        <v>2</v>
      </c>
      <c r="Q525" s="1">
        <f>ROUNDUP(表1[[#This Row],[NUMBER]]/25,0)</f>
        <v>6</v>
      </c>
    </row>
    <row r="526" spans="1:17">
      <c r="A526" s="3" t="s">
        <v>92</v>
      </c>
      <c r="B526" s="2">
        <v>43089</v>
      </c>
      <c r="C526" s="2" t="s">
        <v>144</v>
      </c>
      <c r="D526" t="s">
        <v>93</v>
      </c>
      <c r="E526">
        <v>7453089532543</v>
      </c>
      <c r="F526" t="s">
        <v>95</v>
      </c>
      <c r="G526">
        <v>37</v>
      </c>
      <c r="H526" s="10">
        <f>H524*3</f>
        <v>201</v>
      </c>
      <c r="I526" t="s">
        <v>154</v>
      </c>
      <c r="J526" t="s">
        <v>153</v>
      </c>
      <c r="K526" t="s">
        <v>58</v>
      </c>
      <c r="L526" s="1" t="str">
        <f>表1[[#This Row],[ART]]&amp;".pdf"</f>
        <v>TAMOS-1.pdf</v>
      </c>
      <c r="M526" s="1"/>
      <c r="N526" s="1">
        <f>ROUNDUP(表1[[#This Row],[NUMBER]]/12,0)+1</f>
        <v>18</v>
      </c>
      <c r="O526" s="1"/>
      <c r="P526" s="1">
        <f>ROUNDUP(表1[[#This Row],[外箱贴标]]/12,0)+2</f>
        <v>2</v>
      </c>
      <c r="Q526" s="1">
        <f>ROUNDUP(表1[[#This Row],[NUMBER]]/25,0)</f>
        <v>9</v>
      </c>
    </row>
    <row r="527" spans="1:17">
      <c r="A527" s="3" t="s">
        <v>92</v>
      </c>
      <c r="B527" s="2">
        <v>43089</v>
      </c>
      <c r="C527" s="2" t="s">
        <v>144</v>
      </c>
      <c r="D527" t="s">
        <v>93</v>
      </c>
      <c r="E527">
        <v>7453089532543</v>
      </c>
      <c r="F527" t="s">
        <v>95</v>
      </c>
      <c r="G527">
        <v>38</v>
      </c>
      <c r="H527" s="10">
        <f>H524*3</f>
        <v>201</v>
      </c>
      <c r="I527" t="s">
        <v>154</v>
      </c>
      <c r="J527" t="s">
        <v>153</v>
      </c>
      <c r="K527" t="s">
        <v>58</v>
      </c>
      <c r="L527" s="1" t="str">
        <f>表1[[#This Row],[ART]]&amp;".pdf"</f>
        <v>TAMOS-1.pdf</v>
      </c>
      <c r="M527" s="1"/>
      <c r="N527" s="1">
        <f>ROUNDUP(表1[[#This Row],[NUMBER]]/12,0)+1</f>
        <v>18</v>
      </c>
      <c r="O527" s="1"/>
      <c r="P527" s="1">
        <f>ROUNDUP(表1[[#This Row],[外箱贴标]]/12,0)+2</f>
        <v>2</v>
      </c>
      <c r="Q527" s="1">
        <f>ROUNDUP(表1[[#This Row],[NUMBER]]/25,0)</f>
        <v>9</v>
      </c>
    </row>
    <row r="528" spans="1:17">
      <c r="A528" s="3" t="s">
        <v>92</v>
      </c>
      <c r="B528" s="2">
        <v>43089</v>
      </c>
      <c r="C528" s="2" t="s">
        <v>144</v>
      </c>
      <c r="D528" t="s">
        <v>93</v>
      </c>
      <c r="E528">
        <v>7453089532543</v>
      </c>
      <c r="F528" t="s">
        <v>95</v>
      </c>
      <c r="G528">
        <v>39</v>
      </c>
      <c r="H528" s="10">
        <f>H525</f>
        <v>134</v>
      </c>
      <c r="I528" t="s">
        <v>154</v>
      </c>
      <c r="J528" t="s">
        <v>153</v>
      </c>
      <c r="K528" t="s">
        <v>58</v>
      </c>
      <c r="L528" s="1" t="str">
        <f>表1[[#This Row],[ART]]&amp;".pdf"</f>
        <v>TAMOS-1.pdf</v>
      </c>
      <c r="M528" s="1"/>
      <c r="N528" s="1">
        <f>ROUNDUP(表1[[#This Row],[NUMBER]]/12,0)+1</f>
        <v>13</v>
      </c>
      <c r="O528" s="1"/>
      <c r="P528" s="1">
        <f>ROUNDUP(表1[[#This Row],[外箱贴标]]/12,0)+2</f>
        <v>2</v>
      </c>
      <c r="Q528" s="1">
        <f>ROUNDUP(表1[[#This Row],[NUMBER]]/25,0)</f>
        <v>6</v>
      </c>
    </row>
    <row r="529" spans="1:17">
      <c r="A529" s="3" t="s">
        <v>92</v>
      </c>
      <c r="B529" s="2">
        <v>43089</v>
      </c>
      <c r="C529" s="2" t="s">
        <v>144</v>
      </c>
      <c r="D529" t="s">
        <v>93</v>
      </c>
      <c r="E529">
        <v>7453089532543</v>
      </c>
      <c r="F529" t="s">
        <v>95</v>
      </c>
      <c r="G529">
        <v>40</v>
      </c>
      <c r="H529" s="10">
        <f>H524</f>
        <v>67</v>
      </c>
      <c r="I529" t="s">
        <v>154</v>
      </c>
      <c r="J529" t="s">
        <v>153</v>
      </c>
      <c r="K529" t="s">
        <v>58</v>
      </c>
      <c r="L529" s="1" t="str">
        <f>表1[[#This Row],[ART]]&amp;".pdf"</f>
        <v>TAMOS-1.pdf</v>
      </c>
      <c r="M529" s="1"/>
      <c r="N529" s="1">
        <f>ROUNDUP(表1[[#This Row],[NUMBER]]/12,0)+1</f>
        <v>7</v>
      </c>
      <c r="O529" s="1"/>
      <c r="P529" s="1">
        <f>ROUNDUP(表1[[#This Row],[外箱贴标]]/12,0)+2</f>
        <v>2</v>
      </c>
      <c r="Q529" s="1">
        <f>ROUNDUP(表1[[#This Row],[NUMBER]]/25,0)</f>
        <v>3</v>
      </c>
    </row>
    <row r="530" spans="1:17">
      <c r="A530" s="3" t="s">
        <v>92</v>
      </c>
      <c r="B530" s="2">
        <v>43089</v>
      </c>
      <c r="C530" s="2" t="s">
        <v>144</v>
      </c>
      <c r="D530" t="s">
        <v>93</v>
      </c>
      <c r="E530">
        <v>7453089532543</v>
      </c>
      <c r="F530" t="s">
        <v>96</v>
      </c>
      <c r="G530">
        <v>35</v>
      </c>
      <c r="H530" s="10">
        <f>67*1</f>
        <v>67</v>
      </c>
      <c r="I530" t="s">
        <v>154</v>
      </c>
      <c r="J530" t="s">
        <v>153</v>
      </c>
      <c r="K530" t="s">
        <v>58</v>
      </c>
      <c r="L530" s="1" t="str">
        <f>表1[[#This Row],[ART]]&amp;".pdf"</f>
        <v>TAMOS-1.pdf</v>
      </c>
      <c r="M530" s="1"/>
      <c r="N530" s="1">
        <f>ROUNDUP(表1[[#This Row],[NUMBER]]/12,0)+1</f>
        <v>7</v>
      </c>
      <c r="O530" s="1"/>
      <c r="P530" s="1">
        <f>ROUNDUP(表1[[#This Row],[外箱贴标]]/12,0)+2</f>
        <v>2</v>
      </c>
      <c r="Q530" s="1">
        <f>ROUNDUP(表1[[#This Row],[NUMBER]]/25,0)</f>
        <v>3</v>
      </c>
    </row>
    <row r="531" spans="1:17">
      <c r="A531" s="3" t="s">
        <v>92</v>
      </c>
      <c r="B531" s="2">
        <v>43089</v>
      </c>
      <c r="C531" s="2" t="s">
        <v>144</v>
      </c>
      <c r="D531" t="s">
        <v>93</v>
      </c>
      <c r="E531">
        <v>7453089532543</v>
      </c>
      <c r="F531" t="s">
        <v>96</v>
      </c>
      <c r="G531">
        <v>36</v>
      </c>
      <c r="H531" s="10">
        <f>H530*2</f>
        <v>134</v>
      </c>
      <c r="I531" t="s">
        <v>154</v>
      </c>
      <c r="J531" t="s">
        <v>153</v>
      </c>
      <c r="K531" t="s">
        <v>58</v>
      </c>
      <c r="L531" s="1" t="str">
        <f>表1[[#This Row],[ART]]&amp;".pdf"</f>
        <v>TAMOS-1.pdf</v>
      </c>
      <c r="M531" s="1"/>
      <c r="N531" s="1">
        <f>ROUNDUP(表1[[#This Row],[NUMBER]]/12,0)+1</f>
        <v>13</v>
      </c>
      <c r="O531" s="1"/>
      <c r="P531" s="1">
        <f>ROUNDUP(表1[[#This Row],[外箱贴标]]/12,0)+2</f>
        <v>2</v>
      </c>
      <c r="Q531" s="1">
        <f>ROUNDUP(表1[[#This Row],[NUMBER]]/25,0)</f>
        <v>6</v>
      </c>
    </row>
    <row r="532" spans="1:17">
      <c r="A532" s="3" t="s">
        <v>92</v>
      </c>
      <c r="B532" s="2">
        <v>43089</v>
      </c>
      <c r="C532" s="2" t="s">
        <v>144</v>
      </c>
      <c r="D532" t="s">
        <v>93</v>
      </c>
      <c r="E532">
        <v>7453089532543</v>
      </c>
      <c r="F532" t="s">
        <v>96</v>
      </c>
      <c r="G532">
        <v>37</v>
      </c>
      <c r="H532" s="10">
        <f>H530*3</f>
        <v>201</v>
      </c>
      <c r="I532" t="s">
        <v>154</v>
      </c>
      <c r="J532" t="s">
        <v>153</v>
      </c>
      <c r="K532" t="s">
        <v>58</v>
      </c>
      <c r="L532" s="1" t="str">
        <f>表1[[#This Row],[ART]]&amp;".pdf"</f>
        <v>TAMOS-1.pdf</v>
      </c>
      <c r="M532" s="1"/>
      <c r="N532" s="1">
        <f>ROUNDUP(表1[[#This Row],[NUMBER]]/12,0)+1</f>
        <v>18</v>
      </c>
      <c r="O532" s="1"/>
      <c r="P532" s="1">
        <f>ROUNDUP(表1[[#This Row],[外箱贴标]]/12,0)+2</f>
        <v>2</v>
      </c>
      <c r="Q532" s="1">
        <f>ROUNDUP(表1[[#This Row],[NUMBER]]/25,0)</f>
        <v>9</v>
      </c>
    </row>
    <row r="533" spans="1:17">
      <c r="A533" s="3" t="s">
        <v>92</v>
      </c>
      <c r="B533" s="2">
        <v>43089</v>
      </c>
      <c r="C533" s="2" t="s">
        <v>144</v>
      </c>
      <c r="D533" t="s">
        <v>93</v>
      </c>
      <c r="E533">
        <v>7453089532543</v>
      </c>
      <c r="F533" t="s">
        <v>96</v>
      </c>
      <c r="G533">
        <v>38</v>
      </c>
      <c r="H533" s="10">
        <f>H530*3</f>
        <v>201</v>
      </c>
      <c r="I533" t="s">
        <v>154</v>
      </c>
      <c r="J533" t="s">
        <v>153</v>
      </c>
      <c r="K533" t="s">
        <v>58</v>
      </c>
      <c r="L533" s="1" t="str">
        <f>表1[[#This Row],[ART]]&amp;".pdf"</f>
        <v>TAMOS-1.pdf</v>
      </c>
      <c r="M533" s="1"/>
      <c r="N533" s="1">
        <f>ROUNDUP(表1[[#This Row],[NUMBER]]/12,0)+1</f>
        <v>18</v>
      </c>
      <c r="O533" s="1"/>
      <c r="P533" s="1">
        <f>ROUNDUP(表1[[#This Row],[外箱贴标]]/12,0)+2</f>
        <v>2</v>
      </c>
      <c r="Q533" s="1">
        <f>ROUNDUP(表1[[#This Row],[NUMBER]]/25,0)</f>
        <v>9</v>
      </c>
    </row>
    <row r="534" spans="1:17">
      <c r="A534" s="3" t="s">
        <v>92</v>
      </c>
      <c r="B534" s="2">
        <v>43089</v>
      </c>
      <c r="C534" s="2" t="s">
        <v>144</v>
      </c>
      <c r="D534" t="s">
        <v>93</v>
      </c>
      <c r="E534">
        <v>7453089532543</v>
      </c>
      <c r="F534" t="s">
        <v>96</v>
      </c>
      <c r="G534">
        <v>39</v>
      </c>
      <c r="H534" s="10">
        <f>H531</f>
        <v>134</v>
      </c>
      <c r="I534" t="s">
        <v>154</v>
      </c>
      <c r="J534" t="s">
        <v>153</v>
      </c>
      <c r="K534" t="s">
        <v>58</v>
      </c>
      <c r="L534" s="1" t="str">
        <f>表1[[#This Row],[ART]]&amp;".pdf"</f>
        <v>TAMOS-1.pdf</v>
      </c>
      <c r="M534" s="1"/>
      <c r="N534" s="1">
        <f>ROUNDUP(表1[[#This Row],[NUMBER]]/12,0)+1</f>
        <v>13</v>
      </c>
      <c r="O534" s="1"/>
      <c r="P534" s="1">
        <f>ROUNDUP(表1[[#This Row],[外箱贴标]]/12,0)+2</f>
        <v>2</v>
      </c>
      <c r="Q534" s="1">
        <f>ROUNDUP(表1[[#This Row],[NUMBER]]/25,0)</f>
        <v>6</v>
      </c>
    </row>
    <row r="535" spans="1:17">
      <c r="A535" s="3" t="s">
        <v>92</v>
      </c>
      <c r="B535" s="2">
        <v>43089</v>
      </c>
      <c r="C535" s="2" t="s">
        <v>144</v>
      </c>
      <c r="D535" t="s">
        <v>93</v>
      </c>
      <c r="E535">
        <v>7453089532543</v>
      </c>
      <c r="F535" t="s">
        <v>96</v>
      </c>
      <c r="G535">
        <v>40</v>
      </c>
      <c r="H535" s="10">
        <f>H530</f>
        <v>67</v>
      </c>
      <c r="I535" t="s">
        <v>154</v>
      </c>
      <c r="J535" t="s">
        <v>153</v>
      </c>
      <c r="K535" t="s">
        <v>58</v>
      </c>
      <c r="L535" s="1" t="str">
        <f>表1[[#This Row],[ART]]&amp;".pdf"</f>
        <v>TAMOS-1.pdf</v>
      </c>
      <c r="M535" s="1"/>
      <c r="N535" s="1">
        <f>ROUNDUP(表1[[#This Row],[NUMBER]]/12,0)+1</f>
        <v>7</v>
      </c>
      <c r="O535" s="1"/>
      <c r="P535" s="1">
        <f>ROUNDUP(表1[[#This Row],[外箱贴标]]/12,0)+2</f>
        <v>2</v>
      </c>
      <c r="Q535" s="1">
        <f>ROUNDUP(表1[[#This Row],[NUMBER]]/25,0)</f>
        <v>3</v>
      </c>
    </row>
    <row r="536" spans="1:17">
      <c r="A536" s="3" t="s">
        <v>97</v>
      </c>
      <c r="B536" s="2">
        <v>43050</v>
      </c>
      <c r="C536" s="2" t="s">
        <v>144</v>
      </c>
      <c r="D536" t="s">
        <v>99</v>
      </c>
      <c r="E536">
        <v>7453089532734</v>
      </c>
      <c r="F536" t="s">
        <v>7</v>
      </c>
      <c r="G536">
        <v>35</v>
      </c>
      <c r="H536" s="10">
        <v>50</v>
      </c>
      <c r="I536" t="s">
        <v>21</v>
      </c>
      <c r="J536" t="s">
        <v>153</v>
      </c>
      <c r="K536" t="s">
        <v>58</v>
      </c>
      <c r="L536" s="1" t="str">
        <f>表1[[#This Row],[ART]]&amp;".pdf"</f>
        <v>BIYI-1.pdf</v>
      </c>
      <c r="M536" s="1"/>
      <c r="N536" s="1">
        <f>ROUNDUP(表1[[#This Row],[NUMBER]]/12,0)+1</f>
        <v>6</v>
      </c>
      <c r="O536" s="1"/>
      <c r="P536" s="1">
        <f>ROUNDUP(表1[[#This Row],[外箱贴标]]/12,0)+2</f>
        <v>2</v>
      </c>
      <c r="Q536" s="1">
        <f>ROUNDUP(表1[[#This Row],[NUMBER]]/25,0)</f>
        <v>2</v>
      </c>
    </row>
    <row r="537" spans="1:17">
      <c r="A537" s="3" t="s">
        <v>97</v>
      </c>
      <c r="B537" s="2">
        <v>43050</v>
      </c>
      <c r="C537" s="2" t="s">
        <v>144</v>
      </c>
      <c r="D537" t="s">
        <v>99</v>
      </c>
      <c r="E537">
        <v>7453089532734</v>
      </c>
      <c r="F537" t="s">
        <v>7</v>
      </c>
      <c r="G537">
        <v>36</v>
      </c>
      <c r="H537" s="10">
        <f>H536*2</f>
        <v>100</v>
      </c>
      <c r="I537" t="s">
        <v>21</v>
      </c>
      <c r="J537" t="s">
        <v>153</v>
      </c>
      <c r="K537" t="s">
        <v>58</v>
      </c>
      <c r="L537" s="1" t="str">
        <f>表1[[#This Row],[ART]]&amp;".pdf"</f>
        <v>BIYI-1.pdf</v>
      </c>
      <c r="M537" s="1"/>
      <c r="N537" s="1">
        <f>ROUNDUP(表1[[#This Row],[NUMBER]]/12,0)+1</f>
        <v>10</v>
      </c>
      <c r="O537" s="1"/>
      <c r="P537" s="1">
        <f>ROUNDUP(表1[[#This Row],[外箱贴标]]/12,0)+2</f>
        <v>2</v>
      </c>
      <c r="Q537" s="1">
        <f>ROUNDUP(表1[[#This Row],[NUMBER]]/25,0)</f>
        <v>4</v>
      </c>
    </row>
    <row r="538" spans="1:17">
      <c r="A538" s="3" t="s">
        <v>97</v>
      </c>
      <c r="B538" s="2">
        <v>43050</v>
      </c>
      <c r="C538" s="2" t="s">
        <v>144</v>
      </c>
      <c r="D538" t="s">
        <v>99</v>
      </c>
      <c r="E538">
        <v>7453089532734</v>
      </c>
      <c r="F538" t="s">
        <v>7</v>
      </c>
      <c r="G538">
        <v>37</v>
      </c>
      <c r="H538" s="10">
        <f>H536*3</f>
        <v>150</v>
      </c>
      <c r="I538" t="s">
        <v>21</v>
      </c>
      <c r="J538" t="s">
        <v>153</v>
      </c>
      <c r="K538" t="s">
        <v>58</v>
      </c>
      <c r="L538" s="1" t="str">
        <f>表1[[#This Row],[ART]]&amp;".pdf"</f>
        <v>BIYI-1.pdf</v>
      </c>
      <c r="M538" s="1"/>
      <c r="N538" s="1">
        <f>ROUNDUP(表1[[#This Row],[NUMBER]]/12,0)+1</f>
        <v>14</v>
      </c>
      <c r="O538" s="1"/>
      <c r="P538" s="1">
        <f>ROUNDUP(表1[[#This Row],[外箱贴标]]/12,0)+2</f>
        <v>2</v>
      </c>
      <c r="Q538" s="1">
        <f>ROUNDUP(表1[[#This Row],[NUMBER]]/25,0)</f>
        <v>6</v>
      </c>
    </row>
    <row r="539" spans="1:17">
      <c r="A539" s="3" t="s">
        <v>97</v>
      </c>
      <c r="B539" s="2">
        <v>43050</v>
      </c>
      <c r="C539" s="2" t="s">
        <v>144</v>
      </c>
      <c r="D539" t="s">
        <v>99</v>
      </c>
      <c r="E539">
        <v>7453089532734</v>
      </c>
      <c r="F539" t="s">
        <v>7</v>
      </c>
      <c r="G539">
        <v>38</v>
      </c>
      <c r="H539" s="10">
        <f>H536*3</f>
        <v>150</v>
      </c>
      <c r="I539" t="s">
        <v>21</v>
      </c>
      <c r="J539" t="s">
        <v>153</v>
      </c>
      <c r="K539" t="s">
        <v>58</v>
      </c>
      <c r="L539" s="1" t="str">
        <f>表1[[#This Row],[ART]]&amp;".pdf"</f>
        <v>BIYI-1.pdf</v>
      </c>
      <c r="M539" s="1"/>
      <c r="N539" s="1">
        <f>ROUNDUP(表1[[#This Row],[NUMBER]]/12,0)+1</f>
        <v>14</v>
      </c>
      <c r="O539" s="1"/>
      <c r="P539" s="1">
        <f>ROUNDUP(表1[[#This Row],[外箱贴标]]/12,0)+2</f>
        <v>2</v>
      </c>
      <c r="Q539" s="1">
        <f>ROUNDUP(表1[[#This Row],[NUMBER]]/25,0)</f>
        <v>6</v>
      </c>
    </row>
    <row r="540" spans="1:17">
      <c r="A540" s="3" t="s">
        <v>97</v>
      </c>
      <c r="B540" s="2">
        <v>43050</v>
      </c>
      <c r="C540" s="2" t="s">
        <v>144</v>
      </c>
      <c r="D540" t="s">
        <v>99</v>
      </c>
      <c r="E540">
        <v>7453089532734</v>
      </c>
      <c r="F540" t="s">
        <v>7</v>
      </c>
      <c r="G540">
        <v>39</v>
      </c>
      <c r="H540" s="10">
        <f>H537</f>
        <v>100</v>
      </c>
      <c r="I540" t="s">
        <v>21</v>
      </c>
      <c r="J540" t="s">
        <v>153</v>
      </c>
      <c r="K540" t="s">
        <v>58</v>
      </c>
      <c r="L540" s="1" t="str">
        <f>表1[[#This Row],[ART]]&amp;".pdf"</f>
        <v>BIYI-1.pdf</v>
      </c>
      <c r="M540" s="1"/>
      <c r="N540" s="1">
        <f>ROUNDUP(表1[[#This Row],[NUMBER]]/12,0)+1</f>
        <v>10</v>
      </c>
      <c r="O540" s="1"/>
      <c r="P540" s="1">
        <f>ROUNDUP(表1[[#This Row],[外箱贴标]]/12,0)+2</f>
        <v>2</v>
      </c>
      <c r="Q540" s="1">
        <f>ROUNDUP(表1[[#This Row],[NUMBER]]/25,0)</f>
        <v>4</v>
      </c>
    </row>
    <row r="541" spans="1:17">
      <c r="A541" s="3" t="s">
        <v>97</v>
      </c>
      <c r="B541" s="2">
        <v>43050</v>
      </c>
      <c r="C541" s="2" t="s">
        <v>144</v>
      </c>
      <c r="D541" t="s">
        <v>99</v>
      </c>
      <c r="E541">
        <v>7453089532734</v>
      </c>
      <c r="F541" t="s">
        <v>7</v>
      </c>
      <c r="G541">
        <v>40</v>
      </c>
      <c r="H541" s="10">
        <f>H536</f>
        <v>50</v>
      </c>
      <c r="I541" t="s">
        <v>21</v>
      </c>
      <c r="J541" t="s">
        <v>153</v>
      </c>
      <c r="K541" t="s">
        <v>58</v>
      </c>
      <c r="L541" s="1" t="str">
        <f>表1[[#This Row],[ART]]&amp;".pdf"</f>
        <v>BIYI-1.pdf</v>
      </c>
      <c r="M541" s="1"/>
      <c r="N541" s="1">
        <f>ROUNDUP(表1[[#This Row],[NUMBER]]/12,0)+1</f>
        <v>6</v>
      </c>
      <c r="O541" s="1"/>
      <c r="P541" s="1">
        <f>ROUNDUP(表1[[#This Row],[外箱贴标]]/12,0)+2</f>
        <v>2</v>
      </c>
      <c r="Q541" s="1">
        <f>ROUNDUP(表1[[#This Row],[NUMBER]]/25,0)</f>
        <v>2</v>
      </c>
    </row>
    <row r="542" spans="1:17">
      <c r="A542" s="3" t="s">
        <v>97</v>
      </c>
      <c r="B542" s="2">
        <v>43050</v>
      </c>
      <c r="C542" s="2" t="s">
        <v>144</v>
      </c>
      <c r="D542" t="s">
        <v>99</v>
      </c>
      <c r="E542">
        <v>7453089532734</v>
      </c>
      <c r="F542" t="s">
        <v>8</v>
      </c>
      <c r="G542">
        <v>35</v>
      </c>
      <c r="H542" s="10">
        <v>50</v>
      </c>
      <c r="I542" t="s">
        <v>21</v>
      </c>
      <c r="J542" t="s">
        <v>153</v>
      </c>
      <c r="K542" t="s">
        <v>58</v>
      </c>
      <c r="L542" s="1" t="str">
        <f>表1[[#This Row],[ART]]&amp;".pdf"</f>
        <v>BIYI-1.pdf</v>
      </c>
      <c r="M542" s="1"/>
      <c r="N542" s="1">
        <f>ROUNDUP(表1[[#This Row],[NUMBER]]/12,0)+1</f>
        <v>6</v>
      </c>
      <c r="O542" s="1"/>
      <c r="P542" s="1">
        <f>ROUNDUP(表1[[#This Row],[外箱贴标]]/12,0)+2</f>
        <v>2</v>
      </c>
      <c r="Q542" s="1">
        <f>ROUNDUP(表1[[#This Row],[NUMBER]]/25,0)</f>
        <v>2</v>
      </c>
    </row>
    <row r="543" spans="1:17">
      <c r="A543" s="3" t="s">
        <v>97</v>
      </c>
      <c r="B543" s="2">
        <v>43050</v>
      </c>
      <c r="C543" s="2" t="s">
        <v>144</v>
      </c>
      <c r="D543" t="s">
        <v>99</v>
      </c>
      <c r="E543">
        <v>7453089532734</v>
      </c>
      <c r="F543" t="s">
        <v>8</v>
      </c>
      <c r="G543">
        <v>36</v>
      </c>
      <c r="H543" s="10">
        <f>H542*2</f>
        <v>100</v>
      </c>
      <c r="I543" t="s">
        <v>21</v>
      </c>
      <c r="J543" t="s">
        <v>153</v>
      </c>
      <c r="K543" t="s">
        <v>58</v>
      </c>
      <c r="L543" s="1" t="str">
        <f>表1[[#This Row],[ART]]&amp;".pdf"</f>
        <v>BIYI-1.pdf</v>
      </c>
      <c r="M543" s="1"/>
      <c r="N543" s="1">
        <f>ROUNDUP(表1[[#This Row],[NUMBER]]/12,0)+1</f>
        <v>10</v>
      </c>
      <c r="O543" s="1"/>
      <c r="P543" s="1">
        <f>ROUNDUP(表1[[#This Row],[外箱贴标]]/12,0)+2</f>
        <v>2</v>
      </c>
      <c r="Q543" s="1">
        <f>ROUNDUP(表1[[#This Row],[NUMBER]]/25,0)</f>
        <v>4</v>
      </c>
    </row>
    <row r="544" spans="1:17">
      <c r="A544" s="3" t="s">
        <v>97</v>
      </c>
      <c r="B544" s="2">
        <v>43050</v>
      </c>
      <c r="C544" s="2" t="s">
        <v>144</v>
      </c>
      <c r="D544" t="s">
        <v>99</v>
      </c>
      <c r="E544">
        <v>7453089532734</v>
      </c>
      <c r="F544" t="s">
        <v>8</v>
      </c>
      <c r="G544">
        <v>37</v>
      </c>
      <c r="H544" s="10">
        <f>H542*3</f>
        <v>150</v>
      </c>
      <c r="I544" t="s">
        <v>21</v>
      </c>
      <c r="J544" t="s">
        <v>153</v>
      </c>
      <c r="K544" t="s">
        <v>58</v>
      </c>
      <c r="L544" s="1" t="str">
        <f>表1[[#This Row],[ART]]&amp;".pdf"</f>
        <v>BIYI-1.pdf</v>
      </c>
      <c r="M544" s="1"/>
      <c r="N544" s="1">
        <f>ROUNDUP(表1[[#This Row],[NUMBER]]/12,0)+1</f>
        <v>14</v>
      </c>
      <c r="O544" s="1"/>
      <c r="P544" s="1">
        <f>ROUNDUP(表1[[#This Row],[外箱贴标]]/12,0)+2</f>
        <v>2</v>
      </c>
      <c r="Q544" s="1">
        <f>ROUNDUP(表1[[#This Row],[NUMBER]]/25,0)</f>
        <v>6</v>
      </c>
    </row>
    <row r="545" spans="1:17">
      <c r="A545" s="3" t="s">
        <v>97</v>
      </c>
      <c r="B545" s="2">
        <v>43050</v>
      </c>
      <c r="C545" s="2" t="s">
        <v>144</v>
      </c>
      <c r="D545" t="s">
        <v>99</v>
      </c>
      <c r="E545">
        <v>7453089532734</v>
      </c>
      <c r="F545" t="s">
        <v>8</v>
      </c>
      <c r="G545">
        <v>38</v>
      </c>
      <c r="H545" s="10">
        <f>H542*3</f>
        <v>150</v>
      </c>
      <c r="I545" t="s">
        <v>21</v>
      </c>
      <c r="J545" t="s">
        <v>153</v>
      </c>
      <c r="K545" t="s">
        <v>58</v>
      </c>
      <c r="L545" s="1" t="str">
        <f>表1[[#This Row],[ART]]&amp;".pdf"</f>
        <v>BIYI-1.pdf</v>
      </c>
      <c r="M545" s="1"/>
      <c r="N545" s="1">
        <f>ROUNDUP(表1[[#This Row],[NUMBER]]/12,0)+1</f>
        <v>14</v>
      </c>
      <c r="O545" s="1"/>
      <c r="P545" s="1">
        <f>ROUNDUP(表1[[#This Row],[外箱贴标]]/12,0)+2</f>
        <v>2</v>
      </c>
      <c r="Q545" s="1">
        <f>ROUNDUP(表1[[#This Row],[NUMBER]]/25,0)</f>
        <v>6</v>
      </c>
    </row>
    <row r="546" spans="1:17">
      <c r="A546" s="3" t="s">
        <v>97</v>
      </c>
      <c r="B546" s="2">
        <v>43050</v>
      </c>
      <c r="C546" s="2" t="s">
        <v>144</v>
      </c>
      <c r="D546" t="s">
        <v>99</v>
      </c>
      <c r="E546">
        <v>7453089532734</v>
      </c>
      <c r="F546" t="s">
        <v>8</v>
      </c>
      <c r="G546">
        <v>39</v>
      </c>
      <c r="H546" s="10">
        <f>H543</f>
        <v>100</v>
      </c>
      <c r="I546" t="s">
        <v>21</v>
      </c>
      <c r="J546" t="s">
        <v>153</v>
      </c>
      <c r="K546" t="s">
        <v>58</v>
      </c>
      <c r="L546" s="1" t="str">
        <f>表1[[#This Row],[ART]]&amp;".pdf"</f>
        <v>BIYI-1.pdf</v>
      </c>
      <c r="M546" s="1"/>
      <c r="N546" s="1">
        <f>ROUNDUP(表1[[#This Row],[NUMBER]]/12,0)+1</f>
        <v>10</v>
      </c>
      <c r="O546" s="1"/>
      <c r="P546" s="1">
        <f>ROUNDUP(表1[[#This Row],[外箱贴标]]/12,0)+2</f>
        <v>2</v>
      </c>
      <c r="Q546" s="1">
        <f>ROUNDUP(表1[[#This Row],[NUMBER]]/25,0)</f>
        <v>4</v>
      </c>
    </row>
    <row r="547" spans="1:17">
      <c r="A547" s="3" t="s">
        <v>97</v>
      </c>
      <c r="B547" s="2">
        <v>43050</v>
      </c>
      <c r="C547" s="2" t="s">
        <v>144</v>
      </c>
      <c r="D547" t="s">
        <v>99</v>
      </c>
      <c r="E547">
        <v>7453089532734</v>
      </c>
      <c r="F547" t="s">
        <v>8</v>
      </c>
      <c r="G547">
        <v>40</v>
      </c>
      <c r="H547" s="10">
        <f>H542</f>
        <v>50</v>
      </c>
      <c r="I547" t="s">
        <v>21</v>
      </c>
      <c r="J547" t="s">
        <v>153</v>
      </c>
      <c r="K547" t="s">
        <v>58</v>
      </c>
      <c r="L547" s="1" t="str">
        <f>表1[[#This Row],[ART]]&amp;".pdf"</f>
        <v>BIYI-1.pdf</v>
      </c>
      <c r="M547" s="1"/>
      <c r="N547" s="1">
        <f>ROUNDUP(表1[[#This Row],[NUMBER]]/12,0)+1</f>
        <v>6</v>
      </c>
      <c r="O547" s="1"/>
      <c r="P547" s="1">
        <f>ROUNDUP(表1[[#This Row],[外箱贴标]]/12,0)+2</f>
        <v>2</v>
      </c>
      <c r="Q547" s="1">
        <f>ROUNDUP(表1[[#This Row],[NUMBER]]/25,0)</f>
        <v>2</v>
      </c>
    </row>
    <row r="548" spans="1:17">
      <c r="A548" s="3" t="s">
        <v>97</v>
      </c>
      <c r="B548" s="2">
        <v>43050</v>
      </c>
      <c r="C548" s="2" t="s">
        <v>144</v>
      </c>
      <c r="D548" t="s">
        <v>99</v>
      </c>
      <c r="E548">
        <v>7453089532734</v>
      </c>
      <c r="F548" t="s">
        <v>98</v>
      </c>
      <c r="G548">
        <v>35</v>
      </c>
      <c r="H548" s="10">
        <v>50</v>
      </c>
      <c r="I548" t="s">
        <v>21</v>
      </c>
      <c r="J548" t="s">
        <v>153</v>
      </c>
      <c r="K548" t="s">
        <v>58</v>
      </c>
      <c r="L548" s="1" t="str">
        <f>表1[[#This Row],[ART]]&amp;".pdf"</f>
        <v>BIYI-1.pdf</v>
      </c>
      <c r="M548" s="1"/>
      <c r="N548" s="1">
        <f>ROUNDUP(表1[[#This Row],[NUMBER]]/12,0)+1</f>
        <v>6</v>
      </c>
      <c r="O548" s="1"/>
      <c r="P548" s="1">
        <f>ROUNDUP(表1[[#This Row],[外箱贴标]]/12,0)+2</f>
        <v>2</v>
      </c>
      <c r="Q548" s="1">
        <f>ROUNDUP(表1[[#This Row],[NUMBER]]/25,0)</f>
        <v>2</v>
      </c>
    </row>
    <row r="549" spans="1:17">
      <c r="A549" s="3" t="s">
        <v>97</v>
      </c>
      <c r="B549" s="2">
        <v>43050</v>
      </c>
      <c r="C549" s="2" t="s">
        <v>144</v>
      </c>
      <c r="D549" t="s">
        <v>99</v>
      </c>
      <c r="E549">
        <v>7453089532734</v>
      </c>
      <c r="F549" t="s">
        <v>98</v>
      </c>
      <c r="G549">
        <v>36</v>
      </c>
      <c r="H549" s="10">
        <f>H548*2</f>
        <v>100</v>
      </c>
      <c r="I549" t="s">
        <v>21</v>
      </c>
      <c r="J549" t="s">
        <v>153</v>
      </c>
      <c r="K549" t="s">
        <v>58</v>
      </c>
      <c r="L549" s="1" t="str">
        <f>表1[[#This Row],[ART]]&amp;".pdf"</f>
        <v>BIYI-1.pdf</v>
      </c>
      <c r="M549" s="1"/>
      <c r="N549" s="1">
        <f>ROUNDUP(表1[[#This Row],[NUMBER]]/12,0)+1</f>
        <v>10</v>
      </c>
      <c r="O549" s="1"/>
      <c r="P549" s="1">
        <f>ROUNDUP(表1[[#This Row],[外箱贴标]]/12,0)+2</f>
        <v>2</v>
      </c>
      <c r="Q549" s="1">
        <f>ROUNDUP(表1[[#This Row],[NUMBER]]/25,0)</f>
        <v>4</v>
      </c>
    </row>
    <row r="550" spans="1:17">
      <c r="A550" s="3" t="s">
        <v>97</v>
      </c>
      <c r="B550" s="2">
        <v>43050</v>
      </c>
      <c r="C550" s="2" t="s">
        <v>144</v>
      </c>
      <c r="D550" t="s">
        <v>99</v>
      </c>
      <c r="E550">
        <v>7453089532734</v>
      </c>
      <c r="F550" t="s">
        <v>98</v>
      </c>
      <c r="G550">
        <v>37</v>
      </c>
      <c r="H550" s="10">
        <f>H548*3</f>
        <v>150</v>
      </c>
      <c r="I550" t="s">
        <v>21</v>
      </c>
      <c r="J550" t="s">
        <v>153</v>
      </c>
      <c r="K550" t="s">
        <v>58</v>
      </c>
      <c r="L550" s="1" t="str">
        <f>表1[[#This Row],[ART]]&amp;".pdf"</f>
        <v>BIYI-1.pdf</v>
      </c>
      <c r="M550" s="1"/>
      <c r="N550" s="1">
        <f>ROUNDUP(表1[[#This Row],[NUMBER]]/12,0)+1</f>
        <v>14</v>
      </c>
      <c r="O550" s="1"/>
      <c r="P550" s="1">
        <f>ROUNDUP(表1[[#This Row],[外箱贴标]]/12,0)+2</f>
        <v>2</v>
      </c>
      <c r="Q550" s="1">
        <f>ROUNDUP(表1[[#This Row],[NUMBER]]/25,0)</f>
        <v>6</v>
      </c>
    </row>
    <row r="551" spans="1:17">
      <c r="A551" s="3" t="s">
        <v>97</v>
      </c>
      <c r="B551" s="2">
        <v>43050</v>
      </c>
      <c r="C551" s="2" t="s">
        <v>144</v>
      </c>
      <c r="D551" t="s">
        <v>99</v>
      </c>
      <c r="E551">
        <v>7453089532734</v>
      </c>
      <c r="F551" t="s">
        <v>98</v>
      </c>
      <c r="G551">
        <v>38</v>
      </c>
      <c r="H551" s="10">
        <f>H548*3</f>
        <v>150</v>
      </c>
      <c r="I551" t="s">
        <v>21</v>
      </c>
      <c r="J551" t="s">
        <v>153</v>
      </c>
      <c r="K551" t="s">
        <v>58</v>
      </c>
      <c r="L551" s="1" t="str">
        <f>表1[[#This Row],[ART]]&amp;".pdf"</f>
        <v>BIYI-1.pdf</v>
      </c>
      <c r="M551" s="1"/>
      <c r="N551" s="1">
        <f>ROUNDUP(表1[[#This Row],[NUMBER]]/12,0)+1</f>
        <v>14</v>
      </c>
      <c r="O551" s="1"/>
      <c r="P551" s="1">
        <f>ROUNDUP(表1[[#This Row],[外箱贴标]]/12,0)+2</f>
        <v>2</v>
      </c>
      <c r="Q551" s="1">
        <f>ROUNDUP(表1[[#This Row],[NUMBER]]/25,0)</f>
        <v>6</v>
      </c>
    </row>
    <row r="552" spans="1:17">
      <c r="A552" s="3" t="s">
        <v>97</v>
      </c>
      <c r="B552" s="2">
        <v>43050</v>
      </c>
      <c r="C552" s="2" t="s">
        <v>144</v>
      </c>
      <c r="D552" t="s">
        <v>99</v>
      </c>
      <c r="E552">
        <v>7453089532734</v>
      </c>
      <c r="F552" t="s">
        <v>98</v>
      </c>
      <c r="G552">
        <v>39</v>
      </c>
      <c r="H552" s="10">
        <f>H549</f>
        <v>100</v>
      </c>
      <c r="I552" t="s">
        <v>21</v>
      </c>
      <c r="J552" t="s">
        <v>153</v>
      </c>
      <c r="K552" t="s">
        <v>58</v>
      </c>
      <c r="L552" s="1" t="str">
        <f>表1[[#This Row],[ART]]&amp;".pdf"</f>
        <v>BIYI-1.pdf</v>
      </c>
      <c r="M552" s="1"/>
      <c r="N552" s="1">
        <f>ROUNDUP(表1[[#This Row],[NUMBER]]/12,0)+1</f>
        <v>10</v>
      </c>
      <c r="O552" s="1"/>
      <c r="P552" s="1">
        <f>ROUNDUP(表1[[#This Row],[外箱贴标]]/12,0)+2</f>
        <v>2</v>
      </c>
      <c r="Q552" s="1">
        <f>ROUNDUP(表1[[#This Row],[NUMBER]]/25,0)</f>
        <v>4</v>
      </c>
    </row>
    <row r="553" spans="1:17">
      <c r="A553" s="3" t="s">
        <v>97</v>
      </c>
      <c r="B553" s="2">
        <v>43050</v>
      </c>
      <c r="C553" s="2" t="s">
        <v>144</v>
      </c>
      <c r="D553" t="s">
        <v>99</v>
      </c>
      <c r="E553">
        <v>7453089532734</v>
      </c>
      <c r="F553" t="s">
        <v>98</v>
      </c>
      <c r="G553">
        <v>40</v>
      </c>
      <c r="H553" s="10">
        <f>H548</f>
        <v>50</v>
      </c>
      <c r="I553" t="s">
        <v>21</v>
      </c>
      <c r="J553" t="s">
        <v>153</v>
      </c>
      <c r="K553" t="s">
        <v>58</v>
      </c>
      <c r="L553" s="1" t="str">
        <f>表1[[#This Row],[ART]]&amp;".pdf"</f>
        <v>BIYI-1.pdf</v>
      </c>
      <c r="M553" s="1"/>
      <c r="N553" s="1">
        <f>ROUNDUP(表1[[#This Row],[NUMBER]]/12,0)+1</f>
        <v>6</v>
      </c>
      <c r="O553" s="1"/>
      <c r="P553" s="1">
        <f>ROUNDUP(表1[[#This Row],[外箱贴标]]/12,0)+2</f>
        <v>2</v>
      </c>
      <c r="Q553" s="1">
        <f>ROUNDUP(表1[[#This Row],[NUMBER]]/25,0)</f>
        <v>2</v>
      </c>
    </row>
    <row r="554" spans="1:17">
      <c r="A554" s="3" t="s">
        <v>97</v>
      </c>
      <c r="B554" s="2">
        <v>43050</v>
      </c>
      <c r="C554" s="2" t="s">
        <v>144</v>
      </c>
      <c r="D554" t="s">
        <v>99</v>
      </c>
      <c r="E554">
        <v>7453089532734</v>
      </c>
      <c r="F554" t="s">
        <v>38</v>
      </c>
      <c r="G554">
        <v>35</v>
      </c>
      <c r="H554" s="10">
        <v>50</v>
      </c>
      <c r="I554" t="s">
        <v>21</v>
      </c>
      <c r="J554" t="s">
        <v>153</v>
      </c>
      <c r="K554" t="s">
        <v>58</v>
      </c>
      <c r="L554" s="1" t="str">
        <f>表1[[#This Row],[ART]]&amp;".pdf"</f>
        <v>BIYI-1.pdf</v>
      </c>
      <c r="M554" s="1"/>
      <c r="N554" s="1">
        <f>ROUNDUP(表1[[#This Row],[NUMBER]]/12,0)+1</f>
        <v>6</v>
      </c>
      <c r="O554" s="1"/>
      <c r="P554" s="1">
        <f>ROUNDUP(表1[[#This Row],[外箱贴标]]/12,0)+2</f>
        <v>2</v>
      </c>
      <c r="Q554" s="1">
        <f>ROUNDUP(表1[[#This Row],[NUMBER]]/25,0)</f>
        <v>2</v>
      </c>
    </row>
    <row r="555" spans="1:17">
      <c r="A555" s="3" t="s">
        <v>97</v>
      </c>
      <c r="B555" s="2">
        <v>43050</v>
      </c>
      <c r="C555" s="2" t="s">
        <v>144</v>
      </c>
      <c r="D555" t="s">
        <v>99</v>
      </c>
      <c r="E555">
        <v>7453089532734</v>
      </c>
      <c r="F555" t="s">
        <v>38</v>
      </c>
      <c r="G555">
        <v>36</v>
      </c>
      <c r="H555" s="10">
        <f>H554*2</f>
        <v>100</v>
      </c>
      <c r="I555" t="s">
        <v>21</v>
      </c>
      <c r="J555" t="s">
        <v>153</v>
      </c>
      <c r="K555" t="s">
        <v>58</v>
      </c>
      <c r="L555" s="1" t="str">
        <f>表1[[#This Row],[ART]]&amp;".pdf"</f>
        <v>BIYI-1.pdf</v>
      </c>
      <c r="M555" s="1"/>
      <c r="N555" s="1">
        <f>ROUNDUP(表1[[#This Row],[NUMBER]]/12,0)+1</f>
        <v>10</v>
      </c>
      <c r="O555" s="1"/>
      <c r="P555" s="1">
        <f>ROUNDUP(表1[[#This Row],[外箱贴标]]/12,0)+2</f>
        <v>2</v>
      </c>
      <c r="Q555" s="1">
        <f>ROUNDUP(表1[[#This Row],[NUMBER]]/25,0)</f>
        <v>4</v>
      </c>
    </row>
    <row r="556" spans="1:17">
      <c r="A556" s="3" t="s">
        <v>97</v>
      </c>
      <c r="B556" s="2">
        <v>43050</v>
      </c>
      <c r="C556" s="2" t="s">
        <v>144</v>
      </c>
      <c r="D556" t="s">
        <v>99</v>
      </c>
      <c r="E556">
        <v>7453089532734</v>
      </c>
      <c r="F556" t="s">
        <v>38</v>
      </c>
      <c r="G556">
        <v>37</v>
      </c>
      <c r="H556" s="10">
        <f>H554*3</f>
        <v>150</v>
      </c>
      <c r="I556" t="s">
        <v>21</v>
      </c>
      <c r="J556" t="s">
        <v>153</v>
      </c>
      <c r="K556" t="s">
        <v>58</v>
      </c>
      <c r="L556" s="1" t="str">
        <f>表1[[#This Row],[ART]]&amp;".pdf"</f>
        <v>BIYI-1.pdf</v>
      </c>
      <c r="M556" s="1"/>
      <c r="N556" s="1">
        <f>ROUNDUP(表1[[#This Row],[NUMBER]]/12,0)+1</f>
        <v>14</v>
      </c>
      <c r="O556" s="1"/>
      <c r="P556" s="1">
        <f>ROUNDUP(表1[[#This Row],[外箱贴标]]/12,0)+2</f>
        <v>2</v>
      </c>
      <c r="Q556" s="1">
        <f>ROUNDUP(表1[[#This Row],[NUMBER]]/25,0)</f>
        <v>6</v>
      </c>
    </row>
    <row r="557" spans="1:17">
      <c r="A557" s="3" t="s">
        <v>97</v>
      </c>
      <c r="B557" s="2">
        <v>43050</v>
      </c>
      <c r="C557" s="2" t="s">
        <v>144</v>
      </c>
      <c r="D557" t="s">
        <v>99</v>
      </c>
      <c r="E557">
        <v>7453089532734</v>
      </c>
      <c r="F557" t="s">
        <v>38</v>
      </c>
      <c r="G557">
        <v>38</v>
      </c>
      <c r="H557" s="10">
        <f>H554*3</f>
        <v>150</v>
      </c>
      <c r="I557" t="s">
        <v>21</v>
      </c>
      <c r="J557" t="s">
        <v>153</v>
      </c>
      <c r="K557" t="s">
        <v>58</v>
      </c>
      <c r="L557" s="1" t="str">
        <f>表1[[#This Row],[ART]]&amp;".pdf"</f>
        <v>BIYI-1.pdf</v>
      </c>
      <c r="M557" s="1"/>
      <c r="N557" s="1">
        <f>ROUNDUP(表1[[#This Row],[NUMBER]]/12,0)+1</f>
        <v>14</v>
      </c>
      <c r="O557" s="1"/>
      <c r="P557" s="1">
        <f>ROUNDUP(表1[[#This Row],[外箱贴标]]/12,0)+2</f>
        <v>2</v>
      </c>
      <c r="Q557" s="1">
        <f>ROUNDUP(表1[[#This Row],[NUMBER]]/25,0)</f>
        <v>6</v>
      </c>
    </row>
    <row r="558" spans="1:17">
      <c r="A558" s="3" t="s">
        <v>97</v>
      </c>
      <c r="B558" s="2">
        <v>43050</v>
      </c>
      <c r="C558" s="2" t="s">
        <v>144</v>
      </c>
      <c r="D558" t="s">
        <v>99</v>
      </c>
      <c r="E558">
        <v>7453089532734</v>
      </c>
      <c r="F558" t="s">
        <v>38</v>
      </c>
      <c r="G558">
        <v>39</v>
      </c>
      <c r="H558" s="10">
        <f>H555</f>
        <v>100</v>
      </c>
      <c r="I558" t="s">
        <v>21</v>
      </c>
      <c r="J558" t="s">
        <v>153</v>
      </c>
      <c r="K558" t="s">
        <v>58</v>
      </c>
      <c r="L558" s="1" t="str">
        <f>表1[[#This Row],[ART]]&amp;".pdf"</f>
        <v>BIYI-1.pdf</v>
      </c>
      <c r="M558" s="1"/>
      <c r="N558" s="1">
        <f>ROUNDUP(表1[[#This Row],[NUMBER]]/12,0)+1</f>
        <v>10</v>
      </c>
      <c r="O558" s="1"/>
      <c r="P558" s="1">
        <f>ROUNDUP(表1[[#This Row],[外箱贴标]]/12,0)+2</f>
        <v>2</v>
      </c>
      <c r="Q558" s="1">
        <f>ROUNDUP(表1[[#This Row],[NUMBER]]/25,0)</f>
        <v>4</v>
      </c>
    </row>
    <row r="559" spans="1:17">
      <c r="A559" s="3" t="s">
        <v>97</v>
      </c>
      <c r="B559" s="2">
        <v>43050</v>
      </c>
      <c r="C559" s="2" t="s">
        <v>144</v>
      </c>
      <c r="D559" t="s">
        <v>99</v>
      </c>
      <c r="E559">
        <v>7453089532734</v>
      </c>
      <c r="F559" t="s">
        <v>38</v>
      </c>
      <c r="G559">
        <v>40</v>
      </c>
      <c r="H559" s="10">
        <f>H554</f>
        <v>50</v>
      </c>
      <c r="I559" t="s">
        <v>21</v>
      </c>
      <c r="J559" t="s">
        <v>153</v>
      </c>
      <c r="K559" t="s">
        <v>58</v>
      </c>
      <c r="L559" s="1" t="str">
        <f>表1[[#This Row],[ART]]&amp;".pdf"</f>
        <v>BIYI-1.pdf</v>
      </c>
      <c r="M559" s="1"/>
      <c r="N559" s="1">
        <f>ROUNDUP(表1[[#This Row],[NUMBER]]/12,0)+1</f>
        <v>6</v>
      </c>
      <c r="O559" s="1"/>
      <c r="P559" s="1">
        <f>ROUNDUP(表1[[#This Row],[外箱贴标]]/12,0)+2</f>
        <v>2</v>
      </c>
      <c r="Q559" s="1">
        <f>ROUNDUP(表1[[#This Row],[NUMBER]]/25,0)</f>
        <v>2</v>
      </c>
    </row>
    <row r="560" spans="1:17" s="4" customFormat="1">
      <c r="A560" s="3" t="s">
        <v>101</v>
      </c>
      <c r="B560" s="9">
        <v>43079</v>
      </c>
      <c r="C560" s="2" t="s">
        <v>144</v>
      </c>
      <c r="D560" s="3" t="s">
        <v>100</v>
      </c>
      <c r="E560" s="4">
        <v>7453089532628</v>
      </c>
      <c r="F560" s="4" t="s">
        <v>7</v>
      </c>
      <c r="G560" s="4">
        <v>35</v>
      </c>
      <c r="H560" s="12">
        <v>67</v>
      </c>
      <c r="I560" s="4" t="s">
        <v>154</v>
      </c>
      <c r="J560" s="4" t="s">
        <v>152</v>
      </c>
      <c r="K560" s="4" t="s">
        <v>58</v>
      </c>
      <c r="L560" s="3" t="str">
        <f>表1[[#This Row],[ART]]&amp;".pdf"</f>
        <v>BONPO-1.pdf</v>
      </c>
      <c r="M560" s="3"/>
      <c r="N560" s="3">
        <f>ROUNDUP(表1[[#This Row],[NUMBER]]/12,0)+1</f>
        <v>7</v>
      </c>
      <c r="O560" s="3"/>
      <c r="P560" s="3">
        <f>ROUNDUP(表1[[#This Row],[外箱贴标]]/12,0)+2</f>
        <v>2</v>
      </c>
      <c r="Q560" s="3">
        <f>ROUNDUP(表1[[#This Row],[NUMBER]]/25,0)</f>
        <v>3</v>
      </c>
    </row>
    <row r="561" spans="1:17">
      <c r="A561" s="1" t="s">
        <v>101</v>
      </c>
      <c r="B561" s="2">
        <v>43079</v>
      </c>
      <c r="C561" s="2" t="s">
        <v>144</v>
      </c>
      <c r="D561" s="1" t="s">
        <v>100</v>
      </c>
      <c r="E561">
        <v>7453089532628</v>
      </c>
      <c r="F561" t="s">
        <v>7</v>
      </c>
      <c r="G561">
        <v>36</v>
      </c>
      <c r="H561" s="10">
        <f>H560*2</f>
        <v>134</v>
      </c>
      <c r="I561" t="s">
        <v>154</v>
      </c>
      <c r="J561" t="s">
        <v>152</v>
      </c>
      <c r="K561" t="s">
        <v>58</v>
      </c>
      <c r="L561" s="1" t="str">
        <f>表1[[#This Row],[ART]]&amp;".pdf"</f>
        <v>BONPO-1.pdf</v>
      </c>
      <c r="M561" s="1"/>
      <c r="N561" s="1">
        <f>ROUNDUP(表1[[#This Row],[NUMBER]]/12,0)+1</f>
        <v>13</v>
      </c>
      <c r="O561" s="1"/>
      <c r="P561" s="1">
        <f>ROUNDUP(表1[[#This Row],[外箱贴标]]/12,0)+2</f>
        <v>2</v>
      </c>
      <c r="Q561" s="1">
        <f>ROUNDUP(表1[[#This Row],[NUMBER]]/25,0)</f>
        <v>6</v>
      </c>
    </row>
    <row r="562" spans="1:17">
      <c r="A562" s="1" t="s">
        <v>101</v>
      </c>
      <c r="B562" s="2">
        <v>43079</v>
      </c>
      <c r="C562" s="2" t="s">
        <v>144</v>
      </c>
      <c r="D562" s="1" t="s">
        <v>100</v>
      </c>
      <c r="E562">
        <v>7453089532628</v>
      </c>
      <c r="F562" t="s">
        <v>7</v>
      </c>
      <c r="G562">
        <v>37</v>
      </c>
      <c r="H562" s="10">
        <f>H560*3</f>
        <v>201</v>
      </c>
      <c r="I562" t="s">
        <v>154</v>
      </c>
      <c r="J562" t="s">
        <v>152</v>
      </c>
      <c r="K562" t="s">
        <v>58</v>
      </c>
      <c r="L562" s="1" t="str">
        <f>表1[[#This Row],[ART]]&amp;".pdf"</f>
        <v>BONPO-1.pdf</v>
      </c>
      <c r="M562" s="1"/>
      <c r="N562" s="1">
        <f>ROUNDUP(表1[[#This Row],[NUMBER]]/12,0)+1</f>
        <v>18</v>
      </c>
      <c r="O562" s="1"/>
      <c r="P562" s="1">
        <f>ROUNDUP(表1[[#This Row],[外箱贴标]]/12,0)+2</f>
        <v>2</v>
      </c>
      <c r="Q562" s="1">
        <f>ROUNDUP(表1[[#This Row],[NUMBER]]/25,0)</f>
        <v>9</v>
      </c>
    </row>
    <row r="563" spans="1:17">
      <c r="A563" s="1" t="s">
        <v>101</v>
      </c>
      <c r="B563" s="2">
        <v>43079</v>
      </c>
      <c r="C563" s="2" t="s">
        <v>144</v>
      </c>
      <c r="D563" s="1" t="s">
        <v>100</v>
      </c>
      <c r="E563">
        <v>7453089532628</v>
      </c>
      <c r="F563" t="s">
        <v>7</v>
      </c>
      <c r="G563">
        <v>38</v>
      </c>
      <c r="H563" s="10">
        <f>H560*3</f>
        <v>201</v>
      </c>
      <c r="I563" t="s">
        <v>154</v>
      </c>
      <c r="J563" t="s">
        <v>152</v>
      </c>
      <c r="K563" t="s">
        <v>58</v>
      </c>
      <c r="L563" s="1" t="str">
        <f>表1[[#This Row],[ART]]&amp;".pdf"</f>
        <v>BONPO-1.pdf</v>
      </c>
      <c r="M563" s="1"/>
      <c r="N563" s="1">
        <f>ROUNDUP(表1[[#This Row],[NUMBER]]/12,0)+1</f>
        <v>18</v>
      </c>
      <c r="O563" s="1"/>
      <c r="P563" s="1">
        <f>ROUNDUP(表1[[#This Row],[外箱贴标]]/12,0)+2</f>
        <v>2</v>
      </c>
      <c r="Q563" s="1">
        <f>ROUNDUP(表1[[#This Row],[NUMBER]]/25,0)</f>
        <v>9</v>
      </c>
    </row>
    <row r="564" spans="1:17">
      <c r="A564" s="1" t="s">
        <v>101</v>
      </c>
      <c r="B564" s="2">
        <v>43079</v>
      </c>
      <c r="C564" s="2" t="s">
        <v>144</v>
      </c>
      <c r="D564" s="1" t="s">
        <v>100</v>
      </c>
      <c r="E564">
        <v>7453089532628</v>
      </c>
      <c r="F564" t="s">
        <v>7</v>
      </c>
      <c r="G564">
        <v>39</v>
      </c>
      <c r="H564" s="10">
        <f>H561</f>
        <v>134</v>
      </c>
      <c r="I564" t="s">
        <v>154</v>
      </c>
      <c r="J564" t="s">
        <v>152</v>
      </c>
      <c r="K564" t="s">
        <v>58</v>
      </c>
      <c r="L564" s="1" t="str">
        <f>表1[[#This Row],[ART]]&amp;".pdf"</f>
        <v>BONPO-1.pdf</v>
      </c>
      <c r="M564" s="1"/>
      <c r="N564" s="1">
        <f>ROUNDUP(表1[[#This Row],[NUMBER]]/12,0)+1</f>
        <v>13</v>
      </c>
      <c r="O564" s="1"/>
      <c r="P564" s="1">
        <f>ROUNDUP(表1[[#This Row],[外箱贴标]]/12,0)+2</f>
        <v>2</v>
      </c>
      <c r="Q564" s="1">
        <f>ROUNDUP(表1[[#This Row],[NUMBER]]/25,0)</f>
        <v>6</v>
      </c>
    </row>
    <row r="565" spans="1:17">
      <c r="A565" s="1" t="s">
        <v>101</v>
      </c>
      <c r="B565" s="2">
        <v>43079</v>
      </c>
      <c r="C565" s="2" t="s">
        <v>144</v>
      </c>
      <c r="D565" s="1" t="s">
        <v>100</v>
      </c>
      <c r="E565">
        <v>7453089532628</v>
      </c>
      <c r="F565" t="s">
        <v>7</v>
      </c>
      <c r="G565">
        <v>40</v>
      </c>
      <c r="H565" s="10">
        <f>H560</f>
        <v>67</v>
      </c>
      <c r="I565" t="s">
        <v>154</v>
      </c>
      <c r="J565" t="s">
        <v>152</v>
      </c>
      <c r="K565" t="s">
        <v>58</v>
      </c>
      <c r="L565" s="1" t="str">
        <f>表1[[#This Row],[ART]]&amp;".pdf"</f>
        <v>BONPO-1.pdf</v>
      </c>
      <c r="M565" s="1"/>
      <c r="N565" s="1">
        <f>ROUNDUP(表1[[#This Row],[NUMBER]]/12,0)+1</f>
        <v>7</v>
      </c>
      <c r="O565" s="1"/>
      <c r="P565" s="1">
        <f>ROUNDUP(表1[[#This Row],[外箱贴标]]/12,0)+2</f>
        <v>2</v>
      </c>
      <c r="Q565" s="1">
        <f>ROUNDUP(表1[[#This Row],[NUMBER]]/25,0)</f>
        <v>3</v>
      </c>
    </row>
    <row r="566" spans="1:17">
      <c r="A566" s="1" t="s">
        <v>101</v>
      </c>
      <c r="B566" s="2">
        <v>43079</v>
      </c>
      <c r="C566" s="2" t="s">
        <v>144</v>
      </c>
      <c r="D566" s="1" t="s">
        <v>100</v>
      </c>
      <c r="E566">
        <v>7453089532628</v>
      </c>
      <c r="F566" t="s">
        <v>96</v>
      </c>
      <c r="G566">
        <v>35</v>
      </c>
      <c r="H566" s="12">
        <v>67</v>
      </c>
      <c r="I566" t="s">
        <v>154</v>
      </c>
      <c r="J566" t="s">
        <v>152</v>
      </c>
      <c r="K566" t="s">
        <v>58</v>
      </c>
      <c r="L566" s="1" t="str">
        <f>表1[[#This Row],[ART]]&amp;".pdf"</f>
        <v>BONPO-1.pdf</v>
      </c>
      <c r="M566" s="1"/>
      <c r="N566" s="1">
        <f>ROUNDUP(表1[[#This Row],[NUMBER]]/12,0)+1</f>
        <v>7</v>
      </c>
      <c r="O566" s="1"/>
      <c r="P566" s="1">
        <f>ROUNDUP(表1[[#This Row],[外箱贴标]]/12,0)+2</f>
        <v>2</v>
      </c>
      <c r="Q566" s="1">
        <f>ROUNDUP(表1[[#This Row],[NUMBER]]/25,0)</f>
        <v>3</v>
      </c>
    </row>
    <row r="567" spans="1:17">
      <c r="A567" s="1" t="s">
        <v>101</v>
      </c>
      <c r="B567" s="2">
        <v>43079</v>
      </c>
      <c r="C567" s="2" t="s">
        <v>144</v>
      </c>
      <c r="D567" s="1" t="s">
        <v>100</v>
      </c>
      <c r="E567">
        <v>7453089532628</v>
      </c>
      <c r="F567" t="s">
        <v>96</v>
      </c>
      <c r="G567">
        <v>36</v>
      </c>
      <c r="H567" s="10">
        <f>H566*2</f>
        <v>134</v>
      </c>
      <c r="I567" t="s">
        <v>154</v>
      </c>
      <c r="J567" t="s">
        <v>152</v>
      </c>
      <c r="K567" t="s">
        <v>58</v>
      </c>
      <c r="L567" s="1" t="str">
        <f>表1[[#This Row],[ART]]&amp;".pdf"</f>
        <v>BONPO-1.pdf</v>
      </c>
      <c r="M567" s="1"/>
      <c r="N567" s="1">
        <f>ROUNDUP(表1[[#This Row],[NUMBER]]/12,0)+1</f>
        <v>13</v>
      </c>
      <c r="O567" s="1"/>
      <c r="P567" s="1">
        <f>ROUNDUP(表1[[#This Row],[外箱贴标]]/12,0)+2</f>
        <v>2</v>
      </c>
      <c r="Q567" s="1">
        <f>ROUNDUP(表1[[#This Row],[NUMBER]]/25,0)</f>
        <v>6</v>
      </c>
    </row>
    <row r="568" spans="1:17">
      <c r="A568" s="1" t="s">
        <v>101</v>
      </c>
      <c r="B568" s="2">
        <v>43079</v>
      </c>
      <c r="C568" s="2" t="s">
        <v>144</v>
      </c>
      <c r="D568" s="1" t="s">
        <v>100</v>
      </c>
      <c r="E568">
        <v>7453089532628</v>
      </c>
      <c r="F568" t="s">
        <v>96</v>
      </c>
      <c r="G568">
        <v>37</v>
      </c>
      <c r="H568" s="10">
        <f>H566*3</f>
        <v>201</v>
      </c>
      <c r="I568" t="s">
        <v>154</v>
      </c>
      <c r="J568" t="s">
        <v>152</v>
      </c>
      <c r="K568" t="s">
        <v>58</v>
      </c>
      <c r="L568" s="1" t="str">
        <f>表1[[#This Row],[ART]]&amp;".pdf"</f>
        <v>BONPO-1.pdf</v>
      </c>
      <c r="M568" s="1"/>
      <c r="N568" s="1">
        <f>ROUNDUP(表1[[#This Row],[NUMBER]]/12,0)+1</f>
        <v>18</v>
      </c>
      <c r="O568" s="1"/>
      <c r="P568" s="1">
        <f>ROUNDUP(表1[[#This Row],[外箱贴标]]/12,0)+2</f>
        <v>2</v>
      </c>
      <c r="Q568" s="1">
        <f>ROUNDUP(表1[[#This Row],[NUMBER]]/25,0)</f>
        <v>9</v>
      </c>
    </row>
    <row r="569" spans="1:17">
      <c r="A569" s="1" t="s">
        <v>101</v>
      </c>
      <c r="B569" s="2">
        <v>43079</v>
      </c>
      <c r="C569" s="2" t="s">
        <v>144</v>
      </c>
      <c r="D569" s="1" t="s">
        <v>100</v>
      </c>
      <c r="E569">
        <v>7453089532628</v>
      </c>
      <c r="F569" t="s">
        <v>96</v>
      </c>
      <c r="G569">
        <v>38</v>
      </c>
      <c r="H569" s="10">
        <f>H566*3</f>
        <v>201</v>
      </c>
      <c r="I569" t="s">
        <v>154</v>
      </c>
      <c r="J569" t="s">
        <v>152</v>
      </c>
      <c r="K569" t="s">
        <v>58</v>
      </c>
      <c r="L569" s="1" t="str">
        <f>表1[[#This Row],[ART]]&amp;".pdf"</f>
        <v>BONPO-1.pdf</v>
      </c>
      <c r="M569" s="1"/>
      <c r="N569" s="1">
        <f>ROUNDUP(表1[[#This Row],[NUMBER]]/12,0)+1</f>
        <v>18</v>
      </c>
      <c r="O569" s="1"/>
      <c r="P569" s="1">
        <f>ROUNDUP(表1[[#This Row],[外箱贴标]]/12,0)+2</f>
        <v>2</v>
      </c>
      <c r="Q569" s="1">
        <f>ROUNDUP(表1[[#This Row],[NUMBER]]/25,0)</f>
        <v>9</v>
      </c>
    </row>
    <row r="570" spans="1:17">
      <c r="A570" s="1" t="s">
        <v>101</v>
      </c>
      <c r="B570" s="2">
        <v>43079</v>
      </c>
      <c r="C570" s="2" t="s">
        <v>144</v>
      </c>
      <c r="D570" s="1" t="s">
        <v>100</v>
      </c>
      <c r="E570">
        <v>7453089532628</v>
      </c>
      <c r="F570" t="s">
        <v>96</v>
      </c>
      <c r="G570">
        <v>39</v>
      </c>
      <c r="H570" s="10">
        <f>H567</f>
        <v>134</v>
      </c>
      <c r="I570" t="s">
        <v>154</v>
      </c>
      <c r="J570" t="s">
        <v>152</v>
      </c>
      <c r="K570" t="s">
        <v>58</v>
      </c>
      <c r="L570" s="1" t="str">
        <f>表1[[#This Row],[ART]]&amp;".pdf"</f>
        <v>BONPO-1.pdf</v>
      </c>
      <c r="M570" s="1"/>
      <c r="N570" s="1">
        <f>ROUNDUP(表1[[#This Row],[NUMBER]]/12,0)+1</f>
        <v>13</v>
      </c>
      <c r="O570" s="1"/>
      <c r="P570" s="1">
        <f>ROUNDUP(表1[[#This Row],[外箱贴标]]/12,0)+2</f>
        <v>2</v>
      </c>
      <c r="Q570" s="1">
        <f>ROUNDUP(表1[[#This Row],[NUMBER]]/25,0)</f>
        <v>6</v>
      </c>
    </row>
    <row r="571" spans="1:17">
      <c r="A571" s="1" t="s">
        <v>101</v>
      </c>
      <c r="B571" s="2">
        <v>43079</v>
      </c>
      <c r="C571" s="2" t="s">
        <v>144</v>
      </c>
      <c r="D571" s="1" t="s">
        <v>100</v>
      </c>
      <c r="E571">
        <v>7453089532628</v>
      </c>
      <c r="F571" t="s">
        <v>96</v>
      </c>
      <c r="G571">
        <v>40</v>
      </c>
      <c r="H571" s="10">
        <f>H566</f>
        <v>67</v>
      </c>
      <c r="I571" t="s">
        <v>154</v>
      </c>
      <c r="J571" t="s">
        <v>152</v>
      </c>
      <c r="K571" t="s">
        <v>58</v>
      </c>
      <c r="L571" s="1" t="str">
        <f>表1[[#This Row],[ART]]&amp;".pdf"</f>
        <v>BONPO-1.pdf</v>
      </c>
      <c r="M571" s="1"/>
      <c r="N571" s="1">
        <f>ROUNDUP(表1[[#This Row],[NUMBER]]/12,0)+1</f>
        <v>7</v>
      </c>
      <c r="O571" s="1"/>
      <c r="P571" s="1">
        <f>ROUNDUP(表1[[#This Row],[外箱贴标]]/12,0)+2</f>
        <v>2</v>
      </c>
      <c r="Q571" s="1">
        <f>ROUNDUP(表1[[#This Row],[NUMBER]]/25,0)</f>
        <v>3</v>
      </c>
    </row>
    <row r="572" spans="1:17">
      <c r="A572" s="1" t="s">
        <v>101</v>
      </c>
      <c r="B572" s="2">
        <v>43079</v>
      </c>
      <c r="C572" s="2" t="s">
        <v>144</v>
      </c>
      <c r="D572" s="1" t="s">
        <v>100</v>
      </c>
      <c r="E572">
        <v>7453089532628</v>
      </c>
      <c r="F572" t="s">
        <v>0</v>
      </c>
      <c r="G572">
        <v>35</v>
      </c>
      <c r="H572" s="12">
        <v>67</v>
      </c>
      <c r="I572" t="s">
        <v>154</v>
      </c>
      <c r="J572" t="s">
        <v>152</v>
      </c>
      <c r="K572" t="s">
        <v>58</v>
      </c>
      <c r="L572" s="1" t="str">
        <f>表1[[#This Row],[ART]]&amp;".pdf"</f>
        <v>BONPO-1.pdf</v>
      </c>
      <c r="M572" s="1"/>
      <c r="N572" s="1">
        <f>ROUNDUP(表1[[#This Row],[NUMBER]]/12,0)+1</f>
        <v>7</v>
      </c>
      <c r="O572" s="1"/>
      <c r="P572" s="1">
        <f>ROUNDUP(表1[[#This Row],[外箱贴标]]/12,0)+2</f>
        <v>2</v>
      </c>
      <c r="Q572" s="1">
        <f>ROUNDUP(表1[[#This Row],[NUMBER]]/25,0)</f>
        <v>3</v>
      </c>
    </row>
    <row r="573" spans="1:17">
      <c r="A573" s="1" t="s">
        <v>101</v>
      </c>
      <c r="B573" s="2">
        <v>43079</v>
      </c>
      <c r="C573" s="2" t="s">
        <v>144</v>
      </c>
      <c r="D573" s="1" t="s">
        <v>100</v>
      </c>
      <c r="E573">
        <v>7453089532628</v>
      </c>
      <c r="F573" t="s">
        <v>0</v>
      </c>
      <c r="G573">
        <v>36</v>
      </c>
      <c r="H573" s="10">
        <f>H572*2</f>
        <v>134</v>
      </c>
      <c r="I573" t="s">
        <v>154</v>
      </c>
      <c r="J573" t="s">
        <v>152</v>
      </c>
      <c r="K573" t="s">
        <v>58</v>
      </c>
      <c r="L573" s="1" t="str">
        <f>表1[[#This Row],[ART]]&amp;".pdf"</f>
        <v>BONPO-1.pdf</v>
      </c>
      <c r="M573" s="1"/>
      <c r="N573" s="1">
        <f>ROUNDUP(表1[[#This Row],[NUMBER]]/12,0)+1</f>
        <v>13</v>
      </c>
      <c r="O573" s="1"/>
      <c r="P573" s="1">
        <f>ROUNDUP(表1[[#This Row],[外箱贴标]]/12,0)+2</f>
        <v>2</v>
      </c>
      <c r="Q573" s="1">
        <f>ROUNDUP(表1[[#This Row],[NUMBER]]/25,0)</f>
        <v>6</v>
      </c>
    </row>
    <row r="574" spans="1:17">
      <c r="A574" s="1" t="s">
        <v>101</v>
      </c>
      <c r="B574" s="2">
        <v>43079</v>
      </c>
      <c r="C574" s="2" t="s">
        <v>144</v>
      </c>
      <c r="D574" s="1" t="s">
        <v>100</v>
      </c>
      <c r="E574">
        <v>7453089532628</v>
      </c>
      <c r="F574" t="s">
        <v>0</v>
      </c>
      <c r="G574">
        <v>37</v>
      </c>
      <c r="H574" s="10">
        <f>H572*3</f>
        <v>201</v>
      </c>
      <c r="I574" t="s">
        <v>154</v>
      </c>
      <c r="J574" t="s">
        <v>152</v>
      </c>
      <c r="K574" t="s">
        <v>58</v>
      </c>
      <c r="L574" s="1" t="str">
        <f>表1[[#This Row],[ART]]&amp;".pdf"</f>
        <v>BONPO-1.pdf</v>
      </c>
      <c r="M574" s="1"/>
      <c r="N574" s="1">
        <f>ROUNDUP(表1[[#This Row],[NUMBER]]/12,0)+1</f>
        <v>18</v>
      </c>
      <c r="O574" s="1"/>
      <c r="P574" s="1">
        <f>ROUNDUP(表1[[#This Row],[外箱贴标]]/12,0)+2</f>
        <v>2</v>
      </c>
      <c r="Q574" s="1">
        <f>ROUNDUP(表1[[#This Row],[NUMBER]]/25,0)</f>
        <v>9</v>
      </c>
    </row>
    <row r="575" spans="1:17">
      <c r="A575" s="1" t="s">
        <v>101</v>
      </c>
      <c r="B575" s="2">
        <v>43079</v>
      </c>
      <c r="C575" s="2" t="s">
        <v>144</v>
      </c>
      <c r="D575" s="1" t="s">
        <v>100</v>
      </c>
      <c r="E575">
        <v>7453089532628</v>
      </c>
      <c r="F575" t="s">
        <v>0</v>
      </c>
      <c r="G575">
        <v>38</v>
      </c>
      <c r="H575" s="10">
        <f>H572*3</f>
        <v>201</v>
      </c>
      <c r="I575" t="s">
        <v>154</v>
      </c>
      <c r="J575" t="s">
        <v>152</v>
      </c>
      <c r="K575" t="s">
        <v>58</v>
      </c>
      <c r="L575" s="1" t="str">
        <f>表1[[#This Row],[ART]]&amp;".pdf"</f>
        <v>BONPO-1.pdf</v>
      </c>
      <c r="M575" s="1"/>
      <c r="N575" s="1">
        <f>ROUNDUP(表1[[#This Row],[NUMBER]]/12,0)+1</f>
        <v>18</v>
      </c>
      <c r="O575" s="1"/>
      <c r="P575" s="1">
        <f>ROUNDUP(表1[[#This Row],[外箱贴标]]/12,0)+2</f>
        <v>2</v>
      </c>
      <c r="Q575" s="1">
        <f>ROUNDUP(表1[[#This Row],[NUMBER]]/25,0)</f>
        <v>9</v>
      </c>
    </row>
    <row r="576" spans="1:17">
      <c r="A576" s="1" t="s">
        <v>101</v>
      </c>
      <c r="B576" s="2">
        <v>43079</v>
      </c>
      <c r="C576" s="2" t="s">
        <v>144</v>
      </c>
      <c r="D576" s="1" t="s">
        <v>100</v>
      </c>
      <c r="E576">
        <v>7453089532628</v>
      </c>
      <c r="F576" t="s">
        <v>0</v>
      </c>
      <c r="G576">
        <v>39</v>
      </c>
      <c r="H576" s="10">
        <f>H573</f>
        <v>134</v>
      </c>
      <c r="I576" t="s">
        <v>154</v>
      </c>
      <c r="J576" t="s">
        <v>152</v>
      </c>
      <c r="K576" t="s">
        <v>58</v>
      </c>
      <c r="L576" s="1" t="str">
        <f>表1[[#This Row],[ART]]&amp;".pdf"</f>
        <v>BONPO-1.pdf</v>
      </c>
      <c r="M576" s="1"/>
      <c r="N576" s="1">
        <f>ROUNDUP(表1[[#This Row],[NUMBER]]/12,0)+1</f>
        <v>13</v>
      </c>
      <c r="O576" s="1"/>
      <c r="P576" s="1">
        <f>ROUNDUP(表1[[#This Row],[外箱贴标]]/12,0)+2</f>
        <v>2</v>
      </c>
      <c r="Q576" s="1">
        <f>ROUNDUP(表1[[#This Row],[NUMBER]]/25,0)</f>
        <v>6</v>
      </c>
    </row>
    <row r="577" spans="1:17">
      <c r="A577" s="1" t="s">
        <v>101</v>
      </c>
      <c r="B577" s="2">
        <v>43079</v>
      </c>
      <c r="C577" s="2" t="s">
        <v>144</v>
      </c>
      <c r="D577" s="1" t="s">
        <v>100</v>
      </c>
      <c r="E577">
        <v>7453089532628</v>
      </c>
      <c r="F577" t="s">
        <v>0</v>
      </c>
      <c r="G577">
        <v>40</v>
      </c>
      <c r="H577" s="10">
        <f>H572</f>
        <v>67</v>
      </c>
      <c r="I577" t="s">
        <v>154</v>
      </c>
      <c r="J577" t="s">
        <v>152</v>
      </c>
      <c r="K577" t="s">
        <v>58</v>
      </c>
      <c r="L577" s="1" t="str">
        <f>表1[[#This Row],[ART]]&amp;".pdf"</f>
        <v>BONPO-1.pdf</v>
      </c>
      <c r="M577" s="1"/>
      <c r="N577" s="1">
        <f>ROUNDUP(表1[[#This Row],[NUMBER]]/12,0)+1</f>
        <v>7</v>
      </c>
      <c r="O577" s="1"/>
      <c r="P577" s="1">
        <f>ROUNDUP(表1[[#This Row],[外箱贴标]]/12,0)+2</f>
        <v>2</v>
      </c>
      <c r="Q577" s="1">
        <f>ROUNDUP(表1[[#This Row],[NUMBER]]/25,0)</f>
        <v>3</v>
      </c>
    </row>
    <row r="578" spans="1:17">
      <c r="A578" s="1" t="s">
        <v>101</v>
      </c>
      <c r="B578" s="2">
        <v>43079</v>
      </c>
      <c r="C578" s="2" t="s">
        <v>144</v>
      </c>
      <c r="D578" s="1" t="s">
        <v>100</v>
      </c>
      <c r="E578">
        <v>7453089532628</v>
      </c>
      <c r="F578" t="s">
        <v>1</v>
      </c>
      <c r="G578">
        <v>35</v>
      </c>
      <c r="H578" s="12">
        <v>67</v>
      </c>
      <c r="I578" t="s">
        <v>154</v>
      </c>
      <c r="J578" t="s">
        <v>152</v>
      </c>
      <c r="K578" t="s">
        <v>58</v>
      </c>
      <c r="L578" s="1" t="str">
        <f>表1[[#This Row],[ART]]&amp;".pdf"</f>
        <v>BONPO-1.pdf</v>
      </c>
      <c r="M578" s="1"/>
      <c r="N578" s="1">
        <f>ROUNDUP(表1[[#This Row],[NUMBER]]/12,0)+1</f>
        <v>7</v>
      </c>
      <c r="O578" s="1"/>
      <c r="P578" s="1">
        <f>ROUNDUP(表1[[#This Row],[外箱贴标]]/12,0)+2</f>
        <v>2</v>
      </c>
      <c r="Q578" s="1">
        <f>ROUNDUP(表1[[#This Row],[NUMBER]]/25,0)</f>
        <v>3</v>
      </c>
    </row>
    <row r="579" spans="1:17">
      <c r="A579" s="1" t="s">
        <v>101</v>
      </c>
      <c r="B579" s="2">
        <v>43079</v>
      </c>
      <c r="C579" s="2" t="s">
        <v>144</v>
      </c>
      <c r="D579" s="1" t="s">
        <v>100</v>
      </c>
      <c r="E579">
        <v>7453089532628</v>
      </c>
      <c r="F579" t="s">
        <v>1</v>
      </c>
      <c r="G579">
        <v>36</v>
      </c>
      <c r="H579" s="10">
        <f>H578*2</f>
        <v>134</v>
      </c>
      <c r="I579" t="s">
        <v>154</v>
      </c>
      <c r="J579" t="s">
        <v>152</v>
      </c>
      <c r="K579" t="s">
        <v>58</v>
      </c>
      <c r="L579" s="1" t="str">
        <f>表1[[#This Row],[ART]]&amp;".pdf"</f>
        <v>BONPO-1.pdf</v>
      </c>
      <c r="M579" s="1"/>
      <c r="N579" s="1">
        <f>ROUNDUP(表1[[#This Row],[NUMBER]]/12,0)+1</f>
        <v>13</v>
      </c>
      <c r="O579" s="1"/>
      <c r="P579" s="1">
        <f>ROUNDUP(表1[[#This Row],[外箱贴标]]/12,0)+2</f>
        <v>2</v>
      </c>
      <c r="Q579" s="1">
        <f>ROUNDUP(表1[[#This Row],[NUMBER]]/25,0)</f>
        <v>6</v>
      </c>
    </row>
    <row r="580" spans="1:17">
      <c r="A580" s="1" t="s">
        <v>101</v>
      </c>
      <c r="B580" s="2">
        <v>43079</v>
      </c>
      <c r="C580" s="2" t="s">
        <v>144</v>
      </c>
      <c r="D580" s="1" t="s">
        <v>100</v>
      </c>
      <c r="E580">
        <v>7453089532628</v>
      </c>
      <c r="F580" t="s">
        <v>1</v>
      </c>
      <c r="G580">
        <v>37</v>
      </c>
      <c r="H580" s="10">
        <f>H578*3</f>
        <v>201</v>
      </c>
      <c r="I580" t="s">
        <v>154</v>
      </c>
      <c r="J580" t="s">
        <v>152</v>
      </c>
      <c r="K580" t="s">
        <v>58</v>
      </c>
      <c r="L580" s="1" t="str">
        <f>表1[[#This Row],[ART]]&amp;".pdf"</f>
        <v>BONPO-1.pdf</v>
      </c>
      <c r="M580" s="1"/>
      <c r="N580" s="1">
        <f>ROUNDUP(表1[[#This Row],[NUMBER]]/12,0)+1</f>
        <v>18</v>
      </c>
      <c r="O580" s="1"/>
      <c r="P580" s="1">
        <f>ROUNDUP(表1[[#This Row],[外箱贴标]]/12,0)+2</f>
        <v>2</v>
      </c>
      <c r="Q580" s="1">
        <f>ROUNDUP(表1[[#This Row],[NUMBER]]/25,0)</f>
        <v>9</v>
      </c>
    </row>
    <row r="581" spans="1:17">
      <c r="A581" s="1" t="s">
        <v>101</v>
      </c>
      <c r="B581" s="2">
        <v>43079</v>
      </c>
      <c r="C581" s="2" t="s">
        <v>144</v>
      </c>
      <c r="D581" s="1" t="s">
        <v>100</v>
      </c>
      <c r="E581">
        <v>7453089532628</v>
      </c>
      <c r="F581" t="s">
        <v>1</v>
      </c>
      <c r="G581">
        <v>38</v>
      </c>
      <c r="H581" s="10">
        <f>H578*3</f>
        <v>201</v>
      </c>
      <c r="I581" t="s">
        <v>154</v>
      </c>
      <c r="J581" t="s">
        <v>152</v>
      </c>
      <c r="K581" t="s">
        <v>58</v>
      </c>
      <c r="L581" s="1" t="str">
        <f>表1[[#This Row],[ART]]&amp;".pdf"</f>
        <v>BONPO-1.pdf</v>
      </c>
      <c r="M581" s="1"/>
      <c r="N581" s="1">
        <f>ROUNDUP(表1[[#This Row],[NUMBER]]/12,0)+1</f>
        <v>18</v>
      </c>
      <c r="O581" s="1"/>
      <c r="P581" s="1">
        <f>ROUNDUP(表1[[#This Row],[外箱贴标]]/12,0)+2</f>
        <v>2</v>
      </c>
      <c r="Q581" s="1">
        <f>ROUNDUP(表1[[#This Row],[NUMBER]]/25,0)</f>
        <v>9</v>
      </c>
    </row>
    <row r="582" spans="1:17">
      <c r="A582" s="1" t="s">
        <v>101</v>
      </c>
      <c r="B582" s="2">
        <v>43079</v>
      </c>
      <c r="C582" s="2" t="s">
        <v>144</v>
      </c>
      <c r="D582" s="1" t="s">
        <v>100</v>
      </c>
      <c r="E582">
        <v>7453089532628</v>
      </c>
      <c r="F582" t="s">
        <v>1</v>
      </c>
      <c r="G582">
        <v>39</v>
      </c>
      <c r="H582" s="10">
        <f>H579</f>
        <v>134</v>
      </c>
      <c r="I582" t="s">
        <v>154</v>
      </c>
      <c r="J582" t="s">
        <v>152</v>
      </c>
      <c r="K582" t="s">
        <v>58</v>
      </c>
      <c r="L582" s="1" t="str">
        <f>表1[[#This Row],[ART]]&amp;".pdf"</f>
        <v>BONPO-1.pdf</v>
      </c>
      <c r="M582" s="1"/>
      <c r="N582" s="1">
        <f>ROUNDUP(表1[[#This Row],[NUMBER]]/12,0)+1</f>
        <v>13</v>
      </c>
      <c r="O582" s="1"/>
      <c r="P582" s="1">
        <f>ROUNDUP(表1[[#This Row],[外箱贴标]]/12,0)+2</f>
        <v>2</v>
      </c>
      <c r="Q582" s="1">
        <f>ROUNDUP(表1[[#This Row],[NUMBER]]/25,0)</f>
        <v>6</v>
      </c>
    </row>
    <row r="583" spans="1:17">
      <c r="A583" s="1" t="s">
        <v>101</v>
      </c>
      <c r="B583" s="2">
        <v>43079</v>
      </c>
      <c r="C583" s="2" t="s">
        <v>144</v>
      </c>
      <c r="D583" s="1" t="s">
        <v>100</v>
      </c>
      <c r="E583">
        <v>7453089532628</v>
      </c>
      <c r="F583" t="s">
        <v>1</v>
      </c>
      <c r="G583">
        <v>40</v>
      </c>
      <c r="H583" s="10">
        <f>H578</f>
        <v>67</v>
      </c>
      <c r="I583" t="s">
        <v>154</v>
      </c>
      <c r="J583" t="s">
        <v>152</v>
      </c>
      <c r="K583" t="s">
        <v>58</v>
      </c>
      <c r="L583" s="1" t="str">
        <f>表1[[#This Row],[ART]]&amp;".pdf"</f>
        <v>BONPO-1.pdf</v>
      </c>
      <c r="M583" s="1"/>
      <c r="N583" s="1">
        <f>ROUNDUP(表1[[#This Row],[NUMBER]]/12,0)+1</f>
        <v>7</v>
      </c>
      <c r="O583" s="1"/>
      <c r="P583" s="1">
        <f>ROUNDUP(表1[[#This Row],[外箱贴标]]/12,0)+2</f>
        <v>2</v>
      </c>
      <c r="Q583" s="1">
        <f>ROUNDUP(表1[[#This Row],[NUMBER]]/25,0)</f>
        <v>3</v>
      </c>
    </row>
    <row r="584" spans="1:17">
      <c r="A584" s="1" t="s">
        <v>102</v>
      </c>
      <c r="B584" s="2">
        <v>43059</v>
      </c>
      <c r="C584" s="2" t="s">
        <v>144</v>
      </c>
      <c r="D584" s="1" t="s">
        <v>103</v>
      </c>
      <c r="E584">
        <v>7453089532611</v>
      </c>
      <c r="F584" t="s">
        <v>7</v>
      </c>
      <c r="G584">
        <v>36</v>
      </c>
      <c r="H584" s="10">
        <v>50</v>
      </c>
      <c r="I584" t="s">
        <v>21</v>
      </c>
      <c r="J584" t="s">
        <v>152</v>
      </c>
      <c r="K584" t="s">
        <v>57</v>
      </c>
      <c r="L584" s="1" t="str">
        <f>表1[[#This Row],[ART]]&amp;".pdf"</f>
        <v>FURIA-1.pdf</v>
      </c>
      <c r="M584" s="1"/>
      <c r="N584" s="1">
        <f>ROUNDUP(表1[[#This Row],[NUMBER]]/12,0)+1</f>
        <v>6</v>
      </c>
      <c r="O584" s="1"/>
      <c r="P584" s="1">
        <f>ROUNDUP(表1[[#This Row],[外箱贴标]]/12,0)+2</f>
        <v>2</v>
      </c>
      <c r="Q584" s="1">
        <f>ROUNDUP(表1[[#This Row],[NUMBER]]/25,0)</f>
        <v>2</v>
      </c>
    </row>
    <row r="585" spans="1:17">
      <c r="A585" s="1" t="s">
        <v>102</v>
      </c>
      <c r="B585" s="2">
        <v>43059</v>
      </c>
      <c r="C585" s="2" t="s">
        <v>144</v>
      </c>
      <c r="D585" s="1" t="s">
        <v>103</v>
      </c>
      <c r="E585">
        <v>7453089532611</v>
      </c>
      <c r="F585" t="s">
        <v>7</v>
      </c>
      <c r="G585">
        <v>37</v>
      </c>
      <c r="H585" s="10">
        <f>H584*2</f>
        <v>100</v>
      </c>
      <c r="I585" t="s">
        <v>21</v>
      </c>
      <c r="J585" t="s">
        <v>152</v>
      </c>
      <c r="K585" t="s">
        <v>57</v>
      </c>
      <c r="L585" s="1" t="str">
        <f>表1[[#This Row],[ART]]&amp;".pdf"</f>
        <v>FURIA-1.pdf</v>
      </c>
      <c r="M585" s="1"/>
      <c r="N585" s="1">
        <f>ROUNDUP(表1[[#This Row],[NUMBER]]/12,0)+1</f>
        <v>10</v>
      </c>
      <c r="O585" s="1"/>
      <c r="P585" s="1">
        <f>ROUNDUP(表1[[#This Row],[外箱贴标]]/12,0)+2</f>
        <v>2</v>
      </c>
      <c r="Q585" s="1">
        <f>ROUNDUP(表1[[#This Row],[NUMBER]]/25,0)</f>
        <v>4</v>
      </c>
    </row>
    <row r="586" spans="1:17">
      <c r="A586" s="1" t="s">
        <v>102</v>
      </c>
      <c r="B586" s="2">
        <v>43059</v>
      </c>
      <c r="C586" s="2" t="s">
        <v>144</v>
      </c>
      <c r="D586" s="1" t="s">
        <v>103</v>
      </c>
      <c r="E586">
        <v>7453089532611</v>
      </c>
      <c r="F586" t="s">
        <v>7</v>
      </c>
      <c r="G586">
        <v>38</v>
      </c>
      <c r="H586" s="10">
        <f>H584*3</f>
        <v>150</v>
      </c>
      <c r="I586" t="s">
        <v>21</v>
      </c>
      <c r="J586" t="s">
        <v>152</v>
      </c>
      <c r="K586" t="s">
        <v>57</v>
      </c>
      <c r="L586" s="1" t="str">
        <f>表1[[#This Row],[ART]]&amp;".pdf"</f>
        <v>FURIA-1.pdf</v>
      </c>
      <c r="M586" s="1"/>
      <c r="N586" s="1">
        <f>ROUNDUP(表1[[#This Row],[NUMBER]]/12,0)+1</f>
        <v>14</v>
      </c>
      <c r="O586" s="1"/>
      <c r="P586" s="1">
        <f>ROUNDUP(表1[[#This Row],[外箱贴标]]/12,0)+2</f>
        <v>2</v>
      </c>
      <c r="Q586" s="1">
        <f>ROUNDUP(表1[[#This Row],[NUMBER]]/25,0)</f>
        <v>6</v>
      </c>
    </row>
    <row r="587" spans="1:17">
      <c r="A587" s="1" t="s">
        <v>102</v>
      </c>
      <c r="B587" s="2">
        <v>43059</v>
      </c>
      <c r="C587" s="2" t="s">
        <v>144</v>
      </c>
      <c r="D587" s="1" t="s">
        <v>103</v>
      </c>
      <c r="E587">
        <v>7453089532611</v>
      </c>
      <c r="F587" t="s">
        <v>7</v>
      </c>
      <c r="G587">
        <v>39</v>
      </c>
      <c r="H587" s="10">
        <f>H584*3</f>
        <v>150</v>
      </c>
      <c r="I587" t="s">
        <v>21</v>
      </c>
      <c r="J587" t="s">
        <v>152</v>
      </c>
      <c r="K587" t="s">
        <v>57</v>
      </c>
      <c r="L587" s="1" t="str">
        <f>表1[[#This Row],[ART]]&amp;".pdf"</f>
        <v>FURIA-1.pdf</v>
      </c>
      <c r="M587" s="1"/>
      <c r="N587" s="1">
        <f>ROUNDUP(表1[[#This Row],[NUMBER]]/12,0)+1</f>
        <v>14</v>
      </c>
      <c r="O587" s="1"/>
      <c r="P587" s="1">
        <f>ROUNDUP(表1[[#This Row],[外箱贴标]]/12,0)+2</f>
        <v>2</v>
      </c>
      <c r="Q587" s="1">
        <f>ROUNDUP(表1[[#This Row],[NUMBER]]/25,0)</f>
        <v>6</v>
      </c>
    </row>
    <row r="588" spans="1:17">
      <c r="A588" s="1" t="s">
        <v>102</v>
      </c>
      <c r="B588" s="2">
        <v>43059</v>
      </c>
      <c r="C588" s="2" t="s">
        <v>144</v>
      </c>
      <c r="D588" s="1" t="s">
        <v>103</v>
      </c>
      <c r="E588">
        <v>7453089532611</v>
      </c>
      <c r="F588" t="s">
        <v>7</v>
      </c>
      <c r="G588">
        <v>40</v>
      </c>
      <c r="H588" s="10">
        <f>H585</f>
        <v>100</v>
      </c>
      <c r="I588" t="s">
        <v>21</v>
      </c>
      <c r="J588" t="s">
        <v>152</v>
      </c>
      <c r="K588" t="s">
        <v>57</v>
      </c>
      <c r="L588" s="1" t="str">
        <f>表1[[#This Row],[ART]]&amp;".pdf"</f>
        <v>FURIA-1.pdf</v>
      </c>
      <c r="M588" s="1"/>
      <c r="N588" s="1">
        <f>ROUNDUP(表1[[#This Row],[NUMBER]]/12,0)+1</f>
        <v>10</v>
      </c>
      <c r="O588" s="1"/>
      <c r="P588" s="1">
        <f>ROUNDUP(表1[[#This Row],[外箱贴标]]/12,0)+2</f>
        <v>2</v>
      </c>
      <c r="Q588" s="1">
        <f>ROUNDUP(表1[[#This Row],[NUMBER]]/25,0)</f>
        <v>4</v>
      </c>
    </row>
    <row r="589" spans="1:17">
      <c r="A589" s="1" t="s">
        <v>102</v>
      </c>
      <c r="B589" s="2">
        <v>43059</v>
      </c>
      <c r="C589" s="2" t="s">
        <v>144</v>
      </c>
      <c r="D589" s="1" t="s">
        <v>103</v>
      </c>
      <c r="E589">
        <v>7453089532611</v>
      </c>
      <c r="F589" t="s">
        <v>7</v>
      </c>
      <c r="G589">
        <v>41</v>
      </c>
      <c r="H589" s="10">
        <f>H584</f>
        <v>50</v>
      </c>
      <c r="I589" t="s">
        <v>21</v>
      </c>
      <c r="J589" t="s">
        <v>152</v>
      </c>
      <c r="K589" t="s">
        <v>57</v>
      </c>
      <c r="L589" s="1" t="str">
        <f>表1[[#This Row],[ART]]&amp;".pdf"</f>
        <v>FURIA-1.pdf</v>
      </c>
      <c r="M589" s="1"/>
      <c r="N589" s="1">
        <f>ROUNDUP(表1[[#This Row],[NUMBER]]/12,0)+1</f>
        <v>6</v>
      </c>
      <c r="O589" s="1"/>
      <c r="P589" s="1">
        <f>ROUNDUP(表1[[#This Row],[外箱贴标]]/12,0)+2</f>
        <v>2</v>
      </c>
      <c r="Q589" s="1">
        <f>ROUNDUP(表1[[#This Row],[NUMBER]]/25,0)</f>
        <v>2</v>
      </c>
    </row>
    <row r="590" spans="1:17">
      <c r="A590" s="1" t="s">
        <v>102</v>
      </c>
      <c r="B590" s="2">
        <v>43059</v>
      </c>
      <c r="C590" s="2" t="s">
        <v>144</v>
      </c>
      <c r="D590" s="1" t="s">
        <v>103</v>
      </c>
      <c r="E590">
        <v>7453089532611</v>
      </c>
      <c r="F590" t="s">
        <v>8</v>
      </c>
      <c r="G590">
        <v>36</v>
      </c>
      <c r="H590" s="10">
        <v>50</v>
      </c>
      <c r="I590" t="s">
        <v>21</v>
      </c>
      <c r="J590" t="s">
        <v>152</v>
      </c>
      <c r="K590" t="s">
        <v>57</v>
      </c>
      <c r="L590" s="1" t="str">
        <f>表1[[#This Row],[ART]]&amp;".pdf"</f>
        <v>FURIA-1.pdf</v>
      </c>
      <c r="M590" s="1"/>
      <c r="N590" s="1">
        <f>ROUNDUP(表1[[#This Row],[NUMBER]]/12,0)+1</f>
        <v>6</v>
      </c>
      <c r="O590" s="1"/>
      <c r="P590" s="1">
        <f>ROUNDUP(表1[[#This Row],[外箱贴标]]/12,0)+2</f>
        <v>2</v>
      </c>
      <c r="Q590" s="1">
        <f>ROUNDUP(表1[[#This Row],[NUMBER]]/25,0)</f>
        <v>2</v>
      </c>
    </row>
    <row r="591" spans="1:17">
      <c r="A591" s="1" t="s">
        <v>102</v>
      </c>
      <c r="B591" s="2">
        <v>43059</v>
      </c>
      <c r="C591" s="2" t="s">
        <v>144</v>
      </c>
      <c r="D591" s="1" t="s">
        <v>103</v>
      </c>
      <c r="E591">
        <v>7453089532611</v>
      </c>
      <c r="F591" t="s">
        <v>8</v>
      </c>
      <c r="G591">
        <v>37</v>
      </c>
      <c r="H591" s="10">
        <f>H590*2</f>
        <v>100</v>
      </c>
      <c r="I591" t="s">
        <v>21</v>
      </c>
      <c r="J591" t="s">
        <v>152</v>
      </c>
      <c r="K591" t="s">
        <v>57</v>
      </c>
      <c r="L591" s="1" t="str">
        <f>表1[[#This Row],[ART]]&amp;".pdf"</f>
        <v>FURIA-1.pdf</v>
      </c>
      <c r="M591" s="1"/>
      <c r="N591" s="1">
        <f>ROUNDUP(表1[[#This Row],[NUMBER]]/12,0)+1</f>
        <v>10</v>
      </c>
      <c r="O591" s="1"/>
      <c r="P591" s="1">
        <f>ROUNDUP(表1[[#This Row],[外箱贴标]]/12,0)+2</f>
        <v>2</v>
      </c>
      <c r="Q591" s="1">
        <f>ROUNDUP(表1[[#This Row],[NUMBER]]/25,0)</f>
        <v>4</v>
      </c>
    </row>
    <row r="592" spans="1:17">
      <c r="A592" s="1" t="s">
        <v>102</v>
      </c>
      <c r="B592" s="2">
        <v>43059</v>
      </c>
      <c r="C592" s="2" t="s">
        <v>144</v>
      </c>
      <c r="D592" s="1" t="s">
        <v>103</v>
      </c>
      <c r="E592">
        <v>7453089532611</v>
      </c>
      <c r="F592" t="s">
        <v>8</v>
      </c>
      <c r="G592">
        <v>38</v>
      </c>
      <c r="H592" s="10">
        <f>H590*3</f>
        <v>150</v>
      </c>
      <c r="I592" t="s">
        <v>21</v>
      </c>
      <c r="J592" t="s">
        <v>152</v>
      </c>
      <c r="K592" t="s">
        <v>57</v>
      </c>
      <c r="L592" s="1" t="str">
        <f>表1[[#This Row],[ART]]&amp;".pdf"</f>
        <v>FURIA-1.pdf</v>
      </c>
      <c r="M592" s="1"/>
      <c r="N592" s="1">
        <f>ROUNDUP(表1[[#This Row],[NUMBER]]/12,0)+1</f>
        <v>14</v>
      </c>
      <c r="O592" s="1"/>
      <c r="P592" s="1">
        <f>ROUNDUP(表1[[#This Row],[外箱贴标]]/12,0)+2</f>
        <v>2</v>
      </c>
      <c r="Q592" s="1">
        <f>ROUNDUP(表1[[#This Row],[NUMBER]]/25,0)</f>
        <v>6</v>
      </c>
    </row>
    <row r="593" spans="1:17">
      <c r="A593" s="1" t="s">
        <v>102</v>
      </c>
      <c r="B593" s="2">
        <v>43059</v>
      </c>
      <c r="C593" s="2" t="s">
        <v>144</v>
      </c>
      <c r="D593" s="1" t="s">
        <v>103</v>
      </c>
      <c r="E593">
        <v>7453089532611</v>
      </c>
      <c r="F593" t="s">
        <v>8</v>
      </c>
      <c r="G593">
        <v>39</v>
      </c>
      <c r="H593" s="10">
        <f>H590*3</f>
        <v>150</v>
      </c>
      <c r="I593" t="s">
        <v>21</v>
      </c>
      <c r="J593" t="s">
        <v>152</v>
      </c>
      <c r="K593" t="s">
        <v>57</v>
      </c>
      <c r="L593" s="1" t="str">
        <f>表1[[#This Row],[ART]]&amp;".pdf"</f>
        <v>FURIA-1.pdf</v>
      </c>
      <c r="M593" s="1"/>
      <c r="N593" s="1">
        <f>ROUNDUP(表1[[#This Row],[NUMBER]]/12,0)+1</f>
        <v>14</v>
      </c>
      <c r="O593" s="1"/>
      <c r="P593" s="1">
        <f>ROUNDUP(表1[[#This Row],[外箱贴标]]/12,0)+2</f>
        <v>2</v>
      </c>
      <c r="Q593" s="1">
        <f>ROUNDUP(表1[[#This Row],[NUMBER]]/25,0)</f>
        <v>6</v>
      </c>
    </row>
    <row r="594" spans="1:17">
      <c r="A594" s="1" t="s">
        <v>102</v>
      </c>
      <c r="B594" s="2">
        <v>43059</v>
      </c>
      <c r="C594" s="2" t="s">
        <v>144</v>
      </c>
      <c r="D594" s="1" t="s">
        <v>103</v>
      </c>
      <c r="E594">
        <v>7453089532611</v>
      </c>
      <c r="F594" t="s">
        <v>8</v>
      </c>
      <c r="G594">
        <v>40</v>
      </c>
      <c r="H594" s="10">
        <f>H591</f>
        <v>100</v>
      </c>
      <c r="I594" t="s">
        <v>21</v>
      </c>
      <c r="J594" t="s">
        <v>152</v>
      </c>
      <c r="K594" t="s">
        <v>57</v>
      </c>
      <c r="L594" s="1" t="str">
        <f>表1[[#This Row],[ART]]&amp;".pdf"</f>
        <v>FURIA-1.pdf</v>
      </c>
      <c r="M594" s="1"/>
      <c r="N594" s="1">
        <f>ROUNDUP(表1[[#This Row],[NUMBER]]/12,0)+1</f>
        <v>10</v>
      </c>
      <c r="O594" s="1"/>
      <c r="P594" s="1">
        <f>ROUNDUP(表1[[#This Row],[外箱贴标]]/12,0)+2</f>
        <v>2</v>
      </c>
      <c r="Q594" s="1">
        <f>ROUNDUP(表1[[#This Row],[NUMBER]]/25,0)</f>
        <v>4</v>
      </c>
    </row>
    <row r="595" spans="1:17">
      <c r="A595" s="1" t="s">
        <v>102</v>
      </c>
      <c r="B595" s="2">
        <v>43059</v>
      </c>
      <c r="C595" s="2" t="s">
        <v>144</v>
      </c>
      <c r="D595" s="1" t="s">
        <v>103</v>
      </c>
      <c r="E595">
        <v>7453089532611</v>
      </c>
      <c r="F595" t="s">
        <v>8</v>
      </c>
      <c r="G595">
        <v>41</v>
      </c>
      <c r="H595" s="10">
        <f>H590</f>
        <v>50</v>
      </c>
      <c r="I595" t="s">
        <v>21</v>
      </c>
      <c r="J595" t="s">
        <v>152</v>
      </c>
      <c r="K595" t="s">
        <v>57</v>
      </c>
      <c r="L595" s="1" t="str">
        <f>表1[[#This Row],[ART]]&amp;".pdf"</f>
        <v>FURIA-1.pdf</v>
      </c>
      <c r="M595" s="1"/>
      <c r="N595" s="1">
        <f>ROUNDUP(表1[[#This Row],[NUMBER]]/12,0)+1</f>
        <v>6</v>
      </c>
      <c r="O595" s="1"/>
      <c r="P595" s="1">
        <f>ROUNDUP(表1[[#This Row],[外箱贴标]]/12,0)+2</f>
        <v>2</v>
      </c>
      <c r="Q595" s="1">
        <f>ROUNDUP(表1[[#This Row],[NUMBER]]/25,0)</f>
        <v>2</v>
      </c>
    </row>
    <row r="596" spans="1:17">
      <c r="A596" s="1" t="s">
        <v>102</v>
      </c>
      <c r="B596" s="2">
        <v>43059</v>
      </c>
      <c r="C596" s="2" t="s">
        <v>144</v>
      </c>
      <c r="D596" s="1" t="s">
        <v>103</v>
      </c>
      <c r="E596">
        <v>7453089532611</v>
      </c>
      <c r="F596" t="s">
        <v>9</v>
      </c>
      <c r="G596">
        <v>36</v>
      </c>
      <c r="H596" s="10">
        <v>50</v>
      </c>
      <c r="I596" t="s">
        <v>21</v>
      </c>
      <c r="J596" t="s">
        <v>152</v>
      </c>
      <c r="K596" t="s">
        <v>57</v>
      </c>
      <c r="L596" s="1" t="str">
        <f>表1[[#This Row],[ART]]&amp;".pdf"</f>
        <v>FURIA-1.pdf</v>
      </c>
      <c r="M596" s="1"/>
      <c r="N596" s="1">
        <f>ROUNDUP(表1[[#This Row],[NUMBER]]/12,0)+1</f>
        <v>6</v>
      </c>
      <c r="O596" s="1"/>
      <c r="P596" s="1">
        <f>ROUNDUP(表1[[#This Row],[外箱贴标]]/12,0)+2</f>
        <v>2</v>
      </c>
      <c r="Q596" s="1">
        <f>ROUNDUP(表1[[#This Row],[NUMBER]]/25,0)</f>
        <v>2</v>
      </c>
    </row>
    <row r="597" spans="1:17">
      <c r="A597" s="1" t="s">
        <v>102</v>
      </c>
      <c r="B597" s="2">
        <v>43059</v>
      </c>
      <c r="C597" s="2" t="s">
        <v>144</v>
      </c>
      <c r="D597" s="1" t="s">
        <v>103</v>
      </c>
      <c r="E597">
        <v>7453089532611</v>
      </c>
      <c r="F597" t="s">
        <v>9</v>
      </c>
      <c r="G597">
        <v>37</v>
      </c>
      <c r="H597" s="10">
        <f>H596*2</f>
        <v>100</v>
      </c>
      <c r="I597" t="s">
        <v>21</v>
      </c>
      <c r="J597" t="s">
        <v>152</v>
      </c>
      <c r="K597" t="s">
        <v>57</v>
      </c>
      <c r="L597" s="1" t="str">
        <f>表1[[#This Row],[ART]]&amp;".pdf"</f>
        <v>FURIA-1.pdf</v>
      </c>
      <c r="M597" s="1"/>
      <c r="N597" s="1">
        <f>ROUNDUP(表1[[#This Row],[NUMBER]]/12,0)+1</f>
        <v>10</v>
      </c>
      <c r="O597" s="1"/>
      <c r="P597" s="1">
        <f>ROUNDUP(表1[[#This Row],[外箱贴标]]/12,0)+2</f>
        <v>2</v>
      </c>
      <c r="Q597" s="1">
        <f>ROUNDUP(表1[[#This Row],[NUMBER]]/25,0)</f>
        <v>4</v>
      </c>
    </row>
    <row r="598" spans="1:17">
      <c r="A598" s="1" t="s">
        <v>102</v>
      </c>
      <c r="B598" s="2">
        <v>43059</v>
      </c>
      <c r="C598" s="2" t="s">
        <v>144</v>
      </c>
      <c r="D598" s="1" t="s">
        <v>103</v>
      </c>
      <c r="E598">
        <v>7453089532611</v>
      </c>
      <c r="F598" t="s">
        <v>9</v>
      </c>
      <c r="G598">
        <v>38</v>
      </c>
      <c r="H598" s="10">
        <f>H596*3</f>
        <v>150</v>
      </c>
      <c r="I598" t="s">
        <v>21</v>
      </c>
      <c r="J598" t="s">
        <v>152</v>
      </c>
      <c r="K598" t="s">
        <v>57</v>
      </c>
      <c r="L598" s="1" t="str">
        <f>表1[[#This Row],[ART]]&amp;".pdf"</f>
        <v>FURIA-1.pdf</v>
      </c>
      <c r="M598" s="1"/>
      <c r="N598" s="1">
        <f>ROUNDUP(表1[[#This Row],[NUMBER]]/12,0)+1</f>
        <v>14</v>
      </c>
      <c r="O598" s="1"/>
      <c r="P598" s="1">
        <f>ROUNDUP(表1[[#This Row],[外箱贴标]]/12,0)+2</f>
        <v>2</v>
      </c>
      <c r="Q598" s="1">
        <f>ROUNDUP(表1[[#This Row],[NUMBER]]/25,0)</f>
        <v>6</v>
      </c>
    </row>
    <row r="599" spans="1:17">
      <c r="A599" s="1" t="s">
        <v>102</v>
      </c>
      <c r="B599" s="2">
        <v>43059</v>
      </c>
      <c r="C599" s="2" t="s">
        <v>144</v>
      </c>
      <c r="D599" s="1" t="s">
        <v>103</v>
      </c>
      <c r="E599">
        <v>7453089532611</v>
      </c>
      <c r="F599" t="s">
        <v>9</v>
      </c>
      <c r="G599">
        <v>39</v>
      </c>
      <c r="H599" s="10">
        <f>H596*3</f>
        <v>150</v>
      </c>
      <c r="I599" t="s">
        <v>21</v>
      </c>
      <c r="J599" t="s">
        <v>152</v>
      </c>
      <c r="K599" t="s">
        <v>57</v>
      </c>
      <c r="L599" s="1" t="str">
        <f>表1[[#This Row],[ART]]&amp;".pdf"</f>
        <v>FURIA-1.pdf</v>
      </c>
      <c r="M599" s="1"/>
      <c r="N599" s="1">
        <f>ROUNDUP(表1[[#This Row],[NUMBER]]/12,0)+1</f>
        <v>14</v>
      </c>
      <c r="O599" s="1"/>
      <c r="P599" s="1">
        <f>ROUNDUP(表1[[#This Row],[外箱贴标]]/12,0)+2</f>
        <v>2</v>
      </c>
      <c r="Q599" s="1">
        <f>ROUNDUP(表1[[#This Row],[NUMBER]]/25,0)</f>
        <v>6</v>
      </c>
    </row>
    <row r="600" spans="1:17">
      <c r="A600" s="1" t="s">
        <v>102</v>
      </c>
      <c r="B600" s="2">
        <v>43059</v>
      </c>
      <c r="C600" s="2" t="s">
        <v>144</v>
      </c>
      <c r="D600" s="1" t="s">
        <v>103</v>
      </c>
      <c r="E600">
        <v>7453089532611</v>
      </c>
      <c r="F600" t="s">
        <v>9</v>
      </c>
      <c r="G600">
        <v>40</v>
      </c>
      <c r="H600" s="10">
        <f>H597</f>
        <v>100</v>
      </c>
      <c r="I600" t="s">
        <v>21</v>
      </c>
      <c r="J600" t="s">
        <v>152</v>
      </c>
      <c r="K600" t="s">
        <v>57</v>
      </c>
      <c r="L600" s="1" t="str">
        <f>表1[[#This Row],[ART]]&amp;".pdf"</f>
        <v>FURIA-1.pdf</v>
      </c>
      <c r="M600" s="1"/>
      <c r="N600" s="1">
        <f>ROUNDUP(表1[[#This Row],[NUMBER]]/12,0)+1</f>
        <v>10</v>
      </c>
      <c r="O600" s="1"/>
      <c r="P600" s="1">
        <f>ROUNDUP(表1[[#This Row],[外箱贴标]]/12,0)+2</f>
        <v>2</v>
      </c>
      <c r="Q600" s="1">
        <f>ROUNDUP(表1[[#This Row],[NUMBER]]/25,0)</f>
        <v>4</v>
      </c>
    </row>
    <row r="601" spans="1:17">
      <c r="A601" s="1" t="s">
        <v>102</v>
      </c>
      <c r="B601" s="2">
        <v>43059</v>
      </c>
      <c r="C601" s="2" t="s">
        <v>144</v>
      </c>
      <c r="D601" s="1" t="s">
        <v>103</v>
      </c>
      <c r="E601">
        <v>7453089532611</v>
      </c>
      <c r="F601" t="s">
        <v>9</v>
      </c>
      <c r="G601">
        <v>41</v>
      </c>
      <c r="H601" s="10">
        <f>H596</f>
        <v>50</v>
      </c>
      <c r="I601" t="s">
        <v>21</v>
      </c>
      <c r="J601" t="s">
        <v>152</v>
      </c>
      <c r="K601" t="s">
        <v>57</v>
      </c>
      <c r="L601" s="1" t="str">
        <f>表1[[#This Row],[ART]]&amp;".pdf"</f>
        <v>FURIA-1.pdf</v>
      </c>
      <c r="M601" s="1"/>
      <c r="N601" s="1">
        <f>ROUNDUP(表1[[#This Row],[NUMBER]]/12,0)+1</f>
        <v>6</v>
      </c>
      <c r="O601" s="1"/>
      <c r="P601" s="1">
        <f>ROUNDUP(表1[[#This Row],[外箱贴标]]/12,0)+2</f>
        <v>2</v>
      </c>
      <c r="Q601" s="1">
        <f>ROUNDUP(表1[[#This Row],[NUMBER]]/25,0)</f>
        <v>2</v>
      </c>
    </row>
    <row r="602" spans="1:17" s="4" customFormat="1">
      <c r="A602" s="3" t="s">
        <v>104</v>
      </c>
      <c r="B602" s="9">
        <v>43088</v>
      </c>
      <c r="C602" s="2" t="s">
        <v>144</v>
      </c>
      <c r="D602" s="4" t="s">
        <v>105</v>
      </c>
      <c r="E602" s="4">
        <v>7453089533106</v>
      </c>
      <c r="F602" s="4" t="s">
        <v>7</v>
      </c>
      <c r="G602" s="4">
        <v>35</v>
      </c>
      <c r="H602" s="12">
        <f>67*1</f>
        <v>67</v>
      </c>
      <c r="I602" s="4" t="s">
        <v>21</v>
      </c>
      <c r="J602" s="4" t="s">
        <v>153</v>
      </c>
      <c r="K602" s="4" t="s">
        <v>58</v>
      </c>
      <c r="L602" s="3" t="str">
        <f>表1[[#This Row],[ART]]&amp;".pdf"</f>
        <v>FOOTI-1.pdf</v>
      </c>
      <c r="M602" s="3"/>
      <c r="N602" s="3">
        <f>ROUNDUP(表1[[#This Row],[NUMBER]]/12,0)+1</f>
        <v>7</v>
      </c>
      <c r="O602" s="3"/>
      <c r="P602" s="3">
        <f>ROUNDUP(表1[[#This Row],[外箱贴标]]/12,0)+2</f>
        <v>2</v>
      </c>
      <c r="Q602" s="3">
        <f>ROUNDUP(表1[[#This Row],[NUMBER]]/25,0)</f>
        <v>3</v>
      </c>
    </row>
    <row r="603" spans="1:17">
      <c r="A603" s="1" t="s">
        <v>104</v>
      </c>
      <c r="B603" s="9">
        <v>43088</v>
      </c>
      <c r="C603" s="2" t="s">
        <v>144</v>
      </c>
      <c r="D603" t="s">
        <v>105</v>
      </c>
      <c r="E603">
        <v>7453089533106</v>
      </c>
      <c r="F603" t="s">
        <v>7</v>
      </c>
      <c r="G603">
        <v>36</v>
      </c>
      <c r="H603" s="10">
        <f>H602*2</f>
        <v>134</v>
      </c>
      <c r="I603" t="s">
        <v>21</v>
      </c>
      <c r="J603" t="s">
        <v>153</v>
      </c>
      <c r="K603" t="s">
        <v>58</v>
      </c>
      <c r="L603" s="1" t="str">
        <f>表1[[#This Row],[ART]]&amp;".pdf"</f>
        <v>FOOTI-1.pdf</v>
      </c>
      <c r="M603" s="1"/>
      <c r="N603" s="1">
        <f>ROUNDUP(表1[[#This Row],[NUMBER]]/12,0)+1</f>
        <v>13</v>
      </c>
      <c r="O603" s="1"/>
      <c r="P603" s="1">
        <f>ROUNDUP(表1[[#This Row],[外箱贴标]]/12,0)+2</f>
        <v>2</v>
      </c>
      <c r="Q603" s="1">
        <f>ROUNDUP(表1[[#This Row],[NUMBER]]/25,0)</f>
        <v>6</v>
      </c>
    </row>
    <row r="604" spans="1:17">
      <c r="A604" s="1" t="s">
        <v>104</v>
      </c>
      <c r="B604" s="9">
        <v>43088</v>
      </c>
      <c r="C604" s="2" t="s">
        <v>144</v>
      </c>
      <c r="D604" t="s">
        <v>105</v>
      </c>
      <c r="E604">
        <v>7453089533106</v>
      </c>
      <c r="F604" t="s">
        <v>7</v>
      </c>
      <c r="G604">
        <v>37</v>
      </c>
      <c r="H604" s="10">
        <f>H602*3</f>
        <v>201</v>
      </c>
      <c r="I604" t="s">
        <v>21</v>
      </c>
      <c r="J604" t="s">
        <v>153</v>
      </c>
      <c r="K604" t="s">
        <v>58</v>
      </c>
      <c r="L604" s="1" t="str">
        <f>表1[[#This Row],[ART]]&amp;".pdf"</f>
        <v>FOOTI-1.pdf</v>
      </c>
      <c r="M604" s="1"/>
      <c r="N604" s="1">
        <f>ROUNDUP(表1[[#This Row],[NUMBER]]/12,0)+1</f>
        <v>18</v>
      </c>
      <c r="O604" s="1"/>
      <c r="P604" s="1">
        <f>ROUNDUP(表1[[#This Row],[外箱贴标]]/12,0)+2</f>
        <v>2</v>
      </c>
      <c r="Q604" s="1">
        <f>ROUNDUP(表1[[#This Row],[NUMBER]]/25,0)</f>
        <v>9</v>
      </c>
    </row>
    <row r="605" spans="1:17">
      <c r="A605" s="1" t="s">
        <v>104</v>
      </c>
      <c r="B605" s="9">
        <v>43088</v>
      </c>
      <c r="C605" s="2" t="s">
        <v>144</v>
      </c>
      <c r="D605" t="s">
        <v>105</v>
      </c>
      <c r="E605">
        <v>7453089533106</v>
      </c>
      <c r="F605" t="s">
        <v>7</v>
      </c>
      <c r="G605">
        <v>38</v>
      </c>
      <c r="H605" s="10">
        <f>H602*3</f>
        <v>201</v>
      </c>
      <c r="I605" t="s">
        <v>21</v>
      </c>
      <c r="J605" t="s">
        <v>153</v>
      </c>
      <c r="K605" t="s">
        <v>58</v>
      </c>
      <c r="L605" s="1" t="str">
        <f>表1[[#This Row],[ART]]&amp;".pdf"</f>
        <v>FOOTI-1.pdf</v>
      </c>
      <c r="M605" s="1"/>
      <c r="N605" s="1">
        <f>ROUNDUP(表1[[#This Row],[NUMBER]]/12,0)+1</f>
        <v>18</v>
      </c>
      <c r="O605" s="1"/>
      <c r="P605" s="1">
        <f>ROUNDUP(表1[[#This Row],[外箱贴标]]/12,0)+2</f>
        <v>2</v>
      </c>
      <c r="Q605" s="1">
        <f>ROUNDUP(表1[[#This Row],[NUMBER]]/25,0)</f>
        <v>9</v>
      </c>
    </row>
    <row r="606" spans="1:17">
      <c r="A606" s="1" t="s">
        <v>104</v>
      </c>
      <c r="B606" s="9">
        <v>43088</v>
      </c>
      <c r="C606" s="2" t="s">
        <v>144</v>
      </c>
      <c r="D606" t="s">
        <v>105</v>
      </c>
      <c r="E606">
        <v>7453089533106</v>
      </c>
      <c r="F606" t="s">
        <v>7</v>
      </c>
      <c r="G606">
        <v>39</v>
      </c>
      <c r="H606" s="10">
        <f>H603</f>
        <v>134</v>
      </c>
      <c r="I606" t="s">
        <v>21</v>
      </c>
      <c r="J606" t="s">
        <v>153</v>
      </c>
      <c r="K606" t="s">
        <v>58</v>
      </c>
      <c r="L606" s="1" t="str">
        <f>表1[[#This Row],[ART]]&amp;".pdf"</f>
        <v>FOOTI-1.pdf</v>
      </c>
      <c r="M606" s="1"/>
      <c r="N606" s="1">
        <f>ROUNDUP(表1[[#This Row],[NUMBER]]/12,0)+1</f>
        <v>13</v>
      </c>
      <c r="O606" s="1"/>
      <c r="P606" s="1">
        <f>ROUNDUP(表1[[#This Row],[外箱贴标]]/12,0)+2</f>
        <v>2</v>
      </c>
      <c r="Q606" s="1">
        <f>ROUNDUP(表1[[#This Row],[NUMBER]]/25,0)</f>
        <v>6</v>
      </c>
    </row>
    <row r="607" spans="1:17">
      <c r="A607" s="1" t="s">
        <v>104</v>
      </c>
      <c r="B607" s="9">
        <v>43088</v>
      </c>
      <c r="C607" s="2" t="s">
        <v>144</v>
      </c>
      <c r="D607" t="s">
        <v>105</v>
      </c>
      <c r="E607">
        <v>7453089533106</v>
      </c>
      <c r="F607" t="s">
        <v>7</v>
      </c>
      <c r="G607">
        <v>40</v>
      </c>
      <c r="H607" s="10">
        <f>H602</f>
        <v>67</v>
      </c>
      <c r="I607" t="s">
        <v>21</v>
      </c>
      <c r="J607" t="s">
        <v>153</v>
      </c>
      <c r="K607" t="s">
        <v>58</v>
      </c>
      <c r="L607" s="1" t="str">
        <f>表1[[#This Row],[ART]]&amp;".pdf"</f>
        <v>FOOTI-1.pdf</v>
      </c>
      <c r="M607" s="1"/>
      <c r="N607" s="1">
        <f>ROUNDUP(表1[[#This Row],[NUMBER]]/12,0)+1</f>
        <v>7</v>
      </c>
      <c r="O607" s="1"/>
      <c r="P607" s="1">
        <f>ROUNDUP(表1[[#This Row],[外箱贴标]]/12,0)+2</f>
        <v>2</v>
      </c>
      <c r="Q607" s="1">
        <f>ROUNDUP(表1[[#This Row],[NUMBER]]/25,0)</f>
        <v>3</v>
      </c>
    </row>
    <row r="608" spans="1:17">
      <c r="A608" s="1" t="s">
        <v>104</v>
      </c>
      <c r="B608" s="9">
        <v>43088</v>
      </c>
      <c r="C608" s="2" t="s">
        <v>144</v>
      </c>
      <c r="D608" t="s">
        <v>105</v>
      </c>
      <c r="E608">
        <v>7453089533106</v>
      </c>
      <c r="F608" t="s">
        <v>61</v>
      </c>
      <c r="G608">
        <v>35</v>
      </c>
      <c r="H608" s="10">
        <f>67*1</f>
        <v>67</v>
      </c>
      <c r="I608" t="s">
        <v>21</v>
      </c>
      <c r="J608" t="s">
        <v>153</v>
      </c>
      <c r="K608" t="s">
        <v>58</v>
      </c>
      <c r="L608" s="1" t="str">
        <f>表1[[#This Row],[ART]]&amp;".pdf"</f>
        <v>FOOTI-1.pdf</v>
      </c>
      <c r="M608" s="1"/>
      <c r="N608" s="1">
        <f>ROUNDUP(表1[[#This Row],[NUMBER]]/12,0)+1</f>
        <v>7</v>
      </c>
      <c r="O608" s="1"/>
      <c r="P608" s="1">
        <f>ROUNDUP(表1[[#This Row],[外箱贴标]]/12,0)+2</f>
        <v>2</v>
      </c>
      <c r="Q608" s="1">
        <f>ROUNDUP(表1[[#This Row],[NUMBER]]/25,0)</f>
        <v>3</v>
      </c>
    </row>
    <row r="609" spans="1:17">
      <c r="A609" s="1" t="s">
        <v>104</v>
      </c>
      <c r="B609" s="9">
        <v>43088</v>
      </c>
      <c r="C609" s="2" t="s">
        <v>144</v>
      </c>
      <c r="D609" t="s">
        <v>105</v>
      </c>
      <c r="E609">
        <v>7453089533106</v>
      </c>
      <c r="F609" t="s">
        <v>61</v>
      </c>
      <c r="G609">
        <v>36</v>
      </c>
      <c r="H609" s="10">
        <f>H608*2</f>
        <v>134</v>
      </c>
      <c r="I609" t="s">
        <v>21</v>
      </c>
      <c r="J609" t="s">
        <v>153</v>
      </c>
      <c r="K609" t="s">
        <v>58</v>
      </c>
      <c r="L609" s="1" t="str">
        <f>表1[[#This Row],[ART]]&amp;".pdf"</f>
        <v>FOOTI-1.pdf</v>
      </c>
      <c r="M609" s="1"/>
      <c r="N609" s="1">
        <f>ROUNDUP(表1[[#This Row],[NUMBER]]/12,0)+1</f>
        <v>13</v>
      </c>
      <c r="O609" s="1"/>
      <c r="P609" s="1">
        <f>ROUNDUP(表1[[#This Row],[外箱贴标]]/12,0)+2</f>
        <v>2</v>
      </c>
      <c r="Q609" s="1">
        <f>ROUNDUP(表1[[#This Row],[NUMBER]]/25,0)</f>
        <v>6</v>
      </c>
    </row>
    <row r="610" spans="1:17">
      <c r="A610" s="1" t="s">
        <v>104</v>
      </c>
      <c r="B610" s="9">
        <v>43088</v>
      </c>
      <c r="C610" s="2" t="s">
        <v>144</v>
      </c>
      <c r="D610" t="s">
        <v>105</v>
      </c>
      <c r="E610">
        <v>7453089533106</v>
      </c>
      <c r="F610" t="s">
        <v>61</v>
      </c>
      <c r="G610">
        <v>37</v>
      </c>
      <c r="H610" s="10">
        <f>H608*3</f>
        <v>201</v>
      </c>
      <c r="I610" t="s">
        <v>21</v>
      </c>
      <c r="J610" t="s">
        <v>153</v>
      </c>
      <c r="K610" t="s">
        <v>58</v>
      </c>
      <c r="L610" s="1" t="str">
        <f>表1[[#This Row],[ART]]&amp;".pdf"</f>
        <v>FOOTI-1.pdf</v>
      </c>
      <c r="M610" s="1"/>
      <c r="N610" s="1">
        <f>ROUNDUP(表1[[#This Row],[NUMBER]]/12,0)+1</f>
        <v>18</v>
      </c>
      <c r="O610" s="1"/>
      <c r="P610" s="1">
        <f>ROUNDUP(表1[[#This Row],[外箱贴标]]/12,0)+2</f>
        <v>2</v>
      </c>
      <c r="Q610" s="1">
        <f>ROUNDUP(表1[[#This Row],[NUMBER]]/25,0)</f>
        <v>9</v>
      </c>
    </row>
    <row r="611" spans="1:17">
      <c r="A611" s="1" t="s">
        <v>104</v>
      </c>
      <c r="B611" s="9">
        <v>43088</v>
      </c>
      <c r="C611" s="2" t="s">
        <v>144</v>
      </c>
      <c r="D611" t="s">
        <v>105</v>
      </c>
      <c r="E611">
        <v>7453089533106</v>
      </c>
      <c r="F611" t="s">
        <v>61</v>
      </c>
      <c r="G611">
        <v>38</v>
      </c>
      <c r="H611" s="10">
        <f>H608*3</f>
        <v>201</v>
      </c>
      <c r="I611" t="s">
        <v>21</v>
      </c>
      <c r="J611" t="s">
        <v>153</v>
      </c>
      <c r="K611" t="s">
        <v>58</v>
      </c>
      <c r="L611" s="1" t="str">
        <f>表1[[#This Row],[ART]]&amp;".pdf"</f>
        <v>FOOTI-1.pdf</v>
      </c>
      <c r="M611" s="1"/>
      <c r="N611" s="1">
        <f>ROUNDUP(表1[[#This Row],[NUMBER]]/12,0)+1</f>
        <v>18</v>
      </c>
      <c r="O611" s="1"/>
      <c r="P611" s="1">
        <f>ROUNDUP(表1[[#This Row],[外箱贴标]]/12,0)+2</f>
        <v>2</v>
      </c>
      <c r="Q611" s="1">
        <f>ROUNDUP(表1[[#This Row],[NUMBER]]/25,0)</f>
        <v>9</v>
      </c>
    </row>
    <row r="612" spans="1:17">
      <c r="A612" s="1" t="s">
        <v>104</v>
      </c>
      <c r="B612" s="9">
        <v>43088</v>
      </c>
      <c r="C612" s="2" t="s">
        <v>144</v>
      </c>
      <c r="D612" t="s">
        <v>105</v>
      </c>
      <c r="E612">
        <v>7453089533106</v>
      </c>
      <c r="F612" t="s">
        <v>61</v>
      </c>
      <c r="G612">
        <v>39</v>
      </c>
      <c r="H612" s="10">
        <f>H609</f>
        <v>134</v>
      </c>
      <c r="I612" t="s">
        <v>21</v>
      </c>
      <c r="J612" t="s">
        <v>153</v>
      </c>
      <c r="K612" t="s">
        <v>58</v>
      </c>
      <c r="L612" s="1" t="str">
        <f>表1[[#This Row],[ART]]&amp;".pdf"</f>
        <v>FOOTI-1.pdf</v>
      </c>
      <c r="M612" s="1"/>
      <c r="N612" s="1">
        <f>ROUNDUP(表1[[#This Row],[NUMBER]]/12,0)+1</f>
        <v>13</v>
      </c>
      <c r="O612" s="1"/>
      <c r="P612" s="1">
        <f>ROUNDUP(表1[[#This Row],[外箱贴标]]/12,0)+2</f>
        <v>2</v>
      </c>
      <c r="Q612" s="1">
        <f>ROUNDUP(表1[[#This Row],[NUMBER]]/25,0)</f>
        <v>6</v>
      </c>
    </row>
    <row r="613" spans="1:17">
      <c r="A613" s="1" t="s">
        <v>104</v>
      </c>
      <c r="B613" s="9">
        <v>43088</v>
      </c>
      <c r="C613" s="2" t="s">
        <v>144</v>
      </c>
      <c r="D613" t="s">
        <v>105</v>
      </c>
      <c r="E613">
        <v>7453089533106</v>
      </c>
      <c r="F613" t="s">
        <v>61</v>
      </c>
      <c r="G613">
        <v>40</v>
      </c>
      <c r="H613" s="10">
        <f>H608</f>
        <v>67</v>
      </c>
      <c r="I613" t="s">
        <v>21</v>
      </c>
      <c r="J613" t="s">
        <v>153</v>
      </c>
      <c r="K613" t="s">
        <v>58</v>
      </c>
      <c r="L613" s="1" t="str">
        <f>表1[[#This Row],[ART]]&amp;".pdf"</f>
        <v>FOOTI-1.pdf</v>
      </c>
      <c r="M613" s="1"/>
      <c r="N613" s="1">
        <f>ROUNDUP(表1[[#This Row],[NUMBER]]/12,0)+1</f>
        <v>7</v>
      </c>
      <c r="O613" s="1"/>
      <c r="P613" s="1">
        <f>ROUNDUP(表1[[#This Row],[外箱贴标]]/12,0)+2</f>
        <v>2</v>
      </c>
      <c r="Q613" s="1">
        <f>ROUNDUP(表1[[#This Row],[NUMBER]]/25,0)</f>
        <v>3</v>
      </c>
    </row>
    <row r="614" spans="1:17">
      <c r="A614" s="1" t="s">
        <v>104</v>
      </c>
      <c r="B614" s="9">
        <v>43088</v>
      </c>
      <c r="C614" s="2" t="s">
        <v>144</v>
      </c>
      <c r="D614" t="s">
        <v>105</v>
      </c>
      <c r="E614">
        <v>7453089533106</v>
      </c>
      <c r="F614" t="s">
        <v>38</v>
      </c>
      <c r="G614">
        <v>35</v>
      </c>
      <c r="H614" s="10">
        <f>67*1</f>
        <v>67</v>
      </c>
      <c r="I614" t="s">
        <v>21</v>
      </c>
      <c r="J614" t="s">
        <v>153</v>
      </c>
      <c r="K614" t="s">
        <v>58</v>
      </c>
      <c r="L614" s="1" t="str">
        <f>表1[[#This Row],[ART]]&amp;".pdf"</f>
        <v>FOOTI-1.pdf</v>
      </c>
      <c r="M614" s="1"/>
      <c r="N614" s="1">
        <f>ROUNDUP(表1[[#This Row],[NUMBER]]/12,0)+1</f>
        <v>7</v>
      </c>
      <c r="O614" s="1"/>
      <c r="P614" s="1">
        <f>ROUNDUP(表1[[#This Row],[外箱贴标]]/12,0)+2</f>
        <v>2</v>
      </c>
      <c r="Q614" s="1">
        <f>ROUNDUP(表1[[#This Row],[NUMBER]]/25,0)</f>
        <v>3</v>
      </c>
    </row>
    <row r="615" spans="1:17">
      <c r="A615" s="1" t="s">
        <v>104</v>
      </c>
      <c r="B615" s="9">
        <v>43088</v>
      </c>
      <c r="C615" s="2" t="s">
        <v>144</v>
      </c>
      <c r="D615" t="s">
        <v>105</v>
      </c>
      <c r="E615">
        <v>7453089533106</v>
      </c>
      <c r="F615" t="s">
        <v>38</v>
      </c>
      <c r="G615">
        <v>36</v>
      </c>
      <c r="H615" s="10">
        <f>H614*2</f>
        <v>134</v>
      </c>
      <c r="I615" t="s">
        <v>21</v>
      </c>
      <c r="J615" t="s">
        <v>153</v>
      </c>
      <c r="K615" t="s">
        <v>58</v>
      </c>
      <c r="L615" s="1" t="str">
        <f>表1[[#This Row],[ART]]&amp;".pdf"</f>
        <v>FOOTI-1.pdf</v>
      </c>
      <c r="M615" s="1"/>
      <c r="N615" s="1">
        <f>ROUNDUP(表1[[#This Row],[NUMBER]]/12,0)+1</f>
        <v>13</v>
      </c>
      <c r="O615" s="1"/>
      <c r="P615" s="1">
        <f>ROUNDUP(表1[[#This Row],[外箱贴标]]/12,0)+2</f>
        <v>2</v>
      </c>
      <c r="Q615" s="1">
        <f>ROUNDUP(表1[[#This Row],[NUMBER]]/25,0)</f>
        <v>6</v>
      </c>
    </row>
    <row r="616" spans="1:17">
      <c r="A616" s="1" t="s">
        <v>104</v>
      </c>
      <c r="B616" s="9">
        <v>43088</v>
      </c>
      <c r="C616" s="2" t="s">
        <v>144</v>
      </c>
      <c r="D616" t="s">
        <v>105</v>
      </c>
      <c r="E616">
        <v>7453089533106</v>
      </c>
      <c r="F616" t="s">
        <v>38</v>
      </c>
      <c r="G616">
        <v>37</v>
      </c>
      <c r="H616" s="10">
        <f>H614*3</f>
        <v>201</v>
      </c>
      <c r="I616" t="s">
        <v>21</v>
      </c>
      <c r="J616" t="s">
        <v>153</v>
      </c>
      <c r="K616" t="s">
        <v>58</v>
      </c>
      <c r="L616" s="1" t="str">
        <f>表1[[#This Row],[ART]]&amp;".pdf"</f>
        <v>FOOTI-1.pdf</v>
      </c>
      <c r="M616" s="1"/>
      <c r="N616" s="1">
        <f>ROUNDUP(表1[[#This Row],[NUMBER]]/12,0)+1</f>
        <v>18</v>
      </c>
      <c r="O616" s="1"/>
      <c r="P616" s="1">
        <f>ROUNDUP(表1[[#This Row],[外箱贴标]]/12,0)+2</f>
        <v>2</v>
      </c>
      <c r="Q616" s="1">
        <f>ROUNDUP(表1[[#This Row],[NUMBER]]/25,0)</f>
        <v>9</v>
      </c>
    </row>
    <row r="617" spans="1:17">
      <c r="A617" s="1" t="s">
        <v>104</v>
      </c>
      <c r="B617" s="9">
        <v>43088</v>
      </c>
      <c r="C617" s="2" t="s">
        <v>144</v>
      </c>
      <c r="D617" t="s">
        <v>105</v>
      </c>
      <c r="E617">
        <v>7453089533106</v>
      </c>
      <c r="F617" t="s">
        <v>38</v>
      </c>
      <c r="G617">
        <v>38</v>
      </c>
      <c r="H617" s="10">
        <f>H614*3</f>
        <v>201</v>
      </c>
      <c r="I617" t="s">
        <v>21</v>
      </c>
      <c r="J617" t="s">
        <v>153</v>
      </c>
      <c r="K617" t="s">
        <v>58</v>
      </c>
      <c r="L617" s="1" t="str">
        <f>表1[[#This Row],[ART]]&amp;".pdf"</f>
        <v>FOOTI-1.pdf</v>
      </c>
      <c r="M617" s="1"/>
      <c r="N617" s="1">
        <f>ROUNDUP(表1[[#This Row],[NUMBER]]/12,0)+1</f>
        <v>18</v>
      </c>
      <c r="O617" s="1"/>
      <c r="P617" s="1">
        <f>ROUNDUP(表1[[#This Row],[外箱贴标]]/12,0)+2</f>
        <v>2</v>
      </c>
      <c r="Q617" s="1">
        <f>ROUNDUP(表1[[#This Row],[NUMBER]]/25,0)</f>
        <v>9</v>
      </c>
    </row>
    <row r="618" spans="1:17">
      <c r="A618" s="1" t="s">
        <v>104</v>
      </c>
      <c r="B618" s="9">
        <v>43088</v>
      </c>
      <c r="C618" s="2" t="s">
        <v>144</v>
      </c>
      <c r="D618" t="s">
        <v>105</v>
      </c>
      <c r="E618">
        <v>7453089533106</v>
      </c>
      <c r="F618" t="s">
        <v>38</v>
      </c>
      <c r="G618">
        <v>39</v>
      </c>
      <c r="H618" s="10">
        <f>H615</f>
        <v>134</v>
      </c>
      <c r="I618" t="s">
        <v>21</v>
      </c>
      <c r="J618" t="s">
        <v>153</v>
      </c>
      <c r="K618" t="s">
        <v>58</v>
      </c>
      <c r="L618" s="1" t="str">
        <f>表1[[#This Row],[ART]]&amp;".pdf"</f>
        <v>FOOTI-1.pdf</v>
      </c>
      <c r="M618" s="1"/>
      <c r="N618" s="1">
        <f>ROUNDUP(表1[[#This Row],[NUMBER]]/12,0)+1</f>
        <v>13</v>
      </c>
      <c r="O618" s="1"/>
      <c r="P618" s="1">
        <f>ROUNDUP(表1[[#This Row],[外箱贴标]]/12,0)+2</f>
        <v>2</v>
      </c>
      <c r="Q618" s="1">
        <f>ROUNDUP(表1[[#This Row],[NUMBER]]/25,0)</f>
        <v>6</v>
      </c>
    </row>
    <row r="619" spans="1:17" s="4" customFormat="1">
      <c r="A619" s="3" t="s">
        <v>104</v>
      </c>
      <c r="B619" s="9">
        <v>43088</v>
      </c>
      <c r="C619" s="2" t="s">
        <v>144</v>
      </c>
      <c r="D619" s="4" t="s">
        <v>105</v>
      </c>
      <c r="E619" s="4">
        <v>7453089533106</v>
      </c>
      <c r="F619" s="4" t="s">
        <v>38</v>
      </c>
      <c r="G619" s="4">
        <v>40</v>
      </c>
      <c r="H619" s="12">
        <f>H614</f>
        <v>67</v>
      </c>
      <c r="I619" s="4" t="s">
        <v>21</v>
      </c>
      <c r="J619" s="4" t="s">
        <v>153</v>
      </c>
      <c r="K619" s="4" t="s">
        <v>58</v>
      </c>
      <c r="L619" s="3" t="str">
        <f>表1[[#This Row],[ART]]&amp;".pdf"</f>
        <v>FOOTI-1.pdf</v>
      </c>
      <c r="M619" s="3"/>
      <c r="N619" s="3">
        <f>ROUNDUP(表1[[#This Row],[NUMBER]]/12,0)+1</f>
        <v>7</v>
      </c>
      <c r="O619" s="3"/>
      <c r="P619" s="3">
        <f>ROUNDUP(表1[[#This Row],[外箱贴标]]/12,0)+2</f>
        <v>2</v>
      </c>
      <c r="Q619" s="3">
        <f>ROUNDUP(表1[[#This Row],[NUMBER]]/25,0)</f>
        <v>3</v>
      </c>
    </row>
    <row r="620" spans="1:17">
      <c r="A620" s="1" t="s">
        <v>111</v>
      </c>
      <c r="B620" s="2">
        <v>43073</v>
      </c>
      <c r="C620" s="2" t="s">
        <v>144</v>
      </c>
      <c r="D620" t="s">
        <v>106</v>
      </c>
      <c r="E620">
        <v>7453089533380</v>
      </c>
      <c r="F620" t="s">
        <v>7</v>
      </c>
      <c r="G620">
        <v>35</v>
      </c>
      <c r="H620" s="10">
        <f>67*1</f>
        <v>67</v>
      </c>
      <c r="I620" t="s">
        <v>154</v>
      </c>
      <c r="J620" t="s">
        <v>153</v>
      </c>
      <c r="K620" t="s">
        <v>58</v>
      </c>
      <c r="L620" s="1" t="str">
        <f>表1[[#This Row],[ART]]&amp;".pdf"</f>
        <v>CALLA-1.pdf</v>
      </c>
      <c r="M620" s="1"/>
      <c r="N620" s="1">
        <f>ROUNDUP(表1[[#This Row],[NUMBER]]/12,0)+1</f>
        <v>7</v>
      </c>
      <c r="O620" s="1"/>
      <c r="P620" s="1">
        <f>ROUNDUP(表1[[#This Row],[外箱贴标]]/12,0)+2</f>
        <v>2</v>
      </c>
      <c r="Q620" s="1">
        <f>ROUNDUP(表1[[#This Row],[NUMBER]]/25,0)</f>
        <v>3</v>
      </c>
    </row>
    <row r="621" spans="1:17">
      <c r="A621" s="1" t="s">
        <v>111</v>
      </c>
      <c r="B621" s="2">
        <v>43073</v>
      </c>
      <c r="C621" s="2" t="s">
        <v>144</v>
      </c>
      <c r="D621" t="s">
        <v>106</v>
      </c>
      <c r="E621">
        <v>7453089533380</v>
      </c>
      <c r="F621" t="s">
        <v>7</v>
      </c>
      <c r="G621">
        <v>36</v>
      </c>
      <c r="H621" s="10">
        <f>H620*2</f>
        <v>134</v>
      </c>
      <c r="I621" t="s">
        <v>154</v>
      </c>
      <c r="J621" t="s">
        <v>153</v>
      </c>
      <c r="K621" t="s">
        <v>58</v>
      </c>
      <c r="L621" s="1" t="str">
        <f>表1[[#This Row],[ART]]&amp;".pdf"</f>
        <v>CALLA-1.pdf</v>
      </c>
      <c r="M621" s="1"/>
      <c r="N621" s="1">
        <f>ROUNDUP(表1[[#This Row],[NUMBER]]/12,0)+1</f>
        <v>13</v>
      </c>
      <c r="O621" s="1"/>
      <c r="P621" s="1">
        <f>ROUNDUP(表1[[#This Row],[外箱贴标]]/12,0)+2</f>
        <v>2</v>
      </c>
      <c r="Q621" s="1">
        <f>ROUNDUP(表1[[#This Row],[NUMBER]]/25,0)</f>
        <v>6</v>
      </c>
    </row>
    <row r="622" spans="1:17">
      <c r="A622" s="1" t="s">
        <v>111</v>
      </c>
      <c r="B622" s="2">
        <v>43073</v>
      </c>
      <c r="C622" s="2" t="s">
        <v>144</v>
      </c>
      <c r="D622" t="s">
        <v>106</v>
      </c>
      <c r="E622">
        <v>7453089533380</v>
      </c>
      <c r="F622" t="s">
        <v>7</v>
      </c>
      <c r="G622">
        <v>37</v>
      </c>
      <c r="H622" s="10">
        <f>H620*3</f>
        <v>201</v>
      </c>
      <c r="I622" t="s">
        <v>154</v>
      </c>
      <c r="J622" t="s">
        <v>153</v>
      </c>
      <c r="K622" t="s">
        <v>58</v>
      </c>
      <c r="L622" s="1" t="str">
        <f>表1[[#This Row],[ART]]&amp;".pdf"</f>
        <v>CALLA-1.pdf</v>
      </c>
      <c r="M622" s="1"/>
      <c r="N622" s="1">
        <f>ROUNDUP(表1[[#This Row],[NUMBER]]/12,0)+1</f>
        <v>18</v>
      </c>
      <c r="O622" s="1"/>
      <c r="P622" s="1">
        <f>ROUNDUP(表1[[#This Row],[外箱贴标]]/12,0)+2</f>
        <v>2</v>
      </c>
      <c r="Q622" s="1">
        <f>ROUNDUP(表1[[#This Row],[NUMBER]]/25,0)</f>
        <v>9</v>
      </c>
    </row>
    <row r="623" spans="1:17">
      <c r="A623" s="1" t="s">
        <v>111</v>
      </c>
      <c r="B623" s="2">
        <v>43073</v>
      </c>
      <c r="C623" s="2" t="s">
        <v>144</v>
      </c>
      <c r="D623" t="s">
        <v>106</v>
      </c>
      <c r="E623">
        <v>7453089533380</v>
      </c>
      <c r="F623" t="s">
        <v>7</v>
      </c>
      <c r="G623">
        <v>38</v>
      </c>
      <c r="H623" s="10">
        <f>H620*3</f>
        <v>201</v>
      </c>
      <c r="I623" t="s">
        <v>154</v>
      </c>
      <c r="J623" t="s">
        <v>153</v>
      </c>
      <c r="K623" t="s">
        <v>58</v>
      </c>
      <c r="L623" s="1" t="str">
        <f>表1[[#This Row],[ART]]&amp;".pdf"</f>
        <v>CALLA-1.pdf</v>
      </c>
      <c r="M623" s="1"/>
      <c r="N623" s="1">
        <f>ROUNDUP(表1[[#This Row],[NUMBER]]/12,0)+1</f>
        <v>18</v>
      </c>
      <c r="O623" s="1"/>
      <c r="P623" s="1">
        <f>ROUNDUP(表1[[#This Row],[外箱贴标]]/12,0)+2</f>
        <v>2</v>
      </c>
      <c r="Q623" s="1">
        <f>ROUNDUP(表1[[#This Row],[NUMBER]]/25,0)</f>
        <v>9</v>
      </c>
    </row>
    <row r="624" spans="1:17">
      <c r="A624" s="1" t="s">
        <v>111</v>
      </c>
      <c r="B624" s="2">
        <v>43073</v>
      </c>
      <c r="C624" s="2" t="s">
        <v>144</v>
      </c>
      <c r="D624" t="s">
        <v>106</v>
      </c>
      <c r="E624">
        <v>7453089533380</v>
      </c>
      <c r="F624" t="s">
        <v>7</v>
      </c>
      <c r="G624">
        <v>39</v>
      </c>
      <c r="H624" s="10">
        <f>H621</f>
        <v>134</v>
      </c>
      <c r="I624" t="s">
        <v>154</v>
      </c>
      <c r="J624" t="s">
        <v>153</v>
      </c>
      <c r="K624" t="s">
        <v>58</v>
      </c>
      <c r="L624" s="1" t="str">
        <f>表1[[#This Row],[ART]]&amp;".pdf"</f>
        <v>CALLA-1.pdf</v>
      </c>
      <c r="M624" s="1"/>
      <c r="N624" s="1">
        <f>ROUNDUP(表1[[#This Row],[NUMBER]]/12,0)+1</f>
        <v>13</v>
      </c>
      <c r="O624" s="1"/>
      <c r="P624" s="1">
        <f>ROUNDUP(表1[[#This Row],[外箱贴标]]/12,0)+2</f>
        <v>2</v>
      </c>
      <c r="Q624" s="1">
        <f>ROUNDUP(表1[[#This Row],[NUMBER]]/25,0)</f>
        <v>6</v>
      </c>
    </row>
    <row r="625" spans="1:17">
      <c r="A625" s="1" t="s">
        <v>111</v>
      </c>
      <c r="B625" s="2">
        <v>43073</v>
      </c>
      <c r="C625" s="2" t="s">
        <v>144</v>
      </c>
      <c r="D625" t="s">
        <v>106</v>
      </c>
      <c r="E625">
        <v>7453089533380</v>
      </c>
      <c r="F625" t="s">
        <v>7</v>
      </c>
      <c r="G625">
        <v>40</v>
      </c>
      <c r="H625" s="10">
        <f>H620</f>
        <v>67</v>
      </c>
      <c r="I625" t="s">
        <v>154</v>
      </c>
      <c r="J625" t="s">
        <v>153</v>
      </c>
      <c r="K625" t="s">
        <v>58</v>
      </c>
      <c r="L625" s="1" t="str">
        <f>表1[[#This Row],[ART]]&amp;".pdf"</f>
        <v>CALLA-1.pdf</v>
      </c>
      <c r="M625" s="1"/>
      <c r="N625" s="1">
        <f>ROUNDUP(表1[[#This Row],[NUMBER]]/12,0)+1</f>
        <v>7</v>
      </c>
      <c r="O625" s="1"/>
      <c r="P625" s="1">
        <f>ROUNDUP(表1[[#This Row],[外箱贴标]]/12,0)+2</f>
        <v>2</v>
      </c>
      <c r="Q625" s="1">
        <f>ROUNDUP(表1[[#This Row],[NUMBER]]/25,0)</f>
        <v>3</v>
      </c>
    </row>
    <row r="626" spans="1:17">
      <c r="A626" s="1" t="s">
        <v>111</v>
      </c>
      <c r="B626" s="2">
        <v>43073</v>
      </c>
      <c r="C626" s="2" t="s">
        <v>144</v>
      </c>
      <c r="D626" t="s">
        <v>106</v>
      </c>
      <c r="E626">
        <v>7453089533380</v>
      </c>
      <c r="F626" t="s">
        <v>1</v>
      </c>
      <c r="G626">
        <v>35</v>
      </c>
      <c r="H626" s="10">
        <f>67*1</f>
        <v>67</v>
      </c>
      <c r="I626" t="s">
        <v>154</v>
      </c>
      <c r="J626" t="s">
        <v>153</v>
      </c>
      <c r="K626" t="s">
        <v>58</v>
      </c>
      <c r="L626" s="1" t="str">
        <f>表1[[#This Row],[ART]]&amp;".pdf"</f>
        <v>CALLA-1.pdf</v>
      </c>
      <c r="M626" s="1"/>
      <c r="N626" s="1">
        <f>ROUNDUP(表1[[#This Row],[NUMBER]]/12,0)+1</f>
        <v>7</v>
      </c>
      <c r="O626" s="1"/>
      <c r="P626" s="1">
        <f>ROUNDUP(表1[[#This Row],[外箱贴标]]/12,0)+2</f>
        <v>2</v>
      </c>
      <c r="Q626" s="1">
        <f>ROUNDUP(表1[[#This Row],[NUMBER]]/25,0)</f>
        <v>3</v>
      </c>
    </row>
    <row r="627" spans="1:17">
      <c r="A627" s="1" t="s">
        <v>111</v>
      </c>
      <c r="B627" s="2">
        <v>43073</v>
      </c>
      <c r="C627" s="2" t="s">
        <v>144</v>
      </c>
      <c r="D627" t="s">
        <v>106</v>
      </c>
      <c r="E627">
        <v>7453089533380</v>
      </c>
      <c r="F627" t="s">
        <v>1</v>
      </c>
      <c r="G627">
        <v>36</v>
      </c>
      <c r="H627" s="10">
        <f>H626*2</f>
        <v>134</v>
      </c>
      <c r="I627" t="s">
        <v>154</v>
      </c>
      <c r="J627" t="s">
        <v>153</v>
      </c>
      <c r="K627" t="s">
        <v>58</v>
      </c>
      <c r="L627" s="1" t="str">
        <f>表1[[#This Row],[ART]]&amp;".pdf"</f>
        <v>CALLA-1.pdf</v>
      </c>
      <c r="M627" s="1"/>
      <c r="N627" s="1">
        <f>ROUNDUP(表1[[#This Row],[NUMBER]]/12,0)+1</f>
        <v>13</v>
      </c>
      <c r="O627" s="1"/>
      <c r="P627" s="1">
        <f>ROUNDUP(表1[[#This Row],[外箱贴标]]/12,0)+2</f>
        <v>2</v>
      </c>
      <c r="Q627" s="1">
        <f>ROUNDUP(表1[[#This Row],[NUMBER]]/25,0)</f>
        <v>6</v>
      </c>
    </row>
    <row r="628" spans="1:17">
      <c r="A628" s="1" t="s">
        <v>111</v>
      </c>
      <c r="B628" s="2">
        <v>43073</v>
      </c>
      <c r="C628" s="2" t="s">
        <v>144</v>
      </c>
      <c r="D628" t="s">
        <v>106</v>
      </c>
      <c r="E628">
        <v>7453089533380</v>
      </c>
      <c r="F628" t="s">
        <v>1</v>
      </c>
      <c r="G628">
        <v>37</v>
      </c>
      <c r="H628" s="10">
        <f>H626*3</f>
        <v>201</v>
      </c>
      <c r="I628" t="s">
        <v>154</v>
      </c>
      <c r="J628" t="s">
        <v>153</v>
      </c>
      <c r="K628" t="s">
        <v>58</v>
      </c>
      <c r="L628" s="1" t="str">
        <f>表1[[#This Row],[ART]]&amp;".pdf"</f>
        <v>CALLA-1.pdf</v>
      </c>
      <c r="M628" s="1"/>
      <c r="N628" s="1">
        <f>ROUNDUP(表1[[#This Row],[NUMBER]]/12,0)+1</f>
        <v>18</v>
      </c>
      <c r="O628" s="1"/>
      <c r="P628" s="1">
        <f>ROUNDUP(表1[[#This Row],[外箱贴标]]/12,0)+2</f>
        <v>2</v>
      </c>
      <c r="Q628" s="1">
        <f>ROUNDUP(表1[[#This Row],[NUMBER]]/25,0)</f>
        <v>9</v>
      </c>
    </row>
    <row r="629" spans="1:17">
      <c r="A629" s="1" t="s">
        <v>111</v>
      </c>
      <c r="B629" s="2">
        <v>43073</v>
      </c>
      <c r="C629" s="2" t="s">
        <v>144</v>
      </c>
      <c r="D629" t="s">
        <v>106</v>
      </c>
      <c r="E629">
        <v>7453089533380</v>
      </c>
      <c r="F629" t="s">
        <v>1</v>
      </c>
      <c r="G629">
        <v>38</v>
      </c>
      <c r="H629" s="10">
        <f>H626*3</f>
        <v>201</v>
      </c>
      <c r="I629" t="s">
        <v>154</v>
      </c>
      <c r="J629" t="s">
        <v>153</v>
      </c>
      <c r="K629" t="s">
        <v>58</v>
      </c>
      <c r="L629" s="1" t="str">
        <f>表1[[#This Row],[ART]]&amp;".pdf"</f>
        <v>CALLA-1.pdf</v>
      </c>
      <c r="M629" s="1"/>
      <c r="N629" s="1">
        <f>ROUNDUP(表1[[#This Row],[NUMBER]]/12,0)+1</f>
        <v>18</v>
      </c>
      <c r="O629" s="1"/>
      <c r="P629" s="1">
        <f>ROUNDUP(表1[[#This Row],[外箱贴标]]/12,0)+2</f>
        <v>2</v>
      </c>
      <c r="Q629" s="1">
        <f>ROUNDUP(表1[[#This Row],[NUMBER]]/25,0)</f>
        <v>9</v>
      </c>
    </row>
    <row r="630" spans="1:17">
      <c r="A630" s="1" t="s">
        <v>111</v>
      </c>
      <c r="B630" s="2">
        <v>43073</v>
      </c>
      <c r="C630" s="2" t="s">
        <v>144</v>
      </c>
      <c r="D630" t="s">
        <v>106</v>
      </c>
      <c r="E630">
        <v>7453089533380</v>
      </c>
      <c r="F630" t="s">
        <v>1</v>
      </c>
      <c r="G630">
        <v>39</v>
      </c>
      <c r="H630" s="10">
        <f>H627</f>
        <v>134</v>
      </c>
      <c r="I630" t="s">
        <v>154</v>
      </c>
      <c r="J630" t="s">
        <v>153</v>
      </c>
      <c r="K630" t="s">
        <v>58</v>
      </c>
      <c r="L630" s="1" t="str">
        <f>表1[[#This Row],[ART]]&amp;".pdf"</f>
        <v>CALLA-1.pdf</v>
      </c>
      <c r="M630" s="1"/>
      <c r="N630" s="1">
        <f>ROUNDUP(表1[[#This Row],[NUMBER]]/12,0)+1</f>
        <v>13</v>
      </c>
      <c r="O630" s="1"/>
      <c r="P630" s="1">
        <f>ROUNDUP(表1[[#This Row],[外箱贴标]]/12,0)+2</f>
        <v>2</v>
      </c>
      <c r="Q630" s="1">
        <f>ROUNDUP(表1[[#This Row],[NUMBER]]/25,0)</f>
        <v>6</v>
      </c>
    </row>
    <row r="631" spans="1:17">
      <c r="A631" s="1" t="s">
        <v>111</v>
      </c>
      <c r="B631" s="2">
        <v>43073</v>
      </c>
      <c r="C631" s="2" t="s">
        <v>144</v>
      </c>
      <c r="D631" t="s">
        <v>106</v>
      </c>
      <c r="E631">
        <v>7453089533380</v>
      </c>
      <c r="F631" t="s">
        <v>1</v>
      </c>
      <c r="G631">
        <v>40</v>
      </c>
      <c r="H631" s="10">
        <f>H626</f>
        <v>67</v>
      </c>
      <c r="I631" t="s">
        <v>154</v>
      </c>
      <c r="J631" t="s">
        <v>153</v>
      </c>
      <c r="K631" t="s">
        <v>58</v>
      </c>
      <c r="L631" s="1" t="str">
        <f>表1[[#This Row],[ART]]&amp;".pdf"</f>
        <v>CALLA-1.pdf</v>
      </c>
      <c r="M631" s="1"/>
      <c r="N631" s="1">
        <f>ROUNDUP(表1[[#This Row],[NUMBER]]/12,0)+1</f>
        <v>7</v>
      </c>
      <c r="O631" s="1"/>
      <c r="P631" s="1">
        <f>ROUNDUP(表1[[#This Row],[外箱贴标]]/12,0)+2</f>
        <v>2</v>
      </c>
      <c r="Q631" s="1">
        <f>ROUNDUP(表1[[#This Row],[NUMBER]]/25,0)</f>
        <v>3</v>
      </c>
    </row>
    <row r="632" spans="1:17">
      <c r="A632" s="1" t="s">
        <v>111</v>
      </c>
      <c r="B632" s="2">
        <v>43073</v>
      </c>
      <c r="C632" s="2" t="s">
        <v>144</v>
      </c>
      <c r="D632" t="s">
        <v>106</v>
      </c>
      <c r="E632">
        <v>7453089533380</v>
      </c>
      <c r="F632" t="s">
        <v>0</v>
      </c>
      <c r="G632">
        <v>35</v>
      </c>
      <c r="H632" s="10">
        <f>67*1</f>
        <v>67</v>
      </c>
      <c r="I632" t="s">
        <v>154</v>
      </c>
      <c r="J632" t="s">
        <v>153</v>
      </c>
      <c r="K632" t="s">
        <v>58</v>
      </c>
      <c r="L632" s="1" t="str">
        <f>表1[[#This Row],[ART]]&amp;".pdf"</f>
        <v>CALLA-1.pdf</v>
      </c>
      <c r="M632" s="1"/>
      <c r="N632" s="1">
        <f>ROUNDUP(表1[[#This Row],[NUMBER]]/12,0)+1</f>
        <v>7</v>
      </c>
      <c r="O632" s="1"/>
      <c r="P632" s="1">
        <f>ROUNDUP(表1[[#This Row],[外箱贴标]]/12,0)+2</f>
        <v>2</v>
      </c>
      <c r="Q632" s="1">
        <f>ROUNDUP(表1[[#This Row],[NUMBER]]/25,0)</f>
        <v>3</v>
      </c>
    </row>
    <row r="633" spans="1:17">
      <c r="A633" s="1" t="s">
        <v>111</v>
      </c>
      <c r="B633" s="2">
        <v>43073</v>
      </c>
      <c r="C633" s="2" t="s">
        <v>144</v>
      </c>
      <c r="D633" t="s">
        <v>106</v>
      </c>
      <c r="E633">
        <v>7453089533380</v>
      </c>
      <c r="F633" t="s">
        <v>0</v>
      </c>
      <c r="G633">
        <v>36</v>
      </c>
      <c r="H633" s="10">
        <f>H632*2</f>
        <v>134</v>
      </c>
      <c r="I633" t="s">
        <v>154</v>
      </c>
      <c r="J633" t="s">
        <v>153</v>
      </c>
      <c r="K633" t="s">
        <v>58</v>
      </c>
      <c r="L633" s="1" t="str">
        <f>表1[[#This Row],[ART]]&amp;".pdf"</f>
        <v>CALLA-1.pdf</v>
      </c>
      <c r="M633" s="1"/>
      <c r="N633" s="1">
        <f>ROUNDUP(表1[[#This Row],[NUMBER]]/12,0)+1</f>
        <v>13</v>
      </c>
      <c r="O633" s="1"/>
      <c r="P633" s="1">
        <f>ROUNDUP(表1[[#This Row],[外箱贴标]]/12,0)+2</f>
        <v>2</v>
      </c>
      <c r="Q633" s="1">
        <f>ROUNDUP(表1[[#This Row],[NUMBER]]/25,0)</f>
        <v>6</v>
      </c>
    </row>
    <row r="634" spans="1:17">
      <c r="A634" s="1" t="s">
        <v>111</v>
      </c>
      <c r="B634" s="2">
        <v>43073</v>
      </c>
      <c r="C634" s="2" t="s">
        <v>144</v>
      </c>
      <c r="D634" t="s">
        <v>106</v>
      </c>
      <c r="E634">
        <v>7453089533380</v>
      </c>
      <c r="F634" t="s">
        <v>0</v>
      </c>
      <c r="G634">
        <v>37</v>
      </c>
      <c r="H634" s="10">
        <f>H632*3</f>
        <v>201</v>
      </c>
      <c r="I634" t="s">
        <v>154</v>
      </c>
      <c r="J634" t="s">
        <v>153</v>
      </c>
      <c r="K634" t="s">
        <v>58</v>
      </c>
      <c r="L634" s="1" t="str">
        <f>表1[[#This Row],[ART]]&amp;".pdf"</f>
        <v>CALLA-1.pdf</v>
      </c>
      <c r="M634" s="1"/>
      <c r="N634" s="1">
        <f>ROUNDUP(表1[[#This Row],[NUMBER]]/12,0)+1</f>
        <v>18</v>
      </c>
      <c r="O634" s="1"/>
      <c r="P634" s="1">
        <f>ROUNDUP(表1[[#This Row],[外箱贴标]]/12,0)+2</f>
        <v>2</v>
      </c>
      <c r="Q634" s="1">
        <f>ROUNDUP(表1[[#This Row],[NUMBER]]/25,0)</f>
        <v>9</v>
      </c>
    </row>
    <row r="635" spans="1:17">
      <c r="A635" s="1" t="s">
        <v>111</v>
      </c>
      <c r="B635" s="2">
        <v>43073</v>
      </c>
      <c r="C635" s="2" t="s">
        <v>144</v>
      </c>
      <c r="D635" t="s">
        <v>106</v>
      </c>
      <c r="E635">
        <v>7453089533380</v>
      </c>
      <c r="F635" t="s">
        <v>0</v>
      </c>
      <c r="G635">
        <v>38</v>
      </c>
      <c r="H635" s="10">
        <f>H632*3</f>
        <v>201</v>
      </c>
      <c r="I635" t="s">
        <v>154</v>
      </c>
      <c r="J635" t="s">
        <v>153</v>
      </c>
      <c r="K635" t="s">
        <v>58</v>
      </c>
      <c r="L635" s="1" t="str">
        <f>表1[[#This Row],[ART]]&amp;".pdf"</f>
        <v>CALLA-1.pdf</v>
      </c>
      <c r="M635" s="1"/>
      <c r="N635" s="1">
        <f>ROUNDUP(表1[[#This Row],[NUMBER]]/12,0)+1</f>
        <v>18</v>
      </c>
      <c r="O635" s="1"/>
      <c r="P635" s="1">
        <f>ROUNDUP(表1[[#This Row],[外箱贴标]]/12,0)+2</f>
        <v>2</v>
      </c>
      <c r="Q635" s="1">
        <f>ROUNDUP(表1[[#This Row],[NUMBER]]/25,0)</f>
        <v>9</v>
      </c>
    </row>
    <row r="636" spans="1:17">
      <c r="A636" s="1" t="s">
        <v>111</v>
      </c>
      <c r="B636" s="2">
        <v>43073</v>
      </c>
      <c r="C636" s="2" t="s">
        <v>144</v>
      </c>
      <c r="D636" t="s">
        <v>106</v>
      </c>
      <c r="E636">
        <v>7453089533380</v>
      </c>
      <c r="F636" t="s">
        <v>0</v>
      </c>
      <c r="G636">
        <v>39</v>
      </c>
      <c r="H636" s="10">
        <f>H633</f>
        <v>134</v>
      </c>
      <c r="I636" t="s">
        <v>154</v>
      </c>
      <c r="J636" t="s">
        <v>153</v>
      </c>
      <c r="K636" t="s">
        <v>58</v>
      </c>
      <c r="L636" s="1" t="str">
        <f>表1[[#This Row],[ART]]&amp;".pdf"</f>
        <v>CALLA-1.pdf</v>
      </c>
      <c r="M636" s="1"/>
      <c r="N636" s="1">
        <f>ROUNDUP(表1[[#This Row],[NUMBER]]/12,0)+1</f>
        <v>13</v>
      </c>
      <c r="O636" s="1"/>
      <c r="P636" s="1">
        <f>ROUNDUP(表1[[#This Row],[外箱贴标]]/12,0)+2</f>
        <v>2</v>
      </c>
      <c r="Q636" s="1">
        <f>ROUNDUP(表1[[#This Row],[NUMBER]]/25,0)</f>
        <v>6</v>
      </c>
    </row>
    <row r="637" spans="1:17">
      <c r="A637" s="1" t="s">
        <v>111</v>
      </c>
      <c r="B637" s="2">
        <v>43073</v>
      </c>
      <c r="C637" s="2" t="s">
        <v>144</v>
      </c>
      <c r="D637" t="s">
        <v>106</v>
      </c>
      <c r="E637">
        <v>7453089533380</v>
      </c>
      <c r="F637" t="s">
        <v>0</v>
      </c>
      <c r="G637">
        <v>40</v>
      </c>
      <c r="H637" s="10">
        <f>H632</f>
        <v>67</v>
      </c>
      <c r="I637" t="s">
        <v>154</v>
      </c>
      <c r="J637" t="s">
        <v>153</v>
      </c>
      <c r="K637" t="s">
        <v>58</v>
      </c>
      <c r="L637" s="1" t="str">
        <f>表1[[#This Row],[ART]]&amp;".pdf"</f>
        <v>CALLA-1.pdf</v>
      </c>
      <c r="M637" s="1"/>
      <c r="N637" s="1">
        <f>ROUNDUP(表1[[#This Row],[NUMBER]]/12,0)+1</f>
        <v>7</v>
      </c>
      <c r="O637" s="1"/>
      <c r="P637" s="1">
        <f>ROUNDUP(表1[[#This Row],[外箱贴标]]/12,0)+2</f>
        <v>2</v>
      </c>
      <c r="Q637" s="1">
        <f>ROUNDUP(表1[[#This Row],[NUMBER]]/25,0)</f>
        <v>3</v>
      </c>
    </row>
    <row r="638" spans="1:17">
      <c r="A638" s="1" t="s">
        <v>111</v>
      </c>
      <c r="B638" s="2">
        <v>43073</v>
      </c>
      <c r="C638" s="2" t="s">
        <v>144</v>
      </c>
      <c r="D638" t="s">
        <v>107</v>
      </c>
      <c r="E638">
        <v>7453089533403</v>
      </c>
      <c r="F638" t="s">
        <v>7</v>
      </c>
      <c r="G638">
        <v>35</v>
      </c>
      <c r="H638" s="10">
        <f>67*1</f>
        <v>67</v>
      </c>
      <c r="I638" t="s">
        <v>154</v>
      </c>
      <c r="J638" t="s">
        <v>153</v>
      </c>
      <c r="K638" t="s">
        <v>58</v>
      </c>
      <c r="L638" s="1" t="str">
        <f>表1[[#This Row],[ART]]&amp;".pdf"</f>
        <v>CALLA-2.pdf</v>
      </c>
      <c r="M638" s="1"/>
      <c r="N638" s="1">
        <f>ROUNDUP(表1[[#This Row],[NUMBER]]/12,0)+1</f>
        <v>7</v>
      </c>
      <c r="O638" s="1"/>
      <c r="P638" s="1">
        <f>ROUNDUP(表1[[#This Row],[外箱贴标]]/12,0)+2</f>
        <v>2</v>
      </c>
      <c r="Q638" s="1">
        <f>ROUNDUP(表1[[#This Row],[NUMBER]]/25,0)</f>
        <v>3</v>
      </c>
    </row>
    <row r="639" spans="1:17">
      <c r="A639" s="1" t="s">
        <v>111</v>
      </c>
      <c r="B639" s="2">
        <v>43073</v>
      </c>
      <c r="C639" s="2" t="s">
        <v>144</v>
      </c>
      <c r="D639" t="s">
        <v>107</v>
      </c>
      <c r="E639">
        <v>7453089533403</v>
      </c>
      <c r="F639" t="s">
        <v>7</v>
      </c>
      <c r="G639">
        <v>36</v>
      </c>
      <c r="H639" s="10">
        <f>H638*2</f>
        <v>134</v>
      </c>
      <c r="I639" t="s">
        <v>154</v>
      </c>
      <c r="J639" t="s">
        <v>153</v>
      </c>
      <c r="K639" t="s">
        <v>58</v>
      </c>
      <c r="L639" s="1" t="str">
        <f>表1[[#This Row],[ART]]&amp;".pdf"</f>
        <v>CALLA-2.pdf</v>
      </c>
      <c r="M639" s="1"/>
      <c r="N639" s="1">
        <f>ROUNDUP(表1[[#This Row],[NUMBER]]/12,0)+1</f>
        <v>13</v>
      </c>
      <c r="O639" s="1"/>
      <c r="P639" s="1">
        <f>ROUNDUP(表1[[#This Row],[外箱贴标]]/12,0)+2</f>
        <v>2</v>
      </c>
      <c r="Q639" s="1">
        <f>ROUNDUP(表1[[#This Row],[NUMBER]]/25,0)</f>
        <v>6</v>
      </c>
    </row>
    <row r="640" spans="1:17">
      <c r="A640" s="1" t="s">
        <v>111</v>
      </c>
      <c r="B640" s="2">
        <v>43073</v>
      </c>
      <c r="C640" s="2" t="s">
        <v>144</v>
      </c>
      <c r="D640" t="s">
        <v>107</v>
      </c>
      <c r="E640">
        <v>7453089533403</v>
      </c>
      <c r="F640" t="s">
        <v>7</v>
      </c>
      <c r="G640">
        <v>37</v>
      </c>
      <c r="H640" s="10">
        <f>H638*3</f>
        <v>201</v>
      </c>
      <c r="I640" t="s">
        <v>154</v>
      </c>
      <c r="J640" t="s">
        <v>153</v>
      </c>
      <c r="K640" t="s">
        <v>58</v>
      </c>
      <c r="L640" s="1" t="str">
        <f>表1[[#This Row],[ART]]&amp;".pdf"</f>
        <v>CALLA-2.pdf</v>
      </c>
      <c r="M640" s="1"/>
      <c r="N640" s="1">
        <f>ROUNDUP(表1[[#This Row],[NUMBER]]/12,0)+1</f>
        <v>18</v>
      </c>
      <c r="O640" s="1"/>
      <c r="P640" s="1">
        <f>ROUNDUP(表1[[#This Row],[外箱贴标]]/12,0)+2</f>
        <v>2</v>
      </c>
      <c r="Q640" s="1">
        <f>ROUNDUP(表1[[#This Row],[NUMBER]]/25,0)</f>
        <v>9</v>
      </c>
    </row>
    <row r="641" spans="1:17">
      <c r="A641" s="1" t="s">
        <v>111</v>
      </c>
      <c r="B641" s="2">
        <v>43073</v>
      </c>
      <c r="C641" s="2" t="s">
        <v>144</v>
      </c>
      <c r="D641" t="s">
        <v>107</v>
      </c>
      <c r="E641">
        <v>7453089533403</v>
      </c>
      <c r="F641" t="s">
        <v>7</v>
      </c>
      <c r="G641">
        <v>38</v>
      </c>
      <c r="H641" s="10">
        <f>H638*3</f>
        <v>201</v>
      </c>
      <c r="I641" t="s">
        <v>154</v>
      </c>
      <c r="J641" t="s">
        <v>153</v>
      </c>
      <c r="K641" t="s">
        <v>58</v>
      </c>
      <c r="L641" s="1" t="str">
        <f>表1[[#This Row],[ART]]&amp;".pdf"</f>
        <v>CALLA-2.pdf</v>
      </c>
      <c r="M641" s="1"/>
      <c r="N641" s="1">
        <f>ROUNDUP(表1[[#This Row],[NUMBER]]/12,0)+1</f>
        <v>18</v>
      </c>
      <c r="O641" s="1"/>
      <c r="P641" s="1">
        <f>ROUNDUP(表1[[#This Row],[外箱贴标]]/12,0)+2</f>
        <v>2</v>
      </c>
      <c r="Q641" s="1">
        <f>ROUNDUP(表1[[#This Row],[NUMBER]]/25,0)</f>
        <v>9</v>
      </c>
    </row>
    <row r="642" spans="1:17">
      <c r="A642" s="1" t="s">
        <v>111</v>
      </c>
      <c r="B642" s="2">
        <v>43073</v>
      </c>
      <c r="C642" s="2" t="s">
        <v>144</v>
      </c>
      <c r="D642" t="s">
        <v>107</v>
      </c>
      <c r="E642">
        <v>7453089533403</v>
      </c>
      <c r="F642" t="s">
        <v>7</v>
      </c>
      <c r="G642">
        <v>39</v>
      </c>
      <c r="H642" s="10">
        <f>H639</f>
        <v>134</v>
      </c>
      <c r="I642" t="s">
        <v>154</v>
      </c>
      <c r="J642" t="s">
        <v>153</v>
      </c>
      <c r="K642" t="s">
        <v>58</v>
      </c>
      <c r="L642" s="1" t="str">
        <f>表1[[#This Row],[ART]]&amp;".pdf"</f>
        <v>CALLA-2.pdf</v>
      </c>
      <c r="M642" s="1"/>
      <c r="N642" s="1">
        <f>ROUNDUP(表1[[#This Row],[NUMBER]]/12,0)+1</f>
        <v>13</v>
      </c>
      <c r="O642" s="1"/>
      <c r="P642" s="1">
        <f>ROUNDUP(表1[[#This Row],[外箱贴标]]/12,0)+2</f>
        <v>2</v>
      </c>
      <c r="Q642" s="1">
        <f>ROUNDUP(表1[[#This Row],[NUMBER]]/25,0)</f>
        <v>6</v>
      </c>
    </row>
    <row r="643" spans="1:17">
      <c r="A643" s="1" t="s">
        <v>111</v>
      </c>
      <c r="B643" s="2">
        <v>43073</v>
      </c>
      <c r="C643" s="2" t="s">
        <v>144</v>
      </c>
      <c r="D643" t="s">
        <v>107</v>
      </c>
      <c r="E643">
        <v>7453089533403</v>
      </c>
      <c r="F643" t="s">
        <v>7</v>
      </c>
      <c r="G643">
        <v>40</v>
      </c>
      <c r="H643" s="10">
        <f>H638</f>
        <v>67</v>
      </c>
      <c r="I643" t="s">
        <v>154</v>
      </c>
      <c r="J643" t="s">
        <v>153</v>
      </c>
      <c r="K643" t="s">
        <v>58</v>
      </c>
      <c r="L643" s="1" t="str">
        <f>表1[[#This Row],[ART]]&amp;".pdf"</f>
        <v>CALLA-2.pdf</v>
      </c>
      <c r="M643" s="1"/>
      <c r="N643" s="1">
        <f>ROUNDUP(表1[[#This Row],[NUMBER]]/12,0)+1</f>
        <v>7</v>
      </c>
      <c r="O643" s="1"/>
      <c r="P643" s="1">
        <f>ROUNDUP(表1[[#This Row],[外箱贴标]]/12,0)+2</f>
        <v>2</v>
      </c>
      <c r="Q643" s="1">
        <f>ROUNDUP(表1[[#This Row],[NUMBER]]/25,0)</f>
        <v>3</v>
      </c>
    </row>
    <row r="644" spans="1:17">
      <c r="A644" s="1" t="s">
        <v>111</v>
      </c>
      <c r="B644" s="2">
        <v>43073</v>
      </c>
      <c r="C644" s="2" t="s">
        <v>144</v>
      </c>
      <c r="D644" t="s">
        <v>107</v>
      </c>
      <c r="E644">
        <v>7453089533403</v>
      </c>
      <c r="F644" t="s">
        <v>108</v>
      </c>
      <c r="G644">
        <v>35</v>
      </c>
      <c r="H644" s="10">
        <f>67*1</f>
        <v>67</v>
      </c>
      <c r="I644" t="s">
        <v>154</v>
      </c>
      <c r="J644" t="s">
        <v>153</v>
      </c>
      <c r="K644" t="s">
        <v>58</v>
      </c>
      <c r="L644" s="1" t="str">
        <f>表1[[#This Row],[ART]]&amp;".pdf"</f>
        <v>CALLA-2.pdf</v>
      </c>
      <c r="M644" s="1"/>
      <c r="N644" s="1">
        <f>ROUNDUP(表1[[#This Row],[NUMBER]]/12,0)+1</f>
        <v>7</v>
      </c>
      <c r="O644" s="1"/>
      <c r="P644" s="1">
        <f>ROUNDUP(表1[[#This Row],[外箱贴标]]/12,0)+2</f>
        <v>2</v>
      </c>
      <c r="Q644" s="1">
        <f>ROUNDUP(表1[[#This Row],[NUMBER]]/25,0)</f>
        <v>3</v>
      </c>
    </row>
    <row r="645" spans="1:17">
      <c r="A645" s="1" t="s">
        <v>111</v>
      </c>
      <c r="B645" s="2">
        <v>43073</v>
      </c>
      <c r="C645" s="2" t="s">
        <v>144</v>
      </c>
      <c r="D645" t="s">
        <v>107</v>
      </c>
      <c r="E645">
        <v>7453089533403</v>
      </c>
      <c r="F645" t="s">
        <v>108</v>
      </c>
      <c r="G645">
        <v>36</v>
      </c>
      <c r="H645" s="10">
        <f>H644*2</f>
        <v>134</v>
      </c>
      <c r="I645" t="s">
        <v>154</v>
      </c>
      <c r="J645" t="s">
        <v>153</v>
      </c>
      <c r="K645" t="s">
        <v>58</v>
      </c>
      <c r="L645" s="1" t="str">
        <f>表1[[#This Row],[ART]]&amp;".pdf"</f>
        <v>CALLA-2.pdf</v>
      </c>
      <c r="M645" s="1"/>
      <c r="N645" s="1">
        <f>ROUNDUP(表1[[#This Row],[NUMBER]]/12,0)+1</f>
        <v>13</v>
      </c>
      <c r="O645" s="1"/>
      <c r="P645" s="1">
        <f>ROUNDUP(表1[[#This Row],[外箱贴标]]/12,0)+2</f>
        <v>2</v>
      </c>
      <c r="Q645" s="1">
        <f>ROUNDUP(表1[[#This Row],[NUMBER]]/25,0)</f>
        <v>6</v>
      </c>
    </row>
    <row r="646" spans="1:17">
      <c r="A646" s="1" t="s">
        <v>111</v>
      </c>
      <c r="B646" s="2">
        <v>43073</v>
      </c>
      <c r="C646" s="2" t="s">
        <v>144</v>
      </c>
      <c r="D646" t="s">
        <v>107</v>
      </c>
      <c r="E646">
        <v>7453089533403</v>
      </c>
      <c r="F646" t="s">
        <v>108</v>
      </c>
      <c r="G646">
        <v>37</v>
      </c>
      <c r="H646" s="10">
        <f>H644*3</f>
        <v>201</v>
      </c>
      <c r="I646" t="s">
        <v>154</v>
      </c>
      <c r="J646" t="s">
        <v>153</v>
      </c>
      <c r="K646" t="s">
        <v>58</v>
      </c>
      <c r="L646" s="1" t="str">
        <f>表1[[#This Row],[ART]]&amp;".pdf"</f>
        <v>CALLA-2.pdf</v>
      </c>
      <c r="M646" s="1"/>
      <c r="N646" s="1">
        <f>ROUNDUP(表1[[#This Row],[NUMBER]]/12,0)+1</f>
        <v>18</v>
      </c>
      <c r="O646" s="1"/>
      <c r="P646" s="1">
        <f>ROUNDUP(表1[[#This Row],[外箱贴标]]/12,0)+2</f>
        <v>2</v>
      </c>
      <c r="Q646" s="1">
        <f>ROUNDUP(表1[[#This Row],[NUMBER]]/25,0)</f>
        <v>9</v>
      </c>
    </row>
    <row r="647" spans="1:17">
      <c r="A647" s="1" t="s">
        <v>111</v>
      </c>
      <c r="B647" s="2">
        <v>43073</v>
      </c>
      <c r="C647" s="2" t="s">
        <v>144</v>
      </c>
      <c r="D647" t="s">
        <v>107</v>
      </c>
      <c r="E647">
        <v>7453089533403</v>
      </c>
      <c r="F647" t="s">
        <v>108</v>
      </c>
      <c r="G647">
        <v>38</v>
      </c>
      <c r="H647" s="10">
        <f>H644*3</f>
        <v>201</v>
      </c>
      <c r="I647" t="s">
        <v>154</v>
      </c>
      <c r="J647" t="s">
        <v>153</v>
      </c>
      <c r="K647" t="s">
        <v>58</v>
      </c>
      <c r="L647" s="1" t="str">
        <f>表1[[#This Row],[ART]]&amp;".pdf"</f>
        <v>CALLA-2.pdf</v>
      </c>
      <c r="M647" s="1"/>
      <c r="N647" s="1">
        <f>ROUNDUP(表1[[#This Row],[NUMBER]]/12,0)+1</f>
        <v>18</v>
      </c>
      <c r="O647" s="1"/>
      <c r="P647" s="1">
        <f>ROUNDUP(表1[[#This Row],[外箱贴标]]/12,0)+2</f>
        <v>2</v>
      </c>
      <c r="Q647" s="1">
        <f>ROUNDUP(表1[[#This Row],[NUMBER]]/25,0)</f>
        <v>9</v>
      </c>
    </row>
    <row r="648" spans="1:17">
      <c r="A648" s="1" t="s">
        <v>111</v>
      </c>
      <c r="B648" s="2">
        <v>43073</v>
      </c>
      <c r="C648" s="2" t="s">
        <v>144</v>
      </c>
      <c r="D648" t="s">
        <v>107</v>
      </c>
      <c r="E648">
        <v>7453089533403</v>
      </c>
      <c r="F648" t="s">
        <v>108</v>
      </c>
      <c r="G648">
        <v>39</v>
      </c>
      <c r="H648" s="10">
        <f>H645</f>
        <v>134</v>
      </c>
      <c r="I648" t="s">
        <v>154</v>
      </c>
      <c r="J648" t="s">
        <v>153</v>
      </c>
      <c r="K648" t="s">
        <v>58</v>
      </c>
      <c r="L648" s="1" t="str">
        <f>表1[[#This Row],[ART]]&amp;".pdf"</f>
        <v>CALLA-2.pdf</v>
      </c>
      <c r="M648" s="1"/>
      <c r="N648" s="1">
        <f>ROUNDUP(表1[[#This Row],[NUMBER]]/12,0)+1</f>
        <v>13</v>
      </c>
      <c r="O648" s="1"/>
      <c r="P648" s="1">
        <f>ROUNDUP(表1[[#This Row],[外箱贴标]]/12,0)+2</f>
        <v>2</v>
      </c>
      <c r="Q648" s="1">
        <f>ROUNDUP(表1[[#This Row],[NUMBER]]/25,0)</f>
        <v>6</v>
      </c>
    </row>
    <row r="649" spans="1:17">
      <c r="A649" s="1" t="s">
        <v>111</v>
      </c>
      <c r="B649" s="2">
        <v>43073</v>
      </c>
      <c r="C649" s="2" t="s">
        <v>144</v>
      </c>
      <c r="D649" t="s">
        <v>107</v>
      </c>
      <c r="E649">
        <v>7453089533403</v>
      </c>
      <c r="F649" t="s">
        <v>108</v>
      </c>
      <c r="G649">
        <v>40</v>
      </c>
      <c r="H649" s="10">
        <f>H644</f>
        <v>67</v>
      </c>
      <c r="I649" t="s">
        <v>154</v>
      </c>
      <c r="J649" t="s">
        <v>153</v>
      </c>
      <c r="K649" t="s">
        <v>58</v>
      </c>
      <c r="L649" s="1" t="str">
        <f>表1[[#This Row],[ART]]&amp;".pdf"</f>
        <v>CALLA-2.pdf</v>
      </c>
      <c r="M649" s="1"/>
      <c r="N649" s="1">
        <f>ROUNDUP(表1[[#This Row],[NUMBER]]/12,0)+1</f>
        <v>7</v>
      </c>
      <c r="O649" s="1"/>
      <c r="P649" s="1">
        <f>ROUNDUP(表1[[#This Row],[外箱贴标]]/12,0)+2</f>
        <v>2</v>
      </c>
      <c r="Q649" s="1">
        <f>ROUNDUP(表1[[#This Row],[NUMBER]]/25,0)</f>
        <v>3</v>
      </c>
    </row>
    <row r="650" spans="1:17">
      <c r="A650" s="1" t="s">
        <v>111</v>
      </c>
      <c r="B650" s="2">
        <v>43073</v>
      </c>
      <c r="C650" s="2" t="s">
        <v>144</v>
      </c>
      <c r="D650" t="s">
        <v>107</v>
      </c>
      <c r="E650">
        <v>7453089533403</v>
      </c>
      <c r="F650" t="s">
        <v>109</v>
      </c>
      <c r="G650">
        <v>35</v>
      </c>
      <c r="H650" s="10">
        <f>67*1</f>
        <v>67</v>
      </c>
      <c r="I650" t="s">
        <v>154</v>
      </c>
      <c r="J650" t="s">
        <v>153</v>
      </c>
      <c r="K650" t="s">
        <v>58</v>
      </c>
      <c r="L650" s="1" t="str">
        <f>表1[[#This Row],[ART]]&amp;".pdf"</f>
        <v>CALLA-2.pdf</v>
      </c>
      <c r="M650" s="1"/>
      <c r="N650" s="1">
        <f>ROUNDUP(表1[[#This Row],[NUMBER]]/12,0)+1</f>
        <v>7</v>
      </c>
      <c r="O650" s="1"/>
      <c r="P650" s="1">
        <f>ROUNDUP(表1[[#This Row],[外箱贴标]]/12,0)+2</f>
        <v>2</v>
      </c>
      <c r="Q650" s="1">
        <f>ROUNDUP(表1[[#This Row],[NUMBER]]/25,0)</f>
        <v>3</v>
      </c>
    </row>
    <row r="651" spans="1:17">
      <c r="A651" s="1" t="s">
        <v>111</v>
      </c>
      <c r="B651" s="2">
        <v>43073</v>
      </c>
      <c r="C651" s="2" t="s">
        <v>144</v>
      </c>
      <c r="D651" t="s">
        <v>107</v>
      </c>
      <c r="E651">
        <v>7453089533403</v>
      </c>
      <c r="F651" t="s">
        <v>109</v>
      </c>
      <c r="G651">
        <v>36</v>
      </c>
      <c r="H651" s="10">
        <f>H650*2</f>
        <v>134</v>
      </c>
      <c r="I651" t="s">
        <v>154</v>
      </c>
      <c r="J651" t="s">
        <v>153</v>
      </c>
      <c r="K651" t="s">
        <v>58</v>
      </c>
      <c r="L651" s="1" t="str">
        <f>表1[[#This Row],[ART]]&amp;".pdf"</f>
        <v>CALLA-2.pdf</v>
      </c>
      <c r="M651" s="1"/>
      <c r="N651" s="1">
        <f>ROUNDUP(表1[[#This Row],[NUMBER]]/12,0)+1</f>
        <v>13</v>
      </c>
      <c r="O651" s="1"/>
      <c r="P651" s="1">
        <f>ROUNDUP(表1[[#This Row],[外箱贴标]]/12,0)+2</f>
        <v>2</v>
      </c>
      <c r="Q651" s="1">
        <f>ROUNDUP(表1[[#This Row],[NUMBER]]/25,0)</f>
        <v>6</v>
      </c>
    </row>
    <row r="652" spans="1:17">
      <c r="A652" s="1" t="s">
        <v>111</v>
      </c>
      <c r="B652" s="2">
        <v>43073</v>
      </c>
      <c r="C652" s="2" t="s">
        <v>144</v>
      </c>
      <c r="D652" t="s">
        <v>107</v>
      </c>
      <c r="E652">
        <v>7453089533403</v>
      </c>
      <c r="F652" t="s">
        <v>109</v>
      </c>
      <c r="G652">
        <v>37</v>
      </c>
      <c r="H652" s="10">
        <f>H650*3</f>
        <v>201</v>
      </c>
      <c r="I652" t="s">
        <v>154</v>
      </c>
      <c r="J652" t="s">
        <v>153</v>
      </c>
      <c r="K652" t="s">
        <v>58</v>
      </c>
      <c r="L652" s="1" t="str">
        <f>表1[[#This Row],[ART]]&amp;".pdf"</f>
        <v>CALLA-2.pdf</v>
      </c>
      <c r="M652" s="1"/>
      <c r="N652" s="1">
        <f>ROUNDUP(表1[[#This Row],[NUMBER]]/12,0)+1</f>
        <v>18</v>
      </c>
      <c r="O652" s="1"/>
      <c r="P652" s="1">
        <f>ROUNDUP(表1[[#This Row],[外箱贴标]]/12,0)+2</f>
        <v>2</v>
      </c>
      <c r="Q652" s="1">
        <f>ROUNDUP(表1[[#This Row],[NUMBER]]/25,0)</f>
        <v>9</v>
      </c>
    </row>
    <row r="653" spans="1:17">
      <c r="A653" s="1" t="s">
        <v>111</v>
      </c>
      <c r="B653" s="2">
        <v>43073</v>
      </c>
      <c r="C653" s="2" t="s">
        <v>144</v>
      </c>
      <c r="D653" t="s">
        <v>107</v>
      </c>
      <c r="E653">
        <v>7453089533403</v>
      </c>
      <c r="F653" t="s">
        <v>109</v>
      </c>
      <c r="G653">
        <v>38</v>
      </c>
      <c r="H653" s="10">
        <f>H650*3</f>
        <v>201</v>
      </c>
      <c r="I653" t="s">
        <v>154</v>
      </c>
      <c r="J653" t="s">
        <v>153</v>
      </c>
      <c r="K653" t="s">
        <v>58</v>
      </c>
      <c r="L653" s="1" t="str">
        <f>表1[[#This Row],[ART]]&amp;".pdf"</f>
        <v>CALLA-2.pdf</v>
      </c>
      <c r="M653" s="1"/>
      <c r="N653" s="1">
        <f>ROUNDUP(表1[[#This Row],[NUMBER]]/12,0)+1</f>
        <v>18</v>
      </c>
      <c r="O653" s="1"/>
      <c r="P653" s="1">
        <f>ROUNDUP(表1[[#This Row],[外箱贴标]]/12,0)+2</f>
        <v>2</v>
      </c>
      <c r="Q653" s="1">
        <f>ROUNDUP(表1[[#This Row],[NUMBER]]/25,0)</f>
        <v>9</v>
      </c>
    </row>
    <row r="654" spans="1:17">
      <c r="A654" s="1" t="s">
        <v>111</v>
      </c>
      <c r="B654" s="2">
        <v>43073</v>
      </c>
      <c r="C654" s="2" t="s">
        <v>144</v>
      </c>
      <c r="D654" t="s">
        <v>107</v>
      </c>
      <c r="E654">
        <v>7453089533403</v>
      </c>
      <c r="F654" t="s">
        <v>109</v>
      </c>
      <c r="G654">
        <v>39</v>
      </c>
      <c r="H654" s="10">
        <f>H651</f>
        <v>134</v>
      </c>
      <c r="I654" t="s">
        <v>154</v>
      </c>
      <c r="J654" t="s">
        <v>153</v>
      </c>
      <c r="K654" t="s">
        <v>58</v>
      </c>
      <c r="L654" s="1" t="str">
        <f>表1[[#This Row],[ART]]&amp;".pdf"</f>
        <v>CALLA-2.pdf</v>
      </c>
      <c r="M654" s="1"/>
      <c r="N654" s="1">
        <f>ROUNDUP(表1[[#This Row],[NUMBER]]/12,0)+1</f>
        <v>13</v>
      </c>
      <c r="O654" s="1"/>
      <c r="P654" s="1">
        <f>ROUNDUP(表1[[#This Row],[外箱贴标]]/12,0)+2</f>
        <v>2</v>
      </c>
      <c r="Q654" s="1">
        <f>ROUNDUP(表1[[#This Row],[NUMBER]]/25,0)</f>
        <v>6</v>
      </c>
    </row>
    <row r="655" spans="1:17">
      <c r="A655" s="1" t="s">
        <v>111</v>
      </c>
      <c r="B655" s="2">
        <v>43073</v>
      </c>
      <c r="C655" s="2" t="s">
        <v>144</v>
      </c>
      <c r="D655" t="s">
        <v>107</v>
      </c>
      <c r="E655">
        <v>7453089533403</v>
      </c>
      <c r="F655" t="s">
        <v>109</v>
      </c>
      <c r="G655">
        <v>40</v>
      </c>
      <c r="H655" s="10">
        <f>H650</f>
        <v>67</v>
      </c>
      <c r="I655" t="s">
        <v>154</v>
      </c>
      <c r="J655" t="s">
        <v>153</v>
      </c>
      <c r="K655" t="s">
        <v>58</v>
      </c>
      <c r="L655" s="1" t="str">
        <f>表1[[#This Row],[ART]]&amp;".pdf"</f>
        <v>CALLA-2.pdf</v>
      </c>
      <c r="M655" s="1"/>
      <c r="N655" s="1">
        <f>ROUNDUP(表1[[#This Row],[NUMBER]]/12,0)+1</f>
        <v>7</v>
      </c>
      <c r="O655" s="1"/>
      <c r="P655" s="1">
        <f>ROUNDUP(表1[[#This Row],[外箱贴标]]/12,0)+2</f>
        <v>2</v>
      </c>
      <c r="Q655" s="1">
        <f>ROUNDUP(表1[[#This Row],[NUMBER]]/25,0)</f>
        <v>3</v>
      </c>
    </row>
    <row r="656" spans="1:17">
      <c r="A656" s="1" t="s">
        <v>111</v>
      </c>
      <c r="B656" s="2">
        <v>43073</v>
      </c>
      <c r="C656" s="2" t="s">
        <v>144</v>
      </c>
      <c r="D656" t="s">
        <v>107</v>
      </c>
      <c r="E656">
        <v>7453089533403</v>
      </c>
      <c r="F656" t="s">
        <v>110</v>
      </c>
      <c r="G656">
        <v>35</v>
      </c>
      <c r="H656" s="10">
        <f>67*1</f>
        <v>67</v>
      </c>
      <c r="I656" t="s">
        <v>154</v>
      </c>
      <c r="J656" t="s">
        <v>153</v>
      </c>
      <c r="K656" t="s">
        <v>58</v>
      </c>
      <c r="L656" s="1" t="str">
        <f>表1[[#This Row],[ART]]&amp;".pdf"</f>
        <v>CALLA-2.pdf</v>
      </c>
      <c r="M656" s="1"/>
      <c r="N656" s="1">
        <f>ROUNDUP(表1[[#This Row],[NUMBER]]/12,0)+1</f>
        <v>7</v>
      </c>
      <c r="O656" s="1"/>
      <c r="P656" s="1">
        <f>ROUNDUP(表1[[#This Row],[外箱贴标]]/12,0)+2</f>
        <v>2</v>
      </c>
      <c r="Q656" s="1">
        <f>ROUNDUP(表1[[#This Row],[NUMBER]]/25,0)</f>
        <v>3</v>
      </c>
    </row>
    <row r="657" spans="1:17">
      <c r="A657" s="1" t="s">
        <v>111</v>
      </c>
      <c r="B657" s="2">
        <v>43073</v>
      </c>
      <c r="C657" s="2" t="s">
        <v>144</v>
      </c>
      <c r="D657" t="s">
        <v>107</v>
      </c>
      <c r="E657">
        <v>7453089533403</v>
      </c>
      <c r="F657" t="s">
        <v>110</v>
      </c>
      <c r="G657">
        <v>36</v>
      </c>
      <c r="H657" s="10">
        <f>H656*2</f>
        <v>134</v>
      </c>
      <c r="I657" t="s">
        <v>154</v>
      </c>
      <c r="J657" t="s">
        <v>153</v>
      </c>
      <c r="K657" t="s">
        <v>58</v>
      </c>
      <c r="L657" s="1" t="str">
        <f>表1[[#This Row],[ART]]&amp;".pdf"</f>
        <v>CALLA-2.pdf</v>
      </c>
      <c r="M657" s="1"/>
      <c r="N657" s="1">
        <f>ROUNDUP(表1[[#This Row],[NUMBER]]/12,0)+1</f>
        <v>13</v>
      </c>
      <c r="O657" s="1"/>
      <c r="P657" s="1">
        <f>ROUNDUP(表1[[#This Row],[外箱贴标]]/12,0)+2</f>
        <v>2</v>
      </c>
      <c r="Q657" s="1">
        <f>ROUNDUP(表1[[#This Row],[NUMBER]]/25,0)</f>
        <v>6</v>
      </c>
    </row>
    <row r="658" spans="1:17">
      <c r="A658" s="1" t="s">
        <v>111</v>
      </c>
      <c r="B658" s="2">
        <v>43073</v>
      </c>
      <c r="C658" s="2" t="s">
        <v>144</v>
      </c>
      <c r="D658" t="s">
        <v>107</v>
      </c>
      <c r="E658">
        <v>7453089533403</v>
      </c>
      <c r="F658" t="s">
        <v>110</v>
      </c>
      <c r="G658">
        <v>37</v>
      </c>
      <c r="H658" s="10">
        <f>H656*3</f>
        <v>201</v>
      </c>
      <c r="I658" t="s">
        <v>154</v>
      </c>
      <c r="J658" t="s">
        <v>153</v>
      </c>
      <c r="K658" t="s">
        <v>58</v>
      </c>
      <c r="L658" s="1" t="str">
        <f>表1[[#This Row],[ART]]&amp;".pdf"</f>
        <v>CALLA-2.pdf</v>
      </c>
      <c r="M658" s="1"/>
      <c r="N658" s="1">
        <f>ROUNDUP(表1[[#This Row],[NUMBER]]/12,0)+1</f>
        <v>18</v>
      </c>
      <c r="O658" s="1"/>
      <c r="P658" s="1">
        <f>ROUNDUP(表1[[#This Row],[外箱贴标]]/12,0)+2</f>
        <v>2</v>
      </c>
      <c r="Q658" s="1">
        <f>ROUNDUP(表1[[#This Row],[NUMBER]]/25,0)</f>
        <v>9</v>
      </c>
    </row>
    <row r="659" spans="1:17">
      <c r="A659" s="1" t="s">
        <v>111</v>
      </c>
      <c r="B659" s="2">
        <v>43073</v>
      </c>
      <c r="C659" s="2" t="s">
        <v>144</v>
      </c>
      <c r="D659" t="s">
        <v>107</v>
      </c>
      <c r="E659">
        <v>7453089533403</v>
      </c>
      <c r="F659" t="s">
        <v>110</v>
      </c>
      <c r="G659">
        <v>38</v>
      </c>
      <c r="H659" s="10">
        <f>H656*3</f>
        <v>201</v>
      </c>
      <c r="I659" t="s">
        <v>154</v>
      </c>
      <c r="J659" t="s">
        <v>153</v>
      </c>
      <c r="K659" t="s">
        <v>58</v>
      </c>
      <c r="L659" s="1" t="str">
        <f>表1[[#This Row],[ART]]&amp;".pdf"</f>
        <v>CALLA-2.pdf</v>
      </c>
      <c r="M659" s="1"/>
      <c r="N659" s="1">
        <f>ROUNDUP(表1[[#This Row],[NUMBER]]/12,0)+1</f>
        <v>18</v>
      </c>
      <c r="O659" s="1"/>
      <c r="P659" s="1">
        <f>ROUNDUP(表1[[#This Row],[外箱贴标]]/12,0)+2</f>
        <v>2</v>
      </c>
      <c r="Q659" s="1">
        <f>ROUNDUP(表1[[#This Row],[NUMBER]]/25,0)</f>
        <v>9</v>
      </c>
    </row>
    <row r="660" spans="1:17">
      <c r="A660" s="1" t="s">
        <v>111</v>
      </c>
      <c r="B660" s="2">
        <v>43073</v>
      </c>
      <c r="C660" s="2" t="s">
        <v>144</v>
      </c>
      <c r="D660" t="s">
        <v>107</v>
      </c>
      <c r="E660">
        <v>7453089533403</v>
      </c>
      <c r="F660" t="s">
        <v>110</v>
      </c>
      <c r="G660">
        <v>39</v>
      </c>
      <c r="H660" s="10">
        <f>H657</f>
        <v>134</v>
      </c>
      <c r="I660" t="s">
        <v>154</v>
      </c>
      <c r="J660" t="s">
        <v>153</v>
      </c>
      <c r="K660" t="s">
        <v>58</v>
      </c>
      <c r="L660" s="1" t="str">
        <f>表1[[#This Row],[ART]]&amp;".pdf"</f>
        <v>CALLA-2.pdf</v>
      </c>
      <c r="M660" s="1"/>
      <c r="N660" s="1">
        <f>ROUNDUP(表1[[#This Row],[NUMBER]]/12,0)+1</f>
        <v>13</v>
      </c>
      <c r="O660" s="1"/>
      <c r="P660" s="1">
        <f>ROUNDUP(表1[[#This Row],[外箱贴标]]/12,0)+2</f>
        <v>2</v>
      </c>
      <c r="Q660" s="1">
        <f>ROUNDUP(表1[[#This Row],[NUMBER]]/25,0)</f>
        <v>6</v>
      </c>
    </row>
    <row r="661" spans="1:17">
      <c r="A661" s="1" t="s">
        <v>111</v>
      </c>
      <c r="B661" s="2">
        <v>43073</v>
      </c>
      <c r="C661" s="2" t="s">
        <v>144</v>
      </c>
      <c r="D661" t="s">
        <v>107</v>
      </c>
      <c r="E661">
        <v>7453089533403</v>
      </c>
      <c r="F661" t="s">
        <v>110</v>
      </c>
      <c r="G661">
        <v>40</v>
      </c>
      <c r="H661" s="10">
        <f>H656</f>
        <v>67</v>
      </c>
      <c r="I661" t="s">
        <v>154</v>
      </c>
      <c r="J661" t="s">
        <v>153</v>
      </c>
      <c r="K661" t="s">
        <v>58</v>
      </c>
      <c r="L661" s="1" t="str">
        <f>表1[[#This Row],[ART]]&amp;".pdf"</f>
        <v>CALLA-2.pdf</v>
      </c>
      <c r="M661" s="1"/>
      <c r="N661" s="1">
        <f>ROUNDUP(表1[[#This Row],[NUMBER]]/12,0)+1</f>
        <v>7</v>
      </c>
      <c r="O661" s="1"/>
      <c r="P661" s="1">
        <f>ROUNDUP(表1[[#This Row],[外箱贴标]]/12,0)+2</f>
        <v>2</v>
      </c>
      <c r="Q661" s="1">
        <f>ROUNDUP(表1[[#This Row],[NUMBER]]/25,0)</f>
        <v>3</v>
      </c>
    </row>
    <row r="662" spans="1:17">
      <c r="A662" s="1" t="s">
        <v>111</v>
      </c>
      <c r="B662" s="2">
        <v>43073</v>
      </c>
      <c r="C662" s="2" t="s">
        <v>144</v>
      </c>
      <c r="D662" t="s">
        <v>112</v>
      </c>
      <c r="E662">
        <v>7453089533373</v>
      </c>
      <c r="F662" t="s">
        <v>7</v>
      </c>
      <c r="G662">
        <v>35</v>
      </c>
      <c r="H662" s="10">
        <f>67*1</f>
        <v>67</v>
      </c>
      <c r="I662" t="s">
        <v>154</v>
      </c>
      <c r="J662" t="s">
        <v>153</v>
      </c>
      <c r="K662" t="s">
        <v>58</v>
      </c>
      <c r="L662" s="1" t="str">
        <f>表1[[#This Row],[ART]]&amp;".pdf"</f>
        <v>SAYI-1.pdf</v>
      </c>
      <c r="M662" s="1"/>
      <c r="N662" s="1">
        <f>ROUNDUP(表1[[#This Row],[NUMBER]]/12,0)+1</f>
        <v>7</v>
      </c>
      <c r="O662" s="1"/>
      <c r="P662" s="1">
        <f>ROUNDUP(表1[[#This Row],[外箱贴标]]/12,0)+2</f>
        <v>2</v>
      </c>
      <c r="Q662" s="1">
        <f>ROUNDUP(表1[[#This Row],[NUMBER]]/25,0)</f>
        <v>3</v>
      </c>
    </row>
    <row r="663" spans="1:17">
      <c r="A663" s="1" t="s">
        <v>111</v>
      </c>
      <c r="B663" s="2">
        <v>43073</v>
      </c>
      <c r="C663" s="2" t="s">
        <v>144</v>
      </c>
      <c r="D663" t="s">
        <v>112</v>
      </c>
      <c r="E663">
        <v>7453089533373</v>
      </c>
      <c r="F663" t="s">
        <v>7</v>
      </c>
      <c r="G663">
        <v>36</v>
      </c>
      <c r="H663" s="10">
        <f>H662*2</f>
        <v>134</v>
      </c>
      <c r="I663" t="s">
        <v>154</v>
      </c>
      <c r="J663" t="s">
        <v>153</v>
      </c>
      <c r="K663" t="s">
        <v>58</v>
      </c>
      <c r="L663" s="1" t="str">
        <f>表1[[#This Row],[ART]]&amp;".pdf"</f>
        <v>SAYI-1.pdf</v>
      </c>
      <c r="M663" s="1"/>
      <c r="N663" s="1">
        <f>ROUNDUP(表1[[#This Row],[NUMBER]]/12,0)+1</f>
        <v>13</v>
      </c>
      <c r="O663" s="1"/>
      <c r="P663" s="1">
        <f>ROUNDUP(表1[[#This Row],[外箱贴标]]/12,0)+2</f>
        <v>2</v>
      </c>
      <c r="Q663" s="1">
        <f>ROUNDUP(表1[[#This Row],[NUMBER]]/25,0)</f>
        <v>6</v>
      </c>
    </row>
    <row r="664" spans="1:17">
      <c r="A664" s="1" t="s">
        <v>111</v>
      </c>
      <c r="B664" s="2">
        <v>43073</v>
      </c>
      <c r="C664" s="2" t="s">
        <v>144</v>
      </c>
      <c r="D664" t="s">
        <v>112</v>
      </c>
      <c r="E664">
        <v>7453089533373</v>
      </c>
      <c r="F664" t="s">
        <v>7</v>
      </c>
      <c r="G664">
        <v>37</v>
      </c>
      <c r="H664" s="10">
        <f>H662*3</f>
        <v>201</v>
      </c>
      <c r="I664" t="s">
        <v>154</v>
      </c>
      <c r="J664" t="s">
        <v>153</v>
      </c>
      <c r="K664" t="s">
        <v>58</v>
      </c>
      <c r="L664" s="1" t="str">
        <f>表1[[#This Row],[ART]]&amp;".pdf"</f>
        <v>SAYI-1.pdf</v>
      </c>
      <c r="M664" s="1"/>
      <c r="N664" s="1">
        <f>ROUNDUP(表1[[#This Row],[NUMBER]]/12,0)+1</f>
        <v>18</v>
      </c>
      <c r="O664" s="1"/>
      <c r="P664" s="1">
        <f>ROUNDUP(表1[[#This Row],[外箱贴标]]/12,0)+2</f>
        <v>2</v>
      </c>
      <c r="Q664" s="1">
        <f>ROUNDUP(表1[[#This Row],[NUMBER]]/25,0)</f>
        <v>9</v>
      </c>
    </row>
    <row r="665" spans="1:17">
      <c r="A665" s="1" t="s">
        <v>111</v>
      </c>
      <c r="B665" s="2">
        <v>43073</v>
      </c>
      <c r="C665" s="2" t="s">
        <v>144</v>
      </c>
      <c r="D665" t="s">
        <v>112</v>
      </c>
      <c r="E665">
        <v>7453089533373</v>
      </c>
      <c r="F665" t="s">
        <v>7</v>
      </c>
      <c r="G665">
        <v>38</v>
      </c>
      <c r="H665" s="10">
        <f>H662*3</f>
        <v>201</v>
      </c>
      <c r="I665" t="s">
        <v>154</v>
      </c>
      <c r="J665" t="s">
        <v>153</v>
      </c>
      <c r="K665" t="s">
        <v>58</v>
      </c>
      <c r="L665" s="1" t="str">
        <f>表1[[#This Row],[ART]]&amp;".pdf"</f>
        <v>SAYI-1.pdf</v>
      </c>
      <c r="M665" s="1"/>
      <c r="N665" s="1">
        <f>ROUNDUP(表1[[#This Row],[NUMBER]]/12,0)+1</f>
        <v>18</v>
      </c>
      <c r="O665" s="1"/>
      <c r="P665" s="1">
        <f>ROUNDUP(表1[[#This Row],[外箱贴标]]/12,0)+2</f>
        <v>2</v>
      </c>
      <c r="Q665" s="1">
        <f>ROUNDUP(表1[[#This Row],[NUMBER]]/25,0)</f>
        <v>9</v>
      </c>
    </row>
    <row r="666" spans="1:17">
      <c r="A666" s="1" t="s">
        <v>111</v>
      </c>
      <c r="B666" s="2">
        <v>43073</v>
      </c>
      <c r="C666" s="2" t="s">
        <v>144</v>
      </c>
      <c r="D666" t="s">
        <v>112</v>
      </c>
      <c r="E666">
        <v>7453089533373</v>
      </c>
      <c r="F666" t="s">
        <v>7</v>
      </c>
      <c r="G666">
        <v>39</v>
      </c>
      <c r="H666" s="10">
        <f>H663</f>
        <v>134</v>
      </c>
      <c r="I666" t="s">
        <v>154</v>
      </c>
      <c r="J666" t="s">
        <v>153</v>
      </c>
      <c r="K666" t="s">
        <v>58</v>
      </c>
      <c r="L666" s="1" t="str">
        <f>表1[[#This Row],[ART]]&amp;".pdf"</f>
        <v>SAYI-1.pdf</v>
      </c>
      <c r="M666" s="1"/>
      <c r="N666" s="1">
        <f>ROUNDUP(表1[[#This Row],[NUMBER]]/12,0)+1</f>
        <v>13</v>
      </c>
      <c r="O666" s="1"/>
      <c r="P666" s="1">
        <f>ROUNDUP(表1[[#This Row],[外箱贴标]]/12,0)+2</f>
        <v>2</v>
      </c>
      <c r="Q666" s="1">
        <f>ROUNDUP(表1[[#This Row],[NUMBER]]/25,0)</f>
        <v>6</v>
      </c>
    </row>
    <row r="667" spans="1:17">
      <c r="A667" s="1" t="s">
        <v>111</v>
      </c>
      <c r="B667" s="2">
        <v>43073</v>
      </c>
      <c r="C667" s="2" t="s">
        <v>144</v>
      </c>
      <c r="D667" t="s">
        <v>112</v>
      </c>
      <c r="E667">
        <v>7453089533373</v>
      </c>
      <c r="F667" t="s">
        <v>7</v>
      </c>
      <c r="G667">
        <v>40</v>
      </c>
      <c r="H667" s="10">
        <f>H662</f>
        <v>67</v>
      </c>
      <c r="I667" t="s">
        <v>154</v>
      </c>
      <c r="J667" t="s">
        <v>153</v>
      </c>
      <c r="K667" t="s">
        <v>58</v>
      </c>
      <c r="L667" s="1" t="str">
        <f>表1[[#This Row],[ART]]&amp;".pdf"</f>
        <v>SAYI-1.pdf</v>
      </c>
      <c r="M667" s="1"/>
      <c r="N667" s="1">
        <f>ROUNDUP(表1[[#This Row],[NUMBER]]/12,0)+1</f>
        <v>7</v>
      </c>
      <c r="O667" s="1"/>
      <c r="P667" s="1">
        <f>ROUNDUP(表1[[#This Row],[外箱贴标]]/12,0)+2</f>
        <v>2</v>
      </c>
      <c r="Q667" s="1">
        <f>ROUNDUP(表1[[#This Row],[NUMBER]]/25,0)</f>
        <v>3</v>
      </c>
    </row>
    <row r="668" spans="1:17">
      <c r="A668" s="1" t="s">
        <v>111</v>
      </c>
      <c r="B668" s="2">
        <v>43073</v>
      </c>
      <c r="C668" s="2" t="s">
        <v>144</v>
      </c>
      <c r="D668" t="s">
        <v>112</v>
      </c>
      <c r="E668">
        <v>7453089533373</v>
      </c>
      <c r="F668" t="s">
        <v>109</v>
      </c>
      <c r="G668">
        <v>35</v>
      </c>
      <c r="H668" s="10">
        <f>67*1</f>
        <v>67</v>
      </c>
      <c r="I668" t="s">
        <v>154</v>
      </c>
      <c r="J668" t="s">
        <v>153</v>
      </c>
      <c r="K668" t="s">
        <v>58</v>
      </c>
      <c r="L668" s="1" t="str">
        <f>表1[[#This Row],[ART]]&amp;".pdf"</f>
        <v>SAYI-1.pdf</v>
      </c>
      <c r="M668" s="1"/>
      <c r="N668" s="1">
        <f>ROUNDUP(表1[[#This Row],[NUMBER]]/12,0)+1</f>
        <v>7</v>
      </c>
      <c r="O668" s="1"/>
      <c r="P668" s="1">
        <f>ROUNDUP(表1[[#This Row],[外箱贴标]]/12,0)+2</f>
        <v>2</v>
      </c>
      <c r="Q668" s="1">
        <f>ROUNDUP(表1[[#This Row],[NUMBER]]/25,0)</f>
        <v>3</v>
      </c>
    </row>
    <row r="669" spans="1:17">
      <c r="A669" s="1" t="s">
        <v>111</v>
      </c>
      <c r="B669" s="2">
        <v>43073</v>
      </c>
      <c r="C669" s="2" t="s">
        <v>144</v>
      </c>
      <c r="D669" t="s">
        <v>112</v>
      </c>
      <c r="E669">
        <v>7453089533373</v>
      </c>
      <c r="F669" t="s">
        <v>109</v>
      </c>
      <c r="G669">
        <v>36</v>
      </c>
      <c r="H669" s="10">
        <f>H668*2</f>
        <v>134</v>
      </c>
      <c r="I669" t="s">
        <v>154</v>
      </c>
      <c r="J669" t="s">
        <v>153</v>
      </c>
      <c r="K669" t="s">
        <v>58</v>
      </c>
      <c r="L669" s="1" t="str">
        <f>表1[[#This Row],[ART]]&amp;".pdf"</f>
        <v>SAYI-1.pdf</v>
      </c>
      <c r="M669" s="1"/>
      <c r="N669" s="1">
        <f>ROUNDUP(表1[[#This Row],[NUMBER]]/12,0)+1</f>
        <v>13</v>
      </c>
      <c r="O669" s="1"/>
      <c r="P669" s="1">
        <f>ROUNDUP(表1[[#This Row],[外箱贴标]]/12,0)+2</f>
        <v>2</v>
      </c>
      <c r="Q669" s="1">
        <f>ROUNDUP(表1[[#This Row],[NUMBER]]/25,0)</f>
        <v>6</v>
      </c>
    </row>
    <row r="670" spans="1:17">
      <c r="A670" s="1" t="s">
        <v>111</v>
      </c>
      <c r="B670" s="2">
        <v>43073</v>
      </c>
      <c r="C670" s="2" t="s">
        <v>144</v>
      </c>
      <c r="D670" t="s">
        <v>112</v>
      </c>
      <c r="E670">
        <v>7453089533373</v>
      </c>
      <c r="F670" t="s">
        <v>109</v>
      </c>
      <c r="G670">
        <v>37</v>
      </c>
      <c r="H670" s="10">
        <f>H668*3</f>
        <v>201</v>
      </c>
      <c r="I670" t="s">
        <v>154</v>
      </c>
      <c r="J670" t="s">
        <v>153</v>
      </c>
      <c r="K670" t="s">
        <v>58</v>
      </c>
      <c r="L670" s="1" t="str">
        <f>表1[[#This Row],[ART]]&amp;".pdf"</f>
        <v>SAYI-1.pdf</v>
      </c>
      <c r="M670" s="1"/>
      <c r="N670" s="1">
        <f>ROUNDUP(表1[[#This Row],[NUMBER]]/12,0)+1</f>
        <v>18</v>
      </c>
      <c r="O670" s="1"/>
      <c r="P670" s="1">
        <f>ROUNDUP(表1[[#This Row],[外箱贴标]]/12,0)+2</f>
        <v>2</v>
      </c>
      <c r="Q670" s="1">
        <f>ROUNDUP(表1[[#This Row],[NUMBER]]/25,0)</f>
        <v>9</v>
      </c>
    </row>
    <row r="671" spans="1:17">
      <c r="A671" s="1" t="s">
        <v>111</v>
      </c>
      <c r="B671" s="2">
        <v>43073</v>
      </c>
      <c r="C671" s="2" t="s">
        <v>144</v>
      </c>
      <c r="D671" t="s">
        <v>112</v>
      </c>
      <c r="E671">
        <v>7453089533373</v>
      </c>
      <c r="F671" t="s">
        <v>109</v>
      </c>
      <c r="G671">
        <v>38</v>
      </c>
      <c r="H671" s="10">
        <f>H668*3</f>
        <v>201</v>
      </c>
      <c r="I671" t="s">
        <v>154</v>
      </c>
      <c r="J671" t="s">
        <v>153</v>
      </c>
      <c r="K671" t="s">
        <v>58</v>
      </c>
      <c r="L671" s="1" t="str">
        <f>表1[[#This Row],[ART]]&amp;".pdf"</f>
        <v>SAYI-1.pdf</v>
      </c>
      <c r="M671" s="1"/>
      <c r="N671" s="1">
        <f>ROUNDUP(表1[[#This Row],[NUMBER]]/12,0)+1</f>
        <v>18</v>
      </c>
      <c r="O671" s="1"/>
      <c r="P671" s="1">
        <f>ROUNDUP(表1[[#This Row],[外箱贴标]]/12,0)+2</f>
        <v>2</v>
      </c>
      <c r="Q671" s="1">
        <f>ROUNDUP(表1[[#This Row],[NUMBER]]/25,0)</f>
        <v>9</v>
      </c>
    </row>
    <row r="672" spans="1:17">
      <c r="A672" s="1" t="s">
        <v>111</v>
      </c>
      <c r="B672" s="2">
        <v>43073</v>
      </c>
      <c r="C672" s="2" t="s">
        <v>144</v>
      </c>
      <c r="D672" t="s">
        <v>112</v>
      </c>
      <c r="E672">
        <v>7453089533373</v>
      </c>
      <c r="F672" t="s">
        <v>109</v>
      </c>
      <c r="G672">
        <v>39</v>
      </c>
      <c r="H672" s="10">
        <f>H669</f>
        <v>134</v>
      </c>
      <c r="I672" t="s">
        <v>154</v>
      </c>
      <c r="J672" t="s">
        <v>153</v>
      </c>
      <c r="K672" t="s">
        <v>58</v>
      </c>
      <c r="L672" s="1" t="str">
        <f>表1[[#This Row],[ART]]&amp;".pdf"</f>
        <v>SAYI-1.pdf</v>
      </c>
      <c r="M672" s="1"/>
      <c r="N672" s="1">
        <f>ROUNDUP(表1[[#This Row],[NUMBER]]/12,0)+1</f>
        <v>13</v>
      </c>
      <c r="O672" s="1"/>
      <c r="P672" s="1">
        <f>ROUNDUP(表1[[#This Row],[外箱贴标]]/12,0)+2</f>
        <v>2</v>
      </c>
      <c r="Q672" s="1">
        <f>ROUNDUP(表1[[#This Row],[NUMBER]]/25,0)</f>
        <v>6</v>
      </c>
    </row>
    <row r="673" spans="1:17">
      <c r="A673" s="1" t="s">
        <v>111</v>
      </c>
      <c r="B673" s="2">
        <v>43073</v>
      </c>
      <c r="C673" s="2" t="s">
        <v>144</v>
      </c>
      <c r="D673" t="s">
        <v>112</v>
      </c>
      <c r="E673">
        <v>7453089533373</v>
      </c>
      <c r="F673" t="s">
        <v>109</v>
      </c>
      <c r="G673">
        <v>40</v>
      </c>
      <c r="H673" s="10">
        <f>H668</f>
        <v>67</v>
      </c>
      <c r="I673" t="s">
        <v>154</v>
      </c>
      <c r="J673" t="s">
        <v>153</v>
      </c>
      <c r="K673" t="s">
        <v>58</v>
      </c>
      <c r="L673" s="1" t="str">
        <f>表1[[#This Row],[ART]]&amp;".pdf"</f>
        <v>SAYI-1.pdf</v>
      </c>
      <c r="M673" s="1"/>
      <c r="N673" s="1">
        <f>ROUNDUP(表1[[#This Row],[NUMBER]]/12,0)+1</f>
        <v>7</v>
      </c>
      <c r="O673" s="1"/>
      <c r="P673" s="1">
        <f>ROUNDUP(表1[[#This Row],[外箱贴标]]/12,0)+2</f>
        <v>2</v>
      </c>
      <c r="Q673" s="1">
        <f>ROUNDUP(表1[[#This Row],[NUMBER]]/25,0)</f>
        <v>3</v>
      </c>
    </row>
    <row r="674" spans="1:17">
      <c r="A674" s="1" t="s">
        <v>111</v>
      </c>
      <c r="B674" s="2">
        <v>43073</v>
      </c>
      <c r="C674" s="2" t="s">
        <v>144</v>
      </c>
      <c r="D674" t="s">
        <v>112</v>
      </c>
      <c r="E674">
        <v>7453089533373</v>
      </c>
      <c r="F674" t="s">
        <v>113</v>
      </c>
      <c r="G674">
        <v>35</v>
      </c>
      <c r="H674" s="10">
        <f>67*1</f>
        <v>67</v>
      </c>
      <c r="I674" t="s">
        <v>154</v>
      </c>
      <c r="J674" t="s">
        <v>153</v>
      </c>
      <c r="K674" t="s">
        <v>58</v>
      </c>
      <c r="L674" s="1" t="str">
        <f>表1[[#This Row],[ART]]&amp;".pdf"</f>
        <v>SAYI-1.pdf</v>
      </c>
      <c r="M674" s="1"/>
      <c r="N674" s="1">
        <f>ROUNDUP(表1[[#This Row],[NUMBER]]/12,0)+1</f>
        <v>7</v>
      </c>
      <c r="O674" s="1"/>
      <c r="P674" s="1">
        <f>ROUNDUP(表1[[#This Row],[外箱贴标]]/12,0)+2</f>
        <v>2</v>
      </c>
      <c r="Q674" s="1">
        <f>ROUNDUP(表1[[#This Row],[NUMBER]]/25,0)</f>
        <v>3</v>
      </c>
    </row>
    <row r="675" spans="1:17">
      <c r="A675" s="1" t="s">
        <v>111</v>
      </c>
      <c r="B675" s="2">
        <v>43073</v>
      </c>
      <c r="C675" s="2" t="s">
        <v>144</v>
      </c>
      <c r="D675" t="s">
        <v>112</v>
      </c>
      <c r="E675">
        <v>7453089533373</v>
      </c>
      <c r="F675" t="s">
        <v>113</v>
      </c>
      <c r="G675">
        <v>36</v>
      </c>
      <c r="H675" s="10">
        <f>H674*2</f>
        <v>134</v>
      </c>
      <c r="I675" t="s">
        <v>154</v>
      </c>
      <c r="J675" t="s">
        <v>153</v>
      </c>
      <c r="K675" t="s">
        <v>58</v>
      </c>
      <c r="L675" s="1" t="str">
        <f>表1[[#This Row],[ART]]&amp;".pdf"</f>
        <v>SAYI-1.pdf</v>
      </c>
      <c r="M675" s="1"/>
      <c r="N675" s="1">
        <f>ROUNDUP(表1[[#This Row],[NUMBER]]/12,0)+1</f>
        <v>13</v>
      </c>
      <c r="O675" s="1"/>
      <c r="P675" s="1">
        <f>ROUNDUP(表1[[#This Row],[外箱贴标]]/12,0)+2</f>
        <v>2</v>
      </c>
      <c r="Q675" s="1">
        <f>ROUNDUP(表1[[#This Row],[NUMBER]]/25,0)</f>
        <v>6</v>
      </c>
    </row>
    <row r="676" spans="1:17">
      <c r="A676" s="1" t="s">
        <v>111</v>
      </c>
      <c r="B676" s="2">
        <v>43073</v>
      </c>
      <c r="C676" s="2" t="s">
        <v>144</v>
      </c>
      <c r="D676" t="s">
        <v>112</v>
      </c>
      <c r="E676">
        <v>7453089533373</v>
      </c>
      <c r="F676" t="s">
        <v>113</v>
      </c>
      <c r="G676">
        <v>37</v>
      </c>
      <c r="H676" s="10">
        <f>H674*3</f>
        <v>201</v>
      </c>
      <c r="I676" t="s">
        <v>154</v>
      </c>
      <c r="J676" t="s">
        <v>153</v>
      </c>
      <c r="K676" t="s">
        <v>58</v>
      </c>
      <c r="L676" s="1" t="str">
        <f>表1[[#This Row],[ART]]&amp;".pdf"</f>
        <v>SAYI-1.pdf</v>
      </c>
      <c r="M676" s="1"/>
      <c r="N676" s="1">
        <f>ROUNDUP(表1[[#This Row],[NUMBER]]/12,0)+1</f>
        <v>18</v>
      </c>
      <c r="O676" s="1"/>
      <c r="P676" s="1">
        <f>ROUNDUP(表1[[#This Row],[外箱贴标]]/12,0)+2</f>
        <v>2</v>
      </c>
      <c r="Q676" s="1">
        <f>ROUNDUP(表1[[#This Row],[NUMBER]]/25,0)</f>
        <v>9</v>
      </c>
    </row>
    <row r="677" spans="1:17">
      <c r="A677" s="1" t="s">
        <v>111</v>
      </c>
      <c r="B677" s="2">
        <v>43073</v>
      </c>
      <c r="C677" s="2" t="s">
        <v>144</v>
      </c>
      <c r="D677" t="s">
        <v>112</v>
      </c>
      <c r="E677">
        <v>7453089533373</v>
      </c>
      <c r="F677" t="s">
        <v>113</v>
      </c>
      <c r="G677">
        <v>38</v>
      </c>
      <c r="H677" s="10">
        <f>H674*3</f>
        <v>201</v>
      </c>
      <c r="I677" t="s">
        <v>154</v>
      </c>
      <c r="J677" t="s">
        <v>153</v>
      </c>
      <c r="K677" t="s">
        <v>58</v>
      </c>
      <c r="L677" s="1" t="str">
        <f>表1[[#This Row],[ART]]&amp;".pdf"</f>
        <v>SAYI-1.pdf</v>
      </c>
      <c r="M677" s="1"/>
      <c r="N677" s="1">
        <f>ROUNDUP(表1[[#This Row],[NUMBER]]/12,0)+1</f>
        <v>18</v>
      </c>
      <c r="O677" s="1"/>
      <c r="P677" s="1">
        <f>ROUNDUP(表1[[#This Row],[外箱贴标]]/12,0)+2</f>
        <v>2</v>
      </c>
      <c r="Q677" s="1">
        <f>ROUNDUP(表1[[#This Row],[NUMBER]]/25,0)</f>
        <v>9</v>
      </c>
    </row>
    <row r="678" spans="1:17">
      <c r="A678" s="1" t="s">
        <v>111</v>
      </c>
      <c r="B678" s="2">
        <v>43073</v>
      </c>
      <c r="C678" s="2" t="s">
        <v>144</v>
      </c>
      <c r="D678" t="s">
        <v>112</v>
      </c>
      <c r="E678">
        <v>7453089533373</v>
      </c>
      <c r="F678" t="s">
        <v>113</v>
      </c>
      <c r="G678">
        <v>39</v>
      </c>
      <c r="H678" s="10">
        <f>H675</f>
        <v>134</v>
      </c>
      <c r="I678" t="s">
        <v>154</v>
      </c>
      <c r="J678" t="s">
        <v>153</v>
      </c>
      <c r="K678" t="s">
        <v>58</v>
      </c>
      <c r="L678" s="1" t="str">
        <f>表1[[#This Row],[ART]]&amp;".pdf"</f>
        <v>SAYI-1.pdf</v>
      </c>
      <c r="M678" s="1"/>
      <c r="N678" s="1">
        <f>ROUNDUP(表1[[#This Row],[NUMBER]]/12,0)+1</f>
        <v>13</v>
      </c>
      <c r="O678" s="1"/>
      <c r="P678" s="1">
        <f>ROUNDUP(表1[[#This Row],[外箱贴标]]/12,0)+2</f>
        <v>2</v>
      </c>
      <c r="Q678" s="1">
        <f>ROUNDUP(表1[[#This Row],[NUMBER]]/25,0)</f>
        <v>6</v>
      </c>
    </row>
    <row r="679" spans="1:17">
      <c r="A679" s="1" t="s">
        <v>111</v>
      </c>
      <c r="B679" s="2">
        <v>43073</v>
      </c>
      <c r="C679" s="2" t="s">
        <v>144</v>
      </c>
      <c r="D679" t="s">
        <v>112</v>
      </c>
      <c r="E679">
        <v>7453089533373</v>
      </c>
      <c r="F679" t="s">
        <v>113</v>
      </c>
      <c r="G679">
        <v>40</v>
      </c>
      <c r="H679" s="10">
        <f>H674</f>
        <v>67</v>
      </c>
      <c r="I679" t="s">
        <v>154</v>
      </c>
      <c r="J679" t="s">
        <v>153</v>
      </c>
      <c r="K679" t="s">
        <v>58</v>
      </c>
      <c r="L679" s="1" t="str">
        <f>表1[[#This Row],[ART]]&amp;".pdf"</f>
        <v>SAYI-1.pdf</v>
      </c>
      <c r="M679" s="1"/>
      <c r="N679" s="1">
        <f>ROUNDUP(表1[[#This Row],[NUMBER]]/12,0)+1</f>
        <v>7</v>
      </c>
      <c r="O679" s="1"/>
      <c r="P679" s="1">
        <f>ROUNDUP(表1[[#This Row],[外箱贴标]]/12,0)+2</f>
        <v>2</v>
      </c>
      <c r="Q679" s="1">
        <f>ROUNDUP(表1[[#This Row],[NUMBER]]/25,0)</f>
        <v>3</v>
      </c>
    </row>
    <row r="680" spans="1:17">
      <c r="A680" s="1" t="s">
        <v>111</v>
      </c>
      <c r="B680" s="2">
        <v>43073</v>
      </c>
      <c r="C680" s="2" t="s">
        <v>144</v>
      </c>
      <c r="D680" t="s">
        <v>114</v>
      </c>
      <c r="E680">
        <v>7453089533366</v>
      </c>
      <c r="F680" t="s">
        <v>7</v>
      </c>
      <c r="G680">
        <v>35</v>
      </c>
      <c r="H680" s="10">
        <f>67*1</f>
        <v>67</v>
      </c>
      <c r="I680" t="s">
        <v>21</v>
      </c>
      <c r="J680" t="s">
        <v>153</v>
      </c>
      <c r="K680" t="s">
        <v>58</v>
      </c>
      <c r="L680" s="1" t="str">
        <f>表1[[#This Row],[ART]]&amp;".pdf"</f>
        <v>TRITU-1.pdf</v>
      </c>
      <c r="M680" s="1"/>
      <c r="N680" s="1">
        <f>ROUNDUP(表1[[#This Row],[NUMBER]]/12,0)+1</f>
        <v>7</v>
      </c>
      <c r="O680" s="1"/>
      <c r="P680" s="1">
        <f>ROUNDUP(表1[[#This Row],[外箱贴标]]/12,0)+2</f>
        <v>2</v>
      </c>
      <c r="Q680" s="1">
        <f>ROUNDUP(表1[[#This Row],[NUMBER]]/25,0)</f>
        <v>3</v>
      </c>
    </row>
    <row r="681" spans="1:17">
      <c r="A681" s="1" t="s">
        <v>111</v>
      </c>
      <c r="B681" s="2">
        <v>43073</v>
      </c>
      <c r="C681" s="2" t="s">
        <v>144</v>
      </c>
      <c r="D681" t="s">
        <v>114</v>
      </c>
      <c r="E681">
        <v>7453089533366</v>
      </c>
      <c r="F681" t="s">
        <v>7</v>
      </c>
      <c r="G681">
        <v>36</v>
      </c>
      <c r="H681" s="10">
        <f>H680*2</f>
        <v>134</v>
      </c>
      <c r="I681" t="s">
        <v>21</v>
      </c>
      <c r="J681" t="s">
        <v>153</v>
      </c>
      <c r="K681" t="s">
        <v>58</v>
      </c>
      <c r="L681" s="1" t="str">
        <f>表1[[#This Row],[ART]]&amp;".pdf"</f>
        <v>TRITU-1.pdf</v>
      </c>
      <c r="M681" s="1"/>
      <c r="N681" s="1">
        <f>ROUNDUP(表1[[#This Row],[NUMBER]]/12,0)+1</f>
        <v>13</v>
      </c>
      <c r="O681" s="1"/>
      <c r="P681" s="1">
        <f>ROUNDUP(表1[[#This Row],[外箱贴标]]/12,0)+2</f>
        <v>2</v>
      </c>
      <c r="Q681" s="1">
        <f>ROUNDUP(表1[[#This Row],[NUMBER]]/25,0)</f>
        <v>6</v>
      </c>
    </row>
    <row r="682" spans="1:17">
      <c r="A682" s="1" t="s">
        <v>111</v>
      </c>
      <c r="B682" s="2">
        <v>43073</v>
      </c>
      <c r="C682" s="2" t="s">
        <v>144</v>
      </c>
      <c r="D682" t="s">
        <v>114</v>
      </c>
      <c r="E682">
        <v>7453089533366</v>
      </c>
      <c r="F682" t="s">
        <v>7</v>
      </c>
      <c r="G682">
        <v>37</v>
      </c>
      <c r="H682" s="10">
        <f>H680*3</f>
        <v>201</v>
      </c>
      <c r="I682" t="s">
        <v>21</v>
      </c>
      <c r="J682" t="s">
        <v>153</v>
      </c>
      <c r="K682" t="s">
        <v>58</v>
      </c>
      <c r="L682" s="1" t="str">
        <f>表1[[#This Row],[ART]]&amp;".pdf"</f>
        <v>TRITU-1.pdf</v>
      </c>
      <c r="M682" s="1"/>
      <c r="N682" s="1">
        <f>ROUNDUP(表1[[#This Row],[NUMBER]]/12,0)+1</f>
        <v>18</v>
      </c>
      <c r="O682" s="1"/>
      <c r="P682" s="1">
        <f>ROUNDUP(表1[[#This Row],[外箱贴标]]/12,0)+2</f>
        <v>2</v>
      </c>
      <c r="Q682" s="1">
        <f>ROUNDUP(表1[[#This Row],[NUMBER]]/25,0)</f>
        <v>9</v>
      </c>
    </row>
    <row r="683" spans="1:17">
      <c r="A683" s="1" t="s">
        <v>111</v>
      </c>
      <c r="B683" s="2">
        <v>43073</v>
      </c>
      <c r="C683" s="2" t="s">
        <v>144</v>
      </c>
      <c r="D683" t="s">
        <v>114</v>
      </c>
      <c r="E683">
        <v>7453089533366</v>
      </c>
      <c r="F683" t="s">
        <v>7</v>
      </c>
      <c r="G683">
        <v>38</v>
      </c>
      <c r="H683" s="10">
        <f>H680*3</f>
        <v>201</v>
      </c>
      <c r="I683" t="s">
        <v>21</v>
      </c>
      <c r="J683" t="s">
        <v>153</v>
      </c>
      <c r="K683" t="s">
        <v>58</v>
      </c>
      <c r="L683" s="1" t="str">
        <f>表1[[#This Row],[ART]]&amp;".pdf"</f>
        <v>TRITU-1.pdf</v>
      </c>
      <c r="M683" s="1"/>
      <c r="N683" s="1">
        <f>ROUNDUP(表1[[#This Row],[NUMBER]]/12,0)+1</f>
        <v>18</v>
      </c>
      <c r="O683" s="1"/>
      <c r="P683" s="1">
        <f>ROUNDUP(表1[[#This Row],[外箱贴标]]/12,0)+2</f>
        <v>2</v>
      </c>
      <c r="Q683" s="1">
        <f>ROUNDUP(表1[[#This Row],[NUMBER]]/25,0)</f>
        <v>9</v>
      </c>
    </row>
    <row r="684" spans="1:17">
      <c r="A684" s="1" t="s">
        <v>111</v>
      </c>
      <c r="B684" s="2">
        <v>43073</v>
      </c>
      <c r="C684" s="2" t="s">
        <v>144</v>
      </c>
      <c r="D684" t="s">
        <v>114</v>
      </c>
      <c r="E684">
        <v>7453089533366</v>
      </c>
      <c r="F684" t="s">
        <v>7</v>
      </c>
      <c r="G684">
        <v>39</v>
      </c>
      <c r="H684" s="10">
        <f>H681</f>
        <v>134</v>
      </c>
      <c r="I684" t="s">
        <v>21</v>
      </c>
      <c r="J684" t="s">
        <v>153</v>
      </c>
      <c r="K684" t="s">
        <v>58</v>
      </c>
      <c r="L684" s="1" t="str">
        <f>表1[[#This Row],[ART]]&amp;".pdf"</f>
        <v>TRITU-1.pdf</v>
      </c>
      <c r="M684" s="1"/>
      <c r="N684" s="1">
        <f>ROUNDUP(表1[[#This Row],[NUMBER]]/12,0)+1</f>
        <v>13</v>
      </c>
      <c r="O684" s="1"/>
      <c r="P684" s="1">
        <f>ROUNDUP(表1[[#This Row],[外箱贴标]]/12,0)+2</f>
        <v>2</v>
      </c>
      <c r="Q684" s="1">
        <f>ROUNDUP(表1[[#This Row],[NUMBER]]/25,0)</f>
        <v>6</v>
      </c>
    </row>
    <row r="685" spans="1:17">
      <c r="A685" s="1" t="s">
        <v>111</v>
      </c>
      <c r="B685" s="2">
        <v>43073</v>
      </c>
      <c r="C685" s="2" t="s">
        <v>144</v>
      </c>
      <c r="D685" t="s">
        <v>114</v>
      </c>
      <c r="E685">
        <v>7453089533366</v>
      </c>
      <c r="F685" t="s">
        <v>7</v>
      </c>
      <c r="G685">
        <v>40</v>
      </c>
      <c r="H685" s="10">
        <f>H680</f>
        <v>67</v>
      </c>
      <c r="I685" t="s">
        <v>21</v>
      </c>
      <c r="J685" t="s">
        <v>153</v>
      </c>
      <c r="K685" t="s">
        <v>58</v>
      </c>
      <c r="L685" s="1" t="str">
        <f>表1[[#This Row],[ART]]&amp;".pdf"</f>
        <v>TRITU-1.pdf</v>
      </c>
      <c r="M685" s="1"/>
      <c r="N685" s="1">
        <f>ROUNDUP(表1[[#This Row],[NUMBER]]/12,0)+1</f>
        <v>7</v>
      </c>
      <c r="O685" s="1"/>
      <c r="P685" s="1">
        <f>ROUNDUP(表1[[#This Row],[外箱贴标]]/12,0)+2</f>
        <v>2</v>
      </c>
      <c r="Q685" s="1">
        <f>ROUNDUP(表1[[#This Row],[NUMBER]]/25,0)</f>
        <v>3</v>
      </c>
    </row>
    <row r="686" spans="1:17">
      <c r="A686" s="1" t="s">
        <v>111</v>
      </c>
      <c r="B686" s="2">
        <v>43073</v>
      </c>
      <c r="C686" s="2" t="s">
        <v>144</v>
      </c>
      <c r="D686" t="s">
        <v>114</v>
      </c>
      <c r="E686">
        <v>7453089533366</v>
      </c>
      <c r="F686" t="s">
        <v>38</v>
      </c>
      <c r="G686">
        <v>35</v>
      </c>
      <c r="H686" s="10">
        <f>67*1</f>
        <v>67</v>
      </c>
      <c r="I686" t="s">
        <v>21</v>
      </c>
      <c r="J686" t="s">
        <v>153</v>
      </c>
      <c r="K686" t="s">
        <v>58</v>
      </c>
      <c r="L686" s="1" t="str">
        <f>表1[[#This Row],[ART]]&amp;".pdf"</f>
        <v>TRITU-1.pdf</v>
      </c>
      <c r="M686" s="1"/>
      <c r="N686" s="1">
        <f>ROUNDUP(表1[[#This Row],[NUMBER]]/12,0)+1</f>
        <v>7</v>
      </c>
      <c r="O686" s="1"/>
      <c r="P686" s="1">
        <f>ROUNDUP(表1[[#This Row],[外箱贴标]]/12,0)+2</f>
        <v>2</v>
      </c>
      <c r="Q686" s="1">
        <f>ROUNDUP(表1[[#This Row],[NUMBER]]/25,0)</f>
        <v>3</v>
      </c>
    </row>
    <row r="687" spans="1:17">
      <c r="A687" s="1" t="s">
        <v>111</v>
      </c>
      <c r="B687" s="2">
        <v>43073</v>
      </c>
      <c r="C687" s="2" t="s">
        <v>144</v>
      </c>
      <c r="D687" t="s">
        <v>114</v>
      </c>
      <c r="E687">
        <v>7453089533366</v>
      </c>
      <c r="F687" t="s">
        <v>38</v>
      </c>
      <c r="G687">
        <v>36</v>
      </c>
      <c r="H687" s="10">
        <f>H686*2</f>
        <v>134</v>
      </c>
      <c r="I687" t="s">
        <v>21</v>
      </c>
      <c r="J687" t="s">
        <v>153</v>
      </c>
      <c r="K687" t="s">
        <v>58</v>
      </c>
      <c r="L687" s="1" t="str">
        <f>表1[[#This Row],[ART]]&amp;".pdf"</f>
        <v>TRITU-1.pdf</v>
      </c>
      <c r="M687" s="1"/>
      <c r="N687" s="1">
        <f>ROUNDUP(表1[[#This Row],[NUMBER]]/12,0)+1</f>
        <v>13</v>
      </c>
      <c r="O687" s="1"/>
      <c r="P687" s="1">
        <f>ROUNDUP(表1[[#This Row],[外箱贴标]]/12,0)+2</f>
        <v>2</v>
      </c>
      <c r="Q687" s="1">
        <f>ROUNDUP(表1[[#This Row],[NUMBER]]/25,0)</f>
        <v>6</v>
      </c>
    </row>
    <row r="688" spans="1:17">
      <c r="A688" s="1" t="s">
        <v>111</v>
      </c>
      <c r="B688" s="2">
        <v>43073</v>
      </c>
      <c r="C688" s="2" t="s">
        <v>144</v>
      </c>
      <c r="D688" t="s">
        <v>114</v>
      </c>
      <c r="E688">
        <v>7453089533366</v>
      </c>
      <c r="F688" t="s">
        <v>38</v>
      </c>
      <c r="G688">
        <v>37</v>
      </c>
      <c r="H688" s="10">
        <f>H686*3</f>
        <v>201</v>
      </c>
      <c r="I688" t="s">
        <v>21</v>
      </c>
      <c r="J688" t="s">
        <v>153</v>
      </c>
      <c r="K688" t="s">
        <v>58</v>
      </c>
      <c r="L688" s="1" t="str">
        <f>表1[[#This Row],[ART]]&amp;".pdf"</f>
        <v>TRITU-1.pdf</v>
      </c>
      <c r="M688" s="1"/>
      <c r="N688" s="1">
        <f>ROUNDUP(表1[[#This Row],[NUMBER]]/12,0)+1</f>
        <v>18</v>
      </c>
      <c r="O688" s="1"/>
      <c r="P688" s="1">
        <f>ROUNDUP(表1[[#This Row],[外箱贴标]]/12,0)+2</f>
        <v>2</v>
      </c>
      <c r="Q688" s="1">
        <f>ROUNDUP(表1[[#This Row],[NUMBER]]/25,0)</f>
        <v>9</v>
      </c>
    </row>
    <row r="689" spans="1:17">
      <c r="A689" s="1" t="s">
        <v>111</v>
      </c>
      <c r="B689" s="2">
        <v>43073</v>
      </c>
      <c r="C689" s="2" t="s">
        <v>144</v>
      </c>
      <c r="D689" t="s">
        <v>114</v>
      </c>
      <c r="E689">
        <v>7453089533366</v>
      </c>
      <c r="F689" t="s">
        <v>38</v>
      </c>
      <c r="G689">
        <v>38</v>
      </c>
      <c r="H689" s="10">
        <f>H686*3</f>
        <v>201</v>
      </c>
      <c r="I689" t="s">
        <v>21</v>
      </c>
      <c r="J689" t="s">
        <v>153</v>
      </c>
      <c r="K689" t="s">
        <v>58</v>
      </c>
      <c r="L689" s="1" t="str">
        <f>表1[[#This Row],[ART]]&amp;".pdf"</f>
        <v>TRITU-1.pdf</v>
      </c>
      <c r="M689" s="1"/>
      <c r="N689" s="1">
        <f>ROUNDUP(表1[[#This Row],[NUMBER]]/12,0)+1</f>
        <v>18</v>
      </c>
      <c r="O689" s="1"/>
      <c r="P689" s="1">
        <f>ROUNDUP(表1[[#This Row],[外箱贴标]]/12,0)+2</f>
        <v>2</v>
      </c>
      <c r="Q689" s="1">
        <f>ROUNDUP(表1[[#This Row],[NUMBER]]/25,0)</f>
        <v>9</v>
      </c>
    </row>
    <row r="690" spans="1:17">
      <c r="A690" s="1" t="s">
        <v>111</v>
      </c>
      <c r="B690" s="2">
        <v>43073</v>
      </c>
      <c r="C690" s="2" t="s">
        <v>144</v>
      </c>
      <c r="D690" t="s">
        <v>114</v>
      </c>
      <c r="E690">
        <v>7453089533366</v>
      </c>
      <c r="F690" t="s">
        <v>38</v>
      </c>
      <c r="G690">
        <v>39</v>
      </c>
      <c r="H690" s="10">
        <f>H687</f>
        <v>134</v>
      </c>
      <c r="I690" t="s">
        <v>21</v>
      </c>
      <c r="J690" t="s">
        <v>153</v>
      </c>
      <c r="K690" t="s">
        <v>58</v>
      </c>
      <c r="L690" s="1" t="str">
        <f>表1[[#This Row],[ART]]&amp;".pdf"</f>
        <v>TRITU-1.pdf</v>
      </c>
      <c r="M690" s="1"/>
      <c r="N690" s="1">
        <f>ROUNDUP(表1[[#This Row],[NUMBER]]/12,0)+1</f>
        <v>13</v>
      </c>
      <c r="O690" s="1"/>
      <c r="P690" s="1">
        <f>ROUNDUP(表1[[#This Row],[外箱贴标]]/12,0)+2</f>
        <v>2</v>
      </c>
      <c r="Q690" s="1">
        <f>ROUNDUP(表1[[#This Row],[NUMBER]]/25,0)</f>
        <v>6</v>
      </c>
    </row>
    <row r="691" spans="1:17">
      <c r="A691" s="1" t="s">
        <v>111</v>
      </c>
      <c r="B691" s="2">
        <v>43073</v>
      </c>
      <c r="C691" s="2" t="s">
        <v>144</v>
      </c>
      <c r="D691" t="s">
        <v>114</v>
      </c>
      <c r="E691">
        <v>7453089533366</v>
      </c>
      <c r="F691" t="s">
        <v>38</v>
      </c>
      <c r="G691">
        <v>40</v>
      </c>
      <c r="H691" s="10">
        <f>H686</f>
        <v>67</v>
      </c>
      <c r="I691" t="s">
        <v>21</v>
      </c>
      <c r="J691" t="s">
        <v>153</v>
      </c>
      <c r="K691" t="s">
        <v>58</v>
      </c>
      <c r="L691" s="1" t="str">
        <f>表1[[#This Row],[ART]]&amp;".pdf"</f>
        <v>TRITU-1.pdf</v>
      </c>
      <c r="M691" s="1"/>
      <c r="N691" s="1">
        <f>ROUNDUP(表1[[#This Row],[NUMBER]]/12,0)+1</f>
        <v>7</v>
      </c>
      <c r="O691" s="1"/>
      <c r="P691" s="1">
        <f>ROUNDUP(表1[[#This Row],[外箱贴标]]/12,0)+2</f>
        <v>2</v>
      </c>
      <c r="Q691" s="1">
        <f>ROUNDUP(表1[[#This Row],[NUMBER]]/25,0)</f>
        <v>3</v>
      </c>
    </row>
    <row r="692" spans="1:17">
      <c r="A692" s="1" t="s">
        <v>111</v>
      </c>
      <c r="B692" s="2">
        <v>43073</v>
      </c>
      <c r="C692" s="2" t="s">
        <v>144</v>
      </c>
      <c r="D692" t="s">
        <v>114</v>
      </c>
      <c r="E692">
        <v>7453089533366</v>
      </c>
      <c r="F692" t="s">
        <v>9</v>
      </c>
      <c r="G692">
        <v>35</v>
      </c>
      <c r="H692" s="10">
        <f>67*1</f>
        <v>67</v>
      </c>
      <c r="I692" t="s">
        <v>21</v>
      </c>
      <c r="J692" t="s">
        <v>153</v>
      </c>
      <c r="K692" t="s">
        <v>58</v>
      </c>
      <c r="L692" s="1" t="str">
        <f>表1[[#This Row],[ART]]&amp;".pdf"</f>
        <v>TRITU-1.pdf</v>
      </c>
      <c r="M692" s="1"/>
      <c r="N692" s="1">
        <f>ROUNDUP(表1[[#This Row],[NUMBER]]/12,0)+1</f>
        <v>7</v>
      </c>
      <c r="O692" s="1"/>
      <c r="P692" s="1">
        <f>ROUNDUP(表1[[#This Row],[外箱贴标]]/12,0)+2</f>
        <v>2</v>
      </c>
      <c r="Q692" s="1">
        <f>ROUNDUP(表1[[#This Row],[NUMBER]]/25,0)</f>
        <v>3</v>
      </c>
    </row>
    <row r="693" spans="1:17">
      <c r="A693" s="1" t="s">
        <v>111</v>
      </c>
      <c r="B693" s="2">
        <v>43073</v>
      </c>
      <c r="C693" s="2" t="s">
        <v>144</v>
      </c>
      <c r="D693" t="s">
        <v>114</v>
      </c>
      <c r="E693">
        <v>7453089533366</v>
      </c>
      <c r="F693" t="s">
        <v>9</v>
      </c>
      <c r="G693">
        <v>36</v>
      </c>
      <c r="H693" s="10">
        <f>H692*2</f>
        <v>134</v>
      </c>
      <c r="I693" t="s">
        <v>21</v>
      </c>
      <c r="J693" t="s">
        <v>153</v>
      </c>
      <c r="K693" t="s">
        <v>58</v>
      </c>
      <c r="L693" s="1" t="str">
        <f>表1[[#This Row],[ART]]&amp;".pdf"</f>
        <v>TRITU-1.pdf</v>
      </c>
      <c r="M693" s="1"/>
      <c r="N693" s="1">
        <f>ROUNDUP(表1[[#This Row],[NUMBER]]/12,0)+1</f>
        <v>13</v>
      </c>
      <c r="O693" s="1"/>
      <c r="P693" s="1">
        <f>ROUNDUP(表1[[#This Row],[外箱贴标]]/12,0)+2</f>
        <v>2</v>
      </c>
      <c r="Q693" s="1">
        <f>ROUNDUP(表1[[#This Row],[NUMBER]]/25,0)</f>
        <v>6</v>
      </c>
    </row>
    <row r="694" spans="1:17">
      <c r="A694" s="1" t="s">
        <v>111</v>
      </c>
      <c r="B694" s="2">
        <v>43073</v>
      </c>
      <c r="C694" s="2" t="s">
        <v>144</v>
      </c>
      <c r="D694" t="s">
        <v>114</v>
      </c>
      <c r="E694">
        <v>7453089533366</v>
      </c>
      <c r="F694" t="s">
        <v>9</v>
      </c>
      <c r="G694">
        <v>37</v>
      </c>
      <c r="H694" s="10">
        <f>H692*3</f>
        <v>201</v>
      </c>
      <c r="I694" t="s">
        <v>21</v>
      </c>
      <c r="J694" t="s">
        <v>153</v>
      </c>
      <c r="K694" t="s">
        <v>58</v>
      </c>
      <c r="L694" s="1" t="str">
        <f>表1[[#This Row],[ART]]&amp;".pdf"</f>
        <v>TRITU-1.pdf</v>
      </c>
      <c r="M694" s="1"/>
      <c r="N694" s="1">
        <f>ROUNDUP(表1[[#This Row],[NUMBER]]/12,0)+1</f>
        <v>18</v>
      </c>
      <c r="O694" s="1"/>
      <c r="P694" s="1">
        <f>ROUNDUP(表1[[#This Row],[外箱贴标]]/12,0)+2</f>
        <v>2</v>
      </c>
      <c r="Q694" s="1">
        <f>ROUNDUP(表1[[#This Row],[NUMBER]]/25,0)</f>
        <v>9</v>
      </c>
    </row>
    <row r="695" spans="1:17">
      <c r="A695" s="1" t="s">
        <v>111</v>
      </c>
      <c r="B695" s="2">
        <v>43073</v>
      </c>
      <c r="C695" s="2" t="s">
        <v>144</v>
      </c>
      <c r="D695" t="s">
        <v>114</v>
      </c>
      <c r="E695">
        <v>7453089533366</v>
      </c>
      <c r="F695" t="s">
        <v>9</v>
      </c>
      <c r="G695">
        <v>38</v>
      </c>
      <c r="H695" s="10">
        <f>H692*3</f>
        <v>201</v>
      </c>
      <c r="I695" t="s">
        <v>21</v>
      </c>
      <c r="J695" t="s">
        <v>153</v>
      </c>
      <c r="K695" t="s">
        <v>58</v>
      </c>
      <c r="L695" s="1" t="str">
        <f>表1[[#This Row],[ART]]&amp;".pdf"</f>
        <v>TRITU-1.pdf</v>
      </c>
      <c r="M695" s="1"/>
      <c r="N695" s="1">
        <f>ROUNDUP(表1[[#This Row],[NUMBER]]/12,0)+1</f>
        <v>18</v>
      </c>
      <c r="O695" s="1"/>
      <c r="P695" s="1">
        <f>ROUNDUP(表1[[#This Row],[外箱贴标]]/12,0)+2</f>
        <v>2</v>
      </c>
      <c r="Q695" s="1">
        <f>ROUNDUP(表1[[#This Row],[NUMBER]]/25,0)</f>
        <v>9</v>
      </c>
    </row>
    <row r="696" spans="1:17">
      <c r="A696" s="1" t="s">
        <v>111</v>
      </c>
      <c r="B696" s="2">
        <v>43073</v>
      </c>
      <c r="C696" s="2" t="s">
        <v>144</v>
      </c>
      <c r="D696" t="s">
        <v>114</v>
      </c>
      <c r="E696">
        <v>7453089533366</v>
      </c>
      <c r="F696" t="s">
        <v>9</v>
      </c>
      <c r="G696">
        <v>39</v>
      </c>
      <c r="H696" s="10">
        <f>H693</f>
        <v>134</v>
      </c>
      <c r="I696" t="s">
        <v>21</v>
      </c>
      <c r="J696" t="s">
        <v>153</v>
      </c>
      <c r="K696" t="s">
        <v>58</v>
      </c>
      <c r="L696" s="1" t="str">
        <f>表1[[#This Row],[ART]]&amp;".pdf"</f>
        <v>TRITU-1.pdf</v>
      </c>
      <c r="M696" s="1"/>
      <c r="N696" s="1">
        <f>ROUNDUP(表1[[#This Row],[NUMBER]]/12,0)+1</f>
        <v>13</v>
      </c>
      <c r="O696" s="1"/>
      <c r="P696" s="1">
        <f>ROUNDUP(表1[[#This Row],[外箱贴标]]/12,0)+2</f>
        <v>2</v>
      </c>
      <c r="Q696" s="1">
        <f>ROUNDUP(表1[[#This Row],[NUMBER]]/25,0)</f>
        <v>6</v>
      </c>
    </row>
    <row r="697" spans="1:17">
      <c r="A697" s="1" t="s">
        <v>111</v>
      </c>
      <c r="B697" s="2">
        <v>43073</v>
      </c>
      <c r="C697" s="2" t="s">
        <v>144</v>
      </c>
      <c r="D697" t="s">
        <v>114</v>
      </c>
      <c r="E697">
        <v>7453089533366</v>
      </c>
      <c r="F697" t="s">
        <v>9</v>
      </c>
      <c r="G697">
        <v>40</v>
      </c>
      <c r="H697" s="10">
        <f>H692</f>
        <v>67</v>
      </c>
      <c r="I697" t="s">
        <v>21</v>
      </c>
      <c r="J697" t="s">
        <v>153</v>
      </c>
      <c r="K697" t="s">
        <v>58</v>
      </c>
      <c r="L697" s="1" t="str">
        <f>表1[[#This Row],[ART]]&amp;".pdf"</f>
        <v>TRITU-1.pdf</v>
      </c>
      <c r="M697" s="1"/>
      <c r="N697" s="1">
        <f>ROUNDUP(表1[[#This Row],[NUMBER]]/12,0)+1</f>
        <v>7</v>
      </c>
      <c r="O697" s="1"/>
      <c r="P697" s="1">
        <f>ROUNDUP(表1[[#This Row],[外箱贴标]]/12,0)+2</f>
        <v>2</v>
      </c>
      <c r="Q697" s="1">
        <f>ROUNDUP(表1[[#This Row],[NUMBER]]/25,0)</f>
        <v>3</v>
      </c>
    </row>
    <row r="698" spans="1:17">
      <c r="A698" s="1" t="s">
        <v>111</v>
      </c>
      <c r="B698" s="2">
        <v>43073</v>
      </c>
      <c r="C698" s="2" t="s">
        <v>144</v>
      </c>
      <c r="D698" t="s">
        <v>114</v>
      </c>
      <c r="E698">
        <v>7453089533366</v>
      </c>
      <c r="F698" t="s">
        <v>115</v>
      </c>
      <c r="G698">
        <v>35</v>
      </c>
      <c r="H698" s="10">
        <f>67*1</f>
        <v>67</v>
      </c>
      <c r="I698" t="s">
        <v>21</v>
      </c>
      <c r="J698" t="s">
        <v>153</v>
      </c>
      <c r="K698" t="s">
        <v>58</v>
      </c>
      <c r="L698" s="1" t="str">
        <f>表1[[#This Row],[ART]]&amp;".pdf"</f>
        <v>TRITU-1.pdf</v>
      </c>
      <c r="M698" s="1"/>
      <c r="N698" s="1">
        <f>ROUNDUP(表1[[#This Row],[NUMBER]]/12,0)+1</f>
        <v>7</v>
      </c>
      <c r="O698" s="1"/>
      <c r="P698" s="1">
        <f>ROUNDUP(表1[[#This Row],[外箱贴标]]/12,0)+2</f>
        <v>2</v>
      </c>
      <c r="Q698" s="1">
        <f>ROUNDUP(表1[[#This Row],[NUMBER]]/25,0)</f>
        <v>3</v>
      </c>
    </row>
    <row r="699" spans="1:17">
      <c r="A699" s="1" t="s">
        <v>111</v>
      </c>
      <c r="B699" s="2">
        <v>43073</v>
      </c>
      <c r="C699" s="2" t="s">
        <v>144</v>
      </c>
      <c r="D699" t="s">
        <v>114</v>
      </c>
      <c r="E699">
        <v>7453089533366</v>
      </c>
      <c r="F699" t="s">
        <v>115</v>
      </c>
      <c r="G699">
        <v>36</v>
      </c>
      <c r="H699" s="10">
        <f>H698*2</f>
        <v>134</v>
      </c>
      <c r="I699" t="s">
        <v>21</v>
      </c>
      <c r="J699" t="s">
        <v>153</v>
      </c>
      <c r="K699" t="s">
        <v>58</v>
      </c>
      <c r="L699" s="1" t="str">
        <f>表1[[#This Row],[ART]]&amp;".pdf"</f>
        <v>TRITU-1.pdf</v>
      </c>
      <c r="M699" s="1"/>
      <c r="N699" s="1">
        <f>ROUNDUP(表1[[#This Row],[NUMBER]]/12,0)+1</f>
        <v>13</v>
      </c>
      <c r="O699" s="1"/>
      <c r="P699" s="1">
        <f>ROUNDUP(表1[[#This Row],[外箱贴标]]/12,0)+2</f>
        <v>2</v>
      </c>
      <c r="Q699" s="1">
        <f>ROUNDUP(表1[[#This Row],[NUMBER]]/25,0)</f>
        <v>6</v>
      </c>
    </row>
    <row r="700" spans="1:17">
      <c r="A700" s="1" t="s">
        <v>111</v>
      </c>
      <c r="B700" s="2">
        <v>43073</v>
      </c>
      <c r="C700" s="2" t="s">
        <v>144</v>
      </c>
      <c r="D700" t="s">
        <v>114</v>
      </c>
      <c r="E700">
        <v>7453089533366</v>
      </c>
      <c r="F700" t="s">
        <v>115</v>
      </c>
      <c r="G700">
        <v>37</v>
      </c>
      <c r="H700" s="10">
        <f>H698*3</f>
        <v>201</v>
      </c>
      <c r="I700" t="s">
        <v>21</v>
      </c>
      <c r="J700" t="s">
        <v>153</v>
      </c>
      <c r="K700" t="s">
        <v>58</v>
      </c>
      <c r="L700" s="1" t="str">
        <f>表1[[#This Row],[ART]]&amp;".pdf"</f>
        <v>TRITU-1.pdf</v>
      </c>
      <c r="M700" s="1"/>
      <c r="N700" s="1">
        <f>ROUNDUP(表1[[#This Row],[NUMBER]]/12,0)+1</f>
        <v>18</v>
      </c>
      <c r="O700" s="1"/>
      <c r="P700" s="1">
        <f>ROUNDUP(表1[[#This Row],[外箱贴标]]/12,0)+2</f>
        <v>2</v>
      </c>
      <c r="Q700" s="1">
        <f>ROUNDUP(表1[[#This Row],[NUMBER]]/25,0)</f>
        <v>9</v>
      </c>
    </row>
    <row r="701" spans="1:17">
      <c r="A701" s="1" t="s">
        <v>111</v>
      </c>
      <c r="B701" s="2">
        <v>43073</v>
      </c>
      <c r="C701" s="2" t="s">
        <v>144</v>
      </c>
      <c r="D701" t="s">
        <v>114</v>
      </c>
      <c r="E701">
        <v>7453089533366</v>
      </c>
      <c r="F701" t="s">
        <v>115</v>
      </c>
      <c r="G701">
        <v>38</v>
      </c>
      <c r="H701" s="10">
        <f>H698*3</f>
        <v>201</v>
      </c>
      <c r="I701" t="s">
        <v>21</v>
      </c>
      <c r="J701" t="s">
        <v>153</v>
      </c>
      <c r="K701" t="s">
        <v>58</v>
      </c>
      <c r="L701" s="1" t="str">
        <f>表1[[#This Row],[ART]]&amp;".pdf"</f>
        <v>TRITU-1.pdf</v>
      </c>
      <c r="M701" s="1"/>
      <c r="N701" s="1">
        <f>ROUNDUP(表1[[#This Row],[NUMBER]]/12,0)+1</f>
        <v>18</v>
      </c>
      <c r="O701" s="1"/>
      <c r="P701" s="1">
        <f>ROUNDUP(表1[[#This Row],[外箱贴标]]/12,0)+2</f>
        <v>2</v>
      </c>
      <c r="Q701" s="1">
        <f>ROUNDUP(表1[[#This Row],[NUMBER]]/25,0)</f>
        <v>9</v>
      </c>
    </row>
    <row r="702" spans="1:17">
      <c r="A702" s="1" t="s">
        <v>111</v>
      </c>
      <c r="B702" s="2">
        <v>43073</v>
      </c>
      <c r="C702" s="2" t="s">
        <v>144</v>
      </c>
      <c r="D702" t="s">
        <v>114</v>
      </c>
      <c r="E702">
        <v>7453089533366</v>
      </c>
      <c r="F702" t="s">
        <v>115</v>
      </c>
      <c r="G702">
        <v>39</v>
      </c>
      <c r="H702" s="10">
        <f>H699</f>
        <v>134</v>
      </c>
      <c r="I702" t="s">
        <v>21</v>
      </c>
      <c r="J702" t="s">
        <v>153</v>
      </c>
      <c r="K702" t="s">
        <v>58</v>
      </c>
      <c r="L702" s="1" t="str">
        <f>表1[[#This Row],[ART]]&amp;".pdf"</f>
        <v>TRITU-1.pdf</v>
      </c>
      <c r="M702" s="1"/>
      <c r="N702" s="1">
        <f>ROUNDUP(表1[[#This Row],[NUMBER]]/12,0)+1</f>
        <v>13</v>
      </c>
      <c r="O702" s="1"/>
      <c r="P702" s="1">
        <f>ROUNDUP(表1[[#This Row],[外箱贴标]]/12,0)+2</f>
        <v>2</v>
      </c>
      <c r="Q702" s="1">
        <f>ROUNDUP(表1[[#This Row],[NUMBER]]/25,0)</f>
        <v>6</v>
      </c>
    </row>
    <row r="703" spans="1:17">
      <c r="A703" s="1" t="s">
        <v>111</v>
      </c>
      <c r="B703" s="2">
        <v>43073</v>
      </c>
      <c r="C703" s="2" t="s">
        <v>144</v>
      </c>
      <c r="D703" t="s">
        <v>114</v>
      </c>
      <c r="E703">
        <v>7453089533366</v>
      </c>
      <c r="F703" t="s">
        <v>115</v>
      </c>
      <c r="G703">
        <v>40</v>
      </c>
      <c r="H703" s="10">
        <f>H698</f>
        <v>67</v>
      </c>
      <c r="I703" t="s">
        <v>21</v>
      </c>
      <c r="J703" t="s">
        <v>153</v>
      </c>
      <c r="K703" t="s">
        <v>58</v>
      </c>
      <c r="L703" s="1" t="str">
        <f>表1[[#This Row],[ART]]&amp;".pdf"</f>
        <v>TRITU-1.pdf</v>
      </c>
      <c r="M703" s="1"/>
      <c r="N703" s="1">
        <f>ROUNDUP(表1[[#This Row],[NUMBER]]/12,0)+1</f>
        <v>7</v>
      </c>
      <c r="O703" s="1"/>
      <c r="P703" s="1">
        <f>ROUNDUP(表1[[#This Row],[外箱贴标]]/12,0)+2</f>
        <v>2</v>
      </c>
      <c r="Q703" s="1">
        <f>ROUNDUP(表1[[#This Row],[NUMBER]]/25,0)</f>
        <v>3</v>
      </c>
    </row>
    <row r="704" spans="1:17">
      <c r="A704" s="1" t="s">
        <v>111</v>
      </c>
      <c r="B704" s="2">
        <v>43073</v>
      </c>
      <c r="C704" s="2" t="s">
        <v>144</v>
      </c>
      <c r="D704" t="s">
        <v>116</v>
      </c>
      <c r="E704">
        <v>7453089533397</v>
      </c>
      <c r="F704" t="s">
        <v>117</v>
      </c>
      <c r="G704">
        <v>35</v>
      </c>
      <c r="H704" s="10">
        <f>67*1</f>
        <v>67</v>
      </c>
      <c r="I704" t="s">
        <v>21</v>
      </c>
      <c r="J704" t="s">
        <v>153</v>
      </c>
      <c r="K704" t="s">
        <v>58</v>
      </c>
      <c r="L704" s="1" t="str">
        <f>表1[[#This Row],[ART]]&amp;".pdf"</f>
        <v>CADO-1.pdf</v>
      </c>
      <c r="M704" s="1"/>
      <c r="N704" s="1">
        <f>ROUNDUP(表1[[#This Row],[NUMBER]]/12,0)+1</f>
        <v>7</v>
      </c>
      <c r="O704" s="1"/>
      <c r="P704" s="1">
        <f>ROUNDUP(表1[[#This Row],[外箱贴标]]/12,0)+2</f>
        <v>2</v>
      </c>
      <c r="Q704" s="1">
        <f>ROUNDUP(表1[[#This Row],[NUMBER]]/25,0)</f>
        <v>3</v>
      </c>
    </row>
    <row r="705" spans="1:17">
      <c r="A705" s="1" t="s">
        <v>111</v>
      </c>
      <c r="B705" s="2">
        <v>43073</v>
      </c>
      <c r="C705" s="2" t="s">
        <v>144</v>
      </c>
      <c r="D705" t="s">
        <v>116</v>
      </c>
      <c r="E705">
        <v>7453089533397</v>
      </c>
      <c r="F705" t="s">
        <v>117</v>
      </c>
      <c r="G705">
        <v>36</v>
      </c>
      <c r="H705" s="10">
        <f>H704*2</f>
        <v>134</v>
      </c>
      <c r="I705" t="s">
        <v>21</v>
      </c>
      <c r="J705" t="s">
        <v>153</v>
      </c>
      <c r="K705" t="s">
        <v>58</v>
      </c>
      <c r="L705" s="1" t="str">
        <f>表1[[#This Row],[ART]]&amp;".pdf"</f>
        <v>CADO-1.pdf</v>
      </c>
      <c r="M705" s="1"/>
      <c r="N705" s="1">
        <f>ROUNDUP(表1[[#This Row],[NUMBER]]/12,0)+1</f>
        <v>13</v>
      </c>
      <c r="O705" s="1"/>
      <c r="P705" s="1">
        <f>ROUNDUP(表1[[#This Row],[外箱贴标]]/12,0)+2</f>
        <v>2</v>
      </c>
      <c r="Q705" s="1">
        <f>ROUNDUP(表1[[#This Row],[NUMBER]]/25,0)</f>
        <v>6</v>
      </c>
    </row>
    <row r="706" spans="1:17">
      <c r="A706" s="1" t="s">
        <v>111</v>
      </c>
      <c r="B706" s="2">
        <v>43073</v>
      </c>
      <c r="C706" s="2" t="s">
        <v>144</v>
      </c>
      <c r="D706" t="s">
        <v>116</v>
      </c>
      <c r="E706">
        <v>7453089533397</v>
      </c>
      <c r="F706" t="s">
        <v>117</v>
      </c>
      <c r="G706">
        <v>37</v>
      </c>
      <c r="H706" s="10">
        <f>H704*3</f>
        <v>201</v>
      </c>
      <c r="I706" t="s">
        <v>21</v>
      </c>
      <c r="J706" t="s">
        <v>153</v>
      </c>
      <c r="K706" t="s">
        <v>58</v>
      </c>
      <c r="L706" s="1" t="str">
        <f>表1[[#This Row],[ART]]&amp;".pdf"</f>
        <v>CADO-1.pdf</v>
      </c>
      <c r="M706" s="1"/>
      <c r="N706" s="1">
        <f>ROUNDUP(表1[[#This Row],[NUMBER]]/12,0)+1</f>
        <v>18</v>
      </c>
      <c r="O706" s="1"/>
      <c r="P706" s="1">
        <f>ROUNDUP(表1[[#This Row],[外箱贴标]]/12,0)+2</f>
        <v>2</v>
      </c>
      <c r="Q706" s="1">
        <f>ROUNDUP(表1[[#This Row],[NUMBER]]/25,0)</f>
        <v>9</v>
      </c>
    </row>
    <row r="707" spans="1:17">
      <c r="A707" s="1" t="s">
        <v>111</v>
      </c>
      <c r="B707" s="2">
        <v>43073</v>
      </c>
      <c r="C707" s="2" t="s">
        <v>144</v>
      </c>
      <c r="D707" t="s">
        <v>116</v>
      </c>
      <c r="E707">
        <v>7453089533397</v>
      </c>
      <c r="F707" t="s">
        <v>117</v>
      </c>
      <c r="G707">
        <v>38</v>
      </c>
      <c r="H707" s="10">
        <f>H704*3</f>
        <v>201</v>
      </c>
      <c r="I707" t="s">
        <v>21</v>
      </c>
      <c r="J707" t="s">
        <v>153</v>
      </c>
      <c r="K707" t="s">
        <v>58</v>
      </c>
      <c r="L707" s="1" t="str">
        <f>表1[[#This Row],[ART]]&amp;".pdf"</f>
        <v>CADO-1.pdf</v>
      </c>
      <c r="M707" s="1"/>
      <c r="N707" s="1">
        <f>ROUNDUP(表1[[#This Row],[NUMBER]]/12,0)+1</f>
        <v>18</v>
      </c>
      <c r="O707" s="1"/>
      <c r="P707" s="1">
        <f>ROUNDUP(表1[[#This Row],[外箱贴标]]/12,0)+2</f>
        <v>2</v>
      </c>
      <c r="Q707" s="1">
        <f>ROUNDUP(表1[[#This Row],[NUMBER]]/25,0)</f>
        <v>9</v>
      </c>
    </row>
    <row r="708" spans="1:17">
      <c r="A708" s="1" t="s">
        <v>111</v>
      </c>
      <c r="B708" s="2">
        <v>43073</v>
      </c>
      <c r="C708" s="2" t="s">
        <v>144</v>
      </c>
      <c r="D708" t="s">
        <v>116</v>
      </c>
      <c r="E708">
        <v>7453089533397</v>
      </c>
      <c r="F708" t="s">
        <v>117</v>
      </c>
      <c r="G708">
        <v>39</v>
      </c>
      <c r="H708" s="10">
        <f>H705</f>
        <v>134</v>
      </c>
      <c r="I708" t="s">
        <v>21</v>
      </c>
      <c r="J708" t="s">
        <v>153</v>
      </c>
      <c r="K708" t="s">
        <v>58</v>
      </c>
      <c r="L708" s="1" t="str">
        <f>表1[[#This Row],[ART]]&amp;".pdf"</f>
        <v>CADO-1.pdf</v>
      </c>
      <c r="M708" s="1"/>
      <c r="N708" s="1">
        <f>ROUNDUP(表1[[#This Row],[NUMBER]]/12,0)+1</f>
        <v>13</v>
      </c>
      <c r="O708" s="1"/>
      <c r="P708" s="1">
        <f>ROUNDUP(表1[[#This Row],[外箱贴标]]/12,0)+2</f>
        <v>2</v>
      </c>
      <c r="Q708" s="1">
        <f>ROUNDUP(表1[[#This Row],[NUMBER]]/25,0)</f>
        <v>6</v>
      </c>
    </row>
    <row r="709" spans="1:17">
      <c r="A709" s="1" t="s">
        <v>111</v>
      </c>
      <c r="B709" s="2">
        <v>43073</v>
      </c>
      <c r="C709" s="2" t="s">
        <v>144</v>
      </c>
      <c r="D709" t="s">
        <v>116</v>
      </c>
      <c r="E709">
        <v>7453089533397</v>
      </c>
      <c r="F709" t="s">
        <v>117</v>
      </c>
      <c r="G709">
        <v>40</v>
      </c>
      <c r="H709" s="10">
        <f>H704</f>
        <v>67</v>
      </c>
      <c r="I709" t="s">
        <v>21</v>
      </c>
      <c r="J709" t="s">
        <v>153</v>
      </c>
      <c r="K709" t="s">
        <v>58</v>
      </c>
      <c r="L709" s="1" t="str">
        <f>表1[[#This Row],[ART]]&amp;".pdf"</f>
        <v>CADO-1.pdf</v>
      </c>
      <c r="M709" s="1"/>
      <c r="N709" s="1">
        <f>ROUNDUP(表1[[#This Row],[NUMBER]]/12,0)+1</f>
        <v>7</v>
      </c>
      <c r="O709" s="1"/>
      <c r="P709" s="1">
        <f>ROUNDUP(表1[[#This Row],[外箱贴标]]/12,0)+2</f>
        <v>2</v>
      </c>
      <c r="Q709" s="1">
        <f>ROUNDUP(表1[[#This Row],[NUMBER]]/25,0)</f>
        <v>3</v>
      </c>
    </row>
    <row r="710" spans="1:17">
      <c r="A710" s="1" t="s">
        <v>111</v>
      </c>
      <c r="B710" s="2">
        <v>43073</v>
      </c>
      <c r="C710" s="2" t="s">
        <v>144</v>
      </c>
      <c r="D710" t="s">
        <v>116</v>
      </c>
      <c r="E710">
        <v>7453089533397</v>
      </c>
      <c r="F710" t="s">
        <v>108</v>
      </c>
      <c r="G710">
        <v>35</v>
      </c>
      <c r="H710" s="10">
        <f>67*1</f>
        <v>67</v>
      </c>
      <c r="I710" t="s">
        <v>21</v>
      </c>
      <c r="J710" t="s">
        <v>153</v>
      </c>
      <c r="K710" t="s">
        <v>58</v>
      </c>
      <c r="L710" s="1" t="str">
        <f>表1[[#This Row],[ART]]&amp;".pdf"</f>
        <v>CADO-1.pdf</v>
      </c>
      <c r="M710" s="1"/>
      <c r="N710" s="1">
        <f>ROUNDUP(表1[[#This Row],[NUMBER]]/12,0)+1</f>
        <v>7</v>
      </c>
      <c r="O710" s="1"/>
      <c r="P710" s="1">
        <f>ROUNDUP(表1[[#This Row],[外箱贴标]]/12,0)+2</f>
        <v>2</v>
      </c>
      <c r="Q710" s="1">
        <f>ROUNDUP(表1[[#This Row],[NUMBER]]/25,0)</f>
        <v>3</v>
      </c>
    </row>
    <row r="711" spans="1:17">
      <c r="A711" s="1" t="s">
        <v>111</v>
      </c>
      <c r="B711" s="2">
        <v>43073</v>
      </c>
      <c r="C711" s="2" t="s">
        <v>144</v>
      </c>
      <c r="D711" t="s">
        <v>116</v>
      </c>
      <c r="E711">
        <v>7453089533397</v>
      </c>
      <c r="F711" t="s">
        <v>108</v>
      </c>
      <c r="G711">
        <v>36</v>
      </c>
      <c r="H711" s="10">
        <f>H710*2</f>
        <v>134</v>
      </c>
      <c r="I711" t="s">
        <v>21</v>
      </c>
      <c r="J711" t="s">
        <v>153</v>
      </c>
      <c r="K711" t="s">
        <v>58</v>
      </c>
      <c r="L711" s="1" t="str">
        <f>表1[[#This Row],[ART]]&amp;".pdf"</f>
        <v>CADO-1.pdf</v>
      </c>
      <c r="M711" s="1"/>
      <c r="N711" s="1">
        <f>ROUNDUP(表1[[#This Row],[NUMBER]]/12,0)+1</f>
        <v>13</v>
      </c>
      <c r="O711" s="1"/>
      <c r="P711" s="1">
        <f>ROUNDUP(表1[[#This Row],[外箱贴标]]/12,0)+2</f>
        <v>2</v>
      </c>
      <c r="Q711" s="1">
        <f>ROUNDUP(表1[[#This Row],[NUMBER]]/25,0)</f>
        <v>6</v>
      </c>
    </row>
    <row r="712" spans="1:17">
      <c r="A712" s="1" t="s">
        <v>111</v>
      </c>
      <c r="B712" s="2">
        <v>43073</v>
      </c>
      <c r="C712" s="2" t="s">
        <v>144</v>
      </c>
      <c r="D712" t="s">
        <v>116</v>
      </c>
      <c r="E712">
        <v>7453089533397</v>
      </c>
      <c r="F712" t="s">
        <v>108</v>
      </c>
      <c r="G712">
        <v>37</v>
      </c>
      <c r="H712" s="10">
        <f>H710*3</f>
        <v>201</v>
      </c>
      <c r="I712" t="s">
        <v>21</v>
      </c>
      <c r="J712" t="s">
        <v>153</v>
      </c>
      <c r="K712" t="s">
        <v>58</v>
      </c>
      <c r="L712" s="1" t="str">
        <f>表1[[#This Row],[ART]]&amp;".pdf"</f>
        <v>CADO-1.pdf</v>
      </c>
      <c r="M712" s="1"/>
      <c r="N712" s="1">
        <f>ROUNDUP(表1[[#This Row],[NUMBER]]/12,0)+1</f>
        <v>18</v>
      </c>
      <c r="O712" s="1"/>
      <c r="P712" s="1">
        <f>ROUNDUP(表1[[#This Row],[外箱贴标]]/12,0)+2</f>
        <v>2</v>
      </c>
      <c r="Q712" s="1">
        <f>ROUNDUP(表1[[#This Row],[NUMBER]]/25,0)</f>
        <v>9</v>
      </c>
    </row>
    <row r="713" spans="1:17">
      <c r="A713" s="1" t="s">
        <v>111</v>
      </c>
      <c r="B713" s="2">
        <v>43073</v>
      </c>
      <c r="C713" s="2" t="s">
        <v>144</v>
      </c>
      <c r="D713" t="s">
        <v>116</v>
      </c>
      <c r="E713">
        <v>7453089533397</v>
      </c>
      <c r="F713" t="s">
        <v>108</v>
      </c>
      <c r="G713">
        <v>38</v>
      </c>
      <c r="H713" s="10">
        <f>H710*3</f>
        <v>201</v>
      </c>
      <c r="I713" t="s">
        <v>21</v>
      </c>
      <c r="J713" t="s">
        <v>153</v>
      </c>
      <c r="K713" t="s">
        <v>58</v>
      </c>
      <c r="L713" s="1" t="str">
        <f>表1[[#This Row],[ART]]&amp;".pdf"</f>
        <v>CADO-1.pdf</v>
      </c>
      <c r="M713" s="1"/>
      <c r="N713" s="1">
        <f>ROUNDUP(表1[[#This Row],[NUMBER]]/12,0)+1</f>
        <v>18</v>
      </c>
      <c r="O713" s="1"/>
      <c r="P713" s="1">
        <f>ROUNDUP(表1[[#This Row],[外箱贴标]]/12,0)+2</f>
        <v>2</v>
      </c>
      <c r="Q713" s="1">
        <f>ROUNDUP(表1[[#This Row],[NUMBER]]/25,0)</f>
        <v>9</v>
      </c>
    </row>
    <row r="714" spans="1:17">
      <c r="A714" s="1" t="s">
        <v>111</v>
      </c>
      <c r="B714" s="2">
        <v>43073</v>
      </c>
      <c r="C714" s="2" t="s">
        <v>144</v>
      </c>
      <c r="D714" t="s">
        <v>116</v>
      </c>
      <c r="E714">
        <v>7453089533397</v>
      </c>
      <c r="F714" t="s">
        <v>108</v>
      </c>
      <c r="G714">
        <v>39</v>
      </c>
      <c r="H714" s="10">
        <f>H711</f>
        <v>134</v>
      </c>
      <c r="I714" t="s">
        <v>21</v>
      </c>
      <c r="J714" t="s">
        <v>153</v>
      </c>
      <c r="K714" t="s">
        <v>58</v>
      </c>
      <c r="L714" s="1" t="str">
        <f>表1[[#This Row],[ART]]&amp;".pdf"</f>
        <v>CADO-1.pdf</v>
      </c>
      <c r="M714" s="1"/>
      <c r="N714" s="1">
        <f>ROUNDUP(表1[[#This Row],[NUMBER]]/12,0)+1</f>
        <v>13</v>
      </c>
      <c r="O714" s="1"/>
      <c r="P714" s="1">
        <f>ROUNDUP(表1[[#This Row],[外箱贴标]]/12,0)+2</f>
        <v>2</v>
      </c>
      <c r="Q714" s="1">
        <f>ROUNDUP(表1[[#This Row],[NUMBER]]/25,0)</f>
        <v>6</v>
      </c>
    </row>
    <row r="715" spans="1:17">
      <c r="A715" s="1" t="s">
        <v>111</v>
      </c>
      <c r="B715" s="2">
        <v>43073</v>
      </c>
      <c r="C715" s="2" t="s">
        <v>144</v>
      </c>
      <c r="D715" t="s">
        <v>116</v>
      </c>
      <c r="E715">
        <v>7453089533397</v>
      </c>
      <c r="F715" t="s">
        <v>108</v>
      </c>
      <c r="G715">
        <v>40</v>
      </c>
      <c r="H715" s="10">
        <f>H710</f>
        <v>67</v>
      </c>
      <c r="I715" t="s">
        <v>21</v>
      </c>
      <c r="J715" t="s">
        <v>153</v>
      </c>
      <c r="K715" t="s">
        <v>58</v>
      </c>
      <c r="L715" s="1" t="str">
        <f>表1[[#This Row],[ART]]&amp;".pdf"</f>
        <v>CADO-1.pdf</v>
      </c>
      <c r="M715" s="1"/>
      <c r="N715" s="1">
        <f>ROUNDUP(表1[[#This Row],[NUMBER]]/12,0)+1</f>
        <v>7</v>
      </c>
      <c r="O715" s="1"/>
      <c r="P715" s="1">
        <f>ROUNDUP(表1[[#This Row],[外箱贴标]]/12,0)+2</f>
        <v>2</v>
      </c>
      <c r="Q715" s="1">
        <f>ROUNDUP(表1[[#This Row],[NUMBER]]/25,0)</f>
        <v>3</v>
      </c>
    </row>
    <row r="716" spans="1:17">
      <c r="A716" s="1" t="s">
        <v>111</v>
      </c>
      <c r="B716" s="2">
        <v>43073</v>
      </c>
      <c r="C716" s="2" t="s">
        <v>144</v>
      </c>
      <c r="D716" t="s">
        <v>116</v>
      </c>
      <c r="E716">
        <v>7453089533397</v>
      </c>
      <c r="F716" t="s">
        <v>118</v>
      </c>
      <c r="G716">
        <v>35</v>
      </c>
      <c r="H716" s="10">
        <f>67*1</f>
        <v>67</v>
      </c>
      <c r="I716" t="s">
        <v>21</v>
      </c>
      <c r="J716" t="s">
        <v>153</v>
      </c>
      <c r="K716" t="s">
        <v>58</v>
      </c>
      <c r="L716" s="1" t="str">
        <f>表1[[#This Row],[ART]]&amp;".pdf"</f>
        <v>CADO-1.pdf</v>
      </c>
      <c r="M716" s="1"/>
      <c r="N716" s="1">
        <f>ROUNDUP(表1[[#This Row],[NUMBER]]/12,0)+1</f>
        <v>7</v>
      </c>
      <c r="O716" s="1"/>
      <c r="P716" s="1">
        <f>ROUNDUP(表1[[#This Row],[外箱贴标]]/12,0)+2</f>
        <v>2</v>
      </c>
      <c r="Q716" s="1">
        <f>ROUNDUP(表1[[#This Row],[NUMBER]]/25,0)</f>
        <v>3</v>
      </c>
    </row>
    <row r="717" spans="1:17">
      <c r="A717" s="1" t="s">
        <v>111</v>
      </c>
      <c r="B717" s="2">
        <v>43073</v>
      </c>
      <c r="C717" s="2" t="s">
        <v>144</v>
      </c>
      <c r="D717" t="s">
        <v>116</v>
      </c>
      <c r="E717">
        <v>7453089533397</v>
      </c>
      <c r="F717" t="s">
        <v>118</v>
      </c>
      <c r="G717">
        <v>36</v>
      </c>
      <c r="H717" s="10">
        <f>H716*2</f>
        <v>134</v>
      </c>
      <c r="I717" t="s">
        <v>21</v>
      </c>
      <c r="J717" t="s">
        <v>153</v>
      </c>
      <c r="K717" t="s">
        <v>58</v>
      </c>
      <c r="L717" s="1" t="str">
        <f>表1[[#This Row],[ART]]&amp;".pdf"</f>
        <v>CADO-1.pdf</v>
      </c>
      <c r="M717" s="1"/>
      <c r="N717" s="1">
        <f>ROUNDUP(表1[[#This Row],[NUMBER]]/12,0)+1</f>
        <v>13</v>
      </c>
      <c r="O717" s="1"/>
      <c r="P717" s="1">
        <f>ROUNDUP(表1[[#This Row],[外箱贴标]]/12,0)+2</f>
        <v>2</v>
      </c>
      <c r="Q717" s="1">
        <f>ROUNDUP(表1[[#This Row],[NUMBER]]/25,0)</f>
        <v>6</v>
      </c>
    </row>
    <row r="718" spans="1:17">
      <c r="A718" s="1" t="s">
        <v>111</v>
      </c>
      <c r="B718" s="2">
        <v>43073</v>
      </c>
      <c r="C718" s="2" t="s">
        <v>144</v>
      </c>
      <c r="D718" t="s">
        <v>116</v>
      </c>
      <c r="E718">
        <v>7453089533397</v>
      </c>
      <c r="F718" t="s">
        <v>118</v>
      </c>
      <c r="G718">
        <v>37</v>
      </c>
      <c r="H718" s="10">
        <f>H716*3</f>
        <v>201</v>
      </c>
      <c r="I718" t="s">
        <v>21</v>
      </c>
      <c r="J718" t="s">
        <v>153</v>
      </c>
      <c r="K718" t="s">
        <v>58</v>
      </c>
      <c r="L718" s="1" t="str">
        <f>表1[[#This Row],[ART]]&amp;".pdf"</f>
        <v>CADO-1.pdf</v>
      </c>
      <c r="M718" s="1"/>
      <c r="N718" s="1">
        <f>ROUNDUP(表1[[#This Row],[NUMBER]]/12,0)+1</f>
        <v>18</v>
      </c>
      <c r="O718" s="1"/>
      <c r="P718" s="1">
        <f>ROUNDUP(表1[[#This Row],[外箱贴标]]/12,0)+2</f>
        <v>2</v>
      </c>
      <c r="Q718" s="1">
        <f>ROUNDUP(表1[[#This Row],[NUMBER]]/25,0)</f>
        <v>9</v>
      </c>
    </row>
    <row r="719" spans="1:17">
      <c r="A719" s="1" t="s">
        <v>111</v>
      </c>
      <c r="B719" s="2">
        <v>43073</v>
      </c>
      <c r="C719" s="2" t="s">
        <v>144</v>
      </c>
      <c r="D719" t="s">
        <v>116</v>
      </c>
      <c r="E719">
        <v>7453089533397</v>
      </c>
      <c r="F719" t="s">
        <v>118</v>
      </c>
      <c r="G719">
        <v>38</v>
      </c>
      <c r="H719" s="10">
        <f>H716*3</f>
        <v>201</v>
      </c>
      <c r="I719" t="s">
        <v>21</v>
      </c>
      <c r="J719" t="s">
        <v>153</v>
      </c>
      <c r="K719" t="s">
        <v>58</v>
      </c>
      <c r="L719" s="1" t="str">
        <f>表1[[#This Row],[ART]]&amp;".pdf"</f>
        <v>CADO-1.pdf</v>
      </c>
      <c r="M719" s="1"/>
      <c r="N719" s="1">
        <f>ROUNDUP(表1[[#This Row],[NUMBER]]/12,0)+1</f>
        <v>18</v>
      </c>
      <c r="O719" s="1"/>
      <c r="P719" s="1">
        <f>ROUNDUP(表1[[#This Row],[外箱贴标]]/12,0)+2</f>
        <v>2</v>
      </c>
      <c r="Q719" s="1">
        <f>ROUNDUP(表1[[#This Row],[NUMBER]]/25,0)</f>
        <v>9</v>
      </c>
    </row>
    <row r="720" spans="1:17">
      <c r="A720" s="1" t="s">
        <v>111</v>
      </c>
      <c r="B720" s="2">
        <v>43073</v>
      </c>
      <c r="C720" s="2" t="s">
        <v>144</v>
      </c>
      <c r="D720" t="s">
        <v>116</v>
      </c>
      <c r="E720">
        <v>7453089533397</v>
      </c>
      <c r="F720" t="s">
        <v>118</v>
      </c>
      <c r="G720">
        <v>39</v>
      </c>
      <c r="H720" s="10">
        <f>H717</f>
        <v>134</v>
      </c>
      <c r="I720" t="s">
        <v>21</v>
      </c>
      <c r="J720" t="s">
        <v>153</v>
      </c>
      <c r="K720" t="s">
        <v>58</v>
      </c>
      <c r="L720" s="1" t="str">
        <f>表1[[#This Row],[ART]]&amp;".pdf"</f>
        <v>CADO-1.pdf</v>
      </c>
      <c r="M720" s="1"/>
      <c r="N720" s="1">
        <f>ROUNDUP(表1[[#This Row],[NUMBER]]/12,0)+1</f>
        <v>13</v>
      </c>
      <c r="O720" s="1"/>
      <c r="P720" s="1">
        <f>ROUNDUP(表1[[#This Row],[外箱贴标]]/12,0)+2</f>
        <v>2</v>
      </c>
      <c r="Q720" s="1">
        <f>ROUNDUP(表1[[#This Row],[NUMBER]]/25,0)</f>
        <v>6</v>
      </c>
    </row>
    <row r="721" spans="1:17">
      <c r="A721" s="1" t="s">
        <v>111</v>
      </c>
      <c r="B721" s="2">
        <v>43073</v>
      </c>
      <c r="C721" s="2" t="s">
        <v>144</v>
      </c>
      <c r="D721" t="s">
        <v>116</v>
      </c>
      <c r="E721">
        <v>7453089533397</v>
      </c>
      <c r="F721" t="s">
        <v>118</v>
      </c>
      <c r="G721">
        <v>40</v>
      </c>
      <c r="H721" s="10">
        <f>H716</f>
        <v>67</v>
      </c>
      <c r="I721" t="s">
        <v>21</v>
      </c>
      <c r="J721" t="s">
        <v>153</v>
      </c>
      <c r="K721" t="s">
        <v>58</v>
      </c>
      <c r="L721" s="1" t="str">
        <f>表1[[#This Row],[ART]]&amp;".pdf"</f>
        <v>CADO-1.pdf</v>
      </c>
      <c r="M721" s="1"/>
      <c r="N721" s="1">
        <f>ROUNDUP(表1[[#This Row],[NUMBER]]/12,0)+1</f>
        <v>7</v>
      </c>
      <c r="O721" s="1"/>
      <c r="P721" s="1">
        <f>ROUNDUP(表1[[#This Row],[外箱贴标]]/12,0)+2</f>
        <v>2</v>
      </c>
      <c r="Q721" s="1">
        <f>ROUNDUP(表1[[#This Row],[NUMBER]]/25,0)</f>
        <v>3</v>
      </c>
    </row>
    <row r="722" spans="1:17">
      <c r="A722" s="1" t="s">
        <v>125</v>
      </c>
      <c r="B722" s="2">
        <v>43091</v>
      </c>
      <c r="C722" s="2" t="s">
        <v>144</v>
      </c>
      <c r="D722" t="s">
        <v>120</v>
      </c>
      <c r="E722" s="1">
        <v>7453089533472</v>
      </c>
      <c r="F722" t="s">
        <v>40</v>
      </c>
      <c r="G722">
        <v>35</v>
      </c>
      <c r="H722" s="10">
        <v>150</v>
      </c>
      <c r="I722" t="s">
        <v>154</v>
      </c>
      <c r="J722" t="s">
        <v>152</v>
      </c>
      <c r="K722" t="s">
        <v>58</v>
      </c>
      <c r="L722" s="1" t="str">
        <f>表1[[#This Row],[ART]]&amp;".pdf"</f>
        <v>SINO-1.pdf</v>
      </c>
      <c r="M722" s="1"/>
      <c r="N722" s="1">
        <f>ROUNDUP(表1[[#This Row],[NUMBER]]/12,0)+1</f>
        <v>14</v>
      </c>
      <c r="O722" s="1"/>
      <c r="P722" s="1">
        <f>ROUNDUP(表1[[#This Row],[外箱贴标]]/12,0)+2</f>
        <v>2</v>
      </c>
      <c r="Q722" s="1">
        <f>ROUNDUP(表1[[#This Row],[NUMBER]]/25,0)</f>
        <v>6</v>
      </c>
    </row>
    <row r="723" spans="1:17">
      <c r="A723" s="1" t="s">
        <v>125</v>
      </c>
      <c r="B723" s="2">
        <v>43091</v>
      </c>
      <c r="C723" s="2" t="s">
        <v>144</v>
      </c>
      <c r="D723" t="s">
        <v>120</v>
      </c>
      <c r="E723" s="1">
        <v>7453089533472</v>
      </c>
      <c r="F723" t="s">
        <v>40</v>
      </c>
      <c r="G723">
        <v>36</v>
      </c>
      <c r="H723" s="10">
        <v>300</v>
      </c>
      <c r="I723" t="s">
        <v>154</v>
      </c>
      <c r="J723" t="s">
        <v>152</v>
      </c>
      <c r="K723" t="s">
        <v>58</v>
      </c>
      <c r="L723" s="1" t="str">
        <f>表1[[#This Row],[ART]]&amp;".pdf"</f>
        <v>SINO-1.pdf</v>
      </c>
      <c r="M723" s="1"/>
      <c r="N723" s="1">
        <f>ROUNDUP(表1[[#This Row],[NUMBER]]/12,0)+1</f>
        <v>26</v>
      </c>
      <c r="O723" s="1"/>
      <c r="P723" s="1">
        <f>ROUNDUP(表1[[#This Row],[外箱贴标]]/12,0)+2</f>
        <v>2</v>
      </c>
      <c r="Q723" s="1">
        <f>ROUNDUP(表1[[#This Row],[NUMBER]]/25,0)</f>
        <v>12</v>
      </c>
    </row>
    <row r="724" spans="1:17">
      <c r="A724" s="1" t="s">
        <v>125</v>
      </c>
      <c r="B724" s="2">
        <v>43091</v>
      </c>
      <c r="C724" s="2" t="s">
        <v>144</v>
      </c>
      <c r="D724" t="s">
        <v>120</v>
      </c>
      <c r="E724" s="1">
        <v>7453089533472</v>
      </c>
      <c r="F724" t="s">
        <v>40</v>
      </c>
      <c r="G724">
        <v>37</v>
      </c>
      <c r="H724" s="10">
        <v>450</v>
      </c>
      <c r="I724" t="s">
        <v>154</v>
      </c>
      <c r="J724" t="s">
        <v>152</v>
      </c>
      <c r="K724" t="s">
        <v>58</v>
      </c>
      <c r="L724" s="1" t="str">
        <f>表1[[#This Row],[ART]]&amp;".pdf"</f>
        <v>SINO-1.pdf</v>
      </c>
      <c r="M724" s="1"/>
      <c r="N724" s="1">
        <f>ROUNDUP(表1[[#This Row],[NUMBER]]/12,0)+1</f>
        <v>39</v>
      </c>
      <c r="O724" s="1"/>
      <c r="P724" s="1">
        <f>ROUNDUP(表1[[#This Row],[外箱贴标]]/12,0)+2</f>
        <v>2</v>
      </c>
      <c r="Q724" s="1">
        <f>ROUNDUP(表1[[#This Row],[NUMBER]]/25,0)</f>
        <v>18</v>
      </c>
    </row>
    <row r="725" spans="1:17">
      <c r="A725" s="1" t="s">
        <v>125</v>
      </c>
      <c r="B725" s="2">
        <v>43091</v>
      </c>
      <c r="C725" s="2" t="s">
        <v>144</v>
      </c>
      <c r="D725" t="s">
        <v>120</v>
      </c>
      <c r="E725" s="1">
        <v>7453089533472</v>
      </c>
      <c r="F725" t="s">
        <v>40</v>
      </c>
      <c r="G725">
        <v>38</v>
      </c>
      <c r="H725" s="10">
        <v>450</v>
      </c>
      <c r="I725" t="s">
        <v>154</v>
      </c>
      <c r="J725" t="s">
        <v>152</v>
      </c>
      <c r="K725" t="s">
        <v>58</v>
      </c>
      <c r="L725" s="1" t="str">
        <f>表1[[#This Row],[ART]]&amp;".pdf"</f>
        <v>SINO-1.pdf</v>
      </c>
      <c r="M725" s="1"/>
      <c r="N725" s="1">
        <f>ROUNDUP(表1[[#This Row],[NUMBER]]/12,0)+1</f>
        <v>39</v>
      </c>
      <c r="O725" s="1"/>
      <c r="P725" s="1">
        <f>ROUNDUP(表1[[#This Row],[外箱贴标]]/12,0)+2</f>
        <v>2</v>
      </c>
      <c r="Q725" s="1">
        <f>ROUNDUP(表1[[#This Row],[NUMBER]]/25,0)</f>
        <v>18</v>
      </c>
    </row>
    <row r="726" spans="1:17">
      <c r="A726" s="1" t="s">
        <v>125</v>
      </c>
      <c r="B726" s="2">
        <v>43091</v>
      </c>
      <c r="C726" s="2" t="s">
        <v>144</v>
      </c>
      <c r="D726" t="s">
        <v>120</v>
      </c>
      <c r="E726" s="1">
        <v>7453089533472</v>
      </c>
      <c r="F726" t="s">
        <v>40</v>
      </c>
      <c r="G726">
        <v>39</v>
      </c>
      <c r="H726" s="10">
        <v>300</v>
      </c>
      <c r="I726" t="s">
        <v>154</v>
      </c>
      <c r="J726" t="s">
        <v>152</v>
      </c>
      <c r="K726" t="s">
        <v>58</v>
      </c>
      <c r="L726" s="1" t="str">
        <f>表1[[#This Row],[ART]]&amp;".pdf"</f>
        <v>SINO-1.pdf</v>
      </c>
      <c r="M726" s="1"/>
      <c r="N726" s="1">
        <f>ROUNDUP(表1[[#This Row],[NUMBER]]/12,0)+1</f>
        <v>26</v>
      </c>
      <c r="O726" s="1"/>
      <c r="P726" s="1">
        <f>ROUNDUP(表1[[#This Row],[外箱贴标]]/12,0)+2</f>
        <v>2</v>
      </c>
      <c r="Q726" s="1">
        <f>ROUNDUP(表1[[#This Row],[NUMBER]]/25,0)</f>
        <v>12</v>
      </c>
    </row>
    <row r="727" spans="1:17">
      <c r="A727" s="1" t="s">
        <v>125</v>
      </c>
      <c r="B727" s="2">
        <v>43091</v>
      </c>
      <c r="C727" s="2" t="s">
        <v>144</v>
      </c>
      <c r="D727" t="s">
        <v>120</v>
      </c>
      <c r="E727" s="1">
        <v>7453089533472</v>
      </c>
      <c r="F727" t="s">
        <v>40</v>
      </c>
      <c r="G727">
        <v>40</v>
      </c>
      <c r="H727" s="10">
        <v>150</v>
      </c>
      <c r="I727" t="s">
        <v>154</v>
      </c>
      <c r="J727" t="s">
        <v>152</v>
      </c>
      <c r="K727" t="s">
        <v>58</v>
      </c>
      <c r="L727" s="1" t="str">
        <f>表1[[#This Row],[ART]]&amp;".pdf"</f>
        <v>SINO-1.pdf</v>
      </c>
      <c r="M727" s="1"/>
      <c r="N727" s="1">
        <f>ROUNDUP(表1[[#This Row],[NUMBER]]/12,0)+1</f>
        <v>14</v>
      </c>
      <c r="O727" s="1"/>
      <c r="P727" s="1">
        <f>ROUNDUP(表1[[#This Row],[外箱贴标]]/12,0)+2</f>
        <v>2</v>
      </c>
      <c r="Q727" s="1">
        <f>ROUNDUP(表1[[#This Row],[NUMBER]]/25,0)</f>
        <v>6</v>
      </c>
    </row>
    <row r="728" spans="1:17">
      <c r="A728" s="1" t="s">
        <v>125</v>
      </c>
      <c r="B728" s="2">
        <v>43091</v>
      </c>
      <c r="C728" s="2" t="s">
        <v>144</v>
      </c>
      <c r="D728" t="s">
        <v>121</v>
      </c>
      <c r="E728" s="1">
        <v>7453089533489</v>
      </c>
      <c r="F728" t="s">
        <v>37</v>
      </c>
      <c r="G728">
        <v>35</v>
      </c>
      <c r="H728" s="10">
        <v>100</v>
      </c>
      <c r="I728" t="s">
        <v>154</v>
      </c>
      <c r="J728" t="s">
        <v>152</v>
      </c>
      <c r="K728" t="s">
        <v>58</v>
      </c>
      <c r="L728" s="1" t="str">
        <f>表1[[#This Row],[ART]]&amp;".pdf"</f>
        <v>SINO-2.pdf</v>
      </c>
      <c r="M728" s="1"/>
      <c r="N728" s="1">
        <f>ROUNDUP(表1[[#This Row],[NUMBER]]/12,0)+1</f>
        <v>10</v>
      </c>
      <c r="O728" s="1"/>
      <c r="P728" s="1">
        <f>ROUNDUP(表1[[#This Row],[外箱贴标]]/12,0)+2</f>
        <v>2</v>
      </c>
      <c r="Q728" s="1">
        <f>ROUNDUP(表1[[#This Row],[NUMBER]]/25,0)</f>
        <v>4</v>
      </c>
    </row>
    <row r="729" spans="1:17">
      <c r="A729" s="1" t="s">
        <v>125</v>
      </c>
      <c r="B729" s="2">
        <v>43091</v>
      </c>
      <c r="C729" s="2" t="s">
        <v>144</v>
      </c>
      <c r="D729" t="s">
        <v>121</v>
      </c>
      <c r="E729" s="1">
        <v>7453089533489</v>
      </c>
      <c r="F729" t="s">
        <v>37</v>
      </c>
      <c r="G729">
        <v>36</v>
      </c>
      <c r="H729" s="10">
        <v>150</v>
      </c>
      <c r="I729" t="s">
        <v>154</v>
      </c>
      <c r="J729" t="s">
        <v>152</v>
      </c>
      <c r="K729" t="s">
        <v>58</v>
      </c>
      <c r="L729" s="1" t="str">
        <f>表1[[#This Row],[ART]]&amp;".pdf"</f>
        <v>SINO-2.pdf</v>
      </c>
      <c r="M729" s="1"/>
      <c r="N729" s="1">
        <f>ROUNDUP(表1[[#This Row],[NUMBER]]/12,0)+1</f>
        <v>14</v>
      </c>
      <c r="O729" s="1"/>
      <c r="P729" s="1">
        <f>ROUNDUP(表1[[#This Row],[外箱贴标]]/12,0)+2</f>
        <v>2</v>
      </c>
      <c r="Q729" s="1">
        <f>ROUNDUP(表1[[#This Row],[NUMBER]]/25,0)</f>
        <v>6</v>
      </c>
    </row>
    <row r="730" spans="1:17">
      <c r="A730" s="1" t="s">
        <v>125</v>
      </c>
      <c r="B730" s="2">
        <v>43091</v>
      </c>
      <c r="C730" s="2" t="s">
        <v>144</v>
      </c>
      <c r="D730" t="s">
        <v>121</v>
      </c>
      <c r="E730" s="1">
        <v>7453089533489</v>
      </c>
      <c r="F730" t="s">
        <v>37</v>
      </c>
      <c r="G730">
        <v>37</v>
      </c>
      <c r="H730" s="10">
        <v>200</v>
      </c>
      <c r="I730" t="s">
        <v>154</v>
      </c>
      <c r="J730" t="s">
        <v>152</v>
      </c>
      <c r="K730" t="s">
        <v>58</v>
      </c>
      <c r="L730" s="1" t="str">
        <f>表1[[#This Row],[ART]]&amp;".pdf"</f>
        <v>SINO-2.pdf</v>
      </c>
      <c r="M730" s="1"/>
      <c r="N730" s="1">
        <f>ROUNDUP(表1[[#This Row],[NUMBER]]/12,0)+1</f>
        <v>18</v>
      </c>
      <c r="O730" s="1"/>
      <c r="P730" s="1">
        <f>ROUNDUP(表1[[#This Row],[外箱贴标]]/12,0)+2</f>
        <v>2</v>
      </c>
      <c r="Q730" s="1">
        <f>ROUNDUP(表1[[#This Row],[NUMBER]]/25,0)</f>
        <v>8</v>
      </c>
    </row>
    <row r="731" spans="1:17">
      <c r="A731" s="1" t="s">
        <v>125</v>
      </c>
      <c r="B731" s="2">
        <v>43091</v>
      </c>
      <c r="C731" s="2" t="s">
        <v>144</v>
      </c>
      <c r="D731" t="s">
        <v>121</v>
      </c>
      <c r="E731" s="1">
        <v>7453089533489</v>
      </c>
      <c r="F731" t="s">
        <v>37</v>
      </c>
      <c r="G731">
        <v>38</v>
      </c>
      <c r="H731" s="10">
        <v>200</v>
      </c>
      <c r="I731" t="s">
        <v>154</v>
      </c>
      <c r="J731" t="s">
        <v>152</v>
      </c>
      <c r="K731" t="s">
        <v>58</v>
      </c>
      <c r="L731" s="1" t="str">
        <f>表1[[#This Row],[ART]]&amp;".pdf"</f>
        <v>SINO-2.pdf</v>
      </c>
      <c r="M731" s="1"/>
      <c r="N731" s="1">
        <f>ROUNDUP(表1[[#This Row],[NUMBER]]/12,0)+1</f>
        <v>18</v>
      </c>
      <c r="O731" s="1"/>
      <c r="P731" s="1">
        <f>ROUNDUP(表1[[#This Row],[外箱贴标]]/12,0)+2</f>
        <v>2</v>
      </c>
      <c r="Q731" s="1">
        <f>ROUNDUP(表1[[#This Row],[NUMBER]]/25,0)</f>
        <v>8</v>
      </c>
    </row>
    <row r="732" spans="1:17">
      <c r="A732" s="1" t="s">
        <v>125</v>
      </c>
      <c r="B732" s="2">
        <v>43091</v>
      </c>
      <c r="C732" s="2" t="s">
        <v>144</v>
      </c>
      <c r="D732" t="s">
        <v>121</v>
      </c>
      <c r="E732" s="1">
        <v>7453089533489</v>
      </c>
      <c r="F732" t="s">
        <v>37</v>
      </c>
      <c r="G732">
        <v>39</v>
      </c>
      <c r="H732" s="10">
        <v>150</v>
      </c>
      <c r="I732" t="s">
        <v>154</v>
      </c>
      <c r="J732" t="s">
        <v>152</v>
      </c>
      <c r="K732" t="s">
        <v>58</v>
      </c>
      <c r="L732" s="1" t="str">
        <f>表1[[#This Row],[ART]]&amp;".pdf"</f>
        <v>SINO-2.pdf</v>
      </c>
      <c r="M732" s="1"/>
      <c r="N732" s="1">
        <f>ROUNDUP(表1[[#This Row],[NUMBER]]/12,0)+1</f>
        <v>14</v>
      </c>
      <c r="O732" s="1"/>
      <c r="P732" s="1">
        <f>ROUNDUP(表1[[#This Row],[外箱贴标]]/12,0)+2</f>
        <v>2</v>
      </c>
      <c r="Q732" s="1">
        <f>ROUNDUP(表1[[#This Row],[NUMBER]]/25,0)</f>
        <v>6</v>
      </c>
    </row>
    <row r="733" spans="1:17">
      <c r="A733" s="1" t="s">
        <v>125</v>
      </c>
      <c r="B733" s="2">
        <v>43091</v>
      </c>
      <c r="C733" s="2" t="s">
        <v>144</v>
      </c>
      <c r="D733" t="s">
        <v>121</v>
      </c>
      <c r="E733" s="1">
        <v>7453089533489</v>
      </c>
      <c r="F733" t="s">
        <v>37</v>
      </c>
      <c r="G733">
        <v>40</v>
      </c>
      <c r="H733" s="10">
        <v>100</v>
      </c>
      <c r="I733" t="s">
        <v>154</v>
      </c>
      <c r="J733" t="s">
        <v>152</v>
      </c>
      <c r="K733" t="s">
        <v>58</v>
      </c>
      <c r="L733" s="1" t="str">
        <f>表1[[#This Row],[ART]]&amp;".pdf"</f>
        <v>SINO-2.pdf</v>
      </c>
      <c r="M733" s="1"/>
      <c r="N733" s="1">
        <f>ROUNDUP(表1[[#This Row],[NUMBER]]/12,0)+1</f>
        <v>10</v>
      </c>
      <c r="O733" s="1"/>
      <c r="P733" s="1">
        <f>ROUNDUP(表1[[#This Row],[外箱贴标]]/12,0)+2</f>
        <v>2</v>
      </c>
      <c r="Q733" s="1">
        <f>ROUNDUP(表1[[#This Row],[NUMBER]]/25,0)</f>
        <v>4</v>
      </c>
    </row>
    <row r="734" spans="1:17">
      <c r="A734" s="1" t="s">
        <v>125</v>
      </c>
      <c r="B734" s="2">
        <v>43091</v>
      </c>
      <c r="C734" s="2" t="s">
        <v>144</v>
      </c>
      <c r="D734" t="s">
        <v>121</v>
      </c>
      <c r="E734" s="1">
        <v>7453089533489</v>
      </c>
      <c r="F734" t="s">
        <v>10</v>
      </c>
      <c r="G734">
        <v>35</v>
      </c>
      <c r="H734" s="10">
        <v>50</v>
      </c>
      <c r="I734" t="s">
        <v>154</v>
      </c>
      <c r="J734" t="s">
        <v>152</v>
      </c>
      <c r="K734" t="s">
        <v>58</v>
      </c>
      <c r="L734" s="1" t="str">
        <f>表1[[#This Row],[ART]]&amp;".pdf"</f>
        <v>SINO-2.pdf</v>
      </c>
      <c r="M734" s="1"/>
      <c r="N734" s="1">
        <f>ROUNDUP(表1[[#This Row],[NUMBER]]/12,0)+1</f>
        <v>6</v>
      </c>
      <c r="O734" s="1"/>
      <c r="P734" s="1">
        <f>ROUNDUP(表1[[#This Row],[外箱贴标]]/12,0)+2</f>
        <v>2</v>
      </c>
      <c r="Q734" s="1">
        <f>ROUNDUP(表1[[#This Row],[NUMBER]]/25,0)</f>
        <v>2</v>
      </c>
    </row>
    <row r="735" spans="1:17">
      <c r="A735" s="1" t="s">
        <v>125</v>
      </c>
      <c r="B735" s="2">
        <v>43091</v>
      </c>
      <c r="C735" s="2" t="s">
        <v>144</v>
      </c>
      <c r="D735" t="s">
        <v>121</v>
      </c>
      <c r="E735" s="1">
        <v>7453089533489</v>
      </c>
      <c r="F735" t="s">
        <v>10</v>
      </c>
      <c r="G735">
        <v>36</v>
      </c>
      <c r="H735" s="10">
        <v>50</v>
      </c>
      <c r="I735" t="s">
        <v>154</v>
      </c>
      <c r="J735" t="s">
        <v>152</v>
      </c>
      <c r="K735" t="s">
        <v>58</v>
      </c>
      <c r="L735" s="1" t="str">
        <f>表1[[#This Row],[ART]]&amp;".pdf"</f>
        <v>SINO-2.pdf</v>
      </c>
      <c r="M735" s="1"/>
      <c r="N735" s="1">
        <f>ROUNDUP(表1[[#This Row],[NUMBER]]/12,0)+1</f>
        <v>6</v>
      </c>
      <c r="O735" s="1"/>
      <c r="P735" s="1">
        <f>ROUNDUP(表1[[#This Row],[外箱贴标]]/12,0)+2</f>
        <v>2</v>
      </c>
      <c r="Q735" s="1">
        <f>ROUNDUP(表1[[#This Row],[NUMBER]]/25,0)</f>
        <v>2</v>
      </c>
    </row>
    <row r="736" spans="1:17">
      <c r="A736" s="1" t="s">
        <v>125</v>
      </c>
      <c r="B736" s="2">
        <v>43091</v>
      </c>
      <c r="C736" s="2" t="s">
        <v>144</v>
      </c>
      <c r="D736" t="s">
        <v>121</v>
      </c>
      <c r="E736" s="1">
        <v>7453089533489</v>
      </c>
      <c r="F736" t="s">
        <v>10</v>
      </c>
      <c r="G736">
        <v>37</v>
      </c>
      <c r="H736" s="10">
        <v>100</v>
      </c>
      <c r="I736" t="s">
        <v>154</v>
      </c>
      <c r="J736" t="s">
        <v>152</v>
      </c>
      <c r="K736" t="s">
        <v>58</v>
      </c>
      <c r="L736" s="1" t="str">
        <f>表1[[#This Row],[ART]]&amp;".pdf"</f>
        <v>SINO-2.pdf</v>
      </c>
      <c r="M736" s="1"/>
      <c r="N736" s="1">
        <f>ROUNDUP(表1[[#This Row],[NUMBER]]/12,0)+1</f>
        <v>10</v>
      </c>
      <c r="O736" s="1"/>
      <c r="P736" s="1">
        <f>ROUNDUP(表1[[#This Row],[外箱贴标]]/12,0)+2</f>
        <v>2</v>
      </c>
      <c r="Q736" s="1">
        <f>ROUNDUP(表1[[#This Row],[NUMBER]]/25,0)</f>
        <v>4</v>
      </c>
    </row>
    <row r="737" spans="1:17">
      <c r="A737" s="1" t="s">
        <v>125</v>
      </c>
      <c r="B737" s="2">
        <v>43091</v>
      </c>
      <c r="C737" s="2" t="s">
        <v>144</v>
      </c>
      <c r="D737" t="s">
        <v>121</v>
      </c>
      <c r="E737" s="1">
        <v>7453089533489</v>
      </c>
      <c r="F737" t="s">
        <v>10</v>
      </c>
      <c r="G737">
        <v>38</v>
      </c>
      <c r="H737" s="10">
        <v>100</v>
      </c>
      <c r="I737" t="s">
        <v>154</v>
      </c>
      <c r="J737" t="s">
        <v>152</v>
      </c>
      <c r="K737" t="s">
        <v>58</v>
      </c>
      <c r="L737" s="1" t="str">
        <f>表1[[#This Row],[ART]]&amp;".pdf"</f>
        <v>SINO-2.pdf</v>
      </c>
      <c r="M737" s="1"/>
      <c r="N737" s="1">
        <f>ROUNDUP(表1[[#This Row],[NUMBER]]/12,0)+1</f>
        <v>10</v>
      </c>
      <c r="O737" s="1"/>
      <c r="P737" s="1">
        <f>ROUNDUP(表1[[#This Row],[外箱贴标]]/12,0)+2</f>
        <v>2</v>
      </c>
      <c r="Q737" s="1">
        <f>ROUNDUP(表1[[#This Row],[NUMBER]]/25,0)</f>
        <v>4</v>
      </c>
    </row>
    <row r="738" spans="1:17">
      <c r="A738" s="1" t="s">
        <v>125</v>
      </c>
      <c r="B738" s="2">
        <v>43091</v>
      </c>
      <c r="C738" s="2" t="s">
        <v>144</v>
      </c>
      <c r="D738" t="s">
        <v>121</v>
      </c>
      <c r="E738" s="1">
        <v>7453089533489</v>
      </c>
      <c r="F738" t="s">
        <v>10</v>
      </c>
      <c r="G738">
        <v>39</v>
      </c>
      <c r="H738" s="10">
        <v>100</v>
      </c>
      <c r="I738" t="s">
        <v>154</v>
      </c>
      <c r="J738" t="s">
        <v>152</v>
      </c>
      <c r="K738" t="s">
        <v>58</v>
      </c>
      <c r="L738" s="1" t="str">
        <f>表1[[#This Row],[ART]]&amp;".pdf"</f>
        <v>SINO-2.pdf</v>
      </c>
      <c r="M738" s="1"/>
      <c r="N738" s="1">
        <f>ROUNDUP(表1[[#This Row],[NUMBER]]/12,0)+1</f>
        <v>10</v>
      </c>
      <c r="O738" s="1"/>
      <c r="P738" s="1">
        <f>ROUNDUP(表1[[#This Row],[外箱贴标]]/12,0)+2</f>
        <v>2</v>
      </c>
      <c r="Q738" s="1">
        <f>ROUNDUP(表1[[#This Row],[NUMBER]]/25,0)</f>
        <v>4</v>
      </c>
    </row>
    <row r="739" spans="1:17">
      <c r="A739" s="1" t="s">
        <v>125</v>
      </c>
      <c r="B739" s="2">
        <v>43091</v>
      </c>
      <c r="C739" s="2" t="s">
        <v>144</v>
      </c>
      <c r="D739" t="s">
        <v>121</v>
      </c>
      <c r="E739" s="1">
        <v>7453089533489</v>
      </c>
      <c r="F739" t="s">
        <v>10</v>
      </c>
      <c r="G739">
        <v>40</v>
      </c>
      <c r="H739" s="10">
        <v>50</v>
      </c>
      <c r="I739" t="s">
        <v>154</v>
      </c>
      <c r="J739" t="s">
        <v>152</v>
      </c>
      <c r="K739" t="s">
        <v>58</v>
      </c>
      <c r="L739" s="1" t="str">
        <f>表1[[#This Row],[ART]]&amp;".pdf"</f>
        <v>SINO-2.pdf</v>
      </c>
      <c r="M739" s="1"/>
      <c r="N739" s="1">
        <f>ROUNDUP(表1[[#This Row],[NUMBER]]/12,0)+1</f>
        <v>6</v>
      </c>
      <c r="O739" s="1"/>
      <c r="P739" s="1">
        <f>ROUNDUP(表1[[#This Row],[外箱贴标]]/12,0)+2</f>
        <v>2</v>
      </c>
      <c r="Q739" s="1">
        <f>ROUNDUP(表1[[#This Row],[NUMBER]]/25,0)</f>
        <v>2</v>
      </c>
    </row>
    <row r="740" spans="1:17">
      <c r="A740" s="1" t="s">
        <v>125</v>
      </c>
      <c r="B740" s="2">
        <v>43091</v>
      </c>
      <c r="C740" s="2" t="s">
        <v>144</v>
      </c>
      <c r="D740" t="s">
        <v>121</v>
      </c>
      <c r="E740" s="1">
        <v>7453089533489</v>
      </c>
      <c r="F740" t="s">
        <v>89</v>
      </c>
      <c r="G740">
        <v>35</v>
      </c>
      <c r="H740" s="10">
        <v>50</v>
      </c>
      <c r="I740" t="s">
        <v>154</v>
      </c>
      <c r="J740" t="s">
        <v>152</v>
      </c>
      <c r="K740" t="s">
        <v>58</v>
      </c>
      <c r="L740" s="1" t="str">
        <f>表1[[#This Row],[ART]]&amp;".pdf"</f>
        <v>SINO-2.pdf</v>
      </c>
      <c r="M740" s="1"/>
      <c r="N740" s="1">
        <f>ROUNDUP(表1[[#This Row],[NUMBER]]/12,0)+1</f>
        <v>6</v>
      </c>
      <c r="O740" s="1"/>
      <c r="P740" s="1">
        <f>ROUNDUP(表1[[#This Row],[外箱贴标]]/12,0)+2</f>
        <v>2</v>
      </c>
      <c r="Q740" s="1">
        <f>ROUNDUP(表1[[#This Row],[NUMBER]]/25,0)</f>
        <v>2</v>
      </c>
    </row>
    <row r="741" spans="1:17">
      <c r="A741" s="1" t="s">
        <v>125</v>
      </c>
      <c r="B741" s="2">
        <v>43091</v>
      </c>
      <c r="C741" s="2" t="s">
        <v>144</v>
      </c>
      <c r="D741" t="s">
        <v>121</v>
      </c>
      <c r="E741" s="1">
        <v>7453089533489</v>
      </c>
      <c r="F741" t="s">
        <v>89</v>
      </c>
      <c r="G741">
        <v>36</v>
      </c>
      <c r="H741" s="10">
        <v>50</v>
      </c>
      <c r="I741" t="s">
        <v>154</v>
      </c>
      <c r="J741" t="s">
        <v>152</v>
      </c>
      <c r="K741" t="s">
        <v>58</v>
      </c>
      <c r="L741" s="1" t="str">
        <f>表1[[#This Row],[ART]]&amp;".pdf"</f>
        <v>SINO-2.pdf</v>
      </c>
      <c r="M741" s="1"/>
      <c r="N741" s="1">
        <f>ROUNDUP(表1[[#This Row],[NUMBER]]/12,0)+1</f>
        <v>6</v>
      </c>
      <c r="O741" s="1"/>
      <c r="P741" s="1">
        <f>ROUNDUP(表1[[#This Row],[外箱贴标]]/12,0)+2</f>
        <v>2</v>
      </c>
      <c r="Q741" s="1">
        <f>ROUNDUP(表1[[#This Row],[NUMBER]]/25,0)</f>
        <v>2</v>
      </c>
    </row>
    <row r="742" spans="1:17">
      <c r="A742" s="1" t="s">
        <v>125</v>
      </c>
      <c r="B742" s="2">
        <v>43091</v>
      </c>
      <c r="C742" s="2" t="s">
        <v>144</v>
      </c>
      <c r="D742" t="s">
        <v>121</v>
      </c>
      <c r="E742" s="1">
        <v>7453089533489</v>
      </c>
      <c r="F742" t="s">
        <v>89</v>
      </c>
      <c r="G742">
        <v>37</v>
      </c>
      <c r="H742" s="10">
        <v>100</v>
      </c>
      <c r="I742" t="s">
        <v>154</v>
      </c>
      <c r="J742" t="s">
        <v>152</v>
      </c>
      <c r="K742" t="s">
        <v>58</v>
      </c>
      <c r="L742" s="1" t="str">
        <f>表1[[#This Row],[ART]]&amp;".pdf"</f>
        <v>SINO-2.pdf</v>
      </c>
      <c r="M742" s="1"/>
      <c r="N742" s="1">
        <f>ROUNDUP(表1[[#This Row],[NUMBER]]/12,0)+1</f>
        <v>10</v>
      </c>
      <c r="O742" s="1"/>
      <c r="P742" s="1">
        <f>ROUNDUP(表1[[#This Row],[外箱贴标]]/12,0)+2</f>
        <v>2</v>
      </c>
      <c r="Q742" s="1">
        <f>ROUNDUP(表1[[#This Row],[NUMBER]]/25,0)</f>
        <v>4</v>
      </c>
    </row>
    <row r="743" spans="1:17">
      <c r="A743" s="1" t="s">
        <v>125</v>
      </c>
      <c r="B743" s="2">
        <v>43091</v>
      </c>
      <c r="C743" s="2" t="s">
        <v>144</v>
      </c>
      <c r="D743" t="s">
        <v>121</v>
      </c>
      <c r="E743" s="1">
        <v>7453089533489</v>
      </c>
      <c r="F743" t="s">
        <v>89</v>
      </c>
      <c r="G743">
        <v>38</v>
      </c>
      <c r="H743" s="10">
        <v>100</v>
      </c>
      <c r="I743" t="s">
        <v>154</v>
      </c>
      <c r="J743" t="s">
        <v>152</v>
      </c>
      <c r="K743" t="s">
        <v>58</v>
      </c>
      <c r="L743" s="1" t="str">
        <f>表1[[#This Row],[ART]]&amp;".pdf"</f>
        <v>SINO-2.pdf</v>
      </c>
      <c r="M743" s="1"/>
      <c r="N743" s="1">
        <f>ROUNDUP(表1[[#This Row],[NUMBER]]/12,0)+1</f>
        <v>10</v>
      </c>
      <c r="O743" s="1"/>
      <c r="P743" s="1">
        <f>ROUNDUP(表1[[#This Row],[外箱贴标]]/12,0)+2</f>
        <v>2</v>
      </c>
      <c r="Q743" s="1">
        <f>ROUNDUP(表1[[#This Row],[NUMBER]]/25,0)</f>
        <v>4</v>
      </c>
    </row>
    <row r="744" spans="1:17">
      <c r="A744" s="1" t="s">
        <v>125</v>
      </c>
      <c r="B744" s="2">
        <v>43091</v>
      </c>
      <c r="C744" s="2" t="s">
        <v>144</v>
      </c>
      <c r="D744" t="s">
        <v>121</v>
      </c>
      <c r="E744" s="1">
        <v>7453089533489</v>
      </c>
      <c r="F744" t="s">
        <v>89</v>
      </c>
      <c r="G744">
        <v>39</v>
      </c>
      <c r="H744" s="10">
        <v>100</v>
      </c>
      <c r="I744" t="s">
        <v>154</v>
      </c>
      <c r="J744" t="s">
        <v>152</v>
      </c>
      <c r="K744" t="s">
        <v>58</v>
      </c>
      <c r="L744" s="1" t="str">
        <f>表1[[#This Row],[ART]]&amp;".pdf"</f>
        <v>SINO-2.pdf</v>
      </c>
      <c r="M744" s="1"/>
      <c r="N744" s="1">
        <f>ROUNDUP(表1[[#This Row],[NUMBER]]/12,0)+1</f>
        <v>10</v>
      </c>
      <c r="O744" s="1"/>
      <c r="P744" s="1">
        <f>ROUNDUP(表1[[#This Row],[外箱贴标]]/12,0)+2</f>
        <v>2</v>
      </c>
      <c r="Q744" s="1">
        <f>ROUNDUP(表1[[#This Row],[NUMBER]]/25,0)</f>
        <v>4</v>
      </c>
    </row>
    <row r="745" spans="1:17">
      <c r="A745" s="1" t="s">
        <v>125</v>
      </c>
      <c r="B745" s="2">
        <v>43091</v>
      </c>
      <c r="C745" s="2" t="s">
        <v>144</v>
      </c>
      <c r="D745" t="s">
        <v>121</v>
      </c>
      <c r="E745" s="1">
        <v>7453089533489</v>
      </c>
      <c r="F745" t="s">
        <v>89</v>
      </c>
      <c r="G745">
        <v>40</v>
      </c>
      <c r="H745" s="10">
        <v>50</v>
      </c>
      <c r="I745" t="s">
        <v>154</v>
      </c>
      <c r="J745" t="s">
        <v>152</v>
      </c>
      <c r="K745" t="s">
        <v>58</v>
      </c>
      <c r="L745" s="1" t="str">
        <f>表1[[#This Row],[ART]]&amp;".pdf"</f>
        <v>SINO-2.pdf</v>
      </c>
      <c r="M745" s="1"/>
      <c r="N745" s="1">
        <f>ROUNDUP(表1[[#This Row],[NUMBER]]/12,0)+1</f>
        <v>6</v>
      </c>
      <c r="O745" s="1"/>
      <c r="P745" s="1">
        <f>ROUNDUP(表1[[#This Row],[外箱贴标]]/12,0)+2</f>
        <v>2</v>
      </c>
      <c r="Q745" s="1">
        <f>ROUNDUP(表1[[#This Row],[NUMBER]]/25,0)</f>
        <v>2</v>
      </c>
    </row>
    <row r="746" spans="1:17">
      <c r="A746" s="1" t="s">
        <v>125</v>
      </c>
      <c r="B746" s="2">
        <v>43091</v>
      </c>
      <c r="C746" s="2" t="s">
        <v>144</v>
      </c>
      <c r="D746" t="s">
        <v>122</v>
      </c>
      <c r="E746" s="1">
        <v>7453089533496</v>
      </c>
      <c r="F746" t="s">
        <v>38</v>
      </c>
      <c r="G746">
        <v>35</v>
      </c>
      <c r="H746" s="10">
        <v>67</v>
      </c>
      <c r="I746" t="s">
        <v>154</v>
      </c>
      <c r="J746" t="s">
        <v>152</v>
      </c>
      <c r="K746" t="s">
        <v>58</v>
      </c>
      <c r="L746" s="1" t="str">
        <f>表1[[#This Row],[ART]]&amp;".pdf"</f>
        <v>BOPS-1.pdf</v>
      </c>
      <c r="M746" s="1"/>
      <c r="N746" s="1">
        <f>ROUNDUP(表1[[#This Row],[NUMBER]]/12,0)+1</f>
        <v>7</v>
      </c>
      <c r="O746" s="1"/>
      <c r="P746" s="1">
        <f>ROUNDUP(表1[[#This Row],[外箱贴标]]/12,0)+2</f>
        <v>2</v>
      </c>
      <c r="Q746" s="1">
        <f>ROUNDUP(表1[[#This Row],[NUMBER]]/25,0)</f>
        <v>3</v>
      </c>
    </row>
    <row r="747" spans="1:17">
      <c r="A747" s="1" t="s">
        <v>125</v>
      </c>
      <c r="B747" s="2">
        <v>43091</v>
      </c>
      <c r="C747" s="2" t="s">
        <v>144</v>
      </c>
      <c r="D747" t="s">
        <v>122</v>
      </c>
      <c r="E747" s="1">
        <v>7453089533496</v>
      </c>
      <c r="F747" t="s">
        <v>38</v>
      </c>
      <c r="G747">
        <v>36</v>
      </c>
      <c r="H747" s="10">
        <f>H746*2</f>
        <v>134</v>
      </c>
      <c r="I747" t="s">
        <v>154</v>
      </c>
      <c r="J747" t="s">
        <v>152</v>
      </c>
      <c r="K747" t="s">
        <v>58</v>
      </c>
      <c r="L747" s="1" t="str">
        <f>表1[[#This Row],[ART]]&amp;".pdf"</f>
        <v>BOPS-1.pdf</v>
      </c>
      <c r="M747" s="1"/>
      <c r="N747" s="1">
        <f>ROUNDUP(表1[[#This Row],[NUMBER]]/12,0)+1</f>
        <v>13</v>
      </c>
      <c r="O747" s="1"/>
      <c r="P747" s="1">
        <f>ROUNDUP(表1[[#This Row],[外箱贴标]]/12,0)+2</f>
        <v>2</v>
      </c>
      <c r="Q747" s="1">
        <f>ROUNDUP(表1[[#This Row],[NUMBER]]/25,0)</f>
        <v>6</v>
      </c>
    </row>
    <row r="748" spans="1:17">
      <c r="A748" s="1" t="s">
        <v>125</v>
      </c>
      <c r="B748" s="2">
        <v>43091</v>
      </c>
      <c r="C748" s="2" t="s">
        <v>144</v>
      </c>
      <c r="D748" t="s">
        <v>122</v>
      </c>
      <c r="E748" s="1">
        <v>7453089533496</v>
      </c>
      <c r="F748" t="s">
        <v>38</v>
      </c>
      <c r="G748">
        <v>37</v>
      </c>
      <c r="H748" s="10">
        <f>H746*3</f>
        <v>201</v>
      </c>
      <c r="I748" t="s">
        <v>154</v>
      </c>
      <c r="J748" t="s">
        <v>152</v>
      </c>
      <c r="K748" t="s">
        <v>58</v>
      </c>
      <c r="L748" s="1" t="str">
        <f>表1[[#This Row],[ART]]&amp;".pdf"</f>
        <v>BOPS-1.pdf</v>
      </c>
      <c r="M748" s="1"/>
      <c r="N748" s="1">
        <f>ROUNDUP(表1[[#This Row],[NUMBER]]/12,0)+1</f>
        <v>18</v>
      </c>
      <c r="O748" s="1"/>
      <c r="P748" s="1">
        <f>ROUNDUP(表1[[#This Row],[外箱贴标]]/12,0)+2</f>
        <v>2</v>
      </c>
      <c r="Q748" s="1">
        <f>ROUNDUP(表1[[#This Row],[NUMBER]]/25,0)</f>
        <v>9</v>
      </c>
    </row>
    <row r="749" spans="1:17">
      <c r="A749" s="1" t="s">
        <v>125</v>
      </c>
      <c r="B749" s="2">
        <v>43091</v>
      </c>
      <c r="C749" s="2" t="s">
        <v>144</v>
      </c>
      <c r="D749" t="s">
        <v>122</v>
      </c>
      <c r="E749" s="1">
        <v>7453089533496</v>
      </c>
      <c r="F749" t="s">
        <v>38</v>
      </c>
      <c r="G749">
        <v>38</v>
      </c>
      <c r="H749" s="10">
        <f>H748</f>
        <v>201</v>
      </c>
      <c r="I749" t="s">
        <v>154</v>
      </c>
      <c r="J749" t="s">
        <v>152</v>
      </c>
      <c r="K749" t="s">
        <v>58</v>
      </c>
      <c r="L749" s="1" t="str">
        <f>表1[[#This Row],[ART]]&amp;".pdf"</f>
        <v>BOPS-1.pdf</v>
      </c>
      <c r="M749" s="1"/>
      <c r="N749" s="1">
        <f>ROUNDUP(表1[[#This Row],[NUMBER]]/12,0)+1</f>
        <v>18</v>
      </c>
      <c r="O749" s="1"/>
      <c r="P749" s="1">
        <f>ROUNDUP(表1[[#This Row],[外箱贴标]]/12,0)+2</f>
        <v>2</v>
      </c>
      <c r="Q749" s="1">
        <f>ROUNDUP(表1[[#This Row],[NUMBER]]/25,0)</f>
        <v>9</v>
      </c>
    </row>
    <row r="750" spans="1:17">
      <c r="A750" s="1" t="s">
        <v>125</v>
      </c>
      <c r="B750" s="2">
        <v>43091</v>
      </c>
      <c r="C750" s="2" t="s">
        <v>144</v>
      </c>
      <c r="D750" t="s">
        <v>122</v>
      </c>
      <c r="E750" s="1">
        <v>7453089533496</v>
      </c>
      <c r="F750" t="s">
        <v>38</v>
      </c>
      <c r="G750">
        <v>39</v>
      </c>
      <c r="H750" s="10">
        <f>H747</f>
        <v>134</v>
      </c>
      <c r="I750" t="s">
        <v>154</v>
      </c>
      <c r="J750" t="s">
        <v>152</v>
      </c>
      <c r="K750" t="s">
        <v>58</v>
      </c>
      <c r="L750" s="1" t="str">
        <f>表1[[#This Row],[ART]]&amp;".pdf"</f>
        <v>BOPS-1.pdf</v>
      </c>
      <c r="M750" s="1"/>
      <c r="N750" s="1">
        <f>ROUNDUP(表1[[#This Row],[NUMBER]]/12,0)+1</f>
        <v>13</v>
      </c>
      <c r="O750" s="1"/>
      <c r="P750" s="1">
        <f>ROUNDUP(表1[[#This Row],[外箱贴标]]/12,0)+2</f>
        <v>2</v>
      </c>
      <c r="Q750" s="1">
        <f>ROUNDUP(表1[[#This Row],[NUMBER]]/25,0)</f>
        <v>6</v>
      </c>
    </row>
    <row r="751" spans="1:17">
      <c r="A751" s="1" t="s">
        <v>125</v>
      </c>
      <c r="B751" s="2">
        <v>43091</v>
      </c>
      <c r="C751" s="2" t="s">
        <v>144</v>
      </c>
      <c r="D751" t="s">
        <v>122</v>
      </c>
      <c r="E751" s="1">
        <v>7453089533496</v>
      </c>
      <c r="F751" t="s">
        <v>38</v>
      </c>
      <c r="G751">
        <v>40</v>
      </c>
      <c r="H751" s="10">
        <f>H746</f>
        <v>67</v>
      </c>
      <c r="I751" t="s">
        <v>154</v>
      </c>
      <c r="J751" t="s">
        <v>152</v>
      </c>
      <c r="K751" t="s">
        <v>58</v>
      </c>
      <c r="L751" s="1" t="str">
        <f>表1[[#This Row],[ART]]&amp;".pdf"</f>
        <v>BOPS-1.pdf</v>
      </c>
      <c r="M751" s="1"/>
      <c r="N751" s="1">
        <f>ROUNDUP(表1[[#This Row],[NUMBER]]/12,0)+1</f>
        <v>7</v>
      </c>
      <c r="O751" s="1"/>
      <c r="P751" s="1">
        <f>ROUNDUP(表1[[#This Row],[外箱贴标]]/12,0)+2</f>
        <v>2</v>
      </c>
      <c r="Q751" s="1">
        <f>ROUNDUP(表1[[#This Row],[NUMBER]]/25,0)</f>
        <v>3</v>
      </c>
    </row>
    <row r="752" spans="1:17">
      <c r="A752" s="1" t="s">
        <v>125</v>
      </c>
      <c r="B752" s="2">
        <v>43091</v>
      </c>
      <c r="C752" s="2" t="s">
        <v>144</v>
      </c>
      <c r="D752" t="s">
        <v>122</v>
      </c>
      <c r="E752" s="1">
        <v>7453089533496</v>
      </c>
      <c r="F752" t="s">
        <v>10</v>
      </c>
      <c r="G752">
        <v>35</v>
      </c>
      <c r="H752" s="10">
        <v>67</v>
      </c>
      <c r="I752" t="s">
        <v>154</v>
      </c>
      <c r="J752" t="s">
        <v>152</v>
      </c>
      <c r="K752" t="s">
        <v>58</v>
      </c>
      <c r="L752" s="1" t="str">
        <f>表1[[#This Row],[ART]]&amp;".pdf"</f>
        <v>BOPS-1.pdf</v>
      </c>
      <c r="M752" s="1"/>
      <c r="N752" s="1">
        <f>ROUNDUP(表1[[#This Row],[NUMBER]]/12,0)+1</f>
        <v>7</v>
      </c>
      <c r="O752" s="1"/>
      <c r="P752" s="1">
        <f>ROUNDUP(表1[[#This Row],[外箱贴标]]/12,0)+2</f>
        <v>2</v>
      </c>
      <c r="Q752" s="1">
        <f>ROUNDUP(表1[[#This Row],[NUMBER]]/25,0)</f>
        <v>3</v>
      </c>
    </row>
    <row r="753" spans="1:17">
      <c r="A753" s="1" t="s">
        <v>125</v>
      </c>
      <c r="B753" s="2">
        <v>43091</v>
      </c>
      <c r="C753" s="2" t="s">
        <v>144</v>
      </c>
      <c r="D753" t="s">
        <v>122</v>
      </c>
      <c r="E753" s="1">
        <v>7453089533496</v>
      </c>
      <c r="F753" t="s">
        <v>10</v>
      </c>
      <c r="G753">
        <v>36</v>
      </c>
      <c r="H753" s="10">
        <f>H752*2</f>
        <v>134</v>
      </c>
      <c r="I753" t="s">
        <v>154</v>
      </c>
      <c r="J753" t="s">
        <v>152</v>
      </c>
      <c r="K753" t="s">
        <v>58</v>
      </c>
      <c r="L753" s="1" t="str">
        <f>表1[[#This Row],[ART]]&amp;".pdf"</f>
        <v>BOPS-1.pdf</v>
      </c>
      <c r="M753" s="1"/>
      <c r="N753" s="1">
        <f>ROUNDUP(表1[[#This Row],[NUMBER]]/12,0)+1</f>
        <v>13</v>
      </c>
      <c r="O753" s="1"/>
      <c r="P753" s="1">
        <f>ROUNDUP(表1[[#This Row],[外箱贴标]]/12,0)+2</f>
        <v>2</v>
      </c>
      <c r="Q753" s="1">
        <f>ROUNDUP(表1[[#This Row],[NUMBER]]/25,0)</f>
        <v>6</v>
      </c>
    </row>
    <row r="754" spans="1:17">
      <c r="A754" s="1" t="s">
        <v>125</v>
      </c>
      <c r="B754" s="2">
        <v>43091</v>
      </c>
      <c r="C754" s="2" t="s">
        <v>144</v>
      </c>
      <c r="D754" t="s">
        <v>122</v>
      </c>
      <c r="E754" s="1">
        <v>7453089533496</v>
      </c>
      <c r="F754" t="s">
        <v>10</v>
      </c>
      <c r="G754">
        <v>37</v>
      </c>
      <c r="H754" s="10">
        <f>H752*3</f>
        <v>201</v>
      </c>
      <c r="I754" t="s">
        <v>154</v>
      </c>
      <c r="J754" t="s">
        <v>152</v>
      </c>
      <c r="K754" t="s">
        <v>58</v>
      </c>
      <c r="L754" s="1" t="str">
        <f>表1[[#This Row],[ART]]&amp;".pdf"</f>
        <v>BOPS-1.pdf</v>
      </c>
      <c r="M754" s="1"/>
      <c r="N754" s="1">
        <f>ROUNDUP(表1[[#This Row],[NUMBER]]/12,0)+1</f>
        <v>18</v>
      </c>
      <c r="O754" s="1"/>
      <c r="P754" s="1">
        <f>ROUNDUP(表1[[#This Row],[外箱贴标]]/12,0)+2</f>
        <v>2</v>
      </c>
      <c r="Q754" s="1">
        <f>ROUNDUP(表1[[#This Row],[NUMBER]]/25,0)</f>
        <v>9</v>
      </c>
    </row>
    <row r="755" spans="1:17">
      <c r="A755" s="1" t="s">
        <v>125</v>
      </c>
      <c r="B755" s="2">
        <v>43091</v>
      </c>
      <c r="C755" s="2" t="s">
        <v>144</v>
      </c>
      <c r="D755" t="s">
        <v>122</v>
      </c>
      <c r="E755" s="1">
        <v>7453089533496</v>
      </c>
      <c r="F755" t="s">
        <v>10</v>
      </c>
      <c r="G755">
        <v>38</v>
      </c>
      <c r="H755" s="10">
        <f>H754</f>
        <v>201</v>
      </c>
      <c r="I755" t="s">
        <v>154</v>
      </c>
      <c r="J755" t="s">
        <v>152</v>
      </c>
      <c r="K755" t="s">
        <v>58</v>
      </c>
      <c r="L755" s="1" t="str">
        <f>表1[[#This Row],[ART]]&amp;".pdf"</f>
        <v>BOPS-1.pdf</v>
      </c>
      <c r="M755" s="1"/>
      <c r="N755" s="1">
        <f>ROUNDUP(表1[[#This Row],[NUMBER]]/12,0)+1</f>
        <v>18</v>
      </c>
      <c r="O755" s="1"/>
      <c r="P755" s="1">
        <f>ROUNDUP(表1[[#This Row],[外箱贴标]]/12,0)+2</f>
        <v>2</v>
      </c>
      <c r="Q755" s="1">
        <f>ROUNDUP(表1[[#This Row],[NUMBER]]/25,0)</f>
        <v>9</v>
      </c>
    </row>
    <row r="756" spans="1:17">
      <c r="A756" s="1" t="s">
        <v>125</v>
      </c>
      <c r="B756" s="2">
        <v>43091</v>
      </c>
      <c r="C756" s="2" t="s">
        <v>144</v>
      </c>
      <c r="D756" t="s">
        <v>122</v>
      </c>
      <c r="E756" s="1">
        <v>7453089533496</v>
      </c>
      <c r="F756" t="s">
        <v>10</v>
      </c>
      <c r="G756">
        <v>39</v>
      </c>
      <c r="H756" s="10">
        <f>H753</f>
        <v>134</v>
      </c>
      <c r="I756" t="s">
        <v>154</v>
      </c>
      <c r="J756" t="s">
        <v>152</v>
      </c>
      <c r="K756" t="s">
        <v>58</v>
      </c>
      <c r="L756" s="1" t="str">
        <f>表1[[#This Row],[ART]]&amp;".pdf"</f>
        <v>BOPS-1.pdf</v>
      </c>
      <c r="M756" s="1"/>
      <c r="N756" s="1">
        <f>ROUNDUP(表1[[#This Row],[NUMBER]]/12,0)+1</f>
        <v>13</v>
      </c>
      <c r="O756" s="1"/>
      <c r="P756" s="1">
        <f>ROUNDUP(表1[[#This Row],[外箱贴标]]/12,0)+2</f>
        <v>2</v>
      </c>
      <c r="Q756" s="1">
        <f>ROUNDUP(表1[[#This Row],[NUMBER]]/25,0)</f>
        <v>6</v>
      </c>
    </row>
    <row r="757" spans="1:17">
      <c r="A757" s="1" t="s">
        <v>125</v>
      </c>
      <c r="B757" s="2">
        <v>43091</v>
      </c>
      <c r="C757" s="2" t="s">
        <v>144</v>
      </c>
      <c r="D757" t="s">
        <v>122</v>
      </c>
      <c r="E757" s="1">
        <v>7453089533496</v>
      </c>
      <c r="F757" t="s">
        <v>10</v>
      </c>
      <c r="G757">
        <v>40</v>
      </c>
      <c r="H757" s="10">
        <f>H752</f>
        <v>67</v>
      </c>
      <c r="I757" t="s">
        <v>154</v>
      </c>
      <c r="J757" t="s">
        <v>152</v>
      </c>
      <c r="K757" t="s">
        <v>58</v>
      </c>
      <c r="L757" s="1" t="str">
        <f>表1[[#This Row],[ART]]&amp;".pdf"</f>
        <v>BOPS-1.pdf</v>
      </c>
      <c r="M757" s="1"/>
      <c r="N757" s="1">
        <f>ROUNDUP(表1[[#This Row],[NUMBER]]/12,0)+1</f>
        <v>7</v>
      </c>
      <c r="O757" s="1"/>
      <c r="P757" s="1">
        <f>ROUNDUP(表1[[#This Row],[外箱贴标]]/12,0)+2</f>
        <v>2</v>
      </c>
      <c r="Q757" s="1">
        <f>ROUNDUP(表1[[#This Row],[NUMBER]]/25,0)</f>
        <v>3</v>
      </c>
    </row>
    <row r="758" spans="1:17">
      <c r="A758" s="1" t="s">
        <v>125</v>
      </c>
      <c r="B758" s="2">
        <v>43091</v>
      </c>
      <c r="C758" s="2" t="s">
        <v>144</v>
      </c>
      <c r="D758" t="s">
        <v>122</v>
      </c>
      <c r="E758" s="1">
        <v>7453089533496</v>
      </c>
      <c r="F758" t="s">
        <v>123</v>
      </c>
      <c r="G758">
        <v>35</v>
      </c>
      <c r="H758" s="10">
        <v>67</v>
      </c>
      <c r="I758" t="s">
        <v>154</v>
      </c>
      <c r="J758" t="s">
        <v>152</v>
      </c>
      <c r="K758" t="s">
        <v>58</v>
      </c>
      <c r="L758" s="1" t="str">
        <f>表1[[#This Row],[ART]]&amp;".pdf"</f>
        <v>BOPS-1.pdf</v>
      </c>
      <c r="M758" s="1"/>
      <c r="N758" s="1">
        <f>ROUNDUP(表1[[#This Row],[NUMBER]]/12,0)+1</f>
        <v>7</v>
      </c>
      <c r="O758" s="1"/>
      <c r="P758" s="1">
        <f>ROUNDUP(表1[[#This Row],[外箱贴标]]/12,0)+2</f>
        <v>2</v>
      </c>
      <c r="Q758" s="1">
        <f>ROUNDUP(表1[[#This Row],[NUMBER]]/25,0)</f>
        <v>3</v>
      </c>
    </row>
    <row r="759" spans="1:17">
      <c r="A759" s="1" t="s">
        <v>125</v>
      </c>
      <c r="B759" s="2">
        <v>43091</v>
      </c>
      <c r="C759" s="2" t="s">
        <v>144</v>
      </c>
      <c r="D759" t="s">
        <v>122</v>
      </c>
      <c r="E759" s="1">
        <v>7453089533496</v>
      </c>
      <c r="F759" t="s">
        <v>123</v>
      </c>
      <c r="G759">
        <v>36</v>
      </c>
      <c r="H759" s="10">
        <f>H758*2</f>
        <v>134</v>
      </c>
      <c r="I759" t="s">
        <v>154</v>
      </c>
      <c r="J759" t="s">
        <v>152</v>
      </c>
      <c r="K759" t="s">
        <v>58</v>
      </c>
      <c r="L759" s="1" t="str">
        <f>表1[[#This Row],[ART]]&amp;".pdf"</f>
        <v>BOPS-1.pdf</v>
      </c>
      <c r="M759" s="1"/>
      <c r="N759" s="1">
        <f>ROUNDUP(表1[[#This Row],[NUMBER]]/12,0)+1</f>
        <v>13</v>
      </c>
      <c r="O759" s="1"/>
      <c r="P759" s="1">
        <f>ROUNDUP(表1[[#This Row],[外箱贴标]]/12,0)+2</f>
        <v>2</v>
      </c>
      <c r="Q759" s="1">
        <f>ROUNDUP(表1[[#This Row],[NUMBER]]/25,0)</f>
        <v>6</v>
      </c>
    </row>
    <row r="760" spans="1:17">
      <c r="A760" s="1" t="s">
        <v>125</v>
      </c>
      <c r="B760" s="2">
        <v>43091</v>
      </c>
      <c r="C760" s="2" t="s">
        <v>144</v>
      </c>
      <c r="D760" t="s">
        <v>122</v>
      </c>
      <c r="E760" s="1">
        <v>7453089533496</v>
      </c>
      <c r="F760" t="s">
        <v>123</v>
      </c>
      <c r="G760">
        <v>37</v>
      </c>
      <c r="H760" s="10">
        <f>H758*3</f>
        <v>201</v>
      </c>
      <c r="I760" t="s">
        <v>154</v>
      </c>
      <c r="J760" t="s">
        <v>152</v>
      </c>
      <c r="K760" t="s">
        <v>58</v>
      </c>
      <c r="L760" s="1" t="str">
        <f>表1[[#This Row],[ART]]&amp;".pdf"</f>
        <v>BOPS-1.pdf</v>
      </c>
      <c r="M760" s="1"/>
      <c r="N760" s="1">
        <f>ROUNDUP(表1[[#This Row],[NUMBER]]/12,0)+1</f>
        <v>18</v>
      </c>
      <c r="O760" s="1"/>
      <c r="P760" s="1">
        <f>ROUNDUP(表1[[#This Row],[外箱贴标]]/12,0)+2</f>
        <v>2</v>
      </c>
      <c r="Q760" s="1">
        <f>ROUNDUP(表1[[#This Row],[NUMBER]]/25,0)</f>
        <v>9</v>
      </c>
    </row>
    <row r="761" spans="1:17">
      <c r="A761" s="1" t="s">
        <v>125</v>
      </c>
      <c r="B761" s="2">
        <v>43091</v>
      </c>
      <c r="C761" s="2" t="s">
        <v>144</v>
      </c>
      <c r="D761" t="s">
        <v>122</v>
      </c>
      <c r="E761" s="1">
        <v>7453089533496</v>
      </c>
      <c r="F761" t="s">
        <v>123</v>
      </c>
      <c r="G761">
        <v>38</v>
      </c>
      <c r="H761" s="10">
        <f>H760</f>
        <v>201</v>
      </c>
      <c r="I761" t="s">
        <v>154</v>
      </c>
      <c r="J761" t="s">
        <v>152</v>
      </c>
      <c r="K761" t="s">
        <v>58</v>
      </c>
      <c r="L761" s="1" t="str">
        <f>表1[[#This Row],[ART]]&amp;".pdf"</f>
        <v>BOPS-1.pdf</v>
      </c>
      <c r="M761" s="1"/>
      <c r="N761" s="1">
        <f>ROUNDUP(表1[[#This Row],[NUMBER]]/12,0)+1</f>
        <v>18</v>
      </c>
      <c r="O761" s="1"/>
      <c r="P761" s="1">
        <f>ROUNDUP(表1[[#This Row],[外箱贴标]]/12,0)+2</f>
        <v>2</v>
      </c>
      <c r="Q761" s="1">
        <f>ROUNDUP(表1[[#This Row],[NUMBER]]/25,0)</f>
        <v>9</v>
      </c>
    </row>
    <row r="762" spans="1:17">
      <c r="A762" s="1" t="s">
        <v>125</v>
      </c>
      <c r="B762" s="2">
        <v>43091</v>
      </c>
      <c r="C762" s="2" t="s">
        <v>144</v>
      </c>
      <c r="D762" t="s">
        <v>122</v>
      </c>
      <c r="E762" s="1">
        <v>7453089533496</v>
      </c>
      <c r="F762" t="s">
        <v>123</v>
      </c>
      <c r="G762">
        <v>39</v>
      </c>
      <c r="H762" s="10">
        <f>H759</f>
        <v>134</v>
      </c>
      <c r="I762" t="s">
        <v>154</v>
      </c>
      <c r="J762" t="s">
        <v>152</v>
      </c>
      <c r="K762" t="s">
        <v>58</v>
      </c>
      <c r="L762" s="1" t="str">
        <f>表1[[#This Row],[ART]]&amp;".pdf"</f>
        <v>BOPS-1.pdf</v>
      </c>
      <c r="M762" s="1"/>
      <c r="N762" s="1">
        <f>ROUNDUP(表1[[#This Row],[NUMBER]]/12,0)+1</f>
        <v>13</v>
      </c>
      <c r="O762" s="1"/>
      <c r="P762" s="1">
        <f>ROUNDUP(表1[[#This Row],[外箱贴标]]/12,0)+2</f>
        <v>2</v>
      </c>
      <c r="Q762" s="1">
        <f>ROUNDUP(表1[[#This Row],[NUMBER]]/25,0)</f>
        <v>6</v>
      </c>
    </row>
    <row r="763" spans="1:17">
      <c r="A763" s="1" t="s">
        <v>125</v>
      </c>
      <c r="B763" s="2">
        <v>43091</v>
      </c>
      <c r="C763" s="2" t="s">
        <v>144</v>
      </c>
      <c r="D763" t="s">
        <v>122</v>
      </c>
      <c r="E763" s="1">
        <v>7453089533496</v>
      </c>
      <c r="F763" t="s">
        <v>123</v>
      </c>
      <c r="G763">
        <v>40</v>
      </c>
      <c r="H763" s="10">
        <f>H758</f>
        <v>67</v>
      </c>
      <c r="I763" t="s">
        <v>154</v>
      </c>
      <c r="J763" t="s">
        <v>152</v>
      </c>
      <c r="K763" t="s">
        <v>58</v>
      </c>
      <c r="L763" s="1" t="str">
        <f>表1[[#This Row],[ART]]&amp;".pdf"</f>
        <v>BOPS-1.pdf</v>
      </c>
      <c r="M763" s="1"/>
      <c r="N763" s="1">
        <f>ROUNDUP(表1[[#This Row],[NUMBER]]/12,0)+1</f>
        <v>7</v>
      </c>
      <c r="O763" s="1"/>
      <c r="P763" s="1">
        <f>ROUNDUP(表1[[#This Row],[外箱贴标]]/12,0)+2</f>
        <v>2</v>
      </c>
      <c r="Q763" s="1">
        <f>ROUNDUP(表1[[#This Row],[NUMBER]]/25,0)</f>
        <v>3</v>
      </c>
    </row>
    <row r="764" spans="1:17">
      <c r="A764" s="1" t="s">
        <v>125</v>
      </c>
      <c r="B764" s="2">
        <v>43091</v>
      </c>
      <c r="C764" s="2" t="s">
        <v>144</v>
      </c>
      <c r="D764" t="s">
        <v>124</v>
      </c>
      <c r="E764" s="1">
        <v>7453089533502</v>
      </c>
      <c r="F764" t="s">
        <v>37</v>
      </c>
      <c r="G764">
        <v>35</v>
      </c>
      <c r="H764" s="10">
        <v>100</v>
      </c>
      <c r="I764" t="s">
        <v>154</v>
      </c>
      <c r="J764" t="s">
        <v>152</v>
      </c>
      <c r="K764" t="s">
        <v>58</v>
      </c>
      <c r="L764" s="1" t="str">
        <f>表1[[#This Row],[ART]]&amp;".pdf"</f>
        <v>BOPS-2.pdf</v>
      </c>
      <c r="M764" s="1"/>
      <c r="N764" s="1">
        <f>ROUNDUP(表1[[#This Row],[NUMBER]]/12,0)+1</f>
        <v>10</v>
      </c>
      <c r="O764" s="1"/>
      <c r="P764" s="1">
        <f>ROUNDUP(表1[[#This Row],[外箱贴标]]/12,0)+2</f>
        <v>2</v>
      </c>
      <c r="Q764" s="1">
        <f>ROUNDUP(表1[[#This Row],[NUMBER]]/25,0)</f>
        <v>4</v>
      </c>
    </row>
    <row r="765" spans="1:17">
      <c r="A765" s="1" t="s">
        <v>125</v>
      </c>
      <c r="B765" s="2">
        <v>43091</v>
      </c>
      <c r="C765" s="2" t="s">
        <v>144</v>
      </c>
      <c r="D765" t="s">
        <v>124</v>
      </c>
      <c r="E765" s="1">
        <v>7453089533502</v>
      </c>
      <c r="F765" t="s">
        <v>37</v>
      </c>
      <c r="G765">
        <v>36</v>
      </c>
      <c r="H765" s="10">
        <v>150</v>
      </c>
      <c r="I765" t="s">
        <v>154</v>
      </c>
      <c r="J765" t="s">
        <v>152</v>
      </c>
      <c r="K765" t="s">
        <v>58</v>
      </c>
      <c r="L765" s="1" t="str">
        <f>表1[[#This Row],[ART]]&amp;".pdf"</f>
        <v>BOPS-2.pdf</v>
      </c>
      <c r="M765" s="1"/>
      <c r="N765" s="1">
        <f>ROUNDUP(表1[[#This Row],[NUMBER]]/12,0)+1</f>
        <v>14</v>
      </c>
      <c r="O765" s="1"/>
      <c r="P765" s="1">
        <f>ROUNDUP(表1[[#This Row],[外箱贴标]]/12,0)+2</f>
        <v>2</v>
      </c>
      <c r="Q765" s="1">
        <f>ROUNDUP(表1[[#This Row],[NUMBER]]/25,0)</f>
        <v>6</v>
      </c>
    </row>
    <row r="766" spans="1:17">
      <c r="A766" s="1" t="s">
        <v>125</v>
      </c>
      <c r="B766" s="2">
        <v>43091</v>
      </c>
      <c r="C766" s="2" t="s">
        <v>144</v>
      </c>
      <c r="D766" t="s">
        <v>124</v>
      </c>
      <c r="E766" s="1">
        <v>7453089533502</v>
      </c>
      <c r="F766" t="s">
        <v>37</v>
      </c>
      <c r="G766">
        <v>37</v>
      </c>
      <c r="H766" s="10">
        <v>200</v>
      </c>
      <c r="I766" t="s">
        <v>154</v>
      </c>
      <c r="J766" t="s">
        <v>152</v>
      </c>
      <c r="K766" t="s">
        <v>58</v>
      </c>
      <c r="L766" s="1" t="str">
        <f>表1[[#This Row],[ART]]&amp;".pdf"</f>
        <v>BOPS-2.pdf</v>
      </c>
      <c r="M766" s="1"/>
      <c r="N766" s="1">
        <f>ROUNDUP(表1[[#This Row],[NUMBER]]/12,0)+1</f>
        <v>18</v>
      </c>
      <c r="O766" s="1"/>
      <c r="P766" s="1">
        <f>ROUNDUP(表1[[#This Row],[外箱贴标]]/12,0)+2</f>
        <v>2</v>
      </c>
      <c r="Q766" s="1">
        <f>ROUNDUP(表1[[#This Row],[NUMBER]]/25,0)</f>
        <v>8</v>
      </c>
    </row>
    <row r="767" spans="1:17">
      <c r="A767" s="1" t="s">
        <v>125</v>
      </c>
      <c r="B767" s="2">
        <v>43091</v>
      </c>
      <c r="C767" s="2" t="s">
        <v>144</v>
      </c>
      <c r="D767" t="s">
        <v>124</v>
      </c>
      <c r="E767" s="1">
        <v>7453089533502</v>
      </c>
      <c r="F767" t="s">
        <v>37</v>
      </c>
      <c r="G767">
        <v>38</v>
      </c>
      <c r="H767" s="10">
        <v>200</v>
      </c>
      <c r="I767" t="s">
        <v>154</v>
      </c>
      <c r="J767" t="s">
        <v>152</v>
      </c>
      <c r="K767" t="s">
        <v>58</v>
      </c>
      <c r="L767" s="1" t="str">
        <f>表1[[#This Row],[ART]]&amp;".pdf"</f>
        <v>BOPS-2.pdf</v>
      </c>
      <c r="M767" s="1"/>
      <c r="N767" s="1">
        <f>ROUNDUP(表1[[#This Row],[NUMBER]]/12,0)+1</f>
        <v>18</v>
      </c>
      <c r="O767" s="1"/>
      <c r="P767" s="1">
        <f>ROUNDUP(表1[[#This Row],[外箱贴标]]/12,0)+2</f>
        <v>2</v>
      </c>
      <c r="Q767" s="1">
        <f>ROUNDUP(表1[[#This Row],[NUMBER]]/25,0)</f>
        <v>8</v>
      </c>
    </row>
    <row r="768" spans="1:17">
      <c r="A768" s="1" t="s">
        <v>125</v>
      </c>
      <c r="B768" s="2">
        <v>43091</v>
      </c>
      <c r="C768" s="2" t="s">
        <v>144</v>
      </c>
      <c r="D768" t="s">
        <v>124</v>
      </c>
      <c r="E768" s="1">
        <v>7453089533502</v>
      </c>
      <c r="F768" t="s">
        <v>37</v>
      </c>
      <c r="G768">
        <v>39</v>
      </c>
      <c r="H768" s="10">
        <v>150</v>
      </c>
      <c r="I768" t="s">
        <v>154</v>
      </c>
      <c r="J768" t="s">
        <v>152</v>
      </c>
      <c r="K768" t="s">
        <v>58</v>
      </c>
      <c r="L768" s="1" t="str">
        <f>表1[[#This Row],[ART]]&amp;".pdf"</f>
        <v>BOPS-2.pdf</v>
      </c>
      <c r="M768" s="1"/>
      <c r="N768" s="1">
        <f>ROUNDUP(表1[[#This Row],[NUMBER]]/12,0)+1</f>
        <v>14</v>
      </c>
      <c r="O768" s="1"/>
      <c r="P768" s="1">
        <f>ROUNDUP(表1[[#This Row],[外箱贴标]]/12,0)+2</f>
        <v>2</v>
      </c>
      <c r="Q768" s="1">
        <f>ROUNDUP(表1[[#This Row],[NUMBER]]/25,0)</f>
        <v>6</v>
      </c>
    </row>
    <row r="769" spans="1:17">
      <c r="A769" s="1" t="s">
        <v>125</v>
      </c>
      <c r="B769" s="2">
        <v>43091</v>
      </c>
      <c r="C769" s="2" t="s">
        <v>144</v>
      </c>
      <c r="D769" t="s">
        <v>124</v>
      </c>
      <c r="E769" s="1">
        <v>7453089533502</v>
      </c>
      <c r="F769" t="s">
        <v>37</v>
      </c>
      <c r="G769">
        <v>40</v>
      </c>
      <c r="H769" s="10">
        <v>100</v>
      </c>
      <c r="I769" t="s">
        <v>154</v>
      </c>
      <c r="J769" t="s">
        <v>152</v>
      </c>
      <c r="K769" t="s">
        <v>58</v>
      </c>
      <c r="L769" s="1" t="str">
        <f>表1[[#This Row],[ART]]&amp;".pdf"</f>
        <v>BOPS-2.pdf</v>
      </c>
      <c r="M769" s="1"/>
      <c r="N769" s="1">
        <f>ROUNDUP(表1[[#This Row],[NUMBER]]/12,0)+1</f>
        <v>10</v>
      </c>
      <c r="O769" s="1"/>
      <c r="P769" s="1">
        <f>ROUNDUP(表1[[#This Row],[外箱贴标]]/12,0)+2</f>
        <v>2</v>
      </c>
      <c r="Q769" s="1">
        <f>ROUNDUP(表1[[#This Row],[NUMBER]]/25,0)</f>
        <v>4</v>
      </c>
    </row>
    <row r="770" spans="1:17">
      <c r="A770" s="1" t="s">
        <v>125</v>
      </c>
      <c r="B770" s="2">
        <v>43091</v>
      </c>
      <c r="C770" s="2" t="s">
        <v>144</v>
      </c>
      <c r="D770" t="s">
        <v>124</v>
      </c>
      <c r="E770" s="1">
        <v>7453089533502</v>
      </c>
      <c r="F770" t="s">
        <v>10</v>
      </c>
      <c r="G770">
        <v>35</v>
      </c>
      <c r="H770" s="10">
        <v>50</v>
      </c>
      <c r="I770" t="s">
        <v>154</v>
      </c>
      <c r="J770" t="s">
        <v>152</v>
      </c>
      <c r="K770" t="s">
        <v>58</v>
      </c>
      <c r="L770" s="1" t="str">
        <f>表1[[#This Row],[ART]]&amp;".pdf"</f>
        <v>BOPS-2.pdf</v>
      </c>
      <c r="M770" s="1"/>
      <c r="N770" s="1">
        <f>ROUNDUP(表1[[#This Row],[NUMBER]]/12,0)+1</f>
        <v>6</v>
      </c>
      <c r="O770" s="1"/>
      <c r="P770" s="1">
        <f>ROUNDUP(表1[[#This Row],[外箱贴标]]/12,0)+2</f>
        <v>2</v>
      </c>
      <c r="Q770" s="1">
        <f>ROUNDUP(表1[[#This Row],[NUMBER]]/25,0)</f>
        <v>2</v>
      </c>
    </row>
    <row r="771" spans="1:17">
      <c r="A771" s="1" t="s">
        <v>125</v>
      </c>
      <c r="B771" s="2">
        <v>43091</v>
      </c>
      <c r="C771" s="2" t="s">
        <v>144</v>
      </c>
      <c r="D771" t="s">
        <v>124</v>
      </c>
      <c r="E771" s="1">
        <v>7453089533502</v>
      </c>
      <c r="F771" t="s">
        <v>10</v>
      </c>
      <c r="G771">
        <v>36</v>
      </c>
      <c r="H771" s="10">
        <v>50</v>
      </c>
      <c r="I771" t="s">
        <v>154</v>
      </c>
      <c r="J771" t="s">
        <v>152</v>
      </c>
      <c r="K771" t="s">
        <v>58</v>
      </c>
      <c r="L771" s="1" t="str">
        <f>表1[[#This Row],[ART]]&amp;".pdf"</f>
        <v>BOPS-2.pdf</v>
      </c>
      <c r="M771" s="1"/>
      <c r="N771" s="1">
        <f>ROUNDUP(表1[[#This Row],[NUMBER]]/12,0)+1</f>
        <v>6</v>
      </c>
      <c r="O771" s="1"/>
      <c r="P771" s="1">
        <f>ROUNDUP(表1[[#This Row],[外箱贴标]]/12,0)+2</f>
        <v>2</v>
      </c>
      <c r="Q771" s="1">
        <f>ROUNDUP(表1[[#This Row],[NUMBER]]/25,0)</f>
        <v>2</v>
      </c>
    </row>
    <row r="772" spans="1:17">
      <c r="A772" s="1" t="s">
        <v>125</v>
      </c>
      <c r="B772" s="2">
        <v>43091</v>
      </c>
      <c r="C772" s="2" t="s">
        <v>144</v>
      </c>
      <c r="D772" t="s">
        <v>124</v>
      </c>
      <c r="E772" s="1">
        <v>7453089533502</v>
      </c>
      <c r="F772" t="s">
        <v>10</v>
      </c>
      <c r="G772">
        <v>37</v>
      </c>
      <c r="H772" s="10">
        <v>100</v>
      </c>
      <c r="I772" t="s">
        <v>154</v>
      </c>
      <c r="J772" t="s">
        <v>152</v>
      </c>
      <c r="K772" t="s">
        <v>58</v>
      </c>
      <c r="L772" s="1" t="str">
        <f>表1[[#This Row],[ART]]&amp;".pdf"</f>
        <v>BOPS-2.pdf</v>
      </c>
      <c r="M772" s="1"/>
      <c r="N772" s="1">
        <f>ROUNDUP(表1[[#This Row],[NUMBER]]/12,0)+1</f>
        <v>10</v>
      </c>
      <c r="O772" s="1"/>
      <c r="P772" s="1">
        <f>ROUNDUP(表1[[#This Row],[外箱贴标]]/12,0)+2</f>
        <v>2</v>
      </c>
      <c r="Q772" s="1">
        <f>ROUNDUP(表1[[#This Row],[NUMBER]]/25,0)</f>
        <v>4</v>
      </c>
    </row>
    <row r="773" spans="1:17">
      <c r="A773" s="1" t="s">
        <v>125</v>
      </c>
      <c r="B773" s="2">
        <v>43091</v>
      </c>
      <c r="C773" s="2" t="s">
        <v>144</v>
      </c>
      <c r="D773" t="s">
        <v>124</v>
      </c>
      <c r="E773" s="1">
        <v>7453089533502</v>
      </c>
      <c r="F773" t="s">
        <v>10</v>
      </c>
      <c r="G773">
        <v>38</v>
      </c>
      <c r="H773" s="10">
        <v>100</v>
      </c>
      <c r="I773" t="s">
        <v>154</v>
      </c>
      <c r="J773" t="s">
        <v>152</v>
      </c>
      <c r="K773" t="s">
        <v>58</v>
      </c>
      <c r="L773" s="1" t="str">
        <f>表1[[#This Row],[ART]]&amp;".pdf"</f>
        <v>BOPS-2.pdf</v>
      </c>
      <c r="M773" s="1"/>
      <c r="N773" s="1">
        <f>ROUNDUP(表1[[#This Row],[NUMBER]]/12,0)+1</f>
        <v>10</v>
      </c>
      <c r="O773" s="1"/>
      <c r="P773" s="1">
        <f>ROUNDUP(表1[[#This Row],[外箱贴标]]/12,0)+2</f>
        <v>2</v>
      </c>
      <c r="Q773" s="1">
        <f>ROUNDUP(表1[[#This Row],[NUMBER]]/25,0)</f>
        <v>4</v>
      </c>
    </row>
    <row r="774" spans="1:17">
      <c r="A774" s="1" t="s">
        <v>125</v>
      </c>
      <c r="B774" s="2">
        <v>43091</v>
      </c>
      <c r="C774" s="2" t="s">
        <v>144</v>
      </c>
      <c r="D774" t="s">
        <v>124</v>
      </c>
      <c r="E774" s="1">
        <v>7453089533502</v>
      </c>
      <c r="F774" t="s">
        <v>10</v>
      </c>
      <c r="G774">
        <v>39</v>
      </c>
      <c r="H774" s="10">
        <v>100</v>
      </c>
      <c r="I774" t="s">
        <v>154</v>
      </c>
      <c r="J774" t="s">
        <v>152</v>
      </c>
      <c r="K774" t="s">
        <v>58</v>
      </c>
      <c r="L774" s="1" t="str">
        <f>表1[[#This Row],[ART]]&amp;".pdf"</f>
        <v>BOPS-2.pdf</v>
      </c>
      <c r="M774" s="1"/>
      <c r="N774" s="1">
        <f>ROUNDUP(表1[[#This Row],[NUMBER]]/12,0)+1</f>
        <v>10</v>
      </c>
      <c r="O774" s="1"/>
      <c r="P774" s="1">
        <f>ROUNDUP(表1[[#This Row],[外箱贴标]]/12,0)+2</f>
        <v>2</v>
      </c>
      <c r="Q774" s="1">
        <f>ROUNDUP(表1[[#This Row],[NUMBER]]/25,0)</f>
        <v>4</v>
      </c>
    </row>
    <row r="775" spans="1:17">
      <c r="A775" s="1" t="s">
        <v>125</v>
      </c>
      <c r="B775" s="2">
        <v>43091</v>
      </c>
      <c r="C775" s="2" t="s">
        <v>144</v>
      </c>
      <c r="D775" t="s">
        <v>124</v>
      </c>
      <c r="E775" s="1">
        <v>7453089533502</v>
      </c>
      <c r="F775" t="s">
        <v>10</v>
      </c>
      <c r="G775">
        <v>40</v>
      </c>
      <c r="H775" s="10">
        <v>50</v>
      </c>
      <c r="I775" t="s">
        <v>154</v>
      </c>
      <c r="J775" t="s">
        <v>152</v>
      </c>
      <c r="K775" t="s">
        <v>58</v>
      </c>
      <c r="L775" s="1" t="str">
        <f>表1[[#This Row],[ART]]&amp;".pdf"</f>
        <v>BOPS-2.pdf</v>
      </c>
      <c r="M775" s="1"/>
      <c r="N775" s="1">
        <f>ROUNDUP(表1[[#This Row],[NUMBER]]/12,0)+1</f>
        <v>6</v>
      </c>
      <c r="O775" s="1"/>
      <c r="P775" s="1">
        <f>ROUNDUP(表1[[#This Row],[外箱贴标]]/12,0)+2</f>
        <v>2</v>
      </c>
      <c r="Q775" s="1">
        <f>ROUNDUP(表1[[#This Row],[NUMBER]]/25,0)</f>
        <v>2</v>
      </c>
    </row>
    <row r="776" spans="1:17">
      <c r="A776" s="1" t="s">
        <v>125</v>
      </c>
      <c r="B776" s="2">
        <v>43091</v>
      </c>
      <c r="C776" s="2" t="s">
        <v>144</v>
      </c>
      <c r="D776" t="s">
        <v>124</v>
      </c>
      <c r="E776" s="1">
        <v>7453089533502</v>
      </c>
      <c r="F776" t="s">
        <v>89</v>
      </c>
      <c r="G776">
        <v>35</v>
      </c>
      <c r="H776" s="10">
        <v>50</v>
      </c>
      <c r="I776" t="s">
        <v>154</v>
      </c>
      <c r="J776" t="s">
        <v>152</v>
      </c>
      <c r="K776" t="s">
        <v>58</v>
      </c>
      <c r="L776" s="1" t="str">
        <f>表1[[#This Row],[ART]]&amp;".pdf"</f>
        <v>BOPS-2.pdf</v>
      </c>
      <c r="M776" s="1"/>
      <c r="N776" s="1">
        <f>ROUNDUP(表1[[#This Row],[NUMBER]]/12,0)+1</f>
        <v>6</v>
      </c>
      <c r="O776" s="1"/>
      <c r="P776" s="1">
        <f>ROUNDUP(表1[[#This Row],[外箱贴标]]/12,0)+2</f>
        <v>2</v>
      </c>
      <c r="Q776" s="1">
        <f>ROUNDUP(表1[[#This Row],[NUMBER]]/25,0)</f>
        <v>2</v>
      </c>
    </row>
    <row r="777" spans="1:17">
      <c r="A777" s="1" t="s">
        <v>125</v>
      </c>
      <c r="B777" s="2">
        <v>43091</v>
      </c>
      <c r="C777" s="2" t="s">
        <v>144</v>
      </c>
      <c r="D777" t="s">
        <v>124</v>
      </c>
      <c r="E777" s="1">
        <v>7453089533502</v>
      </c>
      <c r="F777" t="s">
        <v>89</v>
      </c>
      <c r="G777">
        <v>36</v>
      </c>
      <c r="H777" s="10">
        <v>50</v>
      </c>
      <c r="I777" t="s">
        <v>154</v>
      </c>
      <c r="J777" t="s">
        <v>152</v>
      </c>
      <c r="K777" t="s">
        <v>58</v>
      </c>
      <c r="L777" s="1" t="str">
        <f>表1[[#This Row],[ART]]&amp;".pdf"</f>
        <v>BOPS-2.pdf</v>
      </c>
      <c r="M777" s="1"/>
      <c r="N777" s="1">
        <f>ROUNDUP(表1[[#This Row],[NUMBER]]/12,0)+1</f>
        <v>6</v>
      </c>
      <c r="O777" s="1"/>
      <c r="P777" s="1">
        <f>ROUNDUP(表1[[#This Row],[外箱贴标]]/12,0)+2</f>
        <v>2</v>
      </c>
      <c r="Q777" s="1">
        <f>ROUNDUP(表1[[#This Row],[NUMBER]]/25,0)</f>
        <v>2</v>
      </c>
    </row>
    <row r="778" spans="1:17">
      <c r="A778" s="1" t="s">
        <v>125</v>
      </c>
      <c r="B778" s="2">
        <v>43091</v>
      </c>
      <c r="C778" s="2" t="s">
        <v>144</v>
      </c>
      <c r="D778" t="s">
        <v>124</v>
      </c>
      <c r="E778" s="1">
        <v>7453089533502</v>
      </c>
      <c r="F778" t="s">
        <v>89</v>
      </c>
      <c r="G778">
        <v>37</v>
      </c>
      <c r="H778" s="10">
        <v>100</v>
      </c>
      <c r="I778" t="s">
        <v>154</v>
      </c>
      <c r="J778" t="s">
        <v>152</v>
      </c>
      <c r="K778" t="s">
        <v>58</v>
      </c>
      <c r="L778" s="1" t="str">
        <f>表1[[#This Row],[ART]]&amp;".pdf"</f>
        <v>BOPS-2.pdf</v>
      </c>
      <c r="M778" s="1"/>
      <c r="N778" s="1">
        <f>ROUNDUP(表1[[#This Row],[NUMBER]]/12,0)+1</f>
        <v>10</v>
      </c>
      <c r="O778" s="1"/>
      <c r="P778" s="1">
        <f>ROUNDUP(表1[[#This Row],[外箱贴标]]/12,0)+2</f>
        <v>2</v>
      </c>
      <c r="Q778" s="1">
        <f>ROUNDUP(表1[[#This Row],[NUMBER]]/25,0)</f>
        <v>4</v>
      </c>
    </row>
    <row r="779" spans="1:17">
      <c r="A779" s="1" t="s">
        <v>125</v>
      </c>
      <c r="B779" s="2">
        <v>43091</v>
      </c>
      <c r="C779" s="2" t="s">
        <v>144</v>
      </c>
      <c r="D779" t="s">
        <v>124</v>
      </c>
      <c r="E779" s="1">
        <v>7453089533502</v>
      </c>
      <c r="F779" t="s">
        <v>89</v>
      </c>
      <c r="G779">
        <v>38</v>
      </c>
      <c r="H779" s="10">
        <v>100</v>
      </c>
      <c r="I779" t="s">
        <v>154</v>
      </c>
      <c r="J779" t="s">
        <v>152</v>
      </c>
      <c r="K779" t="s">
        <v>58</v>
      </c>
      <c r="L779" s="1" t="str">
        <f>表1[[#This Row],[ART]]&amp;".pdf"</f>
        <v>BOPS-2.pdf</v>
      </c>
      <c r="M779" s="1"/>
      <c r="N779" s="1">
        <f>ROUNDUP(表1[[#This Row],[NUMBER]]/12,0)+1</f>
        <v>10</v>
      </c>
      <c r="O779" s="1"/>
      <c r="P779" s="1">
        <f>ROUNDUP(表1[[#This Row],[外箱贴标]]/12,0)+2</f>
        <v>2</v>
      </c>
      <c r="Q779" s="1">
        <f>ROUNDUP(表1[[#This Row],[NUMBER]]/25,0)</f>
        <v>4</v>
      </c>
    </row>
    <row r="780" spans="1:17">
      <c r="A780" s="1" t="s">
        <v>125</v>
      </c>
      <c r="B780" s="2">
        <v>43091</v>
      </c>
      <c r="C780" s="2" t="s">
        <v>144</v>
      </c>
      <c r="D780" t="s">
        <v>124</v>
      </c>
      <c r="E780" s="1">
        <v>7453089533502</v>
      </c>
      <c r="F780" t="s">
        <v>89</v>
      </c>
      <c r="G780">
        <v>39</v>
      </c>
      <c r="H780" s="10">
        <v>100</v>
      </c>
      <c r="I780" t="s">
        <v>154</v>
      </c>
      <c r="J780" t="s">
        <v>152</v>
      </c>
      <c r="K780" t="s">
        <v>58</v>
      </c>
      <c r="L780" s="1" t="str">
        <f>表1[[#This Row],[ART]]&amp;".pdf"</f>
        <v>BOPS-2.pdf</v>
      </c>
      <c r="M780" s="1"/>
      <c r="N780" s="1">
        <f>ROUNDUP(表1[[#This Row],[NUMBER]]/12,0)+1</f>
        <v>10</v>
      </c>
      <c r="O780" s="1"/>
      <c r="P780" s="1">
        <f>ROUNDUP(表1[[#This Row],[外箱贴标]]/12,0)+2</f>
        <v>2</v>
      </c>
      <c r="Q780" s="1">
        <f>ROUNDUP(表1[[#This Row],[NUMBER]]/25,0)</f>
        <v>4</v>
      </c>
    </row>
    <row r="781" spans="1:17">
      <c r="A781" s="1" t="s">
        <v>125</v>
      </c>
      <c r="B781" s="2">
        <v>43091</v>
      </c>
      <c r="C781" s="2" t="s">
        <v>144</v>
      </c>
      <c r="D781" t="s">
        <v>124</v>
      </c>
      <c r="E781" s="1">
        <v>7453089533502</v>
      </c>
      <c r="F781" t="s">
        <v>89</v>
      </c>
      <c r="G781">
        <v>40</v>
      </c>
      <c r="H781" s="10">
        <v>50</v>
      </c>
      <c r="I781" t="s">
        <v>154</v>
      </c>
      <c r="J781" t="s">
        <v>152</v>
      </c>
      <c r="K781" t="s">
        <v>58</v>
      </c>
      <c r="L781" s="1" t="str">
        <f>表1[[#This Row],[ART]]&amp;".pdf"</f>
        <v>BOPS-2.pdf</v>
      </c>
      <c r="M781" s="1"/>
      <c r="N781" s="1">
        <f>ROUNDUP(表1[[#This Row],[NUMBER]]/12,0)+1</f>
        <v>6</v>
      </c>
      <c r="O781" s="1"/>
      <c r="P781" s="1">
        <f>ROUNDUP(表1[[#This Row],[外箱贴标]]/12,0)+2</f>
        <v>2</v>
      </c>
      <c r="Q781" s="1">
        <f>ROUNDUP(表1[[#This Row],[NUMBER]]/25,0)</f>
        <v>2</v>
      </c>
    </row>
    <row r="782" spans="1:17" s="4" customFormat="1">
      <c r="A782" s="3" t="s">
        <v>129</v>
      </c>
      <c r="B782" s="2">
        <v>43198</v>
      </c>
      <c r="C782" s="9" t="s">
        <v>144</v>
      </c>
      <c r="D782" s="4" t="s">
        <v>126</v>
      </c>
      <c r="E782" s="4">
        <v>7453089534554</v>
      </c>
      <c r="F782" s="4" t="s">
        <v>7</v>
      </c>
      <c r="G782" s="4">
        <v>35</v>
      </c>
      <c r="H782" s="12">
        <v>84</v>
      </c>
      <c r="I782" s="4" t="s">
        <v>21</v>
      </c>
      <c r="J782" s="4" t="s">
        <v>152</v>
      </c>
      <c r="K782" s="4" t="s">
        <v>58</v>
      </c>
      <c r="L782" s="3" t="str">
        <f>表1[[#This Row],[ART]]&amp;".pdf"</f>
        <v>FOELO-1.pdf</v>
      </c>
      <c r="M782" s="3"/>
      <c r="N782" s="3">
        <f>ROUNDUP(表1[[#This Row],[NUMBER]]/12,0)+1</f>
        <v>8</v>
      </c>
      <c r="O782" s="3"/>
      <c r="P782" s="3">
        <f>ROUNDUP(表1[[#This Row],[外箱贴标]]/12,0)+2</f>
        <v>2</v>
      </c>
      <c r="Q782" s="3">
        <f>ROUNDUP(表1[[#This Row],[NUMBER]]/25,0)</f>
        <v>4</v>
      </c>
    </row>
    <row r="783" spans="1:17">
      <c r="A783" s="1" t="s">
        <v>129</v>
      </c>
      <c r="B783" s="2">
        <v>43198</v>
      </c>
      <c r="C783" s="2" t="s">
        <v>144</v>
      </c>
      <c r="D783" t="s">
        <v>126</v>
      </c>
      <c r="E783">
        <v>7453089534554</v>
      </c>
      <c r="F783" t="s">
        <v>7</v>
      </c>
      <c r="G783">
        <v>36</v>
      </c>
      <c r="H783" s="10">
        <v>168</v>
      </c>
      <c r="I783" t="s">
        <v>21</v>
      </c>
      <c r="J783" t="s">
        <v>152</v>
      </c>
      <c r="K783" t="s">
        <v>58</v>
      </c>
      <c r="L783" s="1" t="str">
        <f>表1[[#This Row],[ART]]&amp;".pdf"</f>
        <v>FOELO-1.pdf</v>
      </c>
      <c r="M783" s="1"/>
      <c r="N783" s="1">
        <f>ROUNDUP(表1[[#This Row],[NUMBER]]/12,0)+1</f>
        <v>15</v>
      </c>
      <c r="O783" s="1"/>
      <c r="P783" s="1">
        <f>ROUNDUP(表1[[#This Row],[外箱贴标]]/12,0)+2</f>
        <v>2</v>
      </c>
      <c r="Q783" s="1">
        <f>ROUNDUP(表1[[#This Row],[NUMBER]]/25,0)</f>
        <v>7</v>
      </c>
    </row>
    <row r="784" spans="1:17">
      <c r="A784" s="1" t="s">
        <v>129</v>
      </c>
      <c r="B784" s="2">
        <v>43198</v>
      </c>
      <c r="C784" s="2" t="s">
        <v>144</v>
      </c>
      <c r="D784" t="s">
        <v>126</v>
      </c>
      <c r="E784">
        <v>7453089534554</v>
      </c>
      <c r="F784" t="s">
        <v>7</v>
      </c>
      <c r="G784">
        <v>37</v>
      </c>
      <c r="H784" s="10">
        <v>252</v>
      </c>
      <c r="I784" t="s">
        <v>21</v>
      </c>
      <c r="J784" t="s">
        <v>152</v>
      </c>
      <c r="K784" t="s">
        <v>58</v>
      </c>
      <c r="L784" s="1" t="str">
        <f>表1[[#This Row],[ART]]&amp;".pdf"</f>
        <v>FOELO-1.pdf</v>
      </c>
      <c r="M784" s="1"/>
      <c r="N784" s="1">
        <f>ROUNDUP(表1[[#This Row],[NUMBER]]/12,0)+1</f>
        <v>22</v>
      </c>
      <c r="O784" s="1"/>
      <c r="P784" s="1">
        <f>ROUNDUP(表1[[#This Row],[外箱贴标]]/12,0)+2</f>
        <v>2</v>
      </c>
      <c r="Q784" s="1">
        <f>ROUNDUP(表1[[#This Row],[NUMBER]]/25,0)</f>
        <v>11</v>
      </c>
    </row>
    <row r="785" spans="1:17">
      <c r="A785" s="1" t="s">
        <v>129</v>
      </c>
      <c r="B785" s="2">
        <v>43198</v>
      </c>
      <c r="C785" s="2" t="s">
        <v>144</v>
      </c>
      <c r="D785" t="s">
        <v>126</v>
      </c>
      <c r="E785">
        <v>7453089534554</v>
      </c>
      <c r="F785" t="s">
        <v>7</v>
      </c>
      <c r="G785">
        <v>38</v>
      </c>
      <c r="H785" s="10">
        <v>252</v>
      </c>
      <c r="I785" t="s">
        <v>21</v>
      </c>
      <c r="J785" t="s">
        <v>152</v>
      </c>
      <c r="K785" t="s">
        <v>58</v>
      </c>
      <c r="L785" s="1" t="str">
        <f>表1[[#This Row],[ART]]&amp;".pdf"</f>
        <v>FOELO-1.pdf</v>
      </c>
      <c r="M785" s="1"/>
      <c r="N785" s="1">
        <f>ROUNDUP(表1[[#This Row],[NUMBER]]/12,0)+1</f>
        <v>22</v>
      </c>
      <c r="O785" s="1"/>
      <c r="P785" s="1">
        <f>ROUNDUP(表1[[#This Row],[外箱贴标]]/12,0)+2</f>
        <v>2</v>
      </c>
      <c r="Q785" s="1">
        <f>ROUNDUP(表1[[#This Row],[NUMBER]]/25,0)</f>
        <v>11</v>
      </c>
    </row>
    <row r="786" spans="1:17">
      <c r="A786" s="1" t="s">
        <v>129</v>
      </c>
      <c r="B786" s="2">
        <v>43198</v>
      </c>
      <c r="C786" s="2" t="s">
        <v>144</v>
      </c>
      <c r="D786" t="s">
        <v>126</v>
      </c>
      <c r="E786">
        <v>7453089534554</v>
      </c>
      <c r="F786" t="s">
        <v>7</v>
      </c>
      <c r="G786">
        <v>39</v>
      </c>
      <c r="H786" s="10">
        <v>168</v>
      </c>
      <c r="I786" t="s">
        <v>21</v>
      </c>
      <c r="J786" t="s">
        <v>152</v>
      </c>
      <c r="K786" t="s">
        <v>58</v>
      </c>
      <c r="L786" s="1" t="str">
        <f>表1[[#This Row],[ART]]&amp;".pdf"</f>
        <v>FOELO-1.pdf</v>
      </c>
      <c r="M786" s="1"/>
      <c r="N786" s="1">
        <f>ROUNDUP(表1[[#This Row],[NUMBER]]/12,0)+1</f>
        <v>15</v>
      </c>
      <c r="O786" s="1"/>
      <c r="P786" s="1">
        <f>ROUNDUP(表1[[#This Row],[外箱贴标]]/12,0)+2</f>
        <v>2</v>
      </c>
      <c r="Q786" s="1">
        <f>ROUNDUP(表1[[#This Row],[NUMBER]]/25,0)</f>
        <v>7</v>
      </c>
    </row>
    <row r="787" spans="1:17">
      <c r="A787" s="1" t="s">
        <v>129</v>
      </c>
      <c r="B787" s="2">
        <v>43198</v>
      </c>
      <c r="C787" s="2" t="s">
        <v>144</v>
      </c>
      <c r="D787" t="s">
        <v>126</v>
      </c>
      <c r="E787">
        <v>7453089534554</v>
      </c>
      <c r="F787" t="s">
        <v>7</v>
      </c>
      <c r="G787">
        <v>40</v>
      </c>
      <c r="H787" s="10">
        <v>84</v>
      </c>
      <c r="I787" t="s">
        <v>21</v>
      </c>
      <c r="J787" t="s">
        <v>152</v>
      </c>
      <c r="K787" t="s">
        <v>58</v>
      </c>
      <c r="L787" s="1" t="str">
        <f>表1[[#This Row],[ART]]&amp;".pdf"</f>
        <v>FOELO-1.pdf</v>
      </c>
      <c r="M787" s="1"/>
      <c r="N787" s="1">
        <f>ROUNDUP(表1[[#This Row],[NUMBER]]/12,0)+1</f>
        <v>8</v>
      </c>
      <c r="O787" s="1"/>
      <c r="P787" s="1">
        <f>ROUNDUP(表1[[#This Row],[外箱贴标]]/12,0)+2</f>
        <v>2</v>
      </c>
      <c r="Q787" s="1">
        <f>ROUNDUP(表1[[#This Row],[NUMBER]]/25,0)</f>
        <v>4</v>
      </c>
    </row>
    <row r="788" spans="1:17">
      <c r="A788" s="1" t="s">
        <v>129</v>
      </c>
      <c r="B788" s="2">
        <v>43198</v>
      </c>
      <c r="C788" s="2" t="s">
        <v>144</v>
      </c>
      <c r="D788" t="s">
        <v>126</v>
      </c>
      <c r="E788">
        <v>7453089534554</v>
      </c>
      <c r="F788" t="s">
        <v>38</v>
      </c>
      <c r="G788">
        <v>35</v>
      </c>
      <c r="H788" s="10">
        <v>84</v>
      </c>
      <c r="I788" t="s">
        <v>21</v>
      </c>
      <c r="J788" t="s">
        <v>152</v>
      </c>
      <c r="K788" t="s">
        <v>58</v>
      </c>
      <c r="L788" s="1" t="str">
        <f>表1[[#This Row],[ART]]&amp;".pdf"</f>
        <v>FOELO-1.pdf</v>
      </c>
      <c r="M788" s="1"/>
      <c r="N788" s="1">
        <f>ROUNDUP(表1[[#This Row],[NUMBER]]/12,0)+1</f>
        <v>8</v>
      </c>
      <c r="O788" s="1"/>
      <c r="P788" s="1">
        <f>ROUNDUP(表1[[#This Row],[外箱贴标]]/12,0)+2</f>
        <v>2</v>
      </c>
      <c r="Q788" s="1">
        <f>ROUNDUP(表1[[#This Row],[NUMBER]]/25,0)</f>
        <v>4</v>
      </c>
    </row>
    <row r="789" spans="1:17">
      <c r="A789" s="1" t="s">
        <v>129</v>
      </c>
      <c r="B789" s="2">
        <v>43198</v>
      </c>
      <c r="C789" s="2" t="s">
        <v>144</v>
      </c>
      <c r="D789" t="s">
        <v>126</v>
      </c>
      <c r="E789">
        <v>7453089534554</v>
      </c>
      <c r="F789" t="s">
        <v>38</v>
      </c>
      <c r="G789">
        <v>36</v>
      </c>
      <c r="H789" s="10">
        <v>168</v>
      </c>
      <c r="I789" t="s">
        <v>21</v>
      </c>
      <c r="J789" t="s">
        <v>152</v>
      </c>
      <c r="K789" t="s">
        <v>58</v>
      </c>
      <c r="L789" s="1" t="str">
        <f>表1[[#This Row],[ART]]&amp;".pdf"</f>
        <v>FOELO-1.pdf</v>
      </c>
      <c r="M789" s="1"/>
      <c r="N789" s="1">
        <f>ROUNDUP(表1[[#This Row],[NUMBER]]/12,0)+1</f>
        <v>15</v>
      </c>
      <c r="O789" s="1"/>
      <c r="P789" s="1">
        <f>ROUNDUP(表1[[#This Row],[外箱贴标]]/12,0)+2</f>
        <v>2</v>
      </c>
      <c r="Q789" s="1">
        <f>ROUNDUP(表1[[#This Row],[NUMBER]]/25,0)</f>
        <v>7</v>
      </c>
    </row>
    <row r="790" spans="1:17">
      <c r="A790" s="1" t="s">
        <v>129</v>
      </c>
      <c r="B790" s="2">
        <v>43198</v>
      </c>
      <c r="C790" s="2" t="s">
        <v>144</v>
      </c>
      <c r="D790" t="s">
        <v>126</v>
      </c>
      <c r="E790">
        <v>7453089534554</v>
      </c>
      <c r="F790" t="s">
        <v>38</v>
      </c>
      <c r="G790">
        <v>37</v>
      </c>
      <c r="H790" s="10">
        <v>252</v>
      </c>
      <c r="I790" t="s">
        <v>21</v>
      </c>
      <c r="J790" t="s">
        <v>152</v>
      </c>
      <c r="K790" t="s">
        <v>58</v>
      </c>
      <c r="L790" s="1" t="str">
        <f>表1[[#This Row],[ART]]&amp;".pdf"</f>
        <v>FOELO-1.pdf</v>
      </c>
      <c r="M790" s="1"/>
      <c r="N790" s="1">
        <f>ROUNDUP(表1[[#This Row],[NUMBER]]/12,0)+1</f>
        <v>22</v>
      </c>
      <c r="O790" s="1"/>
      <c r="P790" s="1">
        <f>ROUNDUP(表1[[#This Row],[外箱贴标]]/12,0)+2</f>
        <v>2</v>
      </c>
      <c r="Q790" s="1">
        <f>ROUNDUP(表1[[#This Row],[NUMBER]]/25,0)</f>
        <v>11</v>
      </c>
    </row>
    <row r="791" spans="1:17">
      <c r="A791" s="1" t="s">
        <v>129</v>
      </c>
      <c r="B791" s="2">
        <v>43198</v>
      </c>
      <c r="C791" s="2" t="s">
        <v>144</v>
      </c>
      <c r="D791" t="s">
        <v>126</v>
      </c>
      <c r="E791">
        <v>7453089534554</v>
      </c>
      <c r="F791" t="s">
        <v>38</v>
      </c>
      <c r="G791">
        <v>38</v>
      </c>
      <c r="H791" s="10">
        <v>252</v>
      </c>
      <c r="I791" t="s">
        <v>21</v>
      </c>
      <c r="J791" t="s">
        <v>152</v>
      </c>
      <c r="K791" t="s">
        <v>58</v>
      </c>
      <c r="L791" s="1" t="str">
        <f>表1[[#This Row],[ART]]&amp;".pdf"</f>
        <v>FOELO-1.pdf</v>
      </c>
      <c r="M791" s="1"/>
      <c r="N791" s="1">
        <f>ROUNDUP(表1[[#This Row],[NUMBER]]/12,0)+1</f>
        <v>22</v>
      </c>
      <c r="O791" s="1"/>
      <c r="P791" s="1">
        <f>ROUNDUP(表1[[#This Row],[外箱贴标]]/12,0)+2</f>
        <v>2</v>
      </c>
      <c r="Q791" s="1">
        <f>ROUNDUP(表1[[#This Row],[NUMBER]]/25,0)</f>
        <v>11</v>
      </c>
    </row>
    <row r="792" spans="1:17">
      <c r="A792" s="1" t="s">
        <v>129</v>
      </c>
      <c r="B792" s="2">
        <v>43198</v>
      </c>
      <c r="C792" s="2" t="s">
        <v>144</v>
      </c>
      <c r="D792" t="s">
        <v>126</v>
      </c>
      <c r="E792">
        <v>7453089534554</v>
      </c>
      <c r="F792" t="s">
        <v>38</v>
      </c>
      <c r="G792">
        <v>39</v>
      </c>
      <c r="H792" s="10">
        <v>168</v>
      </c>
      <c r="I792" t="s">
        <v>21</v>
      </c>
      <c r="J792" t="s">
        <v>152</v>
      </c>
      <c r="K792" t="s">
        <v>58</v>
      </c>
      <c r="L792" s="1" t="str">
        <f>表1[[#This Row],[ART]]&amp;".pdf"</f>
        <v>FOELO-1.pdf</v>
      </c>
      <c r="M792" s="1"/>
      <c r="N792" s="1">
        <f>ROUNDUP(表1[[#This Row],[NUMBER]]/12,0)+1</f>
        <v>15</v>
      </c>
      <c r="O792" s="1"/>
      <c r="P792" s="1">
        <f>ROUNDUP(表1[[#This Row],[外箱贴标]]/12,0)+2</f>
        <v>2</v>
      </c>
      <c r="Q792" s="1">
        <f>ROUNDUP(表1[[#This Row],[NUMBER]]/25,0)</f>
        <v>7</v>
      </c>
    </row>
    <row r="793" spans="1:17">
      <c r="A793" s="1" t="s">
        <v>129</v>
      </c>
      <c r="B793" s="2">
        <v>43198</v>
      </c>
      <c r="C793" s="2" t="s">
        <v>144</v>
      </c>
      <c r="D793" t="s">
        <v>126</v>
      </c>
      <c r="E793">
        <v>7453089534554</v>
      </c>
      <c r="F793" t="s">
        <v>38</v>
      </c>
      <c r="G793">
        <v>40</v>
      </c>
      <c r="H793" s="10">
        <v>84</v>
      </c>
      <c r="I793" t="s">
        <v>21</v>
      </c>
      <c r="J793" t="s">
        <v>152</v>
      </c>
      <c r="K793" t="s">
        <v>58</v>
      </c>
      <c r="L793" s="1" t="str">
        <f>表1[[#This Row],[ART]]&amp;".pdf"</f>
        <v>FOELO-1.pdf</v>
      </c>
      <c r="M793" s="1"/>
      <c r="N793" s="1">
        <f>ROUNDUP(表1[[#This Row],[NUMBER]]/12,0)+1</f>
        <v>8</v>
      </c>
      <c r="O793" s="1"/>
      <c r="P793" s="1">
        <f>ROUNDUP(表1[[#This Row],[外箱贴标]]/12,0)+2</f>
        <v>2</v>
      </c>
      <c r="Q793" s="1">
        <f>ROUNDUP(表1[[#This Row],[NUMBER]]/25,0)</f>
        <v>4</v>
      </c>
    </row>
    <row r="794" spans="1:17">
      <c r="A794" s="1" t="s">
        <v>129</v>
      </c>
      <c r="B794" s="2">
        <v>43198</v>
      </c>
      <c r="C794" s="2" t="s">
        <v>144</v>
      </c>
      <c r="D794" t="s">
        <v>126</v>
      </c>
      <c r="E794">
        <v>7453089534554</v>
      </c>
      <c r="F794" t="s">
        <v>61</v>
      </c>
      <c r="G794">
        <v>35</v>
      </c>
      <c r="H794" s="10">
        <v>84</v>
      </c>
      <c r="I794" t="s">
        <v>21</v>
      </c>
      <c r="J794" t="s">
        <v>152</v>
      </c>
      <c r="K794" t="s">
        <v>58</v>
      </c>
      <c r="L794" s="1" t="str">
        <f>表1[[#This Row],[ART]]&amp;".pdf"</f>
        <v>FOELO-1.pdf</v>
      </c>
      <c r="M794" s="1"/>
      <c r="N794" s="1">
        <f>ROUNDUP(表1[[#This Row],[NUMBER]]/12,0)+1</f>
        <v>8</v>
      </c>
      <c r="O794" s="1"/>
      <c r="P794" s="1">
        <f>ROUNDUP(表1[[#This Row],[外箱贴标]]/12,0)+2</f>
        <v>2</v>
      </c>
      <c r="Q794" s="1">
        <f>ROUNDUP(表1[[#This Row],[NUMBER]]/25,0)</f>
        <v>4</v>
      </c>
    </row>
    <row r="795" spans="1:17">
      <c r="A795" s="1" t="s">
        <v>129</v>
      </c>
      <c r="B795" s="2">
        <v>43198</v>
      </c>
      <c r="C795" s="2" t="s">
        <v>144</v>
      </c>
      <c r="D795" t="s">
        <v>126</v>
      </c>
      <c r="E795">
        <v>7453089534554</v>
      </c>
      <c r="F795" t="s">
        <v>61</v>
      </c>
      <c r="G795">
        <v>36</v>
      </c>
      <c r="H795" s="10">
        <v>168</v>
      </c>
      <c r="I795" t="s">
        <v>21</v>
      </c>
      <c r="J795" t="s">
        <v>152</v>
      </c>
      <c r="K795" t="s">
        <v>58</v>
      </c>
      <c r="L795" s="1" t="str">
        <f>表1[[#This Row],[ART]]&amp;".pdf"</f>
        <v>FOELO-1.pdf</v>
      </c>
      <c r="M795" s="1"/>
      <c r="N795" s="1">
        <f>ROUNDUP(表1[[#This Row],[NUMBER]]/12,0)+1</f>
        <v>15</v>
      </c>
      <c r="O795" s="1"/>
      <c r="P795" s="1">
        <f>ROUNDUP(表1[[#This Row],[外箱贴标]]/12,0)+2</f>
        <v>2</v>
      </c>
      <c r="Q795" s="1">
        <f>ROUNDUP(表1[[#This Row],[NUMBER]]/25,0)</f>
        <v>7</v>
      </c>
    </row>
    <row r="796" spans="1:17">
      <c r="A796" s="1" t="s">
        <v>129</v>
      </c>
      <c r="B796" s="2">
        <v>43198</v>
      </c>
      <c r="C796" s="2" t="s">
        <v>144</v>
      </c>
      <c r="D796" t="s">
        <v>126</v>
      </c>
      <c r="E796">
        <v>7453089534554</v>
      </c>
      <c r="F796" t="s">
        <v>61</v>
      </c>
      <c r="G796">
        <v>37</v>
      </c>
      <c r="H796" s="10">
        <v>252</v>
      </c>
      <c r="I796" t="s">
        <v>21</v>
      </c>
      <c r="J796" t="s">
        <v>152</v>
      </c>
      <c r="K796" t="s">
        <v>58</v>
      </c>
      <c r="L796" s="1" t="str">
        <f>表1[[#This Row],[ART]]&amp;".pdf"</f>
        <v>FOELO-1.pdf</v>
      </c>
      <c r="M796" s="1"/>
      <c r="N796" s="1">
        <f>ROUNDUP(表1[[#This Row],[NUMBER]]/12,0)+1</f>
        <v>22</v>
      </c>
      <c r="O796" s="1"/>
      <c r="P796" s="1">
        <f>ROUNDUP(表1[[#This Row],[外箱贴标]]/12,0)+2</f>
        <v>2</v>
      </c>
      <c r="Q796" s="1">
        <f>ROUNDUP(表1[[#This Row],[NUMBER]]/25,0)</f>
        <v>11</v>
      </c>
    </row>
    <row r="797" spans="1:17">
      <c r="A797" s="1" t="s">
        <v>129</v>
      </c>
      <c r="B797" s="2">
        <v>43198</v>
      </c>
      <c r="C797" s="2" t="s">
        <v>144</v>
      </c>
      <c r="D797" t="s">
        <v>126</v>
      </c>
      <c r="E797">
        <v>7453089534554</v>
      </c>
      <c r="F797" t="s">
        <v>61</v>
      </c>
      <c r="G797">
        <v>38</v>
      </c>
      <c r="H797" s="10">
        <v>252</v>
      </c>
      <c r="I797" t="s">
        <v>21</v>
      </c>
      <c r="J797" t="s">
        <v>152</v>
      </c>
      <c r="K797" t="s">
        <v>58</v>
      </c>
      <c r="L797" s="1" t="str">
        <f>表1[[#This Row],[ART]]&amp;".pdf"</f>
        <v>FOELO-1.pdf</v>
      </c>
      <c r="M797" s="1"/>
      <c r="N797" s="1">
        <f>ROUNDUP(表1[[#This Row],[NUMBER]]/12,0)+1</f>
        <v>22</v>
      </c>
      <c r="O797" s="1"/>
      <c r="P797" s="1">
        <f>ROUNDUP(表1[[#This Row],[外箱贴标]]/12,0)+2</f>
        <v>2</v>
      </c>
      <c r="Q797" s="1">
        <f>ROUNDUP(表1[[#This Row],[NUMBER]]/25,0)</f>
        <v>11</v>
      </c>
    </row>
    <row r="798" spans="1:17">
      <c r="A798" s="1" t="s">
        <v>129</v>
      </c>
      <c r="B798" s="2">
        <v>43198</v>
      </c>
      <c r="C798" s="2" t="s">
        <v>144</v>
      </c>
      <c r="D798" t="s">
        <v>126</v>
      </c>
      <c r="E798">
        <v>7453089534554</v>
      </c>
      <c r="F798" t="s">
        <v>61</v>
      </c>
      <c r="G798">
        <v>39</v>
      </c>
      <c r="H798" s="10">
        <v>168</v>
      </c>
      <c r="I798" t="s">
        <v>21</v>
      </c>
      <c r="J798" t="s">
        <v>152</v>
      </c>
      <c r="K798" t="s">
        <v>58</v>
      </c>
      <c r="L798" s="1" t="str">
        <f>表1[[#This Row],[ART]]&amp;".pdf"</f>
        <v>FOELO-1.pdf</v>
      </c>
      <c r="M798" s="1"/>
      <c r="N798" s="1">
        <f>ROUNDUP(表1[[#This Row],[NUMBER]]/12,0)+1</f>
        <v>15</v>
      </c>
      <c r="O798" s="1"/>
      <c r="P798" s="1">
        <f>ROUNDUP(表1[[#This Row],[外箱贴标]]/12,0)+2</f>
        <v>2</v>
      </c>
      <c r="Q798" s="1">
        <f>ROUNDUP(表1[[#This Row],[NUMBER]]/25,0)</f>
        <v>7</v>
      </c>
    </row>
    <row r="799" spans="1:17">
      <c r="A799" s="1" t="s">
        <v>129</v>
      </c>
      <c r="B799" s="2">
        <v>43198</v>
      </c>
      <c r="C799" s="2" t="s">
        <v>144</v>
      </c>
      <c r="D799" t="s">
        <v>126</v>
      </c>
      <c r="E799">
        <v>7453089534554</v>
      </c>
      <c r="F799" t="s">
        <v>61</v>
      </c>
      <c r="G799">
        <v>40</v>
      </c>
      <c r="H799" s="10">
        <v>84</v>
      </c>
      <c r="I799" t="s">
        <v>21</v>
      </c>
      <c r="J799" t="s">
        <v>152</v>
      </c>
      <c r="K799" t="s">
        <v>58</v>
      </c>
      <c r="L799" s="1" t="str">
        <f>表1[[#This Row],[ART]]&amp;".pdf"</f>
        <v>FOELO-1.pdf</v>
      </c>
      <c r="M799" s="1"/>
      <c r="N799" s="1">
        <f>ROUNDUP(表1[[#This Row],[NUMBER]]/12,0)+1</f>
        <v>8</v>
      </c>
      <c r="O799" s="1"/>
      <c r="P799" s="1">
        <f>ROUNDUP(表1[[#This Row],[外箱贴标]]/12,0)+2</f>
        <v>2</v>
      </c>
      <c r="Q799" s="1">
        <f>ROUNDUP(表1[[#This Row],[NUMBER]]/25,0)</f>
        <v>4</v>
      </c>
    </row>
    <row r="800" spans="1:17">
      <c r="A800" s="1" t="s">
        <v>129</v>
      </c>
      <c r="B800" s="2">
        <v>43198</v>
      </c>
      <c r="C800" s="2" t="s">
        <v>144</v>
      </c>
      <c r="D800" t="s">
        <v>126</v>
      </c>
      <c r="E800">
        <v>7453089534554</v>
      </c>
      <c r="F800" t="s">
        <v>8</v>
      </c>
      <c r="G800">
        <v>35</v>
      </c>
      <c r="H800" s="10">
        <v>84</v>
      </c>
      <c r="I800" t="s">
        <v>21</v>
      </c>
      <c r="J800" t="s">
        <v>152</v>
      </c>
      <c r="K800" t="s">
        <v>58</v>
      </c>
      <c r="L800" s="1" t="str">
        <f>表1[[#This Row],[ART]]&amp;".pdf"</f>
        <v>FOELO-1.pdf</v>
      </c>
      <c r="M800" s="1"/>
      <c r="N800" s="1">
        <f>ROUNDUP(表1[[#This Row],[NUMBER]]/12,0)+1</f>
        <v>8</v>
      </c>
      <c r="O800" s="1"/>
      <c r="P800" s="1">
        <f>ROUNDUP(表1[[#This Row],[外箱贴标]]/12,0)+2</f>
        <v>2</v>
      </c>
      <c r="Q800" s="1">
        <f>ROUNDUP(表1[[#This Row],[NUMBER]]/25,0)</f>
        <v>4</v>
      </c>
    </row>
    <row r="801" spans="1:17">
      <c r="A801" s="1" t="s">
        <v>129</v>
      </c>
      <c r="B801" s="2">
        <v>43198</v>
      </c>
      <c r="C801" s="2" t="s">
        <v>144</v>
      </c>
      <c r="D801" t="s">
        <v>126</v>
      </c>
      <c r="E801">
        <v>7453089534554</v>
      </c>
      <c r="F801" t="s">
        <v>8</v>
      </c>
      <c r="G801">
        <v>36</v>
      </c>
      <c r="H801" s="10">
        <v>168</v>
      </c>
      <c r="I801" t="s">
        <v>21</v>
      </c>
      <c r="J801" t="s">
        <v>152</v>
      </c>
      <c r="K801" t="s">
        <v>58</v>
      </c>
      <c r="L801" s="1" t="str">
        <f>表1[[#This Row],[ART]]&amp;".pdf"</f>
        <v>FOELO-1.pdf</v>
      </c>
      <c r="M801" s="1"/>
      <c r="N801" s="1">
        <f>ROUNDUP(表1[[#This Row],[NUMBER]]/12,0)+1</f>
        <v>15</v>
      </c>
      <c r="O801" s="1"/>
      <c r="P801" s="1">
        <f>ROUNDUP(表1[[#This Row],[外箱贴标]]/12,0)+2</f>
        <v>2</v>
      </c>
      <c r="Q801" s="1">
        <f>ROUNDUP(表1[[#This Row],[NUMBER]]/25,0)</f>
        <v>7</v>
      </c>
    </row>
    <row r="802" spans="1:17">
      <c r="A802" s="1" t="s">
        <v>129</v>
      </c>
      <c r="B802" s="2">
        <v>43198</v>
      </c>
      <c r="C802" s="2" t="s">
        <v>144</v>
      </c>
      <c r="D802" t="s">
        <v>126</v>
      </c>
      <c r="E802">
        <v>7453089534554</v>
      </c>
      <c r="F802" t="s">
        <v>8</v>
      </c>
      <c r="G802">
        <v>37</v>
      </c>
      <c r="H802" s="10">
        <v>252</v>
      </c>
      <c r="I802" t="s">
        <v>21</v>
      </c>
      <c r="J802" t="s">
        <v>152</v>
      </c>
      <c r="K802" t="s">
        <v>58</v>
      </c>
      <c r="L802" s="1" t="str">
        <f>表1[[#This Row],[ART]]&amp;".pdf"</f>
        <v>FOELO-1.pdf</v>
      </c>
      <c r="M802" s="1"/>
      <c r="N802" s="1">
        <f>ROUNDUP(表1[[#This Row],[NUMBER]]/12,0)+1</f>
        <v>22</v>
      </c>
      <c r="O802" s="1"/>
      <c r="P802" s="1">
        <f>ROUNDUP(表1[[#This Row],[外箱贴标]]/12,0)+2</f>
        <v>2</v>
      </c>
      <c r="Q802" s="1">
        <f>ROUNDUP(表1[[#This Row],[NUMBER]]/25,0)</f>
        <v>11</v>
      </c>
    </row>
    <row r="803" spans="1:17">
      <c r="A803" s="1" t="s">
        <v>129</v>
      </c>
      <c r="B803" s="2">
        <v>43198</v>
      </c>
      <c r="C803" s="2" t="s">
        <v>144</v>
      </c>
      <c r="D803" t="s">
        <v>126</v>
      </c>
      <c r="E803">
        <v>7453089534554</v>
      </c>
      <c r="F803" t="s">
        <v>8</v>
      </c>
      <c r="G803">
        <v>38</v>
      </c>
      <c r="H803" s="10">
        <v>252</v>
      </c>
      <c r="I803" t="s">
        <v>21</v>
      </c>
      <c r="J803" t="s">
        <v>152</v>
      </c>
      <c r="K803" t="s">
        <v>58</v>
      </c>
      <c r="L803" s="1" t="str">
        <f>表1[[#This Row],[ART]]&amp;".pdf"</f>
        <v>FOELO-1.pdf</v>
      </c>
      <c r="M803" s="1"/>
      <c r="N803" s="1">
        <f>ROUNDUP(表1[[#This Row],[NUMBER]]/12,0)+1</f>
        <v>22</v>
      </c>
      <c r="O803" s="1"/>
      <c r="P803" s="1">
        <f>ROUNDUP(表1[[#This Row],[外箱贴标]]/12,0)+2</f>
        <v>2</v>
      </c>
      <c r="Q803" s="1">
        <f>ROUNDUP(表1[[#This Row],[NUMBER]]/25,0)</f>
        <v>11</v>
      </c>
    </row>
    <row r="804" spans="1:17">
      <c r="A804" s="1" t="s">
        <v>129</v>
      </c>
      <c r="B804" s="2">
        <v>43198</v>
      </c>
      <c r="C804" s="2" t="s">
        <v>144</v>
      </c>
      <c r="D804" t="s">
        <v>126</v>
      </c>
      <c r="E804">
        <v>7453089534554</v>
      </c>
      <c r="F804" t="s">
        <v>8</v>
      </c>
      <c r="G804">
        <v>39</v>
      </c>
      <c r="H804" s="10">
        <v>168</v>
      </c>
      <c r="I804" t="s">
        <v>21</v>
      </c>
      <c r="J804" t="s">
        <v>152</v>
      </c>
      <c r="K804" t="s">
        <v>58</v>
      </c>
      <c r="L804" s="1" t="str">
        <f>表1[[#This Row],[ART]]&amp;".pdf"</f>
        <v>FOELO-1.pdf</v>
      </c>
      <c r="M804" s="1"/>
      <c r="N804" s="1">
        <f>ROUNDUP(表1[[#This Row],[NUMBER]]/12,0)+1</f>
        <v>15</v>
      </c>
      <c r="O804" s="1"/>
      <c r="P804" s="1">
        <f>ROUNDUP(表1[[#This Row],[外箱贴标]]/12,0)+2</f>
        <v>2</v>
      </c>
      <c r="Q804" s="1">
        <f>ROUNDUP(表1[[#This Row],[NUMBER]]/25,0)</f>
        <v>7</v>
      </c>
    </row>
    <row r="805" spans="1:17">
      <c r="A805" s="1" t="s">
        <v>129</v>
      </c>
      <c r="B805" s="2">
        <v>43198</v>
      </c>
      <c r="C805" s="2" t="s">
        <v>144</v>
      </c>
      <c r="D805" t="s">
        <v>126</v>
      </c>
      <c r="E805">
        <v>7453089534554</v>
      </c>
      <c r="F805" t="s">
        <v>8</v>
      </c>
      <c r="G805">
        <v>40</v>
      </c>
      <c r="H805" s="10">
        <v>84</v>
      </c>
      <c r="I805" t="s">
        <v>21</v>
      </c>
      <c r="J805" t="s">
        <v>152</v>
      </c>
      <c r="K805" t="s">
        <v>58</v>
      </c>
      <c r="L805" s="1" t="str">
        <f>表1[[#This Row],[ART]]&amp;".pdf"</f>
        <v>FOELO-1.pdf</v>
      </c>
      <c r="M805" s="1"/>
      <c r="N805" s="1">
        <f>ROUNDUP(表1[[#This Row],[NUMBER]]/12,0)+1</f>
        <v>8</v>
      </c>
      <c r="O805" s="1"/>
      <c r="P805" s="1">
        <f>ROUNDUP(表1[[#This Row],[外箱贴标]]/12,0)+2</f>
        <v>2</v>
      </c>
      <c r="Q805" s="1">
        <f>ROUNDUP(表1[[#This Row],[NUMBER]]/25,0)</f>
        <v>4</v>
      </c>
    </row>
    <row r="806" spans="1:17">
      <c r="A806" s="1" t="s">
        <v>129</v>
      </c>
      <c r="B806" s="2">
        <v>43198</v>
      </c>
      <c r="C806" s="2" t="s">
        <v>144</v>
      </c>
      <c r="D806" t="s">
        <v>127</v>
      </c>
      <c r="E806">
        <v>7453089534561</v>
      </c>
      <c r="F806" t="s">
        <v>64</v>
      </c>
      <c r="G806">
        <v>35</v>
      </c>
      <c r="H806" s="10">
        <v>50</v>
      </c>
      <c r="I806" t="s">
        <v>154</v>
      </c>
      <c r="J806" t="s">
        <v>152</v>
      </c>
      <c r="K806" t="s">
        <v>58</v>
      </c>
      <c r="L806" s="1" t="str">
        <f>表1[[#This Row],[ART]]&amp;".pdf"</f>
        <v>JINI-1.pdf</v>
      </c>
      <c r="M806" s="1"/>
      <c r="N806" s="1">
        <f>ROUNDUP(表1[[#This Row],[NUMBER]]/12,0)+1</f>
        <v>6</v>
      </c>
      <c r="O806" s="1"/>
      <c r="P806" s="1">
        <f>ROUNDUP(表1[[#This Row],[外箱贴标]]/12,0)+2</f>
        <v>2</v>
      </c>
      <c r="Q806" s="1">
        <f>ROUNDUP(表1[[#This Row],[NUMBER]]/25,0)</f>
        <v>2</v>
      </c>
    </row>
    <row r="807" spans="1:17">
      <c r="A807" s="1" t="s">
        <v>129</v>
      </c>
      <c r="B807" s="2">
        <v>43198</v>
      </c>
      <c r="C807" s="2" t="s">
        <v>144</v>
      </c>
      <c r="D807" t="s">
        <v>127</v>
      </c>
      <c r="E807">
        <v>7453089534561</v>
      </c>
      <c r="F807" t="s">
        <v>64</v>
      </c>
      <c r="G807">
        <v>36</v>
      </c>
      <c r="H807" s="10">
        <v>100</v>
      </c>
      <c r="I807" t="s">
        <v>154</v>
      </c>
      <c r="J807" t="s">
        <v>152</v>
      </c>
      <c r="K807" t="s">
        <v>58</v>
      </c>
      <c r="L807" s="1" t="str">
        <f>表1[[#This Row],[ART]]&amp;".pdf"</f>
        <v>JINI-1.pdf</v>
      </c>
      <c r="M807" s="1"/>
      <c r="N807" s="1">
        <f>ROUNDUP(表1[[#This Row],[NUMBER]]/12,0)+1</f>
        <v>10</v>
      </c>
      <c r="O807" s="1"/>
      <c r="P807" s="1">
        <f>ROUNDUP(表1[[#This Row],[外箱贴标]]/12,0)+2</f>
        <v>2</v>
      </c>
      <c r="Q807" s="1">
        <f>ROUNDUP(表1[[#This Row],[NUMBER]]/25,0)</f>
        <v>4</v>
      </c>
    </row>
    <row r="808" spans="1:17">
      <c r="A808" s="1" t="s">
        <v>129</v>
      </c>
      <c r="B808" s="2">
        <v>43198</v>
      </c>
      <c r="C808" s="2" t="s">
        <v>144</v>
      </c>
      <c r="D808" t="s">
        <v>127</v>
      </c>
      <c r="E808">
        <v>7453089534561</v>
      </c>
      <c r="F808" t="s">
        <v>64</v>
      </c>
      <c r="G808">
        <v>37</v>
      </c>
      <c r="H808" s="10">
        <v>150</v>
      </c>
      <c r="I808" t="s">
        <v>154</v>
      </c>
      <c r="J808" t="s">
        <v>152</v>
      </c>
      <c r="K808" t="s">
        <v>58</v>
      </c>
      <c r="L808" s="1" t="str">
        <f>表1[[#This Row],[ART]]&amp;".pdf"</f>
        <v>JINI-1.pdf</v>
      </c>
      <c r="M808" s="1"/>
      <c r="N808" s="1">
        <f>ROUNDUP(表1[[#This Row],[NUMBER]]/12,0)+1</f>
        <v>14</v>
      </c>
      <c r="O808" s="1"/>
      <c r="P808" s="1">
        <f>ROUNDUP(表1[[#This Row],[外箱贴标]]/12,0)+2</f>
        <v>2</v>
      </c>
      <c r="Q808" s="1">
        <f>ROUNDUP(表1[[#This Row],[NUMBER]]/25,0)</f>
        <v>6</v>
      </c>
    </row>
    <row r="809" spans="1:17">
      <c r="A809" s="1" t="s">
        <v>129</v>
      </c>
      <c r="B809" s="2">
        <v>43198</v>
      </c>
      <c r="C809" s="2" t="s">
        <v>144</v>
      </c>
      <c r="D809" t="s">
        <v>127</v>
      </c>
      <c r="E809">
        <v>7453089534561</v>
      </c>
      <c r="F809" t="s">
        <v>64</v>
      </c>
      <c r="G809">
        <v>38</v>
      </c>
      <c r="H809" s="10">
        <v>150</v>
      </c>
      <c r="I809" t="s">
        <v>154</v>
      </c>
      <c r="J809" t="s">
        <v>152</v>
      </c>
      <c r="K809" t="s">
        <v>58</v>
      </c>
      <c r="L809" s="1" t="str">
        <f>表1[[#This Row],[ART]]&amp;".pdf"</f>
        <v>JINI-1.pdf</v>
      </c>
      <c r="M809" s="1"/>
      <c r="N809" s="1">
        <f>ROUNDUP(表1[[#This Row],[NUMBER]]/12,0)+1</f>
        <v>14</v>
      </c>
      <c r="O809" s="1"/>
      <c r="P809" s="1">
        <f>ROUNDUP(表1[[#This Row],[外箱贴标]]/12,0)+2</f>
        <v>2</v>
      </c>
      <c r="Q809" s="1">
        <f>ROUNDUP(表1[[#This Row],[NUMBER]]/25,0)</f>
        <v>6</v>
      </c>
    </row>
    <row r="810" spans="1:17">
      <c r="A810" s="1" t="s">
        <v>129</v>
      </c>
      <c r="B810" s="2">
        <v>43198</v>
      </c>
      <c r="C810" s="2" t="s">
        <v>144</v>
      </c>
      <c r="D810" t="s">
        <v>127</v>
      </c>
      <c r="E810">
        <v>7453089534561</v>
      </c>
      <c r="F810" t="s">
        <v>64</v>
      </c>
      <c r="G810">
        <v>39</v>
      </c>
      <c r="H810" s="10">
        <v>100</v>
      </c>
      <c r="I810" t="s">
        <v>154</v>
      </c>
      <c r="J810" t="s">
        <v>152</v>
      </c>
      <c r="K810" t="s">
        <v>58</v>
      </c>
      <c r="L810" s="1" t="str">
        <f>表1[[#This Row],[ART]]&amp;".pdf"</f>
        <v>JINI-1.pdf</v>
      </c>
      <c r="M810" s="1"/>
      <c r="N810" s="1">
        <f>ROUNDUP(表1[[#This Row],[NUMBER]]/12,0)+1</f>
        <v>10</v>
      </c>
      <c r="O810" s="1"/>
      <c r="P810" s="1">
        <f>ROUNDUP(表1[[#This Row],[外箱贴标]]/12,0)+2</f>
        <v>2</v>
      </c>
      <c r="Q810" s="1">
        <f>ROUNDUP(表1[[#This Row],[NUMBER]]/25,0)</f>
        <v>4</v>
      </c>
    </row>
    <row r="811" spans="1:17">
      <c r="A811" s="1" t="s">
        <v>129</v>
      </c>
      <c r="B811" s="2">
        <v>43198</v>
      </c>
      <c r="C811" s="2" t="s">
        <v>144</v>
      </c>
      <c r="D811" t="s">
        <v>127</v>
      </c>
      <c r="E811">
        <v>7453089534561</v>
      </c>
      <c r="F811" t="s">
        <v>64</v>
      </c>
      <c r="G811">
        <v>40</v>
      </c>
      <c r="H811" s="10">
        <v>50</v>
      </c>
      <c r="I811" t="s">
        <v>154</v>
      </c>
      <c r="J811" t="s">
        <v>152</v>
      </c>
      <c r="K811" t="s">
        <v>58</v>
      </c>
      <c r="L811" s="1" t="str">
        <f>表1[[#This Row],[ART]]&amp;".pdf"</f>
        <v>JINI-1.pdf</v>
      </c>
      <c r="M811" s="1"/>
      <c r="N811" s="1">
        <f>ROUNDUP(表1[[#This Row],[NUMBER]]/12,0)+1</f>
        <v>6</v>
      </c>
      <c r="O811" s="1"/>
      <c r="P811" s="1">
        <f>ROUNDUP(表1[[#This Row],[外箱贴标]]/12,0)+2</f>
        <v>2</v>
      </c>
      <c r="Q811" s="1">
        <f>ROUNDUP(表1[[#This Row],[NUMBER]]/25,0)</f>
        <v>2</v>
      </c>
    </row>
    <row r="812" spans="1:17">
      <c r="A812" s="1" t="s">
        <v>129</v>
      </c>
      <c r="B812" s="2">
        <v>43198</v>
      </c>
      <c r="C812" s="2" t="s">
        <v>144</v>
      </c>
      <c r="D812" t="s">
        <v>127</v>
      </c>
      <c r="E812">
        <v>7453089534561</v>
      </c>
      <c r="F812" t="s">
        <v>7</v>
      </c>
      <c r="G812">
        <v>35</v>
      </c>
      <c r="H812" s="10">
        <v>50</v>
      </c>
      <c r="I812" t="s">
        <v>154</v>
      </c>
      <c r="J812" t="s">
        <v>152</v>
      </c>
      <c r="K812" t="s">
        <v>58</v>
      </c>
      <c r="L812" s="1" t="str">
        <f>表1[[#This Row],[ART]]&amp;".pdf"</f>
        <v>JINI-1.pdf</v>
      </c>
      <c r="M812" s="1"/>
      <c r="N812" s="1">
        <f>ROUNDUP(表1[[#This Row],[NUMBER]]/12,0)+1</f>
        <v>6</v>
      </c>
      <c r="O812" s="1"/>
      <c r="P812" s="1">
        <f>ROUNDUP(表1[[#This Row],[外箱贴标]]/12,0)+2</f>
        <v>2</v>
      </c>
      <c r="Q812" s="1">
        <f>ROUNDUP(表1[[#This Row],[NUMBER]]/25,0)</f>
        <v>2</v>
      </c>
    </row>
    <row r="813" spans="1:17">
      <c r="A813" s="1" t="s">
        <v>129</v>
      </c>
      <c r="B813" s="2">
        <v>43198</v>
      </c>
      <c r="C813" s="2" t="s">
        <v>144</v>
      </c>
      <c r="D813" t="s">
        <v>127</v>
      </c>
      <c r="E813">
        <v>7453089534561</v>
      </c>
      <c r="F813" t="s">
        <v>7</v>
      </c>
      <c r="G813">
        <v>36</v>
      </c>
      <c r="H813" s="10">
        <v>100</v>
      </c>
      <c r="I813" t="s">
        <v>154</v>
      </c>
      <c r="J813" t="s">
        <v>152</v>
      </c>
      <c r="K813" t="s">
        <v>58</v>
      </c>
      <c r="L813" s="1" t="str">
        <f>表1[[#This Row],[ART]]&amp;".pdf"</f>
        <v>JINI-1.pdf</v>
      </c>
      <c r="M813" s="1"/>
      <c r="N813" s="1">
        <f>ROUNDUP(表1[[#This Row],[NUMBER]]/12,0)+1</f>
        <v>10</v>
      </c>
      <c r="O813" s="1"/>
      <c r="P813" s="1">
        <f>ROUNDUP(表1[[#This Row],[外箱贴标]]/12,0)+2</f>
        <v>2</v>
      </c>
      <c r="Q813" s="1">
        <f>ROUNDUP(表1[[#This Row],[NUMBER]]/25,0)</f>
        <v>4</v>
      </c>
    </row>
    <row r="814" spans="1:17">
      <c r="A814" s="1" t="s">
        <v>129</v>
      </c>
      <c r="B814" s="2">
        <v>43198</v>
      </c>
      <c r="C814" s="2" t="s">
        <v>144</v>
      </c>
      <c r="D814" t="s">
        <v>127</v>
      </c>
      <c r="E814">
        <v>7453089534561</v>
      </c>
      <c r="F814" t="s">
        <v>7</v>
      </c>
      <c r="G814">
        <v>37</v>
      </c>
      <c r="H814" s="10">
        <v>150</v>
      </c>
      <c r="I814" t="s">
        <v>154</v>
      </c>
      <c r="J814" t="s">
        <v>152</v>
      </c>
      <c r="K814" t="s">
        <v>58</v>
      </c>
      <c r="L814" s="1" t="str">
        <f>表1[[#This Row],[ART]]&amp;".pdf"</f>
        <v>JINI-1.pdf</v>
      </c>
      <c r="M814" s="1"/>
      <c r="N814" s="1">
        <f>ROUNDUP(表1[[#This Row],[NUMBER]]/12,0)+1</f>
        <v>14</v>
      </c>
      <c r="O814" s="1"/>
      <c r="P814" s="1">
        <f>ROUNDUP(表1[[#This Row],[外箱贴标]]/12,0)+2</f>
        <v>2</v>
      </c>
      <c r="Q814" s="1">
        <f>ROUNDUP(表1[[#This Row],[NUMBER]]/25,0)</f>
        <v>6</v>
      </c>
    </row>
    <row r="815" spans="1:17">
      <c r="A815" s="1" t="s">
        <v>129</v>
      </c>
      <c r="B815" s="2">
        <v>43198</v>
      </c>
      <c r="C815" s="2" t="s">
        <v>144</v>
      </c>
      <c r="D815" t="s">
        <v>127</v>
      </c>
      <c r="E815">
        <v>7453089534561</v>
      </c>
      <c r="F815" t="s">
        <v>7</v>
      </c>
      <c r="G815">
        <v>38</v>
      </c>
      <c r="H815" s="10">
        <v>150</v>
      </c>
      <c r="I815" t="s">
        <v>154</v>
      </c>
      <c r="J815" t="s">
        <v>152</v>
      </c>
      <c r="K815" t="s">
        <v>58</v>
      </c>
      <c r="L815" s="1" t="str">
        <f>表1[[#This Row],[ART]]&amp;".pdf"</f>
        <v>JINI-1.pdf</v>
      </c>
      <c r="M815" s="1"/>
      <c r="N815" s="1">
        <f>ROUNDUP(表1[[#This Row],[NUMBER]]/12,0)+1</f>
        <v>14</v>
      </c>
      <c r="O815" s="1"/>
      <c r="P815" s="1">
        <f>ROUNDUP(表1[[#This Row],[外箱贴标]]/12,0)+2</f>
        <v>2</v>
      </c>
      <c r="Q815" s="1">
        <f>ROUNDUP(表1[[#This Row],[NUMBER]]/25,0)</f>
        <v>6</v>
      </c>
    </row>
    <row r="816" spans="1:17">
      <c r="A816" s="1" t="s">
        <v>129</v>
      </c>
      <c r="B816" s="2">
        <v>43198</v>
      </c>
      <c r="C816" s="2" t="s">
        <v>144</v>
      </c>
      <c r="D816" t="s">
        <v>127</v>
      </c>
      <c r="E816">
        <v>7453089534561</v>
      </c>
      <c r="F816" t="s">
        <v>7</v>
      </c>
      <c r="G816">
        <v>39</v>
      </c>
      <c r="H816" s="10">
        <v>100</v>
      </c>
      <c r="I816" t="s">
        <v>154</v>
      </c>
      <c r="J816" t="s">
        <v>152</v>
      </c>
      <c r="K816" t="s">
        <v>58</v>
      </c>
      <c r="L816" s="1" t="str">
        <f>表1[[#This Row],[ART]]&amp;".pdf"</f>
        <v>JINI-1.pdf</v>
      </c>
      <c r="M816" s="1"/>
      <c r="N816" s="1">
        <f>ROUNDUP(表1[[#This Row],[NUMBER]]/12,0)+1</f>
        <v>10</v>
      </c>
      <c r="O816" s="1"/>
      <c r="P816" s="1">
        <f>ROUNDUP(表1[[#This Row],[外箱贴标]]/12,0)+2</f>
        <v>2</v>
      </c>
      <c r="Q816" s="1">
        <f>ROUNDUP(表1[[#This Row],[NUMBER]]/25,0)</f>
        <v>4</v>
      </c>
    </row>
    <row r="817" spans="1:17">
      <c r="A817" s="1" t="s">
        <v>129</v>
      </c>
      <c r="B817" s="2">
        <v>43198</v>
      </c>
      <c r="C817" s="2" t="s">
        <v>144</v>
      </c>
      <c r="D817" t="s">
        <v>127</v>
      </c>
      <c r="E817">
        <v>7453089534561</v>
      </c>
      <c r="F817" t="s">
        <v>7</v>
      </c>
      <c r="G817">
        <v>40</v>
      </c>
      <c r="H817" s="10">
        <v>50</v>
      </c>
      <c r="I817" t="s">
        <v>154</v>
      </c>
      <c r="J817" t="s">
        <v>152</v>
      </c>
      <c r="K817" t="s">
        <v>58</v>
      </c>
      <c r="L817" s="1" t="str">
        <f>表1[[#This Row],[ART]]&amp;".pdf"</f>
        <v>JINI-1.pdf</v>
      </c>
      <c r="M817" s="1"/>
      <c r="N817" s="1">
        <f>ROUNDUP(表1[[#This Row],[NUMBER]]/12,0)+1</f>
        <v>6</v>
      </c>
      <c r="O817" s="1"/>
      <c r="P817" s="1">
        <f>ROUNDUP(表1[[#This Row],[外箱贴标]]/12,0)+2</f>
        <v>2</v>
      </c>
      <c r="Q817" s="1">
        <f>ROUNDUP(表1[[#This Row],[NUMBER]]/25,0)</f>
        <v>2</v>
      </c>
    </row>
    <row r="818" spans="1:17">
      <c r="A818" s="1" t="s">
        <v>129</v>
      </c>
      <c r="B818" s="2">
        <v>43198</v>
      </c>
      <c r="C818" s="2" t="s">
        <v>144</v>
      </c>
      <c r="D818" t="s">
        <v>127</v>
      </c>
      <c r="E818">
        <v>7453089534561</v>
      </c>
      <c r="F818" t="s">
        <v>18</v>
      </c>
      <c r="G818">
        <v>35</v>
      </c>
      <c r="H818" s="10">
        <v>50</v>
      </c>
      <c r="I818" t="s">
        <v>154</v>
      </c>
      <c r="J818" t="s">
        <v>152</v>
      </c>
      <c r="K818" t="s">
        <v>58</v>
      </c>
      <c r="L818" s="1" t="str">
        <f>表1[[#This Row],[ART]]&amp;".pdf"</f>
        <v>JINI-1.pdf</v>
      </c>
      <c r="M818" s="1"/>
      <c r="N818" s="1">
        <f>ROUNDUP(表1[[#This Row],[NUMBER]]/12,0)+1</f>
        <v>6</v>
      </c>
      <c r="O818" s="1"/>
      <c r="P818" s="1">
        <f>ROUNDUP(表1[[#This Row],[外箱贴标]]/12,0)+2</f>
        <v>2</v>
      </c>
      <c r="Q818" s="1">
        <f>ROUNDUP(表1[[#This Row],[NUMBER]]/25,0)</f>
        <v>2</v>
      </c>
    </row>
    <row r="819" spans="1:17">
      <c r="A819" s="1" t="s">
        <v>129</v>
      </c>
      <c r="B819" s="2">
        <v>43198</v>
      </c>
      <c r="C819" s="2" t="s">
        <v>144</v>
      </c>
      <c r="D819" t="s">
        <v>127</v>
      </c>
      <c r="E819">
        <v>7453089534561</v>
      </c>
      <c r="F819" t="s">
        <v>18</v>
      </c>
      <c r="G819">
        <v>36</v>
      </c>
      <c r="H819" s="10">
        <v>100</v>
      </c>
      <c r="I819" t="s">
        <v>154</v>
      </c>
      <c r="J819" t="s">
        <v>152</v>
      </c>
      <c r="K819" t="s">
        <v>58</v>
      </c>
      <c r="L819" s="1" t="str">
        <f>表1[[#This Row],[ART]]&amp;".pdf"</f>
        <v>JINI-1.pdf</v>
      </c>
      <c r="M819" s="1"/>
      <c r="N819" s="1">
        <f>ROUNDUP(表1[[#This Row],[NUMBER]]/12,0)+1</f>
        <v>10</v>
      </c>
      <c r="O819" s="1"/>
      <c r="P819" s="1">
        <f>ROUNDUP(表1[[#This Row],[外箱贴标]]/12,0)+2</f>
        <v>2</v>
      </c>
      <c r="Q819" s="1">
        <f>ROUNDUP(表1[[#This Row],[NUMBER]]/25,0)</f>
        <v>4</v>
      </c>
    </row>
    <row r="820" spans="1:17">
      <c r="A820" s="1" t="s">
        <v>129</v>
      </c>
      <c r="B820" s="2">
        <v>43198</v>
      </c>
      <c r="C820" s="2" t="s">
        <v>144</v>
      </c>
      <c r="D820" t="s">
        <v>127</v>
      </c>
      <c r="E820">
        <v>7453089534561</v>
      </c>
      <c r="F820" t="s">
        <v>18</v>
      </c>
      <c r="G820">
        <v>37</v>
      </c>
      <c r="H820" s="10">
        <v>150</v>
      </c>
      <c r="I820" t="s">
        <v>154</v>
      </c>
      <c r="J820" t="s">
        <v>152</v>
      </c>
      <c r="K820" t="s">
        <v>58</v>
      </c>
      <c r="L820" s="1" t="str">
        <f>表1[[#This Row],[ART]]&amp;".pdf"</f>
        <v>JINI-1.pdf</v>
      </c>
      <c r="M820" s="1"/>
      <c r="N820" s="1">
        <f>ROUNDUP(表1[[#This Row],[NUMBER]]/12,0)+1</f>
        <v>14</v>
      </c>
      <c r="O820" s="1"/>
      <c r="P820" s="1">
        <f>ROUNDUP(表1[[#This Row],[外箱贴标]]/12,0)+2</f>
        <v>2</v>
      </c>
      <c r="Q820" s="1">
        <f>ROUNDUP(表1[[#This Row],[NUMBER]]/25,0)</f>
        <v>6</v>
      </c>
    </row>
    <row r="821" spans="1:17">
      <c r="A821" s="1" t="s">
        <v>129</v>
      </c>
      <c r="B821" s="2">
        <v>43198</v>
      </c>
      <c r="C821" s="2" t="s">
        <v>144</v>
      </c>
      <c r="D821" t="s">
        <v>127</v>
      </c>
      <c r="E821">
        <v>7453089534561</v>
      </c>
      <c r="F821" t="s">
        <v>18</v>
      </c>
      <c r="G821">
        <v>38</v>
      </c>
      <c r="H821" s="10">
        <v>150</v>
      </c>
      <c r="I821" t="s">
        <v>154</v>
      </c>
      <c r="J821" t="s">
        <v>152</v>
      </c>
      <c r="K821" t="s">
        <v>58</v>
      </c>
      <c r="L821" s="1" t="str">
        <f>表1[[#This Row],[ART]]&amp;".pdf"</f>
        <v>JINI-1.pdf</v>
      </c>
      <c r="M821" s="1"/>
      <c r="N821" s="1">
        <f>ROUNDUP(表1[[#This Row],[NUMBER]]/12,0)+1</f>
        <v>14</v>
      </c>
      <c r="O821" s="1"/>
      <c r="P821" s="1">
        <f>ROUNDUP(表1[[#This Row],[外箱贴标]]/12,0)+2</f>
        <v>2</v>
      </c>
      <c r="Q821" s="1">
        <f>ROUNDUP(表1[[#This Row],[NUMBER]]/25,0)</f>
        <v>6</v>
      </c>
    </row>
    <row r="822" spans="1:17">
      <c r="A822" s="1" t="s">
        <v>129</v>
      </c>
      <c r="B822" s="2">
        <v>43198</v>
      </c>
      <c r="C822" s="2" t="s">
        <v>144</v>
      </c>
      <c r="D822" t="s">
        <v>127</v>
      </c>
      <c r="E822">
        <v>7453089534561</v>
      </c>
      <c r="F822" t="s">
        <v>18</v>
      </c>
      <c r="G822">
        <v>39</v>
      </c>
      <c r="H822" s="10">
        <v>100</v>
      </c>
      <c r="I822" t="s">
        <v>154</v>
      </c>
      <c r="J822" t="s">
        <v>152</v>
      </c>
      <c r="K822" t="s">
        <v>58</v>
      </c>
      <c r="L822" s="1" t="str">
        <f>表1[[#This Row],[ART]]&amp;".pdf"</f>
        <v>JINI-1.pdf</v>
      </c>
      <c r="M822" s="1"/>
      <c r="N822" s="1">
        <f>ROUNDUP(表1[[#This Row],[NUMBER]]/12,0)+1</f>
        <v>10</v>
      </c>
      <c r="O822" s="1"/>
      <c r="P822" s="1">
        <f>ROUNDUP(表1[[#This Row],[外箱贴标]]/12,0)+2</f>
        <v>2</v>
      </c>
      <c r="Q822" s="1">
        <f>ROUNDUP(表1[[#This Row],[NUMBER]]/25,0)</f>
        <v>4</v>
      </c>
    </row>
    <row r="823" spans="1:17">
      <c r="A823" s="1" t="s">
        <v>129</v>
      </c>
      <c r="B823" s="2">
        <v>43198</v>
      </c>
      <c r="C823" s="2" t="s">
        <v>144</v>
      </c>
      <c r="D823" t="s">
        <v>127</v>
      </c>
      <c r="E823">
        <v>7453089534561</v>
      </c>
      <c r="F823" t="s">
        <v>18</v>
      </c>
      <c r="G823">
        <v>40</v>
      </c>
      <c r="H823" s="10">
        <v>50</v>
      </c>
      <c r="I823" t="s">
        <v>154</v>
      </c>
      <c r="J823" t="s">
        <v>152</v>
      </c>
      <c r="K823" t="s">
        <v>58</v>
      </c>
      <c r="L823" s="1" t="str">
        <f>表1[[#This Row],[ART]]&amp;".pdf"</f>
        <v>JINI-1.pdf</v>
      </c>
      <c r="M823" s="1"/>
      <c r="N823" s="1">
        <f>ROUNDUP(表1[[#This Row],[NUMBER]]/12,0)+1</f>
        <v>6</v>
      </c>
      <c r="O823" s="1"/>
      <c r="P823" s="1">
        <f>ROUNDUP(表1[[#This Row],[外箱贴标]]/12,0)+2</f>
        <v>2</v>
      </c>
      <c r="Q823" s="1">
        <f>ROUNDUP(表1[[#This Row],[NUMBER]]/25,0)</f>
        <v>2</v>
      </c>
    </row>
    <row r="824" spans="1:17">
      <c r="A824" s="1" t="s">
        <v>129</v>
      </c>
      <c r="B824" s="2">
        <v>43198</v>
      </c>
      <c r="C824" s="2" t="s">
        <v>144</v>
      </c>
      <c r="D824" t="s">
        <v>128</v>
      </c>
      <c r="E824">
        <v>7453089534578</v>
      </c>
      <c r="F824" t="s">
        <v>7</v>
      </c>
      <c r="G824">
        <v>35</v>
      </c>
      <c r="H824" s="10">
        <v>67</v>
      </c>
      <c r="I824" t="s">
        <v>21</v>
      </c>
      <c r="J824" t="s">
        <v>152</v>
      </c>
      <c r="K824" t="s">
        <v>58</v>
      </c>
      <c r="L824" s="1" t="str">
        <f>表1[[#This Row],[ART]]&amp;".pdf"</f>
        <v>FOGA-1.pdf</v>
      </c>
      <c r="M824" s="1"/>
      <c r="N824" s="1">
        <f>ROUNDUP(表1[[#This Row],[NUMBER]]/12,0)+1</f>
        <v>7</v>
      </c>
      <c r="O824" s="1"/>
      <c r="P824" s="1">
        <f>ROUNDUP(表1[[#This Row],[外箱贴标]]/12,0)+2</f>
        <v>2</v>
      </c>
      <c r="Q824" s="1">
        <f>ROUNDUP(表1[[#This Row],[NUMBER]]/25,0)</f>
        <v>3</v>
      </c>
    </row>
    <row r="825" spans="1:17">
      <c r="A825" s="1" t="s">
        <v>129</v>
      </c>
      <c r="B825" s="2">
        <v>43198</v>
      </c>
      <c r="C825" s="2" t="s">
        <v>144</v>
      </c>
      <c r="D825" t="s">
        <v>128</v>
      </c>
      <c r="E825">
        <v>7453089534578</v>
      </c>
      <c r="F825" t="s">
        <v>7</v>
      </c>
      <c r="G825">
        <v>36</v>
      </c>
      <c r="H825" s="10">
        <v>134</v>
      </c>
      <c r="I825" t="s">
        <v>21</v>
      </c>
      <c r="J825" t="s">
        <v>152</v>
      </c>
      <c r="K825" t="s">
        <v>58</v>
      </c>
      <c r="L825" s="1" t="str">
        <f>表1[[#This Row],[ART]]&amp;".pdf"</f>
        <v>FOGA-1.pdf</v>
      </c>
      <c r="M825" s="1"/>
      <c r="N825" s="1">
        <f>ROUNDUP(表1[[#This Row],[NUMBER]]/12,0)+1</f>
        <v>13</v>
      </c>
      <c r="O825" s="1"/>
      <c r="P825" s="1">
        <f>ROUNDUP(表1[[#This Row],[外箱贴标]]/12,0)+2</f>
        <v>2</v>
      </c>
      <c r="Q825" s="1">
        <f>ROUNDUP(表1[[#This Row],[NUMBER]]/25,0)</f>
        <v>6</v>
      </c>
    </row>
    <row r="826" spans="1:17">
      <c r="A826" s="1" t="s">
        <v>129</v>
      </c>
      <c r="B826" s="2">
        <v>43198</v>
      </c>
      <c r="C826" s="2" t="s">
        <v>144</v>
      </c>
      <c r="D826" t="s">
        <v>128</v>
      </c>
      <c r="E826">
        <v>7453089534578</v>
      </c>
      <c r="F826" t="s">
        <v>7</v>
      </c>
      <c r="G826">
        <v>37</v>
      </c>
      <c r="H826" s="10">
        <v>201</v>
      </c>
      <c r="I826" t="s">
        <v>21</v>
      </c>
      <c r="J826" t="s">
        <v>152</v>
      </c>
      <c r="K826" t="s">
        <v>58</v>
      </c>
      <c r="L826" s="1" t="str">
        <f>表1[[#This Row],[ART]]&amp;".pdf"</f>
        <v>FOGA-1.pdf</v>
      </c>
      <c r="M826" s="1"/>
      <c r="N826" s="1">
        <f>ROUNDUP(表1[[#This Row],[NUMBER]]/12,0)+1</f>
        <v>18</v>
      </c>
      <c r="O826" s="1"/>
      <c r="P826" s="1">
        <f>ROUNDUP(表1[[#This Row],[外箱贴标]]/12,0)+2</f>
        <v>2</v>
      </c>
      <c r="Q826" s="1">
        <f>ROUNDUP(表1[[#This Row],[NUMBER]]/25,0)</f>
        <v>9</v>
      </c>
    </row>
    <row r="827" spans="1:17">
      <c r="A827" s="1" t="s">
        <v>129</v>
      </c>
      <c r="B827" s="2">
        <v>43198</v>
      </c>
      <c r="C827" s="2" t="s">
        <v>144</v>
      </c>
      <c r="D827" t="s">
        <v>128</v>
      </c>
      <c r="E827">
        <v>7453089534578</v>
      </c>
      <c r="F827" t="s">
        <v>7</v>
      </c>
      <c r="G827">
        <v>38</v>
      </c>
      <c r="H827" s="10">
        <v>201</v>
      </c>
      <c r="I827" t="s">
        <v>21</v>
      </c>
      <c r="J827" t="s">
        <v>152</v>
      </c>
      <c r="K827" t="s">
        <v>58</v>
      </c>
      <c r="L827" s="1" t="str">
        <f>表1[[#This Row],[ART]]&amp;".pdf"</f>
        <v>FOGA-1.pdf</v>
      </c>
      <c r="M827" s="1"/>
      <c r="N827" s="1">
        <f>ROUNDUP(表1[[#This Row],[NUMBER]]/12,0)+1</f>
        <v>18</v>
      </c>
      <c r="O827" s="1"/>
      <c r="P827" s="1">
        <f>ROUNDUP(表1[[#This Row],[外箱贴标]]/12,0)+2</f>
        <v>2</v>
      </c>
      <c r="Q827" s="1">
        <f>ROUNDUP(表1[[#This Row],[NUMBER]]/25,0)</f>
        <v>9</v>
      </c>
    </row>
    <row r="828" spans="1:17">
      <c r="A828" s="1" t="s">
        <v>129</v>
      </c>
      <c r="B828" s="2">
        <v>43198</v>
      </c>
      <c r="C828" s="2" t="s">
        <v>144</v>
      </c>
      <c r="D828" t="s">
        <v>128</v>
      </c>
      <c r="E828">
        <v>7453089534578</v>
      </c>
      <c r="F828" t="s">
        <v>7</v>
      </c>
      <c r="G828">
        <v>39</v>
      </c>
      <c r="H828" s="10">
        <v>134</v>
      </c>
      <c r="I828" t="s">
        <v>21</v>
      </c>
      <c r="J828" t="s">
        <v>152</v>
      </c>
      <c r="K828" t="s">
        <v>58</v>
      </c>
      <c r="L828" s="1" t="str">
        <f>表1[[#This Row],[ART]]&amp;".pdf"</f>
        <v>FOGA-1.pdf</v>
      </c>
      <c r="M828" s="1"/>
      <c r="N828" s="1">
        <f>ROUNDUP(表1[[#This Row],[NUMBER]]/12,0)+1</f>
        <v>13</v>
      </c>
      <c r="O828" s="1"/>
      <c r="P828" s="1">
        <f>ROUNDUP(表1[[#This Row],[外箱贴标]]/12,0)+2</f>
        <v>2</v>
      </c>
      <c r="Q828" s="1">
        <f>ROUNDUP(表1[[#This Row],[NUMBER]]/25,0)</f>
        <v>6</v>
      </c>
    </row>
    <row r="829" spans="1:17">
      <c r="A829" s="1" t="s">
        <v>129</v>
      </c>
      <c r="B829" s="2">
        <v>43198</v>
      </c>
      <c r="C829" s="2" t="s">
        <v>144</v>
      </c>
      <c r="D829" t="s">
        <v>128</v>
      </c>
      <c r="E829">
        <v>7453089534578</v>
      </c>
      <c r="F829" t="s">
        <v>7</v>
      </c>
      <c r="G829">
        <v>40</v>
      </c>
      <c r="H829" s="10">
        <v>67</v>
      </c>
      <c r="I829" t="s">
        <v>21</v>
      </c>
      <c r="J829" t="s">
        <v>152</v>
      </c>
      <c r="K829" t="s">
        <v>58</v>
      </c>
      <c r="L829" s="1" t="str">
        <f>表1[[#This Row],[ART]]&amp;".pdf"</f>
        <v>FOGA-1.pdf</v>
      </c>
      <c r="M829" s="1"/>
      <c r="N829" s="1">
        <f>ROUNDUP(表1[[#This Row],[NUMBER]]/12,0)+1</f>
        <v>7</v>
      </c>
      <c r="O829" s="1"/>
      <c r="P829" s="1">
        <f>ROUNDUP(表1[[#This Row],[外箱贴标]]/12,0)+2</f>
        <v>2</v>
      </c>
      <c r="Q829" s="1">
        <f>ROUNDUP(表1[[#This Row],[NUMBER]]/25,0)</f>
        <v>3</v>
      </c>
    </row>
    <row r="830" spans="1:17">
      <c r="A830" s="1" t="s">
        <v>129</v>
      </c>
      <c r="B830" s="2">
        <v>43198</v>
      </c>
      <c r="C830" s="2" t="s">
        <v>144</v>
      </c>
      <c r="D830" t="s">
        <v>128</v>
      </c>
      <c r="E830">
        <v>7453089534578</v>
      </c>
      <c r="F830" t="s">
        <v>8</v>
      </c>
      <c r="G830">
        <v>35</v>
      </c>
      <c r="H830" s="10">
        <v>67</v>
      </c>
      <c r="I830" t="s">
        <v>21</v>
      </c>
      <c r="J830" t="s">
        <v>152</v>
      </c>
      <c r="K830" t="s">
        <v>58</v>
      </c>
      <c r="L830" s="1" t="str">
        <f>表1[[#This Row],[ART]]&amp;".pdf"</f>
        <v>FOGA-1.pdf</v>
      </c>
      <c r="M830" s="1"/>
      <c r="N830" s="1">
        <f>ROUNDUP(表1[[#This Row],[NUMBER]]/12,0)+1</f>
        <v>7</v>
      </c>
      <c r="O830" s="1"/>
      <c r="P830" s="1">
        <f>ROUNDUP(表1[[#This Row],[外箱贴标]]/12,0)+2</f>
        <v>2</v>
      </c>
      <c r="Q830" s="1">
        <f>ROUNDUP(表1[[#This Row],[NUMBER]]/25,0)</f>
        <v>3</v>
      </c>
    </row>
    <row r="831" spans="1:17">
      <c r="A831" s="1" t="s">
        <v>129</v>
      </c>
      <c r="B831" s="2">
        <v>43198</v>
      </c>
      <c r="C831" s="2" t="s">
        <v>144</v>
      </c>
      <c r="D831" t="s">
        <v>128</v>
      </c>
      <c r="E831">
        <v>7453089534578</v>
      </c>
      <c r="F831" t="s">
        <v>8</v>
      </c>
      <c r="G831">
        <v>36</v>
      </c>
      <c r="H831" s="10">
        <v>134</v>
      </c>
      <c r="I831" t="s">
        <v>21</v>
      </c>
      <c r="J831" t="s">
        <v>152</v>
      </c>
      <c r="K831" t="s">
        <v>58</v>
      </c>
      <c r="L831" s="1" t="str">
        <f>表1[[#This Row],[ART]]&amp;".pdf"</f>
        <v>FOGA-1.pdf</v>
      </c>
      <c r="M831" s="1"/>
      <c r="N831" s="1">
        <f>ROUNDUP(表1[[#This Row],[NUMBER]]/12,0)+1</f>
        <v>13</v>
      </c>
      <c r="O831" s="1"/>
      <c r="P831" s="1">
        <f>ROUNDUP(表1[[#This Row],[外箱贴标]]/12,0)+2</f>
        <v>2</v>
      </c>
      <c r="Q831" s="1">
        <f>ROUNDUP(表1[[#This Row],[NUMBER]]/25,0)</f>
        <v>6</v>
      </c>
    </row>
    <row r="832" spans="1:17">
      <c r="A832" s="1" t="s">
        <v>129</v>
      </c>
      <c r="B832" s="2">
        <v>43198</v>
      </c>
      <c r="C832" s="2" t="s">
        <v>144</v>
      </c>
      <c r="D832" t="s">
        <v>128</v>
      </c>
      <c r="E832">
        <v>7453089534578</v>
      </c>
      <c r="F832" t="s">
        <v>8</v>
      </c>
      <c r="G832">
        <v>37</v>
      </c>
      <c r="H832" s="10">
        <v>201</v>
      </c>
      <c r="I832" t="s">
        <v>21</v>
      </c>
      <c r="J832" t="s">
        <v>152</v>
      </c>
      <c r="K832" t="s">
        <v>58</v>
      </c>
      <c r="L832" s="1" t="str">
        <f>表1[[#This Row],[ART]]&amp;".pdf"</f>
        <v>FOGA-1.pdf</v>
      </c>
      <c r="M832" s="1"/>
      <c r="N832" s="1">
        <f>ROUNDUP(表1[[#This Row],[NUMBER]]/12,0)+1</f>
        <v>18</v>
      </c>
      <c r="O832" s="1"/>
      <c r="P832" s="1">
        <f>ROUNDUP(表1[[#This Row],[外箱贴标]]/12,0)+2</f>
        <v>2</v>
      </c>
      <c r="Q832" s="1">
        <f>ROUNDUP(表1[[#This Row],[NUMBER]]/25,0)</f>
        <v>9</v>
      </c>
    </row>
    <row r="833" spans="1:17">
      <c r="A833" s="1" t="s">
        <v>129</v>
      </c>
      <c r="B833" s="2">
        <v>43198</v>
      </c>
      <c r="C833" s="2" t="s">
        <v>144</v>
      </c>
      <c r="D833" t="s">
        <v>128</v>
      </c>
      <c r="E833">
        <v>7453089534578</v>
      </c>
      <c r="F833" t="s">
        <v>8</v>
      </c>
      <c r="G833">
        <v>38</v>
      </c>
      <c r="H833" s="10">
        <v>201</v>
      </c>
      <c r="I833" t="s">
        <v>21</v>
      </c>
      <c r="J833" t="s">
        <v>152</v>
      </c>
      <c r="K833" t="s">
        <v>58</v>
      </c>
      <c r="L833" s="1" t="str">
        <f>表1[[#This Row],[ART]]&amp;".pdf"</f>
        <v>FOGA-1.pdf</v>
      </c>
      <c r="M833" s="1"/>
      <c r="N833" s="1">
        <f>ROUNDUP(表1[[#This Row],[NUMBER]]/12,0)+1</f>
        <v>18</v>
      </c>
      <c r="O833" s="1"/>
      <c r="P833" s="1">
        <f>ROUNDUP(表1[[#This Row],[外箱贴标]]/12,0)+2</f>
        <v>2</v>
      </c>
      <c r="Q833" s="1">
        <f>ROUNDUP(表1[[#This Row],[NUMBER]]/25,0)</f>
        <v>9</v>
      </c>
    </row>
    <row r="834" spans="1:17">
      <c r="A834" s="1" t="s">
        <v>129</v>
      </c>
      <c r="B834" s="2">
        <v>43198</v>
      </c>
      <c r="C834" s="2" t="s">
        <v>144</v>
      </c>
      <c r="D834" t="s">
        <v>128</v>
      </c>
      <c r="E834">
        <v>7453089534578</v>
      </c>
      <c r="F834" t="s">
        <v>8</v>
      </c>
      <c r="G834">
        <v>39</v>
      </c>
      <c r="H834" s="10">
        <v>134</v>
      </c>
      <c r="I834" t="s">
        <v>21</v>
      </c>
      <c r="J834" t="s">
        <v>152</v>
      </c>
      <c r="K834" t="s">
        <v>58</v>
      </c>
      <c r="L834" s="1" t="str">
        <f>表1[[#This Row],[ART]]&amp;".pdf"</f>
        <v>FOGA-1.pdf</v>
      </c>
      <c r="M834" s="1"/>
      <c r="N834" s="1">
        <f>ROUNDUP(表1[[#This Row],[NUMBER]]/12,0)+1</f>
        <v>13</v>
      </c>
      <c r="O834" s="1"/>
      <c r="P834" s="1">
        <f>ROUNDUP(表1[[#This Row],[外箱贴标]]/12,0)+2</f>
        <v>2</v>
      </c>
      <c r="Q834" s="1">
        <f>ROUNDUP(表1[[#This Row],[NUMBER]]/25,0)</f>
        <v>6</v>
      </c>
    </row>
    <row r="835" spans="1:17">
      <c r="A835" s="1" t="s">
        <v>129</v>
      </c>
      <c r="B835" s="2">
        <v>43198</v>
      </c>
      <c r="C835" s="2" t="s">
        <v>144</v>
      </c>
      <c r="D835" t="s">
        <v>128</v>
      </c>
      <c r="E835">
        <v>7453089534578</v>
      </c>
      <c r="F835" t="s">
        <v>8</v>
      </c>
      <c r="G835">
        <v>40</v>
      </c>
      <c r="H835" s="10">
        <v>67</v>
      </c>
      <c r="I835" t="s">
        <v>21</v>
      </c>
      <c r="J835" t="s">
        <v>152</v>
      </c>
      <c r="K835" t="s">
        <v>58</v>
      </c>
      <c r="L835" s="1" t="str">
        <f>表1[[#This Row],[ART]]&amp;".pdf"</f>
        <v>FOGA-1.pdf</v>
      </c>
      <c r="M835" s="1"/>
      <c r="N835" s="1">
        <f>ROUNDUP(表1[[#This Row],[NUMBER]]/12,0)+1</f>
        <v>7</v>
      </c>
      <c r="O835" s="1"/>
      <c r="P835" s="1">
        <f>ROUNDUP(表1[[#This Row],[外箱贴标]]/12,0)+2</f>
        <v>2</v>
      </c>
      <c r="Q835" s="1">
        <f>ROUNDUP(表1[[#This Row],[NUMBER]]/25,0)</f>
        <v>3</v>
      </c>
    </row>
    <row r="836" spans="1:17">
      <c r="A836" s="1" t="s">
        <v>129</v>
      </c>
      <c r="B836" s="2">
        <v>43198</v>
      </c>
      <c r="C836" s="2" t="s">
        <v>144</v>
      </c>
      <c r="D836" t="s">
        <v>128</v>
      </c>
      <c r="E836">
        <v>7453089534578</v>
      </c>
      <c r="F836" t="s">
        <v>9</v>
      </c>
      <c r="G836">
        <v>35</v>
      </c>
      <c r="H836" s="10">
        <v>67</v>
      </c>
      <c r="I836" t="s">
        <v>21</v>
      </c>
      <c r="J836" t="s">
        <v>152</v>
      </c>
      <c r="K836" t="s">
        <v>58</v>
      </c>
      <c r="L836" s="1" t="str">
        <f>表1[[#This Row],[ART]]&amp;".pdf"</f>
        <v>FOGA-1.pdf</v>
      </c>
      <c r="M836" s="1"/>
      <c r="N836" s="1">
        <f>ROUNDUP(表1[[#This Row],[NUMBER]]/12,0)+1</f>
        <v>7</v>
      </c>
      <c r="O836" s="1"/>
      <c r="P836" s="1">
        <f>ROUNDUP(表1[[#This Row],[外箱贴标]]/12,0)+2</f>
        <v>2</v>
      </c>
      <c r="Q836" s="1">
        <f>ROUNDUP(表1[[#This Row],[NUMBER]]/25,0)</f>
        <v>3</v>
      </c>
    </row>
    <row r="837" spans="1:17">
      <c r="A837" s="1" t="s">
        <v>129</v>
      </c>
      <c r="B837" s="2">
        <v>43198</v>
      </c>
      <c r="C837" s="2" t="s">
        <v>144</v>
      </c>
      <c r="D837" t="s">
        <v>128</v>
      </c>
      <c r="E837">
        <v>7453089534578</v>
      </c>
      <c r="F837" t="s">
        <v>9</v>
      </c>
      <c r="G837">
        <v>36</v>
      </c>
      <c r="H837" s="10">
        <v>134</v>
      </c>
      <c r="I837" t="s">
        <v>21</v>
      </c>
      <c r="J837" t="s">
        <v>152</v>
      </c>
      <c r="K837" t="s">
        <v>58</v>
      </c>
      <c r="L837" s="1" t="str">
        <f>表1[[#This Row],[ART]]&amp;".pdf"</f>
        <v>FOGA-1.pdf</v>
      </c>
      <c r="M837" s="1"/>
      <c r="N837" s="1">
        <f>ROUNDUP(表1[[#This Row],[NUMBER]]/12,0)+1</f>
        <v>13</v>
      </c>
      <c r="O837" s="1"/>
      <c r="P837" s="1">
        <f>ROUNDUP(表1[[#This Row],[外箱贴标]]/12,0)+2</f>
        <v>2</v>
      </c>
      <c r="Q837" s="1">
        <f>ROUNDUP(表1[[#This Row],[NUMBER]]/25,0)</f>
        <v>6</v>
      </c>
    </row>
    <row r="838" spans="1:17">
      <c r="A838" s="1" t="s">
        <v>129</v>
      </c>
      <c r="B838" s="2">
        <v>43198</v>
      </c>
      <c r="C838" s="2" t="s">
        <v>144</v>
      </c>
      <c r="D838" t="s">
        <v>128</v>
      </c>
      <c r="E838">
        <v>7453089534578</v>
      </c>
      <c r="F838" t="s">
        <v>9</v>
      </c>
      <c r="G838">
        <v>37</v>
      </c>
      <c r="H838" s="10">
        <v>201</v>
      </c>
      <c r="I838" t="s">
        <v>21</v>
      </c>
      <c r="J838" t="s">
        <v>152</v>
      </c>
      <c r="K838" t="s">
        <v>58</v>
      </c>
      <c r="L838" s="1" t="str">
        <f>表1[[#This Row],[ART]]&amp;".pdf"</f>
        <v>FOGA-1.pdf</v>
      </c>
      <c r="M838" s="1"/>
      <c r="N838" s="1">
        <f>ROUNDUP(表1[[#This Row],[NUMBER]]/12,0)+1</f>
        <v>18</v>
      </c>
      <c r="O838" s="1"/>
      <c r="P838" s="1">
        <f>ROUNDUP(表1[[#This Row],[外箱贴标]]/12,0)+2</f>
        <v>2</v>
      </c>
      <c r="Q838" s="1">
        <f>ROUNDUP(表1[[#This Row],[NUMBER]]/25,0)</f>
        <v>9</v>
      </c>
    </row>
    <row r="839" spans="1:17">
      <c r="A839" s="1" t="s">
        <v>129</v>
      </c>
      <c r="B839" s="2">
        <v>43198</v>
      </c>
      <c r="C839" s="2" t="s">
        <v>144</v>
      </c>
      <c r="D839" t="s">
        <v>128</v>
      </c>
      <c r="E839">
        <v>7453089534578</v>
      </c>
      <c r="F839" t="s">
        <v>9</v>
      </c>
      <c r="G839">
        <v>38</v>
      </c>
      <c r="H839" s="10">
        <v>201</v>
      </c>
      <c r="I839" t="s">
        <v>21</v>
      </c>
      <c r="J839" t="s">
        <v>152</v>
      </c>
      <c r="K839" t="s">
        <v>58</v>
      </c>
      <c r="L839" s="1" t="str">
        <f>表1[[#This Row],[ART]]&amp;".pdf"</f>
        <v>FOGA-1.pdf</v>
      </c>
      <c r="M839" s="1"/>
      <c r="N839" s="1">
        <f>ROUNDUP(表1[[#This Row],[NUMBER]]/12,0)+1</f>
        <v>18</v>
      </c>
      <c r="O839" s="1"/>
      <c r="P839" s="1">
        <f>ROUNDUP(表1[[#This Row],[外箱贴标]]/12,0)+2</f>
        <v>2</v>
      </c>
      <c r="Q839" s="1">
        <f>ROUNDUP(表1[[#This Row],[NUMBER]]/25,0)</f>
        <v>9</v>
      </c>
    </row>
    <row r="840" spans="1:17">
      <c r="A840" s="1" t="s">
        <v>129</v>
      </c>
      <c r="B840" s="2">
        <v>43198</v>
      </c>
      <c r="C840" s="2" t="s">
        <v>144</v>
      </c>
      <c r="D840" t="s">
        <v>128</v>
      </c>
      <c r="E840">
        <v>7453089534578</v>
      </c>
      <c r="F840" t="s">
        <v>9</v>
      </c>
      <c r="G840">
        <v>39</v>
      </c>
      <c r="H840" s="10">
        <v>134</v>
      </c>
      <c r="I840" t="s">
        <v>21</v>
      </c>
      <c r="J840" t="s">
        <v>152</v>
      </c>
      <c r="K840" t="s">
        <v>58</v>
      </c>
      <c r="L840" s="1" t="str">
        <f>表1[[#This Row],[ART]]&amp;".pdf"</f>
        <v>FOGA-1.pdf</v>
      </c>
      <c r="M840" s="1"/>
      <c r="N840" s="1">
        <f>ROUNDUP(表1[[#This Row],[NUMBER]]/12,0)+1</f>
        <v>13</v>
      </c>
      <c r="O840" s="1"/>
      <c r="P840" s="1">
        <f>ROUNDUP(表1[[#This Row],[外箱贴标]]/12,0)+2</f>
        <v>2</v>
      </c>
      <c r="Q840" s="1">
        <f>ROUNDUP(表1[[#This Row],[NUMBER]]/25,0)</f>
        <v>6</v>
      </c>
    </row>
    <row r="841" spans="1:17">
      <c r="A841" s="1" t="s">
        <v>129</v>
      </c>
      <c r="B841" s="2">
        <v>43198</v>
      </c>
      <c r="C841" s="2" t="s">
        <v>144</v>
      </c>
      <c r="D841" t="s">
        <v>128</v>
      </c>
      <c r="E841">
        <v>7453089534578</v>
      </c>
      <c r="F841" t="s">
        <v>9</v>
      </c>
      <c r="G841">
        <v>40</v>
      </c>
      <c r="H841" s="10">
        <v>67</v>
      </c>
      <c r="I841" t="s">
        <v>21</v>
      </c>
      <c r="J841" t="s">
        <v>152</v>
      </c>
      <c r="K841" t="s">
        <v>58</v>
      </c>
      <c r="L841" s="1" t="str">
        <f>表1[[#This Row],[ART]]&amp;".pdf"</f>
        <v>FOGA-1.pdf</v>
      </c>
      <c r="M841" s="1"/>
      <c r="N841" s="1">
        <f>ROUNDUP(表1[[#This Row],[NUMBER]]/12,0)+1</f>
        <v>7</v>
      </c>
      <c r="O841" s="1"/>
      <c r="P841" s="1">
        <f>ROUNDUP(表1[[#This Row],[外箱贴标]]/12,0)+2</f>
        <v>2</v>
      </c>
      <c r="Q841" s="1">
        <f>ROUNDUP(表1[[#This Row],[NUMBER]]/25,0)</f>
        <v>3</v>
      </c>
    </row>
    <row r="842" spans="1:17">
      <c r="A842" s="1" t="s">
        <v>130</v>
      </c>
      <c r="B842" s="2">
        <v>43198</v>
      </c>
      <c r="C842" s="2" t="s">
        <v>146</v>
      </c>
      <c r="D842" t="s">
        <v>131</v>
      </c>
      <c r="E842">
        <v>7453089535025</v>
      </c>
      <c r="F842" t="s">
        <v>38</v>
      </c>
      <c r="G842">
        <v>39</v>
      </c>
      <c r="H842" s="10">
        <v>84</v>
      </c>
      <c r="I842" t="s">
        <v>154</v>
      </c>
      <c r="J842" t="s">
        <v>152</v>
      </c>
      <c r="K842" t="s">
        <v>58</v>
      </c>
      <c r="L842" t="s">
        <v>132</v>
      </c>
      <c r="M842" s="1"/>
      <c r="N842" s="1">
        <f>ROUNDUP(表1[[#This Row],[NUMBER]]/12,0)+1</f>
        <v>8</v>
      </c>
      <c r="O842" s="1"/>
      <c r="P842" s="1">
        <f>ROUNDUP(表1[[#This Row],[外箱贴标]]/12,0)+2</f>
        <v>2</v>
      </c>
      <c r="Q842" s="1">
        <f>ROUNDUP(表1[[#This Row],[NUMBER]]/25,0)</f>
        <v>4</v>
      </c>
    </row>
    <row r="843" spans="1:17">
      <c r="A843" s="1" t="s">
        <v>130</v>
      </c>
      <c r="B843" s="2">
        <v>43198</v>
      </c>
      <c r="C843" s="2" t="s">
        <v>146</v>
      </c>
      <c r="D843" t="s">
        <v>131</v>
      </c>
      <c r="E843">
        <v>7453089535025</v>
      </c>
      <c r="F843" t="s">
        <v>38</v>
      </c>
      <c r="G843">
        <v>40</v>
      </c>
      <c r="H843" s="10">
        <v>168</v>
      </c>
      <c r="I843" t="s">
        <v>154</v>
      </c>
      <c r="J843" t="s">
        <v>152</v>
      </c>
      <c r="K843" t="s">
        <v>58</v>
      </c>
      <c r="L843" t="s">
        <v>132</v>
      </c>
      <c r="M843" s="1"/>
      <c r="N843" s="1">
        <f>ROUNDUP(表1[[#This Row],[NUMBER]]/12,0)+1</f>
        <v>15</v>
      </c>
      <c r="O843" s="1"/>
      <c r="P843" s="1">
        <f>ROUNDUP(表1[[#This Row],[外箱贴标]]/12,0)+2</f>
        <v>2</v>
      </c>
      <c r="Q843" s="1">
        <f>ROUNDUP(表1[[#This Row],[NUMBER]]/25,0)</f>
        <v>7</v>
      </c>
    </row>
    <row r="844" spans="1:17">
      <c r="A844" s="1" t="s">
        <v>130</v>
      </c>
      <c r="B844" s="2">
        <v>43198</v>
      </c>
      <c r="C844" s="2" t="s">
        <v>146</v>
      </c>
      <c r="D844" t="s">
        <v>131</v>
      </c>
      <c r="E844">
        <v>7453089535025</v>
      </c>
      <c r="F844" t="s">
        <v>38</v>
      </c>
      <c r="G844">
        <v>41</v>
      </c>
      <c r="H844" s="10">
        <v>252</v>
      </c>
      <c r="I844" t="s">
        <v>154</v>
      </c>
      <c r="J844" t="s">
        <v>152</v>
      </c>
      <c r="K844" t="s">
        <v>58</v>
      </c>
      <c r="L844" t="s">
        <v>132</v>
      </c>
      <c r="M844" s="1"/>
      <c r="N844" s="1">
        <f>ROUNDUP(表1[[#This Row],[NUMBER]]/12,0)+1</f>
        <v>22</v>
      </c>
      <c r="O844" s="1"/>
      <c r="P844" s="1">
        <f>ROUNDUP(表1[[#This Row],[外箱贴标]]/12,0)+2</f>
        <v>2</v>
      </c>
      <c r="Q844" s="1">
        <f>ROUNDUP(表1[[#This Row],[NUMBER]]/25,0)</f>
        <v>11</v>
      </c>
    </row>
    <row r="845" spans="1:17">
      <c r="A845" s="1" t="s">
        <v>130</v>
      </c>
      <c r="B845" s="2">
        <v>43198</v>
      </c>
      <c r="C845" s="2" t="s">
        <v>146</v>
      </c>
      <c r="D845" t="s">
        <v>131</v>
      </c>
      <c r="E845">
        <v>7453089535025</v>
      </c>
      <c r="F845" t="s">
        <v>38</v>
      </c>
      <c r="G845">
        <v>42</v>
      </c>
      <c r="H845" s="10">
        <v>252</v>
      </c>
      <c r="I845" t="s">
        <v>154</v>
      </c>
      <c r="J845" t="s">
        <v>152</v>
      </c>
      <c r="K845" t="s">
        <v>58</v>
      </c>
      <c r="L845" t="s">
        <v>132</v>
      </c>
      <c r="M845" s="1"/>
      <c r="N845" s="1">
        <f>ROUNDUP(表1[[#This Row],[NUMBER]]/12,0)+1</f>
        <v>22</v>
      </c>
      <c r="O845" s="1"/>
      <c r="P845" s="1">
        <f>ROUNDUP(表1[[#This Row],[外箱贴标]]/12,0)+2</f>
        <v>2</v>
      </c>
      <c r="Q845" s="1">
        <f>ROUNDUP(表1[[#This Row],[NUMBER]]/25,0)</f>
        <v>11</v>
      </c>
    </row>
    <row r="846" spans="1:17">
      <c r="A846" s="1" t="s">
        <v>130</v>
      </c>
      <c r="B846" s="2">
        <v>43198</v>
      </c>
      <c r="C846" s="2" t="s">
        <v>146</v>
      </c>
      <c r="D846" t="s">
        <v>131</v>
      </c>
      <c r="E846">
        <v>7453089535025</v>
      </c>
      <c r="F846" t="s">
        <v>38</v>
      </c>
      <c r="G846">
        <v>43</v>
      </c>
      <c r="H846" s="10">
        <v>168</v>
      </c>
      <c r="I846" t="s">
        <v>154</v>
      </c>
      <c r="J846" t="s">
        <v>152</v>
      </c>
      <c r="K846" t="s">
        <v>58</v>
      </c>
      <c r="L846" t="s">
        <v>132</v>
      </c>
      <c r="M846" s="1"/>
      <c r="N846" s="1">
        <f>ROUNDUP(表1[[#This Row],[NUMBER]]/12,0)+1</f>
        <v>15</v>
      </c>
      <c r="O846" s="1"/>
      <c r="P846" s="1">
        <f>ROUNDUP(表1[[#This Row],[外箱贴标]]/12,0)+2</f>
        <v>2</v>
      </c>
      <c r="Q846" s="1">
        <f>ROUNDUP(表1[[#This Row],[NUMBER]]/25,0)</f>
        <v>7</v>
      </c>
    </row>
    <row r="847" spans="1:17">
      <c r="A847" s="1" t="s">
        <v>130</v>
      </c>
      <c r="B847" s="2">
        <v>43198</v>
      </c>
      <c r="C847" s="2" t="s">
        <v>146</v>
      </c>
      <c r="D847" t="s">
        <v>131</v>
      </c>
      <c r="E847">
        <v>7453089535025</v>
      </c>
      <c r="F847" t="s">
        <v>38</v>
      </c>
      <c r="G847">
        <v>44</v>
      </c>
      <c r="H847" s="10">
        <v>84</v>
      </c>
      <c r="I847" t="s">
        <v>154</v>
      </c>
      <c r="J847" t="s">
        <v>152</v>
      </c>
      <c r="K847" t="s">
        <v>58</v>
      </c>
      <c r="L847" t="s">
        <v>132</v>
      </c>
      <c r="M847" s="1"/>
      <c r="N847" s="1">
        <f>ROUNDUP(表1[[#This Row],[NUMBER]]/12,0)+1</f>
        <v>8</v>
      </c>
      <c r="O847" s="1"/>
      <c r="P847" s="1">
        <f>ROUNDUP(表1[[#This Row],[外箱贴标]]/12,0)+2</f>
        <v>2</v>
      </c>
      <c r="Q847" s="1">
        <f>ROUNDUP(表1[[#This Row],[NUMBER]]/25,0)</f>
        <v>4</v>
      </c>
    </row>
    <row r="848" spans="1:17">
      <c r="A848" s="1" t="s">
        <v>130</v>
      </c>
      <c r="B848" s="2">
        <v>43198</v>
      </c>
      <c r="C848" s="2" t="s">
        <v>146</v>
      </c>
      <c r="D848" t="s">
        <v>131</v>
      </c>
      <c r="E848">
        <v>7453089535025</v>
      </c>
      <c r="F848" t="s">
        <v>10</v>
      </c>
      <c r="G848">
        <v>39</v>
      </c>
      <c r="H848" s="10">
        <v>84</v>
      </c>
      <c r="I848" t="s">
        <v>154</v>
      </c>
      <c r="J848" t="s">
        <v>152</v>
      </c>
      <c r="K848" t="s">
        <v>58</v>
      </c>
      <c r="L848" t="s">
        <v>132</v>
      </c>
      <c r="M848" s="1"/>
      <c r="N848" s="1">
        <f>ROUNDUP(表1[[#This Row],[NUMBER]]/12,0)+1</f>
        <v>8</v>
      </c>
      <c r="O848" s="1"/>
      <c r="P848" s="1">
        <f>ROUNDUP(表1[[#This Row],[外箱贴标]]/12,0)+2</f>
        <v>2</v>
      </c>
      <c r="Q848" s="1">
        <f>ROUNDUP(表1[[#This Row],[NUMBER]]/25,0)</f>
        <v>4</v>
      </c>
    </row>
    <row r="849" spans="1:17">
      <c r="A849" s="1" t="s">
        <v>130</v>
      </c>
      <c r="B849" s="2">
        <v>43198</v>
      </c>
      <c r="C849" s="2" t="s">
        <v>146</v>
      </c>
      <c r="D849" t="s">
        <v>131</v>
      </c>
      <c r="E849">
        <v>7453089535025</v>
      </c>
      <c r="F849" t="s">
        <v>10</v>
      </c>
      <c r="G849">
        <v>40</v>
      </c>
      <c r="H849" s="10">
        <v>168</v>
      </c>
      <c r="I849" t="s">
        <v>154</v>
      </c>
      <c r="J849" t="s">
        <v>152</v>
      </c>
      <c r="K849" t="s">
        <v>58</v>
      </c>
      <c r="L849" t="s">
        <v>132</v>
      </c>
      <c r="M849" s="1"/>
      <c r="N849" s="1">
        <f>ROUNDUP(表1[[#This Row],[NUMBER]]/12,0)+1</f>
        <v>15</v>
      </c>
      <c r="O849" s="1"/>
      <c r="P849" s="1">
        <f>ROUNDUP(表1[[#This Row],[外箱贴标]]/12,0)+2</f>
        <v>2</v>
      </c>
      <c r="Q849" s="1">
        <f>ROUNDUP(表1[[#This Row],[NUMBER]]/25,0)</f>
        <v>7</v>
      </c>
    </row>
    <row r="850" spans="1:17">
      <c r="A850" s="1" t="s">
        <v>130</v>
      </c>
      <c r="B850" s="2">
        <v>43198</v>
      </c>
      <c r="C850" s="2" t="s">
        <v>146</v>
      </c>
      <c r="D850" t="s">
        <v>131</v>
      </c>
      <c r="E850">
        <v>7453089535025</v>
      </c>
      <c r="F850" t="s">
        <v>10</v>
      </c>
      <c r="G850">
        <v>41</v>
      </c>
      <c r="H850" s="10">
        <v>252</v>
      </c>
      <c r="I850" t="s">
        <v>154</v>
      </c>
      <c r="J850" t="s">
        <v>152</v>
      </c>
      <c r="K850" t="s">
        <v>58</v>
      </c>
      <c r="L850" t="s">
        <v>132</v>
      </c>
      <c r="M850" s="1"/>
      <c r="N850" s="1">
        <f>ROUNDUP(表1[[#This Row],[NUMBER]]/12,0)+1</f>
        <v>22</v>
      </c>
      <c r="O850" s="1"/>
      <c r="P850" s="1">
        <f>ROUNDUP(表1[[#This Row],[外箱贴标]]/12,0)+2</f>
        <v>2</v>
      </c>
      <c r="Q850" s="1">
        <f>ROUNDUP(表1[[#This Row],[NUMBER]]/25,0)</f>
        <v>11</v>
      </c>
    </row>
    <row r="851" spans="1:17">
      <c r="A851" s="1" t="s">
        <v>130</v>
      </c>
      <c r="B851" s="2">
        <v>43198</v>
      </c>
      <c r="C851" s="2" t="s">
        <v>146</v>
      </c>
      <c r="D851" t="s">
        <v>131</v>
      </c>
      <c r="E851">
        <v>7453089535025</v>
      </c>
      <c r="F851" t="s">
        <v>10</v>
      </c>
      <c r="G851">
        <v>42</v>
      </c>
      <c r="H851" s="10">
        <v>252</v>
      </c>
      <c r="I851" t="s">
        <v>154</v>
      </c>
      <c r="J851" t="s">
        <v>152</v>
      </c>
      <c r="K851" t="s">
        <v>58</v>
      </c>
      <c r="L851" t="s">
        <v>132</v>
      </c>
      <c r="M851" s="1"/>
      <c r="N851" s="1">
        <f>ROUNDUP(表1[[#This Row],[NUMBER]]/12,0)+1</f>
        <v>22</v>
      </c>
      <c r="O851" s="1"/>
      <c r="P851" s="1">
        <f>ROUNDUP(表1[[#This Row],[外箱贴标]]/12,0)+2</f>
        <v>2</v>
      </c>
      <c r="Q851" s="1">
        <f>ROUNDUP(表1[[#This Row],[NUMBER]]/25,0)</f>
        <v>11</v>
      </c>
    </row>
    <row r="852" spans="1:17">
      <c r="A852" s="1" t="s">
        <v>130</v>
      </c>
      <c r="B852" s="2">
        <v>43198</v>
      </c>
      <c r="C852" s="2" t="s">
        <v>146</v>
      </c>
      <c r="D852" t="s">
        <v>131</v>
      </c>
      <c r="E852">
        <v>7453089535025</v>
      </c>
      <c r="F852" t="s">
        <v>10</v>
      </c>
      <c r="G852">
        <v>43</v>
      </c>
      <c r="H852" s="10">
        <v>168</v>
      </c>
      <c r="I852" t="s">
        <v>154</v>
      </c>
      <c r="J852" t="s">
        <v>152</v>
      </c>
      <c r="K852" t="s">
        <v>58</v>
      </c>
      <c r="L852" t="s">
        <v>132</v>
      </c>
      <c r="M852" s="1"/>
      <c r="N852" s="1">
        <f>ROUNDUP(表1[[#This Row],[NUMBER]]/12,0)+1</f>
        <v>15</v>
      </c>
      <c r="O852" s="1"/>
      <c r="P852" s="1">
        <f>ROUNDUP(表1[[#This Row],[外箱贴标]]/12,0)+2</f>
        <v>2</v>
      </c>
      <c r="Q852" s="1">
        <f>ROUNDUP(表1[[#This Row],[NUMBER]]/25,0)</f>
        <v>7</v>
      </c>
    </row>
    <row r="853" spans="1:17">
      <c r="A853" s="1" t="s">
        <v>130</v>
      </c>
      <c r="B853" s="2">
        <v>43198</v>
      </c>
      <c r="C853" s="2" t="s">
        <v>146</v>
      </c>
      <c r="D853" t="s">
        <v>131</v>
      </c>
      <c r="E853">
        <v>7453089535025</v>
      </c>
      <c r="F853" t="s">
        <v>10</v>
      </c>
      <c r="G853">
        <v>44</v>
      </c>
      <c r="H853" s="10">
        <v>84</v>
      </c>
      <c r="I853" t="s">
        <v>154</v>
      </c>
      <c r="J853" t="s">
        <v>152</v>
      </c>
      <c r="K853" t="s">
        <v>58</v>
      </c>
      <c r="L853" t="s">
        <v>132</v>
      </c>
      <c r="M853" s="1"/>
      <c r="N853" s="1">
        <f>ROUNDUP(表1[[#This Row],[NUMBER]]/12,0)+1</f>
        <v>8</v>
      </c>
      <c r="O853" s="1"/>
      <c r="P853" s="1">
        <f>ROUNDUP(表1[[#This Row],[外箱贴标]]/12,0)+2</f>
        <v>2</v>
      </c>
      <c r="Q853" s="1">
        <f>ROUNDUP(表1[[#This Row],[NUMBER]]/25,0)</f>
        <v>4</v>
      </c>
    </row>
    <row r="854" spans="1:17">
      <c r="A854" s="1" t="s">
        <v>130</v>
      </c>
      <c r="B854" s="2">
        <v>43198</v>
      </c>
      <c r="C854" s="2" t="s">
        <v>146</v>
      </c>
      <c r="D854" t="s">
        <v>131</v>
      </c>
      <c r="E854">
        <v>7453089535025</v>
      </c>
      <c r="F854" t="s">
        <v>133</v>
      </c>
      <c r="G854">
        <v>39</v>
      </c>
      <c r="H854" s="10">
        <v>84</v>
      </c>
      <c r="I854" t="s">
        <v>154</v>
      </c>
      <c r="J854" t="s">
        <v>152</v>
      </c>
      <c r="K854" t="s">
        <v>58</v>
      </c>
      <c r="L854" t="s">
        <v>132</v>
      </c>
      <c r="M854" s="1"/>
      <c r="N854" s="1">
        <f>ROUNDUP(表1[[#This Row],[NUMBER]]/12,0)+1</f>
        <v>8</v>
      </c>
      <c r="O854" s="1"/>
      <c r="P854" s="1">
        <f>ROUNDUP(表1[[#This Row],[外箱贴标]]/12,0)+2</f>
        <v>2</v>
      </c>
      <c r="Q854" s="1">
        <f>ROUNDUP(表1[[#This Row],[NUMBER]]/25,0)</f>
        <v>4</v>
      </c>
    </row>
    <row r="855" spans="1:17">
      <c r="A855" s="1" t="s">
        <v>130</v>
      </c>
      <c r="B855" s="2">
        <v>43198</v>
      </c>
      <c r="C855" s="2" t="s">
        <v>146</v>
      </c>
      <c r="D855" t="s">
        <v>131</v>
      </c>
      <c r="E855">
        <v>7453089535025</v>
      </c>
      <c r="F855" t="s">
        <v>133</v>
      </c>
      <c r="G855">
        <v>40</v>
      </c>
      <c r="H855" s="10">
        <v>168</v>
      </c>
      <c r="I855" t="s">
        <v>154</v>
      </c>
      <c r="J855" t="s">
        <v>152</v>
      </c>
      <c r="K855" t="s">
        <v>58</v>
      </c>
      <c r="L855" t="s">
        <v>132</v>
      </c>
      <c r="M855" s="1"/>
      <c r="N855" s="1">
        <f>ROUNDUP(表1[[#This Row],[NUMBER]]/12,0)+1</f>
        <v>15</v>
      </c>
      <c r="O855" s="1"/>
      <c r="P855" s="1">
        <f>ROUNDUP(表1[[#This Row],[外箱贴标]]/12,0)+2</f>
        <v>2</v>
      </c>
      <c r="Q855" s="1">
        <f>ROUNDUP(表1[[#This Row],[NUMBER]]/25,0)</f>
        <v>7</v>
      </c>
    </row>
    <row r="856" spans="1:17">
      <c r="A856" s="1" t="s">
        <v>130</v>
      </c>
      <c r="B856" s="2">
        <v>43198</v>
      </c>
      <c r="C856" s="2" t="s">
        <v>146</v>
      </c>
      <c r="D856" t="s">
        <v>131</v>
      </c>
      <c r="E856">
        <v>7453089535025</v>
      </c>
      <c r="F856" t="s">
        <v>133</v>
      </c>
      <c r="G856">
        <v>41</v>
      </c>
      <c r="H856" s="10">
        <v>252</v>
      </c>
      <c r="I856" t="s">
        <v>154</v>
      </c>
      <c r="J856" t="s">
        <v>152</v>
      </c>
      <c r="K856" t="s">
        <v>58</v>
      </c>
      <c r="L856" t="s">
        <v>132</v>
      </c>
      <c r="M856" s="1"/>
      <c r="N856" s="1">
        <f>ROUNDUP(表1[[#This Row],[NUMBER]]/12,0)+1</f>
        <v>22</v>
      </c>
      <c r="O856" s="1"/>
      <c r="P856" s="1">
        <f>ROUNDUP(表1[[#This Row],[外箱贴标]]/12,0)+2</f>
        <v>2</v>
      </c>
      <c r="Q856" s="1">
        <f>ROUNDUP(表1[[#This Row],[NUMBER]]/25,0)</f>
        <v>11</v>
      </c>
    </row>
    <row r="857" spans="1:17">
      <c r="A857" s="1" t="s">
        <v>130</v>
      </c>
      <c r="B857" s="2">
        <v>43198</v>
      </c>
      <c r="C857" s="2" t="s">
        <v>146</v>
      </c>
      <c r="D857" t="s">
        <v>131</v>
      </c>
      <c r="E857">
        <v>7453089535025</v>
      </c>
      <c r="F857" t="s">
        <v>133</v>
      </c>
      <c r="G857">
        <v>42</v>
      </c>
      <c r="H857" s="10">
        <v>252</v>
      </c>
      <c r="I857" t="s">
        <v>154</v>
      </c>
      <c r="J857" t="s">
        <v>152</v>
      </c>
      <c r="K857" t="s">
        <v>58</v>
      </c>
      <c r="L857" t="s">
        <v>132</v>
      </c>
      <c r="M857" s="1"/>
      <c r="N857" s="1">
        <f>ROUNDUP(表1[[#This Row],[NUMBER]]/12,0)+1</f>
        <v>22</v>
      </c>
      <c r="O857" s="1"/>
      <c r="P857" s="1">
        <f>ROUNDUP(表1[[#This Row],[外箱贴标]]/12,0)+2</f>
        <v>2</v>
      </c>
      <c r="Q857" s="1">
        <f>ROUNDUP(表1[[#This Row],[NUMBER]]/25,0)</f>
        <v>11</v>
      </c>
    </row>
    <row r="858" spans="1:17">
      <c r="A858" s="1" t="s">
        <v>130</v>
      </c>
      <c r="B858" s="2">
        <v>43198</v>
      </c>
      <c r="C858" s="2" t="s">
        <v>146</v>
      </c>
      <c r="D858" t="s">
        <v>131</v>
      </c>
      <c r="E858">
        <v>7453089535025</v>
      </c>
      <c r="F858" t="s">
        <v>133</v>
      </c>
      <c r="G858">
        <v>43</v>
      </c>
      <c r="H858" s="10">
        <v>168</v>
      </c>
      <c r="I858" t="s">
        <v>154</v>
      </c>
      <c r="J858" t="s">
        <v>152</v>
      </c>
      <c r="K858" t="s">
        <v>58</v>
      </c>
      <c r="L858" t="s">
        <v>132</v>
      </c>
      <c r="M858" s="1"/>
      <c r="N858" s="1">
        <f>ROUNDUP(表1[[#This Row],[NUMBER]]/12,0)+1</f>
        <v>15</v>
      </c>
      <c r="O858" s="1"/>
      <c r="P858" s="1">
        <f>ROUNDUP(表1[[#This Row],[外箱贴标]]/12,0)+2</f>
        <v>2</v>
      </c>
      <c r="Q858" s="1">
        <f>ROUNDUP(表1[[#This Row],[NUMBER]]/25,0)</f>
        <v>7</v>
      </c>
    </row>
    <row r="859" spans="1:17">
      <c r="A859" s="1" t="s">
        <v>130</v>
      </c>
      <c r="B859" s="2">
        <v>43198</v>
      </c>
      <c r="C859" s="2" t="s">
        <v>146</v>
      </c>
      <c r="D859" t="s">
        <v>131</v>
      </c>
      <c r="E859">
        <v>7453089535025</v>
      </c>
      <c r="F859" t="s">
        <v>133</v>
      </c>
      <c r="G859">
        <v>44</v>
      </c>
      <c r="H859" s="10">
        <v>84</v>
      </c>
      <c r="I859" t="s">
        <v>154</v>
      </c>
      <c r="J859" t="s">
        <v>152</v>
      </c>
      <c r="K859" t="s">
        <v>58</v>
      </c>
      <c r="L859" t="s">
        <v>132</v>
      </c>
      <c r="M859" s="1"/>
      <c r="N859" s="1">
        <f>ROUNDUP(表1[[#This Row],[NUMBER]]/12,0)+1</f>
        <v>8</v>
      </c>
      <c r="O859" s="1"/>
      <c r="P859" s="1">
        <f>ROUNDUP(表1[[#This Row],[外箱贴标]]/12,0)+2</f>
        <v>2</v>
      </c>
      <c r="Q859" s="1">
        <f>ROUNDUP(表1[[#This Row],[NUMBER]]/25,0)</f>
        <v>4</v>
      </c>
    </row>
    <row r="860" spans="1:17">
      <c r="A860" s="1" t="s">
        <v>130</v>
      </c>
      <c r="B860" s="2">
        <v>43198</v>
      </c>
      <c r="C860" s="2" t="s">
        <v>144</v>
      </c>
      <c r="D860" t="s">
        <v>134</v>
      </c>
      <c r="E860">
        <v>7453089535032</v>
      </c>
      <c r="F860" t="s">
        <v>37</v>
      </c>
      <c r="G860">
        <v>35</v>
      </c>
      <c r="H860" s="10">
        <v>100</v>
      </c>
      <c r="I860" t="s">
        <v>154</v>
      </c>
      <c r="J860" t="s">
        <v>152</v>
      </c>
      <c r="K860" t="s">
        <v>58</v>
      </c>
      <c r="L860" t="s">
        <v>132</v>
      </c>
      <c r="M860" s="1"/>
      <c r="N860" s="1">
        <f>ROUNDUP(表1[[#This Row],[NUMBER]]/12,0)+1</f>
        <v>10</v>
      </c>
      <c r="O860" s="1"/>
      <c r="P860" s="1">
        <f>ROUNDUP(表1[[#This Row],[外箱贴标]]/12,0)+2</f>
        <v>2</v>
      </c>
      <c r="Q860" s="1">
        <f>ROUNDUP(表1[[#This Row],[NUMBER]]/25,0)</f>
        <v>4</v>
      </c>
    </row>
    <row r="861" spans="1:17">
      <c r="A861" s="1" t="s">
        <v>130</v>
      </c>
      <c r="B861" s="2">
        <v>43198</v>
      </c>
      <c r="C861" s="2" t="s">
        <v>144</v>
      </c>
      <c r="D861" t="s">
        <v>134</v>
      </c>
      <c r="E861">
        <v>7453089535032</v>
      </c>
      <c r="F861" t="s">
        <v>37</v>
      </c>
      <c r="G861">
        <v>36</v>
      </c>
      <c r="H861" s="10">
        <v>150</v>
      </c>
      <c r="I861" t="s">
        <v>154</v>
      </c>
      <c r="J861" t="s">
        <v>152</v>
      </c>
      <c r="K861" t="s">
        <v>58</v>
      </c>
      <c r="L861" t="s">
        <v>132</v>
      </c>
      <c r="M861" s="1"/>
      <c r="N861" s="1">
        <f>ROUNDUP(表1[[#This Row],[NUMBER]]/12,0)+1</f>
        <v>14</v>
      </c>
      <c r="O861" s="1"/>
      <c r="P861" s="1">
        <f>ROUNDUP(表1[[#This Row],[外箱贴标]]/12,0)+2</f>
        <v>2</v>
      </c>
      <c r="Q861" s="1">
        <f>ROUNDUP(表1[[#This Row],[NUMBER]]/25,0)</f>
        <v>6</v>
      </c>
    </row>
    <row r="862" spans="1:17">
      <c r="A862" s="1" t="s">
        <v>130</v>
      </c>
      <c r="B862" s="2">
        <v>43198</v>
      </c>
      <c r="C862" s="2" t="s">
        <v>144</v>
      </c>
      <c r="D862" t="s">
        <v>134</v>
      </c>
      <c r="E862">
        <v>7453089535032</v>
      </c>
      <c r="F862" t="s">
        <v>37</v>
      </c>
      <c r="G862">
        <v>37</v>
      </c>
      <c r="H862" s="10">
        <v>200</v>
      </c>
      <c r="I862" t="s">
        <v>154</v>
      </c>
      <c r="J862" t="s">
        <v>152</v>
      </c>
      <c r="K862" t="s">
        <v>58</v>
      </c>
      <c r="L862" t="s">
        <v>132</v>
      </c>
      <c r="M862" s="1"/>
      <c r="N862" s="1">
        <f>ROUNDUP(表1[[#This Row],[NUMBER]]/12,0)+1</f>
        <v>18</v>
      </c>
      <c r="O862" s="1"/>
      <c r="P862" s="1">
        <f>ROUNDUP(表1[[#This Row],[外箱贴标]]/12,0)+2</f>
        <v>2</v>
      </c>
      <c r="Q862" s="1">
        <f>ROUNDUP(表1[[#This Row],[NUMBER]]/25,0)</f>
        <v>8</v>
      </c>
    </row>
    <row r="863" spans="1:17">
      <c r="A863" s="1" t="s">
        <v>130</v>
      </c>
      <c r="B863" s="2">
        <v>43198</v>
      </c>
      <c r="C863" s="2" t="s">
        <v>144</v>
      </c>
      <c r="D863" t="s">
        <v>134</v>
      </c>
      <c r="E863">
        <v>7453089535032</v>
      </c>
      <c r="F863" t="s">
        <v>37</v>
      </c>
      <c r="G863">
        <v>38</v>
      </c>
      <c r="H863" s="10">
        <v>200</v>
      </c>
      <c r="I863" t="s">
        <v>154</v>
      </c>
      <c r="J863" t="s">
        <v>152</v>
      </c>
      <c r="K863" t="s">
        <v>58</v>
      </c>
      <c r="L863" t="s">
        <v>132</v>
      </c>
      <c r="M863" s="1"/>
      <c r="N863" s="1">
        <f>ROUNDUP(表1[[#This Row],[NUMBER]]/12,0)+1</f>
        <v>18</v>
      </c>
      <c r="O863" s="1"/>
      <c r="P863" s="1">
        <f>ROUNDUP(表1[[#This Row],[外箱贴标]]/12,0)+2</f>
        <v>2</v>
      </c>
      <c r="Q863" s="1">
        <f>ROUNDUP(表1[[#This Row],[NUMBER]]/25,0)</f>
        <v>8</v>
      </c>
    </row>
    <row r="864" spans="1:17">
      <c r="A864" s="1" t="s">
        <v>130</v>
      </c>
      <c r="B864" s="2">
        <v>43198</v>
      </c>
      <c r="C864" s="2" t="s">
        <v>144</v>
      </c>
      <c r="D864" t="s">
        <v>134</v>
      </c>
      <c r="E864">
        <v>7453089535032</v>
      </c>
      <c r="F864" t="s">
        <v>37</v>
      </c>
      <c r="G864">
        <v>39</v>
      </c>
      <c r="H864" s="10">
        <v>150</v>
      </c>
      <c r="I864" t="s">
        <v>154</v>
      </c>
      <c r="J864" t="s">
        <v>152</v>
      </c>
      <c r="K864" t="s">
        <v>58</v>
      </c>
      <c r="L864" t="s">
        <v>132</v>
      </c>
      <c r="M864" s="1"/>
      <c r="N864" s="1">
        <f>ROUNDUP(表1[[#This Row],[NUMBER]]/12,0)+1</f>
        <v>14</v>
      </c>
      <c r="O864" s="1"/>
      <c r="P864" s="1">
        <f>ROUNDUP(表1[[#This Row],[外箱贴标]]/12,0)+2</f>
        <v>2</v>
      </c>
      <c r="Q864" s="1">
        <f>ROUNDUP(表1[[#This Row],[NUMBER]]/25,0)</f>
        <v>6</v>
      </c>
    </row>
    <row r="865" spans="1:17">
      <c r="A865" s="1" t="s">
        <v>130</v>
      </c>
      <c r="B865" s="2">
        <v>43198</v>
      </c>
      <c r="C865" s="2" t="s">
        <v>144</v>
      </c>
      <c r="D865" t="s">
        <v>134</v>
      </c>
      <c r="E865">
        <v>7453089535032</v>
      </c>
      <c r="F865" t="s">
        <v>37</v>
      </c>
      <c r="G865">
        <v>40</v>
      </c>
      <c r="H865" s="10">
        <v>100</v>
      </c>
      <c r="I865" t="s">
        <v>154</v>
      </c>
      <c r="J865" t="s">
        <v>152</v>
      </c>
      <c r="K865" t="s">
        <v>58</v>
      </c>
      <c r="L865" t="s">
        <v>132</v>
      </c>
      <c r="M865" s="1"/>
      <c r="N865" s="1">
        <f>ROUNDUP(表1[[#This Row],[NUMBER]]/12,0)+1</f>
        <v>10</v>
      </c>
      <c r="O865" s="1"/>
      <c r="P865" s="1">
        <f>ROUNDUP(表1[[#This Row],[外箱贴标]]/12,0)+2</f>
        <v>2</v>
      </c>
      <c r="Q865" s="1">
        <f>ROUNDUP(表1[[#This Row],[NUMBER]]/25,0)</f>
        <v>4</v>
      </c>
    </row>
    <row r="866" spans="1:17">
      <c r="A866" s="1" t="s">
        <v>130</v>
      </c>
      <c r="B866" s="2">
        <v>43198</v>
      </c>
      <c r="C866" s="2" t="s">
        <v>144</v>
      </c>
      <c r="D866" t="s">
        <v>134</v>
      </c>
      <c r="E866">
        <v>7453089535032</v>
      </c>
      <c r="F866" t="s">
        <v>10</v>
      </c>
      <c r="G866">
        <v>35</v>
      </c>
      <c r="H866" s="10">
        <v>50</v>
      </c>
      <c r="I866" t="s">
        <v>154</v>
      </c>
      <c r="J866" t="s">
        <v>152</v>
      </c>
      <c r="K866" t="s">
        <v>58</v>
      </c>
      <c r="L866" t="s">
        <v>132</v>
      </c>
      <c r="M866" s="1"/>
      <c r="N866" s="1">
        <f>ROUNDUP(表1[[#This Row],[NUMBER]]/12,0)+1</f>
        <v>6</v>
      </c>
      <c r="O866" s="1"/>
      <c r="P866" s="1">
        <f>ROUNDUP(表1[[#This Row],[外箱贴标]]/12,0)+2</f>
        <v>2</v>
      </c>
      <c r="Q866" s="1">
        <f>ROUNDUP(表1[[#This Row],[NUMBER]]/25,0)</f>
        <v>2</v>
      </c>
    </row>
    <row r="867" spans="1:17">
      <c r="A867" s="1" t="s">
        <v>130</v>
      </c>
      <c r="B867" s="2">
        <v>43198</v>
      </c>
      <c r="C867" s="2" t="s">
        <v>144</v>
      </c>
      <c r="D867" t="s">
        <v>134</v>
      </c>
      <c r="E867">
        <v>7453089535032</v>
      </c>
      <c r="F867" t="s">
        <v>10</v>
      </c>
      <c r="G867">
        <v>36</v>
      </c>
      <c r="H867" s="10">
        <v>50</v>
      </c>
      <c r="I867" t="s">
        <v>154</v>
      </c>
      <c r="J867" t="s">
        <v>152</v>
      </c>
      <c r="K867" t="s">
        <v>58</v>
      </c>
      <c r="L867" t="s">
        <v>132</v>
      </c>
      <c r="M867" s="1"/>
      <c r="N867" s="1">
        <f>ROUNDUP(表1[[#This Row],[NUMBER]]/12,0)+1</f>
        <v>6</v>
      </c>
      <c r="O867" s="1"/>
      <c r="P867" s="1">
        <f>ROUNDUP(表1[[#This Row],[外箱贴标]]/12,0)+2</f>
        <v>2</v>
      </c>
      <c r="Q867" s="1">
        <f>ROUNDUP(表1[[#This Row],[NUMBER]]/25,0)</f>
        <v>2</v>
      </c>
    </row>
    <row r="868" spans="1:17">
      <c r="A868" s="1" t="s">
        <v>130</v>
      </c>
      <c r="B868" s="2">
        <v>43198</v>
      </c>
      <c r="C868" s="2" t="s">
        <v>144</v>
      </c>
      <c r="D868" t="s">
        <v>134</v>
      </c>
      <c r="E868">
        <v>7453089535032</v>
      </c>
      <c r="F868" t="s">
        <v>10</v>
      </c>
      <c r="G868">
        <v>37</v>
      </c>
      <c r="H868" s="10">
        <v>100</v>
      </c>
      <c r="I868" t="s">
        <v>154</v>
      </c>
      <c r="J868" t="s">
        <v>152</v>
      </c>
      <c r="K868" t="s">
        <v>58</v>
      </c>
      <c r="L868" t="s">
        <v>132</v>
      </c>
      <c r="M868" s="1"/>
      <c r="N868" s="1">
        <f>ROUNDUP(表1[[#This Row],[NUMBER]]/12,0)+1</f>
        <v>10</v>
      </c>
      <c r="O868" s="1"/>
      <c r="P868" s="1">
        <f>ROUNDUP(表1[[#This Row],[外箱贴标]]/12,0)+2</f>
        <v>2</v>
      </c>
      <c r="Q868" s="1">
        <f>ROUNDUP(表1[[#This Row],[NUMBER]]/25,0)</f>
        <v>4</v>
      </c>
    </row>
    <row r="869" spans="1:17">
      <c r="A869" s="1" t="s">
        <v>130</v>
      </c>
      <c r="B869" s="2">
        <v>43198</v>
      </c>
      <c r="C869" s="2" t="s">
        <v>144</v>
      </c>
      <c r="D869" t="s">
        <v>134</v>
      </c>
      <c r="E869">
        <v>7453089535032</v>
      </c>
      <c r="F869" t="s">
        <v>10</v>
      </c>
      <c r="G869">
        <v>38</v>
      </c>
      <c r="H869" s="10">
        <v>100</v>
      </c>
      <c r="I869" t="s">
        <v>154</v>
      </c>
      <c r="J869" t="s">
        <v>152</v>
      </c>
      <c r="K869" t="s">
        <v>58</v>
      </c>
      <c r="L869" t="s">
        <v>132</v>
      </c>
      <c r="M869" s="1"/>
      <c r="N869" s="1">
        <f>ROUNDUP(表1[[#This Row],[NUMBER]]/12,0)+1</f>
        <v>10</v>
      </c>
      <c r="O869" s="1"/>
      <c r="P869" s="1">
        <f>ROUNDUP(表1[[#This Row],[外箱贴标]]/12,0)+2</f>
        <v>2</v>
      </c>
      <c r="Q869" s="1">
        <f>ROUNDUP(表1[[#This Row],[NUMBER]]/25,0)</f>
        <v>4</v>
      </c>
    </row>
    <row r="870" spans="1:17">
      <c r="A870" s="1" t="s">
        <v>130</v>
      </c>
      <c r="B870" s="2">
        <v>43198</v>
      </c>
      <c r="C870" s="2" t="s">
        <v>144</v>
      </c>
      <c r="D870" t="s">
        <v>134</v>
      </c>
      <c r="E870">
        <v>7453089535032</v>
      </c>
      <c r="F870" t="s">
        <v>10</v>
      </c>
      <c r="G870">
        <v>39</v>
      </c>
      <c r="H870" s="10">
        <v>100</v>
      </c>
      <c r="I870" t="s">
        <v>154</v>
      </c>
      <c r="J870" t="s">
        <v>152</v>
      </c>
      <c r="K870" t="s">
        <v>58</v>
      </c>
      <c r="L870" t="s">
        <v>132</v>
      </c>
      <c r="M870" s="1"/>
      <c r="N870" s="1">
        <f>ROUNDUP(表1[[#This Row],[NUMBER]]/12,0)+1</f>
        <v>10</v>
      </c>
      <c r="O870" s="1"/>
      <c r="P870" s="1">
        <f>ROUNDUP(表1[[#This Row],[外箱贴标]]/12,0)+2</f>
        <v>2</v>
      </c>
      <c r="Q870" s="1">
        <f>ROUNDUP(表1[[#This Row],[NUMBER]]/25,0)</f>
        <v>4</v>
      </c>
    </row>
    <row r="871" spans="1:17">
      <c r="A871" s="1" t="s">
        <v>130</v>
      </c>
      <c r="B871" s="2">
        <v>43198</v>
      </c>
      <c r="C871" s="2" t="s">
        <v>144</v>
      </c>
      <c r="D871" t="s">
        <v>134</v>
      </c>
      <c r="E871">
        <v>7453089535032</v>
      </c>
      <c r="F871" t="s">
        <v>10</v>
      </c>
      <c r="G871">
        <v>40</v>
      </c>
      <c r="H871" s="10">
        <v>50</v>
      </c>
      <c r="I871" t="s">
        <v>154</v>
      </c>
      <c r="J871" t="s">
        <v>152</v>
      </c>
      <c r="K871" t="s">
        <v>58</v>
      </c>
      <c r="L871" t="s">
        <v>132</v>
      </c>
      <c r="M871" s="1"/>
      <c r="N871" s="1">
        <f>ROUNDUP(表1[[#This Row],[NUMBER]]/12,0)+1</f>
        <v>6</v>
      </c>
      <c r="O871" s="1"/>
      <c r="P871" s="1">
        <f>ROUNDUP(表1[[#This Row],[外箱贴标]]/12,0)+2</f>
        <v>2</v>
      </c>
      <c r="Q871" s="1">
        <f>ROUNDUP(表1[[#This Row],[NUMBER]]/25,0)</f>
        <v>2</v>
      </c>
    </row>
    <row r="872" spans="1:17">
      <c r="A872" s="1" t="s">
        <v>130</v>
      </c>
      <c r="B872" s="2">
        <v>43198</v>
      </c>
      <c r="C872" s="2" t="s">
        <v>144</v>
      </c>
      <c r="D872" t="s">
        <v>134</v>
      </c>
      <c r="E872">
        <v>7453089535032</v>
      </c>
      <c r="F872" t="s">
        <v>89</v>
      </c>
      <c r="G872">
        <v>35</v>
      </c>
      <c r="H872" s="10">
        <v>50</v>
      </c>
      <c r="I872" t="s">
        <v>154</v>
      </c>
      <c r="J872" t="s">
        <v>152</v>
      </c>
      <c r="K872" t="s">
        <v>58</v>
      </c>
      <c r="L872" t="s">
        <v>132</v>
      </c>
      <c r="M872" s="1"/>
      <c r="N872" s="1">
        <f>ROUNDUP(表1[[#This Row],[NUMBER]]/12,0)+1</f>
        <v>6</v>
      </c>
      <c r="O872" s="1"/>
      <c r="P872" s="1">
        <f>ROUNDUP(表1[[#This Row],[外箱贴标]]/12,0)+2</f>
        <v>2</v>
      </c>
      <c r="Q872" s="1">
        <f>ROUNDUP(表1[[#This Row],[NUMBER]]/25,0)</f>
        <v>2</v>
      </c>
    </row>
    <row r="873" spans="1:17">
      <c r="A873" s="1" t="s">
        <v>130</v>
      </c>
      <c r="B873" s="2">
        <v>43198</v>
      </c>
      <c r="C873" s="2" t="s">
        <v>144</v>
      </c>
      <c r="D873" t="s">
        <v>134</v>
      </c>
      <c r="E873">
        <v>7453089535032</v>
      </c>
      <c r="F873" t="s">
        <v>89</v>
      </c>
      <c r="G873">
        <v>36</v>
      </c>
      <c r="H873" s="10">
        <v>50</v>
      </c>
      <c r="I873" t="s">
        <v>154</v>
      </c>
      <c r="J873" t="s">
        <v>152</v>
      </c>
      <c r="K873" t="s">
        <v>58</v>
      </c>
      <c r="L873" t="s">
        <v>132</v>
      </c>
      <c r="M873" s="1"/>
      <c r="N873" s="1">
        <f>ROUNDUP(表1[[#This Row],[NUMBER]]/12,0)+1</f>
        <v>6</v>
      </c>
      <c r="O873" s="1"/>
      <c r="P873" s="1">
        <f>ROUNDUP(表1[[#This Row],[外箱贴标]]/12,0)+2</f>
        <v>2</v>
      </c>
      <c r="Q873" s="1">
        <f>ROUNDUP(表1[[#This Row],[NUMBER]]/25,0)</f>
        <v>2</v>
      </c>
    </row>
    <row r="874" spans="1:17">
      <c r="A874" s="1" t="s">
        <v>130</v>
      </c>
      <c r="B874" s="2">
        <v>43198</v>
      </c>
      <c r="C874" s="2" t="s">
        <v>144</v>
      </c>
      <c r="D874" t="s">
        <v>134</v>
      </c>
      <c r="E874">
        <v>7453089535032</v>
      </c>
      <c r="F874" t="s">
        <v>89</v>
      </c>
      <c r="G874">
        <v>37</v>
      </c>
      <c r="H874" s="10">
        <v>100</v>
      </c>
      <c r="I874" t="s">
        <v>154</v>
      </c>
      <c r="J874" t="s">
        <v>152</v>
      </c>
      <c r="K874" t="s">
        <v>58</v>
      </c>
      <c r="L874" t="s">
        <v>132</v>
      </c>
      <c r="M874" s="1"/>
      <c r="N874" s="1">
        <f>ROUNDUP(表1[[#This Row],[NUMBER]]/12,0)+1</f>
        <v>10</v>
      </c>
      <c r="O874" s="1"/>
      <c r="P874" s="1">
        <f>ROUNDUP(表1[[#This Row],[外箱贴标]]/12,0)+2</f>
        <v>2</v>
      </c>
      <c r="Q874" s="1">
        <f>ROUNDUP(表1[[#This Row],[NUMBER]]/25,0)</f>
        <v>4</v>
      </c>
    </row>
    <row r="875" spans="1:17">
      <c r="A875" s="1" t="s">
        <v>130</v>
      </c>
      <c r="B875" s="2">
        <v>43198</v>
      </c>
      <c r="C875" s="2" t="s">
        <v>144</v>
      </c>
      <c r="D875" t="s">
        <v>134</v>
      </c>
      <c r="E875">
        <v>7453089535032</v>
      </c>
      <c r="F875" t="s">
        <v>89</v>
      </c>
      <c r="G875">
        <v>38</v>
      </c>
      <c r="H875" s="10">
        <v>100</v>
      </c>
      <c r="I875" t="s">
        <v>154</v>
      </c>
      <c r="J875" t="s">
        <v>152</v>
      </c>
      <c r="K875" t="s">
        <v>58</v>
      </c>
      <c r="L875" t="s">
        <v>132</v>
      </c>
      <c r="M875" s="1"/>
      <c r="N875" s="1">
        <f>ROUNDUP(表1[[#This Row],[NUMBER]]/12,0)+1</f>
        <v>10</v>
      </c>
      <c r="O875" s="1"/>
      <c r="P875" s="1">
        <f>ROUNDUP(表1[[#This Row],[外箱贴标]]/12,0)+2</f>
        <v>2</v>
      </c>
      <c r="Q875" s="1">
        <f>ROUNDUP(表1[[#This Row],[NUMBER]]/25,0)</f>
        <v>4</v>
      </c>
    </row>
    <row r="876" spans="1:17">
      <c r="A876" s="1" t="s">
        <v>130</v>
      </c>
      <c r="B876" s="2">
        <v>43198</v>
      </c>
      <c r="C876" s="2" t="s">
        <v>144</v>
      </c>
      <c r="D876" t="s">
        <v>134</v>
      </c>
      <c r="E876">
        <v>7453089535032</v>
      </c>
      <c r="F876" t="s">
        <v>89</v>
      </c>
      <c r="G876">
        <v>39</v>
      </c>
      <c r="H876" s="10">
        <v>100</v>
      </c>
      <c r="I876" t="s">
        <v>154</v>
      </c>
      <c r="J876" t="s">
        <v>152</v>
      </c>
      <c r="K876" t="s">
        <v>58</v>
      </c>
      <c r="L876" t="s">
        <v>132</v>
      </c>
      <c r="M876" s="1"/>
      <c r="N876" s="1">
        <f>ROUNDUP(表1[[#This Row],[NUMBER]]/12,0)+1</f>
        <v>10</v>
      </c>
      <c r="O876" s="1"/>
      <c r="P876" s="1">
        <f>ROUNDUP(表1[[#This Row],[外箱贴标]]/12,0)+2</f>
        <v>2</v>
      </c>
      <c r="Q876" s="1">
        <f>ROUNDUP(表1[[#This Row],[NUMBER]]/25,0)</f>
        <v>4</v>
      </c>
    </row>
    <row r="877" spans="1:17" s="4" customFormat="1">
      <c r="A877" s="3" t="s">
        <v>130</v>
      </c>
      <c r="B877" s="2">
        <v>43198</v>
      </c>
      <c r="C877" s="9" t="s">
        <v>144</v>
      </c>
      <c r="D877" s="4" t="s">
        <v>134</v>
      </c>
      <c r="E877" s="4">
        <v>7453089535032</v>
      </c>
      <c r="F877" s="4" t="s">
        <v>89</v>
      </c>
      <c r="G877" s="4">
        <v>40</v>
      </c>
      <c r="H877" s="12">
        <v>50</v>
      </c>
      <c r="I877" s="4" t="s">
        <v>154</v>
      </c>
      <c r="J877" s="4" t="s">
        <v>152</v>
      </c>
      <c r="K877" s="4" t="s">
        <v>58</v>
      </c>
      <c r="L877" s="4" t="s">
        <v>132</v>
      </c>
      <c r="M877" s="3"/>
      <c r="N877" s="3">
        <f>ROUNDUP(表1[[#This Row],[NUMBER]]/12,0)+1</f>
        <v>6</v>
      </c>
      <c r="O877" s="3"/>
      <c r="P877" s="3">
        <f>ROUNDUP(表1[[#This Row],[外箱贴标]]/12,0)+2</f>
        <v>2</v>
      </c>
      <c r="Q877" s="3">
        <f>ROUNDUP(表1[[#This Row],[NUMBER]]/25,0)</f>
        <v>2</v>
      </c>
    </row>
    <row r="878" spans="1:17">
      <c r="A878" s="1" t="s">
        <v>135</v>
      </c>
      <c r="B878" s="2">
        <v>43198</v>
      </c>
      <c r="C878" s="2" t="s">
        <v>144</v>
      </c>
      <c r="D878" t="s">
        <v>136</v>
      </c>
      <c r="E878">
        <v>7453089535056</v>
      </c>
      <c r="F878" t="s">
        <v>38</v>
      </c>
      <c r="G878">
        <v>35</v>
      </c>
      <c r="H878" s="10">
        <v>84</v>
      </c>
      <c r="I878" t="s">
        <v>154</v>
      </c>
      <c r="J878" t="s">
        <v>152</v>
      </c>
      <c r="K878" t="s">
        <v>58</v>
      </c>
      <c r="L878" t="s">
        <v>132</v>
      </c>
      <c r="M878" s="1"/>
      <c r="N878" s="1">
        <f>ROUNDUP(表1[[#This Row],[NUMBER]]/12,0)+1</f>
        <v>8</v>
      </c>
      <c r="O878" s="1"/>
      <c r="P878" s="1">
        <f>ROUNDUP(表1[[#This Row],[外箱贴标]]/12,0)+2</f>
        <v>2</v>
      </c>
      <c r="Q878" s="1">
        <f>ROUNDUP(表1[[#This Row],[NUMBER]]/25,0)</f>
        <v>4</v>
      </c>
    </row>
    <row r="879" spans="1:17">
      <c r="A879" s="1" t="s">
        <v>135</v>
      </c>
      <c r="B879" s="2">
        <v>43198</v>
      </c>
      <c r="C879" s="2" t="s">
        <v>144</v>
      </c>
      <c r="D879" t="s">
        <v>136</v>
      </c>
      <c r="E879">
        <v>7453089535056</v>
      </c>
      <c r="F879" t="s">
        <v>38</v>
      </c>
      <c r="G879">
        <v>36</v>
      </c>
      <c r="H879" s="10">
        <v>168</v>
      </c>
      <c r="I879" t="s">
        <v>154</v>
      </c>
      <c r="J879" t="s">
        <v>152</v>
      </c>
      <c r="K879" t="s">
        <v>58</v>
      </c>
      <c r="L879" t="s">
        <v>132</v>
      </c>
      <c r="M879" s="1"/>
      <c r="N879" s="1">
        <f>ROUNDUP(表1[[#This Row],[NUMBER]]/12,0)+1</f>
        <v>15</v>
      </c>
      <c r="O879" s="1"/>
      <c r="P879" s="1">
        <f>ROUNDUP(表1[[#This Row],[外箱贴标]]/12,0)+2</f>
        <v>2</v>
      </c>
      <c r="Q879" s="1">
        <f>ROUNDUP(表1[[#This Row],[NUMBER]]/25,0)</f>
        <v>7</v>
      </c>
    </row>
    <row r="880" spans="1:17">
      <c r="A880" s="1" t="s">
        <v>135</v>
      </c>
      <c r="B880" s="2">
        <v>43198</v>
      </c>
      <c r="C880" s="2" t="s">
        <v>144</v>
      </c>
      <c r="D880" t="s">
        <v>136</v>
      </c>
      <c r="E880">
        <v>7453089535056</v>
      </c>
      <c r="F880" t="s">
        <v>38</v>
      </c>
      <c r="G880">
        <v>37</v>
      </c>
      <c r="H880" s="10">
        <v>252</v>
      </c>
      <c r="I880" t="s">
        <v>154</v>
      </c>
      <c r="J880" t="s">
        <v>152</v>
      </c>
      <c r="K880" t="s">
        <v>58</v>
      </c>
      <c r="L880" t="s">
        <v>132</v>
      </c>
      <c r="M880" s="1"/>
      <c r="N880" s="1">
        <f>ROUNDUP(表1[[#This Row],[NUMBER]]/12,0)+1</f>
        <v>22</v>
      </c>
      <c r="O880" s="1"/>
      <c r="P880" s="1">
        <f>ROUNDUP(表1[[#This Row],[外箱贴标]]/12,0)+2</f>
        <v>2</v>
      </c>
      <c r="Q880" s="1">
        <f>ROUNDUP(表1[[#This Row],[NUMBER]]/25,0)</f>
        <v>11</v>
      </c>
    </row>
    <row r="881" spans="1:17">
      <c r="A881" s="1" t="s">
        <v>135</v>
      </c>
      <c r="B881" s="2">
        <v>43198</v>
      </c>
      <c r="C881" s="2" t="s">
        <v>144</v>
      </c>
      <c r="D881" t="s">
        <v>136</v>
      </c>
      <c r="E881">
        <v>7453089535056</v>
      </c>
      <c r="F881" t="s">
        <v>38</v>
      </c>
      <c r="G881">
        <v>38</v>
      </c>
      <c r="H881" s="10">
        <v>252</v>
      </c>
      <c r="I881" t="s">
        <v>154</v>
      </c>
      <c r="J881" t="s">
        <v>152</v>
      </c>
      <c r="K881" t="s">
        <v>58</v>
      </c>
      <c r="L881" t="s">
        <v>132</v>
      </c>
      <c r="M881" s="1"/>
      <c r="N881" s="1">
        <f>ROUNDUP(表1[[#This Row],[NUMBER]]/12,0)+1</f>
        <v>22</v>
      </c>
      <c r="O881" s="1"/>
      <c r="P881" s="1">
        <f>ROUNDUP(表1[[#This Row],[外箱贴标]]/12,0)+2</f>
        <v>2</v>
      </c>
      <c r="Q881" s="1">
        <f>ROUNDUP(表1[[#This Row],[NUMBER]]/25,0)</f>
        <v>11</v>
      </c>
    </row>
    <row r="882" spans="1:17">
      <c r="A882" s="1" t="s">
        <v>135</v>
      </c>
      <c r="B882" s="2">
        <v>43198</v>
      </c>
      <c r="C882" s="2" t="s">
        <v>144</v>
      </c>
      <c r="D882" t="s">
        <v>136</v>
      </c>
      <c r="E882">
        <v>7453089535056</v>
      </c>
      <c r="F882" t="s">
        <v>38</v>
      </c>
      <c r="G882">
        <v>39</v>
      </c>
      <c r="H882" s="10">
        <v>168</v>
      </c>
      <c r="I882" t="s">
        <v>154</v>
      </c>
      <c r="J882" t="s">
        <v>152</v>
      </c>
      <c r="K882" t="s">
        <v>58</v>
      </c>
      <c r="L882" t="s">
        <v>132</v>
      </c>
      <c r="M882" s="1"/>
      <c r="N882" s="1">
        <f>ROUNDUP(表1[[#This Row],[NUMBER]]/12,0)+1</f>
        <v>15</v>
      </c>
      <c r="O882" s="1"/>
      <c r="P882" s="1">
        <f>ROUNDUP(表1[[#This Row],[外箱贴标]]/12,0)+2</f>
        <v>2</v>
      </c>
      <c r="Q882" s="1">
        <f>ROUNDUP(表1[[#This Row],[NUMBER]]/25,0)</f>
        <v>7</v>
      </c>
    </row>
    <row r="883" spans="1:17">
      <c r="A883" s="1" t="s">
        <v>135</v>
      </c>
      <c r="B883" s="2">
        <v>43198</v>
      </c>
      <c r="C883" s="2" t="s">
        <v>144</v>
      </c>
      <c r="D883" t="s">
        <v>136</v>
      </c>
      <c r="E883">
        <v>7453089535056</v>
      </c>
      <c r="F883" t="s">
        <v>38</v>
      </c>
      <c r="G883">
        <v>40</v>
      </c>
      <c r="H883" s="10">
        <v>84</v>
      </c>
      <c r="I883" t="s">
        <v>154</v>
      </c>
      <c r="J883" t="s">
        <v>152</v>
      </c>
      <c r="K883" t="s">
        <v>58</v>
      </c>
      <c r="L883" t="s">
        <v>132</v>
      </c>
      <c r="M883" s="1"/>
      <c r="N883" s="1">
        <f>ROUNDUP(表1[[#This Row],[NUMBER]]/12,0)+1</f>
        <v>8</v>
      </c>
      <c r="O883" s="1"/>
      <c r="P883" s="1">
        <f>ROUNDUP(表1[[#This Row],[外箱贴标]]/12,0)+2</f>
        <v>2</v>
      </c>
      <c r="Q883" s="1">
        <f>ROUNDUP(表1[[#This Row],[NUMBER]]/25,0)</f>
        <v>4</v>
      </c>
    </row>
    <row r="884" spans="1:17">
      <c r="A884" s="1" t="s">
        <v>135</v>
      </c>
      <c r="B884" s="2">
        <v>43198</v>
      </c>
      <c r="C884" s="2" t="s">
        <v>144</v>
      </c>
      <c r="D884" t="s">
        <v>136</v>
      </c>
      <c r="E884">
        <v>7453089535056</v>
      </c>
      <c r="F884" t="s">
        <v>10</v>
      </c>
      <c r="G884">
        <v>35</v>
      </c>
      <c r="H884" s="10">
        <v>84</v>
      </c>
      <c r="I884" t="s">
        <v>154</v>
      </c>
      <c r="J884" t="s">
        <v>152</v>
      </c>
      <c r="K884" t="s">
        <v>58</v>
      </c>
      <c r="L884" t="s">
        <v>132</v>
      </c>
      <c r="M884" s="1"/>
      <c r="N884" s="1">
        <f>ROUNDUP(表1[[#This Row],[NUMBER]]/12,0)+1</f>
        <v>8</v>
      </c>
      <c r="O884" s="1"/>
      <c r="P884" s="1">
        <f>ROUNDUP(表1[[#This Row],[外箱贴标]]/12,0)+2</f>
        <v>2</v>
      </c>
      <c r="Q884" s="1">
        <f>ROUNDUP(表1[[#This Row],[NUMBER]]/25,0)</f>
        <v>4</v>
      </c>
    </row>
    <row r="885" spans="1:17">
      <c r="A885" s="1" t="s">
        <v>135</v>
      </c>
      <c r="B885" s="2">
        <v>43198</v>
      </c>
      <c r="C885" s="2" t="s">
        <v>144</v>
      </c>
      <c r="D885" t="s">
        <v>136</v>
      </c>
      <c r="E885">
        <v>7453089535056</v>
      </c>
      <c r="F885" t="s">
        <v>10</v>
      </c>
      <c r="G885">
        <v>36</v>
      </c>
      <c r="H885" s="10">
        <v>168</v>
      </c>
      <c r="I885" t="s">
        <v>154</v>
      </c>
      <c r="J885" t="s">
        <v>152</v>
      </c>
      <c r="K885" t="s">
        <v>58</v>
      </c>
      <c r="L885" t="s">
        <v>132</v>
      </c>
      <c r="M885" s="1"/>
      <c r="N885" s="1">
        <f>ROUNDUP(表1[[#This Row],[NUMBER]]/12,0)+1</f>
        <v>15</v>
      </c>
      <c r="O885" s="1"/>
      <c r="P885" s="1">
        <f>ROUNDUP(表1[[#This Row],[外箱贴标]]/12,0)+2</f>
        <v>2</v>
      </c>
      <c r="Q885" s="1">
        <f>ROUNDUP(表1[[#This Row],[NUMBER]]/25,0)</f>
        <v>7</v>
      </c>
    </row>
    <row r="886" spans="1:17">
      <c r="A886" s="1" t="s">
        <v>135</v>
      </c>
      <c r="B886" s="2">
        <v>43198</v>
      </c>
      <c r="C886" s="2" t="s">
        <v>144</v>
      </c>
      <c r="D886" t="s">
        <v>136</v>
      </c>
      <c r="E886">
        <v>7453089535056</v>
      </c>
      <c r="F886" t="s">
        <v>10</v>
      </c>
      <c r="G886">
        <v>37</v>
      </c>
      <c r="H886" s="10">
        <v>252</v>
      </c>
      <c r="I886" t="s">
        <v>154</v>
      </c>
      <c r="J886" t="s">
        <v>152</v>
      </c>
      <c r="K886" t="s">
        <v>58</v>
      </c>
      <c r="L886" t="s">
        <v>132</v>
      </c>
      <c r="M886" s="1"/>
      <c r="N886" s="1">
        <f>ROUNDUP(表1[[#This Row],[NUMBER]]/12,0)+1</f>
        <v>22</v>
      </c>
      <c r="O886" s="1"/>
      <c r="P886" s="1">
        <f>ROUNDUP(表1[[#This Row],[外箱贴标]]/12,0)+2</f>
        <v>2</v>
      </c>
      <c r="Q886" s="1">
        <f>ROUNDUP(表1[[#This Row],[NUMBER]]/25,0)</f>
        <v>11</v>
      </c>
    </row>
    <row r="887" spans="1:17">
      <c r="A887" s="1" t="s">
        <v>135</v>
      </c>
      <c r="B887" s="2">
        <v>43198</v>
      </c>
      <c r="C887" s="2" t="s">
        <v>144</v>
      </c>
      <c r="D887" t="s">
        <v>136</v>
      </c>
      <c r="E887">
        <v>7453089535056</v>
      </c>
      <c r="F887" t="s">
        <v>10</v>
      </c>
      <c r="G887">
        <v>38</v>
      </c>
      <c r="H887" s="10">
        <v>252</v>
      </c>
      <c r="I887" t="s">
        <v>154</v>
      </c>
      <c r="J887" t="s">
        <v>152</v>
      </c>
      <c r="K887" t="s">
        <v>58</v>
      </c>
      <c r="L887" t="s">
        <v>132</v>
      </c>
      <c r="M887" s="1"/>
      <c r="N887" s="1">
        <f>ROUNDUP(表1[[#This Row],[NUMBER]]/12,0)+1</f>
        <v>22</v>
      </c>
      <c r="O887" s="1"/>
      <c r="P887" s="1">
        <f>ROUNDUP(表1[[#This Row],[外箱贴标]]/12,0)+2</f>
        <v>2</v>
      </c>
      <c r="Q887" s="1">
        <f>ROUNDUP(表1[[#This Row],[NUMBER]]/25,0)</f>
        <v>11</v>
      </c>
    </row>
    <row r="888" spans="1:17">
      <c r="A888" s="1" t="s">
        <v>135</v>
      </c>
      <c r="B888" s="2">
        <v>43198</v>
      </c>
      <c r="C888" s="2" t="s">
        <v>144</v>
      </c>
      <c r="D888" t="s">
        <v>136</v>
      </c>
      <c r="E888">
        <v>7453089535056</v>
      </c>
      <c r="F888" t="s">
        <v>10</v>
      </c>
      <c r="G888">
        <v>39</v>
      </c>
      <c r="H888" s="10">
        <v>168</v>
      </c>
      <c r="I888" t="s">
        <v>154</v>
      </c>
      <c r="J888" t="s">
        <v>152</v>
      </c>
      <c r="K888" t="s">
        <v>58</v>
      </c>
      <c r="L888" t="s">
        <v>132</v>
      </c>
      <c r="M888" s="1"/>
      <c r="N888" s="1">
        <f>ROUNDUP(表1[[#This Row],[NUMBER]]/12,0)+1</f>
        <v>15</v>
      </c>
      <c r="O888" s="1"/>
      <c r="P888" s="1">
        <f>ROUNDUP(表1[[#This Row],[外箱贴标]]/12,0)+2</f>
        <v>2</v>
      </c>
      <c r="Q888" s="1">
        <f>ROUNDUP(表1[[#This Row],[NUMBER]]/25,0)</f>
        <v>7</v>
      </c>
    </row>
    <row r="889" spans="1:17">
      <c r="A889" s="1" t="s">
        <v>135</v>
      </c>
      <c r="B889" s="2">
        <v>43198</v>
      </c>
      <c r="C889" s="2" t="s">
        <v>144</v>
      </c>
      <c r="D889" t="s">
        <v>136</v>
      </c>
      <c r="E889">
        <v>7453089535056</v>
      </c>
      <c r="F889" t="s">
        <v>10</v>
      </c>
      <c r="G889">
        <v>40</v>
      </c>
      <c r="H889" s="10">
        <v>84</v>
      </c>
      <c r="I889" t="s">
        <v>154</v>
      </c>
      <c r="J889" t="s">
        <v>152</v>
      </c>
      <c r="K889" t="s">
        <v>58</v>
      </c>
      <c r="L889" t="s">
        <v>132</v>
      </c>
      <c r="M889" s="1"/>
      <c r="N889" s="1">
        <f>ROUNDUP(表1[[#This Row],[NUMBER]]/12,0)+1</f>
        <v>8</v>
      </c>
      <c r="O889" s="1"/>
      <c r="P889" s="1">
        <f>ROUNDUP(表1[[#This Row],[外箱贴标]]/12,0)+2</f>
        <v>2</v>
      </c>
      <c r="Q889" s="1">
        <f>ROUNDUP(表1[[#This Row],[NUMBER]]/25,0)</f>
        <v>4</v>
      </c>
    </row>
    <row r="890" spans="1:17">
      <c r="A890" s="1" t="s">
        <v>135</v>
      </c>
      <c r="B890" s="2">
        <v>43198</v>
      </c>
      <c r="C890" s="2" t="s">
        <v>144</v>
      </c>
      <c r="D890" t="s">
        <v>136</v>
      </c>
      <c r="E890">
        <v>7453089535056</v>
      </c>
      <c r="F890" t="s">
        <v>133</v>
      </c>
      <c r="G890">
        <v>35</v>
      </c>
      <c r="H890" s="10">
        <v>84</v>
      </c>
      <c r="I890" t="s">
        <v>154</v>
      </c>
      <c r="J890" t="s">
        <v>152</v>
      </c>
      <c r="K890" t="s">
        <v>58</v>
      </c>
      <c r="L890" t="s">
        <v>132</v>
      </c>
      <c r="M890" s="1"/>
      <c r="N890" s="1">
        <f>ROUNDUP(表1[[#This Row],[NUMBER]]/12,0)+1</f>
        <v>8</v>
      </c>
      <c r="O890" s="1"/>
      <c r="P890" s="1">
        <f>ROUNDUP(表1[[#This Row],[外箱贴标]]/12,0)+2</f>
        <v>2</v>
      </c>
      <c r="Q890" s="1">
        <f>ROUNDUP(表1[[#This Row],[NUMBER]]/25,0)</f>
        <v>4</v>
      </c>
    </row>
    <row r="891" spans="1:17">
      <c r="A891" s="1" t="s">
        <v>135</v>
      </c>
      <c r="B891" s="2">
        <v>43198</v>
      </c>
      <c r="C891" s="2" t="s">
        <v>144</v>
      </c>
      <c r="D891" t="s">
        <v>136</v>
      </c>
      <c r="E891">
        <v>7453089535056</v>
      </c>
      <c r="F891" t="s">
        <v>133</v>
      </c>
      <c r="G891">
        <v>36</v>
      </c>
      <c r="H891" s="10">
        <v>168</v>
      </c>
      <c r="I891" t="s">
        <v>154</v>
      </c>
      <c r="J891" t="s">
        <v>152</v>
      </c>
      <c r="K891" t="s">
        <v>58</v>
      </c>
      <c r="L891" t="s">
        <v>132</v>
      </c>
      <c r="M891" s="1"/>
      <c r="N891" s="1">
        <f>ROUNDUP(表1[[#This Row],[NUMBER]]/12,0)+1</f>
        <v>15</v>
      </c>
      <c r="O891" s="1"/>
      <c r="P891" s="1">
        <f>ROUNDUP(表1[[#This Row],[外箱贴标]]/12,0)+2</f>
        <v>2</v>
      </c>
      <c r="Q891" s="1">
        <f>ROUNDUP(表1[[#This Row],[NUMBER]]/25,0)</f>
        <v>7</v>
      </c>
    </row>
    <row r="892" spans="1:17">
      <c r="A892" s="1" t="s">
        <v>135</v>
      </c>
      <c r="B892" s="2">
        <v>43198</v>
      </c>
      <c r="C892" s="2" t="s">
        <v>144</v>
      </c>
      <c r="D892" t="s">
        <v>136</v>
      </c>
      <c r="E892">
        <v>7453089535056</v>
      </c>
      <c r="F892" t="s">
        <v>133</v>
      </c>
      <c r="G892">
        <v>37</v>
      </c>
      <c r="H892" s="10">
        <v>252</v>
      </c>
      <c r="I892" t="s">
        <v>154</v>
      </c>
      <c r="J892" t="s">
        <v>152</v>
      </c>
      <c r="K892" t="s">
        <v>58</v>
      </c>
      <c r="L892" t="s">
        <v>132</v>
      </c>
      <c r="M892" s="1"/>
      <c r="N892" s="1">
        <f>ROUNDUP(表1[[#This Row],[NUMBER]]/12,0)+1</f>
        <v>22</v>
      </c>
      <c r="O892" s="1"/>
      <c r="P892" s="1">
        <f>ROUNDUP(表1[[#This Row],[外箱贴标]]/12,0)+2</f>
        <v>2</v>
      </c>
      <c r="Q892" s="1">
        <f>ROUNDUP(表1[[#This Row],[NUMBER]]/25,0)</f>
        <v>11</v>
      </c>
    </row>
    <row r="893" spans="1:17">
      <c r="A893" s="1" t="s">
        <v>135</v>
      </c>
      <c r="B893" s="2">
        <v>43198</v>
      </c>
      <c r="C893" s="2" t="s">
        <v>144</v>
      </c>
      <c r="D893" t="s">
        <v>136</v>
      </c>
      <c r="E893">
        <v>7453089535056</v>
      </c>
      <c r="F893" t="s">
        <v>133</v>
      </c>
      <c r="G893">
        <v>38</v>
      </c>
      <c r="H893" s="10">
        <v>252</v>
      </c>
      <c r="I893" t="s">
        <v>154</v>
      </c>
      <c r="J893" t="s">
        <v>152</v>
      </c>
      <c r="K893" t="s">
        <v>58</v>
      </c>
      <c r="L893" t="s">
        <v>132</v>
      </c>
      <c r="M893" s="1"/>
      <c r="N893" s="1">
        <f>ROUNDUP(表1[[#This Row],[NUMBER]]/12,0)+1</f>
        <v>22</v>
      </c>
      <c r="O893" s="1"/>
      <c r="P893" s="1">
        <f>ROUNDUP(表1[[#This Row],[外箱贴标]]/12,0)+2</f>
        <v>2</v>
      </c>
      <c r="Q893" s="1">
        <f>ROUNDUP(表1[[#This Row],[NUMBER]]/25,0)</f>
        <v>11</v>
      </c>
    </row>
    <row r="894" spans="1:17">
      <c r="A894" s="1" t="s">
        <v>135</v>
      </c>
      <c r="B894" s="2">
        <v>43198</v>
      </c>
      <c r="C894" s="2" t="s">
        <v>144</v>
      </c>
      <c r="D894" t="s">
        <v>136</v>
      </c>
      <c r="E894">
        <v>7453089535056</v>
      </c>
      <c r="F894" t="s">
        <v>133</v>
      </c>
      <c r="G894">
        <v>39</v>
      </c>
      <c r="H894" s="10">
        <v>168</v>
      </c>
      <c r="I894" t="s">
        <v>154</v>
      </c>
      <c r="J894" t="s">
        <v>152</v>
      </c>
      <c r="K894" t="s">
        <v>58</v>
      </c>
      <c r="L894" t="s">
        <v>132</v>
      </c>
      <c r="M894" s="1"/>
      <c r="N894" s="1">
        <f>ROUNDUP(表1[[#This Row],[NUMBER]]/12,0)+1</f>
        <v>15</v>
      </c>
      <c r="O894" s="1"/>
      <c r="P894" s="1">
        <f>ROUNDUP(表1[[#This Row],[外箱贴标]]/12,0)+2</f>
        <v>2</v>
      </c>
      <c r="Q894" s="1">
        <f>ROUNDUP(表1[[#This Row],[NUMBER]]/25,0)</f>
        <v>7</v>
      </c>
    </row>
    <row r="895" spans="1:17">
      <c r="A895" s="1" t="s">
        <v>135</v>
      </c>
      <c r="B895" s="2">
        <v>43198</v>
      </c>
      <c r="C895" s="2" t="s">
        <v>144</v>
      </c>
      <c r="D895" t="s">
        <v>136</v>
      </c>
      <c r="E895">
        <v>7453089535056</v>
      </c>
      <c r="F895" t="s">
        <v>133</v>
      </c>
      <c r="G895">
        <v>40</v>
      </c>
      <c r="H895" s="10">
        <v>84</v>
      </c>
      <c r="I895" t="s">
        <v>154</v>
      </c>
      <c r="J895" t="s">
        <v>152</v>
      </c>
      <c r="K895" t="s">
        <v>58</v>
      </c>
      <c r="L895" t="s">
        <v>132</v>
      </c>
      <c r="M895" s="1"/>
      <c r="N895" s="1">
        <f>ROUNDUP(表1[[#This Row],[NUMBER]]/12,0)+1</f>
        <v>8</v>
      </c>
      <c r="O895" s="1"/>
      <c r="P895" s="1">
        <f>ROUNDUP(表1[[#This Row],[外箱贴标]]/12,0)+2</f>
        <v>2</v>
      </c>
      <c r="Q895" s="1">
        <f>ROUNDUP(表1[[#This Row],[NUMBER]]/25,0)</f>
        <v>4</v>
      </c>
    </row>
    <row r="896" spans="1:17">
      <c r="A896" s="1" t="s">
        <v>137</v>
      </c>
      <c r="B896" s="2">
        <v>43198</v>
      </c>
      <c r="C896" s="2" t="s">
        <v>144</v>
      </c>
      <c r="D896" t="s">
        <v>138</v>
      </c>
      <c r="E896">
        <v>7453089535049</v>
      </c>
      <c r="F896" t="s">
        <v>7</v>
      </c>
      <c r="G896">
        <v>35</v>
      </c>
      <c r="H896" s="10">
        <v>67</v>
      </c>
      <c r="I896" t="s">
        <v>21</v>
      </c>
      <c r="J896" t="s">
        <v>153</v>
      </c>
      <c r="K896" t="s">
        <v>58</v>
      </c>
      <c r="L896" t="s">
        <v>139</v>
      </c>
      <c r="M896" s="1"/>
      <c r="N896" s="1">
        <f>ROUNDUP(表1[[#This Row],[NUMBER]]/12,0)+1</f>
        <v>7</v>
      </c>
      <c r="O896" s="1"/>
      <c r="P896" s="1">
        <f>ROUNDUP(表1[[#This Row],[外箱贴标]]/12,0)+2</f>
        <v>2</v>
      </c>
      <c r="Q896" s="1">
        <f>ROUNDUP(表1[[#This Row],[NUMBER]]/25,0)</f>
        <v>3</v>
      </c>
    </row>
    <row r="897" spans="1:17">
      <c r="A897" s="1" t="s">
        <v>137</v>
      </c>
      <c r="B897" s="2">
        <v>43198</v>
      </c>
      <c r="C897" s="2" t="s">
        <v>144</v>
      </c>
      <c r="D897" t="s">
        <v>138</v>
      </c>
      <c r="E897">
        <v>7453089535049</v>
      </c>
      <c r="F897" t="s">
        <v>7</v>
      </c>
      <c r="G897">
        <v>36</v>
      </c>
      <c r="H897" s="10">
        <v>134</v>
      </c>
      <c r="I897" t="s">
        <v>21</v>
      </c>
      <c r="J897" t="s">
        <v>153</v>
      </c>
      <c r="K897" t="s">
        <v>58</v>
      </c>
      <c r="L897" t="s">
        <v>139</v>
      </c>
      <c r="M897" s="1"/>
      <c r="N897" s="1">
        <f>ROUNDUP(表1[[#This Row],[NUMBER]]/12,0)+1</f>
        <v>13</v>
      </c>
      <c r="O897" s="1"/>
      <c r="P897" s="1">
        <f>ROUNDUP(表1[[#This Row],[外箱贴标]]/12,0)+2</f>
        <v>2</v>
      </c>
      <c r="Q897" s="1">
        <f>ROUNDUP(表1[[#This Row],[NUMBER]]/25,0)</f>
        <v>6</v>
      </c>
    </row>
    <row r="898" spans="1:17">
      <c r="A898" s="1" t="s">
        <v>137</v>
      </c>
      <c r="B898" s="2">
        <v>43198</v>
      </c>
      <c r="C898" s="2" t="s">
        <v>144</v>
      </c>
      <c r="D898" t="s">
        <v>138</v>
      </c>
      <c r="E898">
        <v>7453089535049</v>
      </c>
      <c r="F898" t="s">
        <v>7</v>
      </c>
      <c r="G898">
        <v>37</v>
      </c>
      <c r="H898" s="10">
        <v>201</v>
      </c>
      <c r="I898" t="s">
        <v>21</v>
      </c>
      <c r="J898" t="s">
        <v>153</v>
      </c>
      <c r="K898" t="s">
        <v>58</v>
      </c>
      <c r="L898" t="s">
        <v>139</v>
      </c>
      <c r="M898" s="1"/>
      <c r="N898" s="1">
        <f>ROUNDUP(表1[[#This Row],[NUMBER]]/12,0)+1</f>
        <v>18</v>
      </c>
      <c r="O898" s="1"/>
      <c r="P898" s="1">
        <f>ROUNDUP(表1[[#This Row],[外箱贴标]]/12,0)+2</f>
        <v>2</v>
      </c>
      <c r="Q898" s="1">
        <f>ROUNDUP(表1[[#This Row],[NUMBER]]/25,0)</f>
        <v>9</v>
      </c>
    </row>
    <row r="899" spans="1:17">
      <c r="A899" s="1" t="s">
        <v>137</v>
      </c>
      <c r="B899" s="2">
        <v>43198</v>
      </c>
      <c r="C899" s="2" t="s">
        <v>144</v>
      </c>
      <c r="D899" t="s">
        <v>138</v>
      </c>
      <c r="E899">
        <v>7453089535049</v>
      </c>
      <c r="F899" t="s">
        <v>7</v>
      </c>
      <c r="G899">
        <v>38</v>
      </c>
      <c r="H899" s="10">
        <v>201</v>
      </c>
      <c r="I899" t="s">
        <v>21</v>
      </c>
      <c r="J899" t="s">
        <v>153</v>
      </c>
      <c r="K899" t="s">
        <v>58</v>
      </c>
      <c r="L899" t="s">
        <v>139</v>
      </c>
      <c r="M899" s="1"/>
      <c r="N899" s="1">
        <f>ROUNDUP(表1[[#This Row],[NUMBER]]/12,0)+1</f>
        <v>18</v>
      </c>
      <c r="O899" s="1"/>
      <c r="P899" s="1">
        <f>ROUNDUP(表1[[#This Row],[外箱贴标]]/12,0)+2</f>
        <v>2</v>
      </c>
      <c r="Q899" s="1">
        <f>ROUNDUP(表1[[#This Row],[NUMBER]]/25,0)</f>
        <v>9</v>
      </c>
    </row>
    <row r="900" spans="1:17">
      <c r="A900" s="1" t="s">
        <v>137</v>
      </c>
      <c r="B900" s="2">
        <v>43198</v>
      </c>
      <c r="C900" s="2" t="s">
        <v>144</v>
      </c>
      <c r="D900" t="s">
        <v>138</v>
      </c>
      <c r="E900">
        <v>7453089535049</v>
      </c>
      <c r="F900" t="s">
        <v>7</v>
      </c>
      <c r="G900">
        <v>39</v>
      </c>
      <c r="H900" s="10">
        <v>134</v>
      </c>
      <c r="I900" t="s">
        <v>21</v>
      </c>
      <c r="J900" t="s">
        <v>153</v>
      </c>
      <c r="K900" t="s">
        <v>58</v>
      </c>
      <c r="L900" t="s">
        <v>139</v>
      </c>
      <c r="M900" s="1"/>
      <c r="N900" s="1">
        <f>ROUNDUP(表1[[#This Row],[NUMBER]]/12,0)+1</f>
        <v>13</v>
      </c>
      <c r="O900" s="1"/>
      <c r="P900" s="1">
        <f>ROUNDUP(表1[[#This Row],[外箱贴标]]/12,0)+2</f>
        <v>2</v>
      </c>
      <c r="Q900" s="1">
        <f>ROUNDUP(表1[[#This Row],[NUMBER]]/25,0)</f>
        <v>6</v>
      </c>
    </row>
    <row r="901" spans="1:17">
      <c r="A901" s="1" t="s">
        <v>137</v>
      </c>
      <c r="B901" s="2">
        <v>43198</v>
      </c>
      <c r="C901" s="2" t="s">
        <v>144</v>
      </c>
      <c r="D901" t="s">
        <v>138</v>
      </c>
      <c r="E901">
        <v>7453089535049</v>
      </c>
      <c r="F901" t="s">
        <v>7</v>
      </c>
      <c r="G901">
        <v>40</v>
      </c>
      <c r="H901" s="10">
        <v>67</v>
      </c>
      <c r="I901" t="s">
        <v>21</v>
      </c>
      <c r="J901" t="s">
        <v>153</v>
      </c>
      <c r="K901" t="s">
        <v>58</v>
      </c>
      <c r="L901" t="s">
        <v>139</v>
      </c>
      <c r="M901" s="1"/>
      <c r="N901" s="1">
        <f>ROUNDUP(表1[[#This Row],[NUMBER]]/12,0)+1</f>
        <v>7</v>
      </c>
      <c r="O901" s="1"/>
      <c r="P901" s="1">
        <f>ROUNDUP(表1[[#This Row],[外箱贴标]]/12,0)+2</f>
        <v>2</v>
      </c>
      <c r="Q901" s="1">
        <f>ROUNDUP(表1[[#This Row],[NUMBER]]/25,0)</f>
        <v>3</v>
      </c>
    </row>
    <row r="902" spans="1:17">
      <c r="A902" s="1" t="s">
        <v>137</v>
      </c>
      <c r="B902" s="2">
        <v>43198</v>
      </c>
      <c r="C902" s="2" t="s">
        <v>144</v>
      </c>
      <c r="D902" t="s">
        <v>138</v>
      </c>
      <c r="E902">
        <v>7453089535049</v>
      </c>
      <c r="F902" t="s">
        <v>8</v>
      </c>
      <c r="G902">
        <v>35</v>
      </c>
      <c r="H902" s="10">
        <v>67</v>
      </c>
      <c r="I902" t="s">
        <v>21</v>
      </c>
      <c r="J902" t="s">
        <v>153</v>
      </c>
      <c r="K902" t="s">
        <v>58</v>
      </c>
      <c r="L902" t="s">
        <v>139</v>
      </c>
      <c r="M902" s="1"/>
      <c r="N902" s="1">
        <f>ROUNDUP(表1[[#This Row],[NUMBER]]/12,0)+1</f>
        <v>7</v>
      </c>
      <c r="O902" s="1"/>
      <c r="P902" s="1">
        <f>ROUNDUP(表1[[#This Row],[外箱贴标]]/12,0)+2</f>
        <v>2</v>
      </c>
      <c r="Q902" s="1">
        <f>ROUNDUP(表1[[#This Row],[NUMBER]]/25,0)</f>
        <v>3</v>
      </c>
    </row>
    <row r="903" spans="1:17">
      <c r="A903" s="1" t="s">
        <v>137</v>
      </c>
      <c r="B903" s="2">
        <v>43198</v>
      </c>
      <c r="C903" s="2" t="s">
        <v>144</v>
      </c>
      <c r="D903" t="s">
        <v>138</v>
      </c>
      <c r="E903">
        <v>7453089535049</v>
      </c>
      <c r="F903" t="s">
        <v>8</v>
      </c>
      <c r="G903">
        <v>36</v>
      </c>
      <c r="H903" s="10">
        <v>134</v>
      </c>
      <c r="I903" t="s">
        <v>21</v>
      </c>
      <c r="J903" t="s">
        <v>153</v>
      </c>
      <c r="K903" t="s">
        <v>58</v>
      </c>
      <c r="L903" t="s">
        <v>139</v>
      </c>
      <c r="M903" s="1"/>
      <c r="N903" s="1">
        <f>ROUNDUP(表1[[#This Row],[NUMBER]]/12,0)+1</f>
        <v>13</v>
      </c>
      <c r="O903" s="1"/>
      <c r="P903" s="1">
        <f>ROUNDUP(表1[[#This Row],[外箱贴标]]/12,0)+2</f>
        <v>2</v>
      </c>
      <c r="Q903" s="1">
        <f>ROUNDUP(表1[[#This Row],[NUMBER]]/25,0)</f>
        <v>6</v>
      </c>
    </row>
    <row r="904" spans="1:17">
      <c r="A904" s="1" t="s">
        <v>137</v>
      </c>
      <c r="B904" s="2">
        <v>43198</v>
      </c>
      <c r="C904" s="2" t="s">
        <v>144</v>
      </c>
      <c r="D904" t="s">
        <v>138</v>
      </c>
      <c r="E904">
        <v>7453089535049</v>
      </c>
      <c r="F904" t="s">
        <v>8</v>
      </c>
      <c r="G904">
        <v>37</v>
      </c>
      <c r="H904" s="10">
        <v>201</v>
      </c>
      <c r="I904" t="s">
        <v>21</v>
      </c>
      <c r="J904" t="s">
        <v>153</v>
      </c>
      <c r="K904" t="s">
        <v>58</v>
      </c>
      <c r="L904" t="s">
        <v>139</v>
      </c>
      <c r="M904" s="1"/>
      <c r="N904" s="1">
        <f>ROUNDUP(表1[[#This Row],[NUMBER]]/12,0)+1</f>
        <v>18</v>
      </c>
      <c r="O904" s="1"/>
      <c r="P904" s="1">
        <f>ROUNDUP(表1[[#This Row],[外箱贴标]]/12,0)+2</f>
        <v>2</v>
      </c>
      <c r="Q904" s="1">
        <f>ROUNDUP(表1[[#This Row],[NUMBER]]/25,0)</f>
        <v>9</v>
      </c>
    </row>
    <row r="905" spans="1:17">
      <c r="A905" s="1" t="s">
        <v>137</v>
      </c>
      <c r="B905" s="2">
        <v>43198</v>
      </c>
      <c r="C905" s="2" t="s">
        <v>144</v>
      </c>
      <c r="D905" t="s">
        <v>138</v>
      </c>
      <c r="E905">
        <v>7453089535049</v>
      </c>
      <c r="F905" t="s">
        <v>8</v>
      </c>
      <c r="G905">
        <v>38</v>
      </c>
      <c r="H905" s="10">
        <v>201</v>
      </c>
      <c r="I905" t="s">
        <v>21</v>
      </c>
      <c r="J905" t="s">
        <v>153</v>
      </c>
      <c r="K905" t="s">
        <v>58</v>
      </c>
      <c r="L905" t="s">
        <v>139</v>
      </c>
      <c r="M905" s="1"/>
      <c r="N905" s="1">
        <f>ROUNDUP(表1[[#This Row],[NUMBER]]/12,0)+1</f>
        <v>18</v>
      </c>
      <c r="O905" s="1"/>
      <c r="P905" s="1">
        <f>ROUNDUP(表1[[#This Row],[外箱贴标]]/12,0)+2</f>
        <v>2</v>
      </c>
      <c r="Q905" s="1">
        <f>ROUNDUP(表1[[#This Row],[NUMBER]]/25,0)</f>
        <v>9</v>
      </c>
    </row>
    <row r="906" spans="1:17">
      <c r="A906" s="1" t="s">
        <v>137</v>
      </c>
      <c r="B906" s="2">
        <v>43198</v>
      </c>
      <c r="C906" s="2" t="s">
        <v>144</v>
      </c>
      <c r="D906" t="s">
        <v>138</v>
      </c>
      <c r="E906">
        <v>7453089535049</v>
      </c>
      <c r="F906" t="s">
        <v>8</v>
      </c>
      <c r="G906">
        <v>39</v>
      </c>
      <c r="H906" s="10">
        <v>134</v>
      </c>
      <c r="I906" t="s">
        <v>21</v>
      </c>
      <c r="J906" t="s">
        <v>153</v>
      </c>
      <c r="K906" t="s">
        <v>58</v>
      </c>
      <c r="L906" t="s">
        <v>139</v>
      </c>
      <c r="M906" s="1"/>
      <c r="N906" s="1">
        <f>ROUNDUP(表1[[#This Row],[NUMBER]]/12,0)+1</f>
        <v>13</v>
      </c>
      <c r="O906" s="1"/>
      <c r="P906" s="1">
        <f>ROUNDUP(表1[[#This Row],[外箱贴标]]/12,0)+2</f>
        <v>2</v>
      </c>
      <c r="Q906" s="1">
        <f>ROUNDUP(表1[[#This Row],[NUMBER]]/25,0)</f>
        <v>6</v>
      </c>
    </row>
    <row r="907" spans="1:17">
      <c r="A907" s="1" t="s">
        <v>137</v>
      </c>
      <c r="B907" s="2">
        <v>43198</v>
      </c>
      <c r="C907" s="2" t="s">
        <v>144</v>
      </c>
      <c r="D907" t="s">
        <v>138</v>
      </c>
      <c r="E907">
        <v>7453089535049</v>
      </c>
      <c r="F907" t="s">
        <v>8</v>
      </c>
      <c r="G907">
        <v>40</v>
      </c>
      <c r="H907" s="10">
        <v>67</v>
      </c>
      <c r="I907" t="s">
        <v>21</v>
      </c>
      <c r="J907" t="s">
        <v>153</v>
      </c>
      <c r="K907" t="s">
        <v>58</v>
      </c>
      <c r="L907" t="s">
        <v>139</v>
      </c>
      <c r="M907" s="1"/>
      <c r="N907" s="1">
        <f>ROUNDUP(表1[[#This Row],[NUMBER]]/12,0)+1</f>
        <v>7</v>
      </c>
      <c r="O907" s="1"/>
      <c r="P907" s="1">
        <f>ROUNDUP(表1[[#This Row],[外箱贴标]]/12,0)+2</f>
        <v>2</v>
      </c>
      <c r="Q907" s="1">
        <f>ROUNDUP(表1[[#This Row],[NUMBER]]/25,0)</f>
        <v>3</v>
      </c>
    </row>
    <row r="908" spans="1:17">
      <c r="A908" s="1" t="s">
        <v>137</v>
      </c>
      <c r="B908" s="2">
        <v>43198</v>
      </c>
      <c r="C908" s="2" t="s">
        <v>144</v>
      </c>
      <c r="D908" t="s">
        <v>138</v>
      </c>
      <c r="E908">
        <v>7453089535049</v>
      </c>
      <c r="F908" t="s">
        <v>9</v>
      </c>
      <c r="G908">
        <v>35</v>
      </c>
      <c r="H908" s="10">
        <v>67</v>
      </c>
      <c r="I908" t="s">
        <v>21</v>
      </c>
      <c r="J908" t="s">
        <v>153</v>
      </c>
      <c r="K908" t="s">
        <v>58</v>
      </c>
      <c r="L908" t="s">
        <v>139</v>
      </c>
      <c r="M908" s="1"/>
      <c r="N908" s="1">
        <f>ROUNDUP(表1[[#This Row],[NUMBER]]/12,0)+1</f>
        <v>7</v>
      </c>
      <c r="O908" s="1"/>
      <c r="P908" s="1">
        <f>ROUNDUP(表1[[#This Row],[外箱贴标]]/12,0)+2</f>
        <v>2</v>
      </c>
      <c r="Q908" s="1">
        <f>ROUNDUP(表1[[#This Row],[NUMBER]]/25,0)</f>
        <v>3</v>
      </c>
    </row>
    <row r="909" spans="1:17">
      <c r="A909" s="1" t="s">
        <v>137</v>
      </c>
      <c r="B909" s="2">
        <v>43198</v>
      </c>
      <c r="C909" s="2" t="s">
        <v>144</v>
      </c>
      <c r="D909" t="s">
        <v>138</v>
      </c>
      <c r="E909">
        <v>7453089535049</v>
      </c>
      <c r="F909" t="s">
        <v>9</v>
      </c>
      <c r="G909">
        <v>36</v>
      </c>
      <c r="H909" s="10">
        <v>134</v>
      </c>
      <c r="I909" t="s">
        <v>21</v>
      </c>
      <c r="J909" t="s">
        <v>153</v>
      </c>
      <c r="K909" t="s">
        <v>58</v>
      </c>
      <c r="L909" t="s">
        <v>139</v>
      </c>
      <c r="M909" s="1"/>
      <c r="N909" s="1">
        <f>ROUNDUP(表1[[#This Row],[NUMBER]]/12,0)+1</f>
        <v>13</v>
      </c>
      <c r="O909" s="1"/>
      <c r="P909" s="1">
        <f>ROUNDUP(表1[[#This Row],[外箱贴标]]/12,0)+2</f>
        <v>2</v>
      </c>
      <c r="Q909" s="1">
        <f>ROUNDUP(表1[[#This Row],[NUMBER]]/25,0)</f>
        <v>6</v>
      </c>
    </row>
    <row r="910" spans="1:17">
      <c r="A910" s="1" t="s">
        <v>137</v>
      </c>
      <c r="B910" s="2">
        <v>43198</v>
      </c>
      <c r="C910" s="2" t="s">
        <v>144</v>
      </c>
      <c r="D910" t="s">
        <v>138</v>
      </c>
      <c r="E910">
        <v>7453089535049</v>
      </c>
      <c r="F910" t="s">
        <v>9</v>
      </c>
      <c r="G910">
        <v>37</v>
      </c>
      <c r="H910" s="10">
        <v>201</v>
      </c>
      <c r="I910" t="s">
        <v>21</v>
      </c>
      <c r="J910" t="s">
        <v>153</v>
      </c>
      <c r="K910" t="s">
        <v>58</v>
      </c>
      <c r="L910" t="s">
        <v>139</v>
      </c>
      <c r="M910" s="1"/>
      <c r="N910" s="1">
        <f>ROUNDUP(表1[[#This Row],[NUMBER]]/12,0)+1</f>
        <v>18</v>
      </c>
      <c r="O910" s="1"/>
      <c r="P910" s="1">
        <f>ROUNDUP(表1[[#This Row],[外箱贴标]]/12,0)+2</f>
        <v>2</v>
      </c>
      <c r="Q910" s="1">
        <f>ROUNDUP(表1[[#This Row],[NUMBER]]/25,0)</f>
        <v>9</v>
      </c>
    </row>
    <row r="911" spans="1:17">
      <c r="A911" s="1" t="s">
        <v>137</v>
      </c>
      <c r="B911" s="2">
        <v>43198</v>
      </c>
      <c r="C911" s="2" t="s">
        <v>144</v>
      </c>
      <c r="D911" t="s">
        <v>138</v>
      </c>
      <c r="E911">
        <v>7453089535049</v>
      </c>
      <c r="F911" t="s">
        <v>9</v>
      </c>
      <c r="G911">
        <v>38</v>
      </c>
      <c r="H911" s="10">
        <v>201</v>
      </c>
      <c r="I911" t="s">
        <v>21</v>
      </c>
      <c r="J911" t="s">
        <v>153</v>
      </c>
      <c r="K911" t="s">
        <v>58</v>
      </c>
      <c r="L911" t="s">
        <v>139</v>
      </c>
      <c r="M911" s="1"/>
      <c r="N911" s="1">
        <f>ROUNDUP(表1[[#This Row],[NUMBER]]/12,0)+1</f>
        <v>18</v>
      </c>
      <c r="O911" s="1"/>
      <c r="P911" s="1">
        <f>ROUNDUP(表1[[#This Row],[外箱贴标]]/12,0)+2</f>
        <v>2</v>
      </c>
      <c r="Q911" s="1">
        <f>ROUNDUP(表1[[#This Row],[NUMBER]]/25,0)</f>
        <v>9</v>
      </c>
    </row>
    <row r="912" spans="1:17">
      <c r="A912" s="1" t="s">
        <v>137</v>
      </c>
      <c r="B912" s="2">
        <v>43198</v>
      </c>
      <c r="C912" s="2" t="s">
        <v>144</v>
      </c>
      <c r="D912" t="s">
        <v>138</v>
      </c>
      <c r="E912">
        <v>7453089535049</v>
      </c>
      <c r="F912" t="s">
        <v>9</v>
      </c>
      <c r="G912">
        <v>39</v>
      </c>
      <c r="H912" s="10">
        <v>134</v>
      </c>
      <c r="I912" t="s">
        <v>21</v>
      </c>
      <c r="J912" t="s">
        <v>153</v>
      </c>
      <c r="K912" t="s">
        <v>58</v>
      </c>
      <c r="L912" t="s">
        <v>139</v>
      </c>
      <c r="M912" s="1"/>
      <c r="N912" s="1">
        <f>ROUNDUP(表1[[#This Row],[NUMBER]]/12,0)+1</f>
        <v>13</v>
      </c>
      <c r="O912" s="1"/>
      <c r="P912" s="1">
        <f>ROUNDUP(表1[[#This Row],[外箱贴标]]/12,0)+2</f>
        <v>2</v>
      </c>
      <c r="Q912" s="1">
        <f>ROUNDUP(表1[[#This Row],[NUMBER]]/25,0)</f>
        <v>6</v>
      </c>
    </row>
    <row r="913" spans="1:17">
      <c r="A913" s="1" t="s">
        <v>137</v>
      </c>
      <c r="B913" s="2">
        <v>43198</v>
      </c>
      <c r="C913" s="2" t="s">
        <v>144</v>
      </c>
      <c r="D913" t="s">
        <v>138</v>
      </c>
      <c r="E913">
        <v>7453089535049</v>
      </c>
      <c r="F913" t="s">
        <v>9</v>
      </c>
      <c r="G913">
        <v>40</v>
      </c>
      <c r="H913" s="10">
        <v>67</v>
      </c>
      <c r="I913" t="s">
        <v>21</v>
      </c>
      <c r="J913" t="s">
        <v>153</v>
      </c>
      <c r="K913" t="s">
        <v>58</v>
      </c>
      <c r="L913" t="s">
        <v>139</v>
      </c>
      <c r="M913" s="1"/>
      <c r="N913" s="1">
        <f>ROUNDUP(表1[[#This Row],[NUMBER]]/12,0)+1</f>
        <v>7</v>
      </c>
      <c r="O913" s="1"/>
      <c r="P913" s="1">
        <f>ROUNDUP(表1[[#This Row],[外箱贴标]]/12,0)+2</f>
        <v>2</v>
      </c>
      <c r="Q913" s="1">
        <f>ROUNDUP(表1[[#This Row],[NUMBER]]/25,0)</f>
        <v>3</v>
      </c>
    </row>
    <row r="914" spans="1:17">
      <c r="A914" s="1" t="s">
        <v>137</v>
      </c>
      <c r="B914" s="2">
        <v>43198</v>
      </c>
      <c r="C914" s="2" t="s">
        <v>144</v>
      </c>
      <c r="D914" t="s">
        <v>138</v>
      </c>
      <c r="E914">
        <v>7453089535049</v>
      </c>
      <c r="F914" t="s">
        <v>55</v>
      </c>
      <c r="G914">
        <v>35</v>
      </c>
      <c r="H914" s="10">
        <v>67</v>
      </c>
      <c r="I914" t="s">
        <v>21</v>
      </c>
      <c r="J914" t="s">
        <v>153</v>
      </c>
      <c r="K914" t="s">
        <v>58</v>
      </c>
      <c r="L914" t="s">
        <v>139</v>
      </c>
      <c r="M914" s="1"/>
      <c r="N914" s="1">
        <f>ROUNDUP(表1[[#This Row],[NUMBER]]/12,0)+1</f>
        <v>7</v>
      </c>
      <c r="O914" s="1"/>
      <c r="P914" s="1">
        <f>ROUNDUP(表1[[#This Row],[外箱贴标]]/12,0)+2</f>
        <v>2</v>
      </c>
      <c r="Q914" s="1">
        <f>ROUNDUP(表1[[#This Row],[NUMBER]]/25,0)</f>
        <v>3</v>
      </c>
    </row>
    <row r="915" spans="1:17">
      <c r="A915" s="1" t="s">
        <v>137</v>
      </c>
      <c r="B915" s="2">
        <v>43198</v>
      </c>
      <c r="C915" s="2" t="s">
        <v>144</v>
      </c>
      <c r="D915" t="s">
        <v>138</v>
      </c>
      <c r="E915">
        <v>7453089535049</v>
      </c>
      <c r="F915" t="s">
        <v>55</v>
      </c>
      <c r="G915">
        <v>36</v>
      </c>
      <c r="H915" s="10">
        <v>134</v>
      </c>
      <c r="I915" t="s">
        <v>21</v>
      </c>
      <c r="J915" t="s">
        <v>153</v>
      </c>
      <c r="K915" t="s">
        <v>58</v>
      </c>
      <c r="L915" t="s">
        <v>139</v>
      </c>
      <c r="M915" s="1"/>
      <c r="N915" s="1">
        <f>ROUNDUP(表1[[#This Row],[NUMBER]]/12,0)+1</f>
        <v>13</v>
      </c>
      <c r="O915" s="1"/>
      <c r="P915" s="1">
        <f>ROUNDUP(表1[[#This Row],[外箱贴标]]/12,0)+2</f>
        <v>2</v>
      </c>
      <c r="Q915" s="1">
        <f>ROUNDUP(表1[[#This Row],[NUMBER]]/25,0)</f>
        <v>6</v>
      </c>
    </row>
    <row r="916" spans="1:17">
      <c r="A916" s="1" t="s">
        <v>137</v>
      </c>
      <c r="B916" s="2">
        <v>43198</v>
      </c>
      <c r="C916" s="2" t="s">
        <v>144</v>
      </c>
      <c r="D916" t="s">
        <v>138</v>
      </c>
      <c r="E916">
        <v>7453089535049</v>
      </c>
      <c r="F916" t="s">
        <v>55</v>
      </c>
      <c r="G916">
        <v>37</v>
      </c>
      <c r="H916" s="10">
        <v>201</v>
      </c>
      <c r="I916" t="s">
        <v>21</v>
      </c>
      <c r="J916" t="s">
        <v>153</v>
      </c>
      <c r="K916" t="s">
        <v>58</v>
      </c>
      <c r="L916" t="s">
        <v>139</v>
      </c>
      <c r="M916" s="1"/>
      <c r="N916" s="1">
        <f>ROUNDUP(表1[[#This Row],[NUMBER]]/12,0)+1</f>
        <v>18</v>
      </c>
      <c r="O916" s="1"/>
      <c r="P916" s="1">
        <f>ROUNDUP(表1[[#This Row],[外箱贴标]]/12,0)+2</f>
        <v>2</v>
      </c>
      <c r="Q916" s="1">
        <f>ROUNDUP(表1[[#This Row],[NUMBER]]/25,0)</f>
        <v>9</v>
      </c>
    </row>
    <row r="917" spans="1:17">
      <c r="A917" s="1" t="s">
        <v>137</v>
      </c>
      <c r="B917" s="2">
        <v>43198</v>
      </c>
      <c r="C917" s="2" t="s">
        <v>144</v>
      </c>
      <c r="D917" t="s">
        <v>138</v>
      </c>
      <c r="E917">
        <v>7453089535049</v>
      </c>
      <c r="F917" t="s">
        <v>55</v>
      </c>
      <c r="G917">
        <v>38</v>
      </c>
      <c r="H917" s="10">
        <v>201</v>
      </c>
      <c r="I917" t="s">
        <v>21</v>
      </c>
      <c r="J917" t="s">
        <v>153</v>
      </c>
      <c r="K917" t="s">
        <v>58</v>
      </c>
      <c r="L917" t="s">
        <v>139</v>
      </c>
      <c r="M917" s="1"/>
      <c r="N917" s="1">
        <f>ROUNDUP(表1[[#This Row],[NUMBER]]/12,0)+1</f>
        <v>18</v>
      </c>
      <c r="O917" s="1"/>
      <c r="P917" s="1">
        <f>ROUNDUP(表1[[#This Row],[外箱贴标]]/12,0)+2</f>
        <v>2</v>
      </c>
      <c r="Q917" s="1">
        <f>ROUNDUP(表1[[#This Row],[NUMBER]]/25,0)</f>
        <v>9</v>
      </c>
    </row>
    <row r="918" spans="1:17">
      <c r="A918" s="1" t="s">
        <v>137</v>
      </c>
      <c r="B918" s="2">
        <v>43198</v>
      </c>
      <c r="C918" s="2" t="s">
        <v>144</v>
      </c>
      <c r="D918" t="s">
        <v>138</v>
      </c>
      <c r="E918">
        <v>7453089535049</v>
      </c>
      <c r="F918" t="s">
        <v>55</v>
      </c>
      <c r="G918">
        <v>39</v>
      </c>
      <c r="H918" s="10">
        <v>134</v>
      </c>
      <c r="I918" t="s">
        <v>21</v>
      </c>
      <c r="J918" t="s">
        <v>153</v>
      </c>
      <c r="K918" t="s">
        <v>58</v>
      </c>
      <c r="L918" t="s">
        <v>139</v>
      </c>
      <c r="M918" s="1"/>
      <c r="N918" s="1">
        <f>ROUNDUP(表1[[#This Row],[NUMBER]]/12,0)+1</f>
        <v>13</v>
      </c>
      <c r="O918" s="1"/>
      <c r="P918" s="1">
        <f>ROUNDUP(表1[[#This Row],[外箱贴标]]/12,0)+2</f>
        <v>2</v>
      </c>
      <c r="Q918" s="1">
        <f>ROUNDUP(表1[[#This Row],[NUMBER]]/25,0)</f>
        <v>6</v>
      </c>
    </row>
    <row r="919" spans="1:17">
      <c r="A919" s="1" t="s">
        <v>137</v>
      </c>
      <c r="B919" s="2">
        <v>43198</v>
      </c>
      <c r="C919" s="2" t="s">
        <v>144</v>
      </c>
      <c r="D919" t="s">
        <v>138</v>
      </c>
      <c r="E919">
        <v>7453089535049</v>
      </c>
      <c r="F919" t="s">
        <v>55</v>
      </c>
      <c r="G919">
        <v>40</v>
      </c>
      <c r="H919" s="10">
        <v>67</v>
      </c>
      <c r="I919" t="s">
        <v>21</v>
      </c>
      <c r="J919" t="s">
        <v>153</v>
      </c>
      <c r="K919" t="s">
        <v>58</v>
      </c>
      <c r="L919" t="s">
        <v>139</v>
      </c>
      <c r="M919" s="1"/>
      <c r="N919" s="1">
        <f>ROUNDUP(表1[[#This Row],[NUMBER]]/12,0)+1</f>
        <v>7</v>
      </c>
      <c r="O919" s="1"/>
      <c r="P919" s="1">
        <f>ROUNDUP(表1[[#This Row],[外箱贴标]]/12,0)+2</f>
        <v>2</v>
      </c>
      <c r="Q919" s="1">
        <f>ROUNDUP(表1[[#This Row],[NUMBER]]/25,0)</f>
        <v>3</v>
      </c>
    </row>
    <row r="920" spans="1:17">
      <c r="A920" t="s">
        <v>140</v>
      </c>
      <c r="B920" s="2">
        <v>43198</v>
      </c>
      <c r="C920" s="2" t="s">
        <v>146</v>
      </c>
      <c r="D920" t="s">
        <v>141</v>
      </c>
      <c r="E920">
        <v>7453089535063</v>
      </c>
      <c r="F920" t="s">
        <v>7</v>
      </c>
      <c r="G920">
        <v>35</v>
      </c>
      <c r="H920" s="10">
        <v>84</v>
      </c>
      <c r="I920" t="s">
        <v>154</v>
      </c>
      <c r="J920" t="s">
        <v>152</v>
      </c>
      <c r="K920" t="s">
        <v>58</v>
      </c>
      <c r="L920" t="s">
        <v>148</v>
      </c>
      <c r="M920" s="1"/>
      <c r="N920" s="1">
        <f>ROUNDUP(表1[[#This Row],[NUMBER]]/12,0)+1</f>
        <v>8</v>
      </c>
      <c r="O920" s="1"/>
      <c r="P920" s="1">
        <f>ROUNDUP(表1[[#This Row],[外箱贴标]]/12,0)+2</f>
        <v>2</v>
      </c>
      <c r="Q920" s="1">
        <f>ROUNDUP(表1[[#This Row],[NUMBER]]/25,0)</f>
        <v>4</v>
      </c>
    </row>
    <row r="921" spans="1:17">
      <c r="A921" t="s">
        <v>140</v>
      </c>
      <c r="B921" s="2">
        <v>43198</v>
      </c>
      <c r="C921" s="2" t="s">
        <v>146</v>
      </c>
      <c r="D921" t="s">
        <v>141</v>
      </c>
      <c r="E921">
        <v>7453089535063</v>
      </c>
      <c r="F921" t="s">
        <v>7</v>
      </c>
      <c r="G921">
        <v>36</v>
      </c>
      <c r="H921" s="10">
        <v>168</v>
      </c>
      <c r="I921" t="s">
        <v>154</v>
      </c>
      <c r="J921" t="s">
        <v>152</v>
      </c>
      <c r="K921" t="s">
        <v>58</v>
      </c>
      <c r="L921" t="s">
        <v>148</v>
      </c>
      <c r="M921" s="1"/>
      <c r="N921" s="1">
        <f>ROUNDUP(表1[[#This Row],[NUMBER]]/12,0)+1</f>
        <v>15</v>
      </c>
      <c r="O921" s="1"/>
      <c r="P921" s="1">
        <f>ROUNDUP(表1[[#This Row],[外箱贴标]]/12,0)+2</f>
        <v>2</v>
      </c>
      <c r="Q921" s="1">
        <f>ROUNDUP(表1[[#This Row],[NUMBER]]/25,0)</f>
        <v>7</v>
      </c>
    </row>
    <row r="922" spans="1:17">
      <c r="A922" t="s">
        <v>140</v>
      </c>
      <c r="B922" s="2">
        <v>43198</v>
      </c>
      <c r="C922" s="2" t="s">
        <v>146</v>
      </c>
      <c r="D922" t="s">
        <v>141</v>
      </c>
      <c r="E922">
        <v>7453089535063</v>
      </c>
      <c r="F922" t="s">
        <v>7</v>
      </c>
      <c r="G922">
        <v>37</v>
      </c>
      <c r="H922" s="10">
        <v>252</v>
      </c>
      <c r="I922" t="s">
        <v>154</v>
      </c>
      <c r="J922" t="s">
        <v>152</v>
      </c>
      <c r="K922" t="s">
        <v>58</v>
      </c>
      <c r="L922" t="s">
        <v>148</v>
      </c>
      <c r="M922" s="1"/>
      <c r="N922" s="1">
        <f>ROUNDUP(表1[[#This Row],[NUMBER]]/12,0)+1</f>
        <v>22</v>
      </c>
      <c r="O922" s="1"/>
      <c r="P922" s="1">
        <f>ROUNDUP(表1[[#This Row],[外箱贴标]]/12,0)+2</f>
        <v>2</v>
      </c>
      <c r="Q922" s="1">
        <f>ROUNDUP(表1[[#This Row],[NUMBER]]/25,0)</f>
        <v>11</v>
      </c>
    </row>
    <row r="923" spans="1:17">
      <c r="A923" t="s">
        <v>140</v>
      </c>
      <c r="B923" s="2">
        <v>43198</v>
      </c>
      <c r="C923" s="2" t="s">
        <v>146</v>
      </c>
      <c r="D923" t="s">
        <v>141</v>
      </c>
      <c r="E923">
        <v>7453089535063</v>
      </c>
      <c r="F923" t="s">
        <v>7</v>
      </c>
      <c r="G923">
        <v>38</v>
      </c>
      <c r="H923" s="10">
        <v>252</v>
      </c>
      <c r="I923" t="s">
        <v>154</v>
      </c>
      <c r="J923" t="s">
        <v>152</v>
      </c>
      <c r="K923" t="s">
        <v>58</v>
      </c>
      <c r="L923" t="s">
        <v>148</v>
      </c>
      <c r="M923" s="1"/>
      <c r="N923" s="1">
        <f>ROUNDUP(表1[[#This Row],[NUMBER]]/12,0)+1</f>
        <v>22</v>
      </c>
      <c r="O923" s="1"/>
      <c r="P923" s="1">
        <f>ROUNDUP(表1[[#This Row],[外箱贴标]]/12,0)+2</f>
        <v>2</v>
      </c>
      <c r="Q923" s="1">
        <f>ROUNDUP(表1[[#This Row],[NUMBER]]/25,0)</f>
        <v>11</v>
      </c>
    </row>
    <row r="924" spans="1:17">
      <c r="A924" t="s">
        <v>140</v>
      </c>
      <c r="B924" s="2">
        <v>43198</v>
      </c>
      <c r="C924" s="2" t="s">
        <v>146</v>
      </c>
      <c r="D924" t="s">
        <v>141</v>
      </c>
      <c r="E924">
        <v>7453089535063</v>
      </c>
      <c r="F924" t="s">
        <v>7</v>
      </c>
      <c r="G924">
        <v>39</v>
      </c>
      <c r="H924" s="10">
        <v>168</v>
      </c>
      <c r="I924" t="s">
        <v>154</v>
      </c>
      <c r="J924" t="s">
        <v>152</v>
      </c>
      <c r="K924" t="s">
        <v>58</v>
      </c>
      <c r="L924" t="s">
        <v>148</v>
      </c>
      <c r="M924" s="1"/>
      <c r="N924" s="1">
        <f>ROUNDUP(表1[[#This Row],[NUMBER]]/12,0)+1</f>
        <v>15</v>
      </c>
      <c r="O924" s="1"/>
      <c r="P924" s="1">
        <f>ROUNDUP(表1[[#This Row],[外箱贴标]]/12,0)+2</f>
        <v>2</v>
      </c>
      <c r="Q924" s="1">
        <f>ROUNDUP(表1[[#This Row],[NUMBER]]/25,0)</f>
        <v>7</v>
      </c>
    </row>
    <row r="925" spans="1:17">
      <c r="A925" t="s">
        <v>140</v>
      </c>
      <c r="B925" s="2">
        <v>43198</v>
      </c>
      <c r="C925" s="2" t="s">
        <v>146</v>
      </c>
      <c r="D925" t="s">
        <v>141</v>
      </c>
      <c r="E925">
        <v>7453089535063</v>
      </c>
      <c r="F925" t="s">
        <v>7</v>
      </c>
      <c r="G925">
        <v>40</v>
      </c>
      <c r="H925" s="10">
        <v>84</v>
      </c>
      <c r="I925" t="s">
        <v>154</v>
      </c>
      <c r="J925" t="s">
        <v>152</v>
      </c>
      <c r="K925" t="s">
        <v>58</v>
      </c>
      <c r="L925" t="s">
        <v>148</v>
      </c>
      <c r="M925" s="1"/>
      <c r="N925" s="1">
        <f>ROUNDUP(表1[[#This Row],[NUMBER]]/12,0)+1</f>
        <v>8</v>
      </c>
      <c r="O925" s="1"/>
      <c r="P925" s="1">
        <f>ROUNDUP(表1[[#This Row],[外箱贴标]]/12,0)+2</f>
        <v>2</v>
      </c>
      <c r="Q925" s="1">
        <f>ROUNDUP(表1[[#This Row],[NUMBER]]/25,0)</f>
        <v>4</v>
      </c>
    </row>
    <row r="926" spans="1:17">
      <c r="A926" t="s">
        <v>140</v>
      </c>
      <c r="B926" s="2">
        <v>43198</v>
      </c>
      <c r="C926" s="2" t="s">
        <v>146</v>
      </c>
      <c r="D926" t="s">
        <v>141</v>
      </c>
      <c r="E926">
        <v>7453089535063</v>
      </c>
      <c r="F926" t="s">
        <v>38</v>
      </c>
      <c r="G926">
        <v>35</v>
      </c>
      <c r="H926" s="10">
        <v>84</v>
      </c>
      <c r="I926" t="s">
        <v>154</v>
      </c>
      <c r="J926" t="s">
        <v>152</v>
      </c>
      <c r="K926" t="s">
        <v>58</v>
      </c>
      <c r="L926" t="s">
        <v>148</v>
      </c>
      <c r="M926" s="1"/>
      <c r="N926" s="1">
        <f>ROUNDUP(表1[[#This Row],[NUMBER]]/12,0)+1</f>
        <v>8</v>
      </c>
      <c r="O926" s="1"/>
      <c r="P926" s="1">
        <f>ROUNDUP(表1[[#This Row],[外箱贴标]]/12,0)+2</f>
        <v>2</v>
      </c>
      <c r="Q926" s="1">
        <f>ROUNDUP(表1[[#This Row],[NUMBER]]/25,0)</f>
        <v>4</v>
      </c>
    </row>
    <row r="927" spans="1:17">
      <c r="A927" t="s">
        <v>140</v>
      </c>
      <c r="B927" s="2">
        <v>43198</v>
      </c>
      <c r="C927" s="2" t="s">
        <v>146</v>
      </c>
      <c r="D927" t="s">
        <v>141</v>
      </c>
      <c r="E927">
        <v>7453089535063</v>
      </c>
      <c r="F927" t="s">
        <v>38</v>
      </c>
      <c r="G927">
        <v>36</v>
      </c>
      <c r="H927" s="10">
        <v>168</v>
      </c>
      <c r="I927" t="s">
        <v>154</v>
      </c>
      <c r="J927" t="s">
        <v>152</v>
      </c>
      <c r="K927" t="s">
        <v>58</v>
      </c>
      <c r="L927" t="s">
        <v>148</v>
      </c>
      <c r="M927" s="1"/>
      <c r="N927" s="1">
        <f>ROUNDUP(表1[[#This Row],[NUMBER]]/12,0)+1</f>
        <v>15</v>
      </c>
      <c r="O927" s="1"/>
      <c r="P927" s="1">
        <f>ROUNDUP(表1[[#This Row],[外箱贴标]]/12,0)+2</f>
        <v>2</v>
      </c>
      <c r="Q927" s="1">
        <f>ROUNDUP(表1[[#This Row],[NUMBER]]/25,0)</f>
        <v>7</v>
      </c>
    </row>
    <row r="928" spans="1:17">
      <c r="A928" t="s">
        <v>140</v>
      </c>
      <c r="B928" s="2">
        <v>43198</v>
      </c>
      <c r="C928" s="2" t="s">
        <v>146</v>
      </c>
      <c r="D928" t="s">
        <v>141</v>
      </c>
      <c r="E928">
        <v>7453089535063</v>
      </c>
      <c r="F928" t="s">
        <v>38</v>
      </c>
      <c r="G928">
        <v>37</v>
      </c>
      <c r="H928" s="10">
        <v>252</v>
      </c>
      <c r="I928" t="s">
        <v>154</v>
      </c>
      <c r="J928" t="s">
        <v>152</v>
      </c>
      <c r="K928" t="s">
        <v>58</v>
      </c>
      <c r="L928" t="s">
        <v>148</v>
      </c>
      <c r="M928" s="1"/>
      <c r="N928" s="1">
        <f>ROUNDUP(表1[[#This Row],[NUMBER]]/12,0)+1</f>
        <v>22</v>
      </c>
      <c r="O928" s="1"/>
      <c r="P928" s="1">
        <f>ROUNDUP(表1[[#This Row],[外箱贴标]]/12,0)+2</f>
        <v>2</v>
      </c>
      <c r="Q928" s="1">
        <f>ROUNDUP(表1[[#This Row],[NUMBER]]/25,0)</f>
        <v>11</v>
      </c>
    </row>
    <row r="929" spans="1:17">
      <c r="A929" t="s">
        <v>140</v>
      </c>
      <c r="B929" s="2">
        <v>43198</v>
      </c>
      <c r="C929" s="2" t="s">
        <v>146</v>
      </c>
      <c r="D929" t="s">
        <v>141</v>
      </c>
      <c r="E929">
        <v>7453089535063</v>
      </c>
      <c r="F929" t="s">
        <v>38</v>
      </c>
      <c r="G929">
        <v>38</v>
      </c>
      <c r="H929" s="10">
        <v>252</v>
      </c>
      <c r="I929" t="s">
        <v>154</v>
      </c>
      <c r="J929" t="s">
        <v>152</v>
      </c>
      <c r="K929" t="s">
        <v>58</v>
      </c>
      <c r="L929" t="s">
        <v>148</v>
      </c>
      <c r="M929" s="1"/>
      <c r="N929" s="1">
        <f>ROUNDUP(表1[[#This Row],[NUMBER]]/12,0)+1</f>
        <v>22</v>
      </c>
      <c r="O929" s="1"/>
      <c r="P929" s="1">
        <f>ROUNDUP(表1[[#This Row],[外箱贴标]]/12,0)+2</f>
        <v>2</v>
      </c>
      <c r="Q929" s="1">
        <f>ROUNDUP(表1[[#This Row],[NUMBER]]/25,0)</f>
        <v>11</v>
      </c>
    </row>
    <row r="930" spans="1:17">
      <c r="A930" t="s">
        <v>140</v>
      </c>
      <c r="B930" s="2">
        <v>43198</v>
      </c>
      <c r="C930" s="2" t="s">
        <v>146</v>
      </c>
      <c r="D930" t="s">
        <v>141</v>
      </c>
      <c r="E930">
        <v>7453089535063</v>
      </c>
      <c r="F930" t="s">
        <v>38</v>
      </c>
      <c r="G930">
        <v>39</v>
      </c>
      <c r="H930" s="10">
        <v>168</v>
      </c>
      <c r="I930" t="s">
        <v>154</v>
      </c>
      <c r="J930" t="s">
        <v>152</v>
      </c>
      <c r="K930" t="s">
        <v>58</v>
      </c>
      <c r="L930" t="s">
        <v>148</v>
      </c>
      <c r="M930" s="1"/>
      <c r="N930" s="1">
        <f>ROUNDUP(表1[[#This Row],[NUMBER]]/12,0)+1</f>
        <v>15</v>
      </c>
      <c r="O930" s="1"/>
      <c r="P930" s="1">
        <f>ROUNDUP(表1[[#This Row],[外箱贴标]]/12,0)+2</f>
        <v>2</v>
      </c>
      <c r="Q930" s="1">
        <f>ROUNDUP(表1[[#This Row],[NUMBER]]/25,0)</f>
        <v>7</v>
      </c>
    </row>
    <row r="931" spans="1:17">
      <c r="A931" t="s">
        <v>140</v>
      </c>
      <c r="B931" s="2">
        <v>43198</v>
      </c>
      <c r="C931" s="2" t="s">
        <v>146</v>
      </c>
      <c r="D931" t="s">
        <v>141</v>
      </c>
      <c r="E931">
        <v>7453089535063</v>
      </c>
      <c r="F931" t="s">
        <v>38</v>
      </c>
      <c r="G931">
        <v>40</v>
      </c>
      <c r="H931" s="10">
        <v>84</v>
      </c>
      <c r="I931" t="s">
        <v>154</v>
      </c>
      <c r="J931" t="s">
        <v>152</v>
      </c>
      <c r="K931" t="s">
        <v>58</v>
      </c>
      <c r="L931" t="s">
        <v>148</v>
      </c>
      <c r="M931" s="1"/>
      <c r="N931" s="1">
        <f>ROUNDUP(表1[[#This Row],[NUMBER]]/12,0)+1</f>
        <v>8</v>
      </c>
      <c r="O931" s="1"/>
      <c r="P931" s="1">
        <f>ROUNDUP(表1[[#This Row],[外箱贴标]]/12,0)+2</f>
        <v>2</v>
      </c>
      <c r="Q931" s="1">
        <f>ROUNDUP(表1[[#This Row],[NUMBER]]/25,0)</f>
        <v>4</v>
      </c>
    </row>
    <row r="932" spans="1:17">
      <c r="A932" t="s">
        <v>140</v>
      </c>
      <c r="B932" s="2">
        <v>43198</v>
      </c>
      <c r="C932" s="2" t="s">
        <v>146</v>
      </c>
      <c r="D932" t="s">
        <v>141</v>
      </c>
      <c r="E932">
        <v>7453089535063</v>
      </c>
      <c r="F932" t="s">
        <v>37</v>
      </c>
      <c r="G932">
        <v>35</v>
      </c>
      <c r="H932" s="10">
        <v>84</v>
      </c>
      <c r="I932" t="s">
        <v>154</v>
      </c>
      <c r="J932" t="s">
        <v>152</v>
      </c>
      <c r="K932" t="s">
        <v>58</v>
      </c>
      <c r="L932" t="s">
        <v>148</v>
      </c>
      <c r="M932" s="1"/>
      <c r="N932" s="1">
        <f>ROUNDUP(表1[[#This Row],[NUMBER]]/12,0)+1</f>
        <v>8</v>
      </c>
      <c r="O932" s="1"/>
      <c r="P932" s="1">
        <f>ROUNDUP(表1[[#This Row],[外箱贴标]]/12,0)+2</f>
        <v>2</v>
      </c>
      <c r="Q932" s="1">
        <f>ROUNDUP(表1[[#This Row],[NUMBER]]/25,0)</f>
        <v>4</v>
      </c>
    </row>
    <row r="933" spans="1:17">
      <c r="A933" t="s">
        <v>140</v>
      </c>
      <c r="B933" s="2">
        <v>43198</v>
      </c>
      <c r="C933" s="2" t="s">
        <v>146</v>
      </c>
      <c r="D933" t="s">
        <v>141</v>
      </c>
      <c r="E933">
        <v>7453089535063</v>
      </c>
      <c r="F933" t="s">
        <v>37</v>
      </c>
      <c r="G933">
        <v>36</v>
      </c>
      <c r="H933" s="10">
        <v>168</v>
      </c>
      <c r="I933" t="s">
        <v>154</v>
      </c>
      <c r="J933" t="s">
        <v>152</v>
      </c>
      <c r="K933" t="s">
        <v>58</v>
      </c>
      <c r="L933" t="s">
        <v>148</v>
      </c>
      <c r="M933" s="1"/>
      <c r="N933" s="1">
        <f>ROUNDUP(表1[[#This Row],[NUMBER]]/12,0)+1</f>
        <v>15</v>
      </c>
      <c r="O933" s="1"/>
      <c r="P933" s="1">
        <f>ROUNDUP(表1[[#This Row],[外箱贴标]]/12,0)+2</f>
        <v>2</v>
      </c>
      <c r="Q933" s="1">
        <f>ROUNDUP(表1[[#This Row],[NUMBER]]/25,0)</f>
        <v>7</v>
      </c>
    </row>
    <row r="934" spans="1:17">
      <c r="A934" t="s">
        <v>140</v>
      </c>
      <c r="B934" s="2">
        <v>43198</v>
      </c>
      <c r="C934" s="2" t="s">
        <v>146</v>
      </c>
      <c r="D934" t="s">
        <v>141</v>
      </c>
      <c r="E934">
        <v>7453089535063</v>
      </c>
      <c r="F934" t="s">
        <v>37</v>
      </c>
      <c r="G934">
        <v>37</v>
      </c>
      <c r="H934" s="10">
        <v>252</v>
      </c>
      <c r="I934" t="s">
        <v>154</v>
      </c>
      <c r="J934" t="s">
        <v>152</v>
      </c>
      <c r="K934" t="s">
        <v>58</v>
      </c>
      <c r="L934" t="s">
        <v>148</v>
      </c>
      <c r="M934" s="1"/>
      <c r="N934" s="1">
        <f>ROUNDUP(表1[[#This Row],[NUMBER]]/12,0)+1</f>
        <v>22</v>
      </c>
      <c r="O934" s="1"/>
      <c r="P934" s="1">
        <f>ROUNDUP(表1[[#This Row],[外箱贴标]]/12,0)+2</f>
        <v>2</v>
      </c>
      <c r="Q934" s="1">
        <f>ROUNDUP(表1[[#This Row],[NUMBER]]/25,0)</f>
        <v>11</v>
      </c>
    </row>
    <row r="935" spans="1:17">
      <c r="A935" t="s">
        <v>140</v>
      </c>
      <c r="B935" s="2">
        <v>43198</v>
      </c>
      <c r="C935" s="2" t="s">
        <v>146</v>
      </c>
      <c r="D935" t="s">
        <v>141</v>
      </c>
      <c r="E935">
        <v>7453089535063</v>
      </c>
      <c r="F935" t="s">
        <v>37</v>
      </c>
      <c r="G935">
        <v>38</v>
      </c>
      <c r="H935" s="10">
        <v>252</v>
      </c>
      <c r="I935" t="s">
        <v>154</v>
      </c>
      <c r="J935" t="s">
        <v>152</v>
      </c>
      <c r="K935" t="s">
        <v>58</v>
      </c>
      <c r="L935" t="s">
        <v>148</v>
      </c>
      <c r="M935" s="1"/>
      <c r="N935" s="1">
        <f>ROUNDUP(表1[[#This Row],[NUMBER]]/12,0)+1</f>
        <v>22</v>
      </c>
      <c r="O935" s="1"/>
      <c r="P935" s="1">
        <f>ROUNDUP(表1[[#This Row],[外箱贴标]]/12,0)+2</f>
        <v>2</v>
      </c>
      <c r="Q935" s="1">
        <f>ROUNDUP(表1[[#This Row],[NUMBER]]/25,0)</f>
        <v>11</v>
      </c>
    </row>
    <row r="936" spans="1:17">
      <c r="A936" t="s">
        <v>140</v>
      </c>
      <c r="B936" s="2">
        <v>43198</v>
      </c>
      <c r="C936" s="2" t="s">
        <v>146</v>
      </c>
      <c r="D936" t="s">
        <v>141</v>
      </c>
      <c r="E936">
        <v>7453089535063</v>
      </c>
      <c r="F936" t="s">
        <v>37</v>
      </c>
      <c r="G936">
        <v>39</v>
      </c>
      <c r="H936" s="10">
        <v>168</v>
      </c>
      <c r="I936" t="s">
        <v>154</v>
      </c>
      <c r="J936" t="s">
        <v>152</v>
      </c>
      <c r="K936" t="s">
        <v>58</v>
      </c>
      <c r="L936" t="s">
        <v>148</v>
      </c>
      <c r="M936" s="1"/>
      <c r="N936" s="1">
        <f>ROUNDUP(表1[[#This Row],[NUMBER]]/12,0)+1</f>
        <v>15</v>
      </c>
      <c r="O936" s="1"/>
      <c r="P936" s="1">
        <f>ROUNDUP(表1[[#This Row],[外箱贴标]]/12,0)+2</f>
        <v>2</v>
      </c>
      <c r="Q936" s="1">
        <f>ROUNDUP(表1[[#This Row],[NUMBER]]/25,0)</f>
        <v>7</v>
      </c>
    </row>
    <row r="937" spans="1:17">
      <c r="A937" t="s">
        <v>140</v>
      </c>
      <c r="B937" s="2">
        <v>43198</v>
      </c>
      <c r="C937" s="2" t="s">
        <v>146</v>
      </c>
      <c r="D937" t="s">
        <v>141</v>
      </c>
      <c r="E937">
        <v>7453089535063</v>
      </c>
      <c r="F937" t="s">
        <v>37</v>
      </c>
      <c r="G937">
        <v>40</v>
      </c>
      <c r="H937" s="10">
        <v>84</v>
      </c>
      <c r="I937" t="s">
        <v>154</v>
      </c>
      <c r="J937" t="s">
        <v>152</v>
      </c>
      <c r="K937" t="s">
        <v>58</v>
      </c>
      <c r="L937" t="s">
        <v>148</v>
      </c>
      <c r="M937" s="1"/>
      <c r="N937" s="1">
        <f>ROUNDUP(表1[[#This Row],[NUMBER]]/12,0)+1</f>
        <v>8</v>
      </c>
      <c r="O937" s="1"/>
      <c r="P937" s="1">
        <f>ROUNDUP(表1[[#This Row],[外箱贴标]]/12,0)+2</f>
        <v>2</v>
      </c>
      <c r="Q937" s="1">
        <f>ROUNDUP(表1[[#This Row],[NUMBER]]/25,0)</f>
        <v>4</v>
      </c>
    </row>
    <row r="938" spans="1:17">
      <c r="A938" t="s">
        <v>140</v>
      </c>
      <c r="B938" s="2">
        <v>43198</v>
      </c>
      <c r="C938" s="2" t="s">
        <v>146</v>
      </c>
      <c r="D938" t="s">
        <v>141</v>
      </c>
      <c r="E938">
        <v>7453089535063</v>
      </c>
      <c r="F938" t="s">
        <v>18</v>
      </c>
      <c r="G938">
        <v>35</v>
      </c>
      <c r="H938" s="10">
        <v>84</v>
      </c>
      <c r="I938" t="s">
        <v>154</v>
      </c>
      <c r="J938" t="s">
        <v>152</v>
      </c>
      <c r="K938" t="s">
        <v>58</v>
      </c>
      <c r="L938" t="s">
        <v>148</v>
      </c>
      <c r="M938" s="1"/>
      <c r="N938" s="1">
        <f>ROUNDUP(表1[[#This Row],[NUMBER]]/12,0)+1</f>
        <v>8</v>
      </c>
      <c r="O938" s="1"/>
      <c r="P938" s="1">
        <f>ROUNDUP(表1[[#This Row],[外箱贴标]]/12,0)+2</f>
        <v>2</v>
      </c>
      <c r="Q938" s="1">
        <f>ROUNDUP(表1[[#This Row],[NUMBER]]/25,0)</f>
        <v>4</v>
      </c>
    </row>
    <row r="939" spans="1:17">
      <c r="A939" t="s">
        <v>140</v>
      </c>
      <c r="B939" s="2">
        <v>43198</v>
      </c>
      <c r="C939" s="2" t="s">
        <v>146</v>
      </c>
      <c r="D939" t="s">
        <v>141</v>
      </c>
      <c r="E939">
        <v>7453089535063</v>
      </c>
      <c r="F939" t="s">
        <v>18</v>
      </c>
      <c r="G939">
        <v>36</v>
      </c>
      <c r="H939" s="10">
        <v>168</v>
      </c>
      <c r="I939" t="s">
        <v>154</v>
      </c>
      <c r="J939" t="s">
        <v>152</v>
      </c>
      <c r="K939" t="s">
        <v>58</v>
      </c>
      <c r="L939" t="s">
        <v>148</v>
      </c>
      <c r="M939" s="1"/>
      <c r="N939" s="1">
        <f>ROUNDUP(表1[[#This Row],[NUMBER]]/12,0)+1</f>
        <v>15</v>
      </c>
      <c r="O939" s="1"/>
      <c r="P939" s="1">
        <f>ROUNDUP(表1[[#This Row],[外箱贴标]]/12,0)+2</f>
        <v>2</v>
      </c>
      <c r="Q939" s="1">
        <f>ROUNDUP(表1[[#This Row],[NUMBER]]/25,0)</f>
        <v>7</v>
      </c>
    </row>
    <row r="940" spans="1:17">
      <c r="A940" t="s">
        <v>140</v>
      </c>
      <c r="B940" s="2">
        <v>43198</v>
      </c>
      <c r="C940" s="2" t="s">
        <v>146</v>
      </c>
      <c r="D940" t="s">
        <v>141</v>
      </c>
      <c r="E940">
        <v>7453089535063</v>
      </c>
      <c r="F940" t="s">
        <v>18</v>
      </c>
      <c r="G940">
        <v>37</v>
      </c>
      <c r="H940" s="10">
        <v>252</v>
      </c>
      <c r="I940" t="s">
        <v>154</v>
      </c>
      <c r="J940" t="s">
        <v>152</v>
      </c>
      <c r="K940" t="s">
        <v>58</v>
      </c>
      <c r="L940" t="s">
        <v>148</v>
      </c>
      <c r="M940" s="1"/>
      <c r="N940" s="1">
        <f>ROUNDUP(表1[[#This Row],[NUMBER]]/12,0)+1</f>
        <v>22</v>
      </c>
      <c r="O940" s="1"/>
      <c r="P940" s="1">
        <f>ROUNDUP(表1[[#This Row],[外箱贴标]]/12,0)+2</f>
        <v>2</v>
      </c>
      <c r="Q940" s="1">
        <f>ROUNDUP(表1[[#This Row],[NUMBER]]/25,0)</f>
        <v>11</v>
      </c>
    </row>
    <row r="941" spans="1:17">
      <c r="A941" t="s">
        <v>140</v>
      </c>
      <c r="B941" s="2">
        <v>43198</v>
      </c>
      <c r="C941" s="2" t="s">
        <v>146</v>
      </c>
      <c r="D941" t="s">
        <v>141</v>
      </c>
      <c r="E941">
        <v>7453089535063</v>
      </c>
      <c r="F941" t="s">
        <v>18</v>
      </c>
      <c r="G941">
        <v>38</v>
      </c>
      <c r="H941" s="10">
        <v>252</v>
      </c>
      <c r="I941" t="s">
        <v>154</v>
      </c>
      <c r="J941" t="s">
        <v>152</v>
      </c>
      <c r="K941" t="s">
        <v>58</v>
      </c>
      <c r="L941" t="s">
        <v>148</v>
      </c>
      <c r="M941" s="1"/>
      <c r="N941" s="1">
        <f>ROUNDUP(表1[[#This Row],[NUMBER]]/12,0)+1</f>
        <v>22</v>
      </c>
      <c r="O941" s="1"/>
      <c r="P941" s="1">
        <f>ROUNDUP(表1[[#This Row],[外箱贴标]]/12,0)+2</f>
        <v>2</v>
      </c>
      <c r="Q941" s="1">
        <f>ROUNDUP(表1[[#This Row],[NUMBER]]/25,0)</f>
        <v>11</v>
      </c>
    </row>
    <row r="942" spans="1:17">
      <c r="A942" t="s">
        <v>140</v>
      </c>
      <c r="B942" s="2">
        <v>43198</v>
      </c>
      <c r="C942" s="2" t="s">
        <v>146</v>
      </c>
      <c r="D942" t="s">
        <v>141</v>
      </c>
      <c r="E942">
        <v>7453089535063</v>
      </c>
      <c r="F942" t="s">
        <v>18</v>
      </c>
      <c r="G942">
        <v>39</v>
      </c>
      <c r="H942" s="10">
        <v>168</v>
      </c>
      <c r="I942" t="s">
        <v>154</v>
      </c>
      <c r="J942" t="s">
        <v>152</v>
      </c>
      <c r="K942" t="s">
        <v>58</v>
      </c>
      <c r="L942" t="s">
        <v>148</v>
      </c>
      <c r="M942" s="1"/>
      <c r="N942" s="1">
        <f>ROUNDUP(表1[[#This Row],[NUMBER]]/12,0)+1</f>
        <v>15</v>
      </c>
      <c r="O942" s="1"/>
      <c r="P942" s="1">
        <f>ROUNDUP(表1[[#This Row],[外箱贴标]]/12,0)+2</f>
        <v>2</v>
      </c>
      <c r="Q942" s="1">
        <f>ROUNDUP(表1[[#This Row],[NUMBER]]/25,0)</f>
        <v>7</v>
      </c>
    </row>
    <row r="943" spans="1:17">
      <c r="A943" t="s">
        <v>140</v>
      </c>
      <c r="B943" s="2">
        <v>43198</v>
      </c>
      <c r="C943" s="2" t="s">
        <v>146</v>
      </c>
      <c r="D943" t="s">
        <v>141</v>
      </c>
      <c r="E943">
        <v>7453089535063</v>
      </c>
      <c r="F943" t="s">
        <v>18</v>
      </c>
      <c r="G943">
        <v>40</v>
      </c>
      <c r="H943" s="10">
        <v>84</v>
      </c>
      <c r="I943" t="s">
        <v>154</v>
      </c>
      <c r="J943" t="s">
        <v>152</v>
      </c>
      <c r="K943" t="s">
        <v>58</v>
      </c>
      <c r="L943" t="s">
        <v>148</v>
      </c>
      <c r="M943" s="1"/>
      <c r="N943" s="1">
        <f>ROUNDUP(表1[[#This Row],[NUMBER]]/12,0)+1</f>
        <v>8</v>
      </c>
      <c r="O943" s="1"/>
      <c r="P943" s="1">
        <f>ROUNDUP(表1[[#This Row],[外箱贴标]]/12,0)+2</f>
        <v>2</v>
      </c>
      <c r="Q943" s="1">
        <f>ROUNDUP(表1[[#This Row],[NUMBER]]/25,0)</f>
        <v>4</v>
      </c>
    </row>
    <row r="944" spans="1:17">
      <c r="A944" t="s">
        <v>140</v>
      </c>
      <c r="B944" s="2">
        <v>43198</v>
      </c>
      <c r="C944" s="2" t="s">
        <v>146</v>
      </c>
      <c r="D944" t="s">
        <v>142</v>
      </c>
      <c r="E944">
        <v>7453089535070</v>
      </c>
      <c r="F944" t="s">
        <v>7</v>
      </c>
      <c r="G944">
        <v>39</v>
      </c>
      <c r="H944" s="10">
        <v>84</v>
      </c>
      <c r="I944" t="s">
        <v>154</v>
      </c>
      <c r="J944" t="s">
        <v>152</v>
      </c>
      <c r="K944" t="s">
        <v>58</v>
      </c>
      <c r="L944" t="s">
        <v>148</v>
      </c>
      <c r="M944" s="1"/>
      <c r="N944" s="1">
        <f>ROUNDUP(表1[[#This Row],[NUMBER]]/12,0)+1</f>
        <v>8</v>
      </c>
      <c r="O944" s="1"/>
      <c r="P944" s="1">
        <f>ROUNDUP(表1[[#This Row],[外箱贴标]]/12,0)+2</f>
        <v>2</v>
      </c>
      <c r="Q944" s="1">
        <f>ROUNDUP(表1[[#This Row],[NUMBER]]/25,0)</f>
        <v>4</v>
      </c>
    </row>
    <row r="945" spans="1:17">
      <c r="A945" t="s">
        <v>140</v>
      </c>
      <c r="B945" s="2">
        <v>43198</v>
      </c>
      <c r="C945" s="2" t="s">
        <v>146</v>
      </c>
      <c r="D945" t="s">
        <v>142</v>
      </c>
      <c r="E945">
        <v>7453089535070</v>
      </c>
      <c r="F945" t="s">
        <v>7</v>
      </c>
      <c r="G945">
        <v>40</v>
      </c>
      <c r="H945" s="10">
        <v>168</v>
      </c>
      <c r="I945" t="s">
        <v>154</v>
      </c>
      <c r="J945" t="s">
        <v>152</v>
      </c>
      <c r="K945" t="s">
        <v>58</v>
      </c>
      <c r="L945" t="s">
        <v>148</v>
      </c>
      <c r="M945" s="1"/>
      <c r="N945" s="1">
        <f>ROUNDUP(表1[[#This Row],[NUMBER]]/12,0)+1</f>
        <v>15</v>
      </c>
      <c r="O945" s="1"/>
      <c r="P945" s="1">
        <f>ROUNDUP(表1[[#This Row],[外箱贴标]]/12,0)+2</f>
        <v>2</v>
      </c>
      <c r="Q945" s="1">
        <f>ROUNDUP(表1[[#This Row],[NUMBER]]/25,0)</f>
        <v>7</v>
      </c>
    </row>
    <row r="946" spans="1:17">
      <c r="A946" t="s">
        <v>140</v>
      </c>
      <c r="B946" s="2">
        <v>43198</v>
      </c>
      <c r="C946" s="2" t="s">
        <v>146</v>
      </c>
      <c r="D946" t="s">
        <v>142</v>
      </c>
      <c r="E946">
        <v>7453089535070</v>
      </c>
      <c r="F946" t="s">
        <v>7</v>
      </c>
      <c r="G946">
        <v>41</v>
      </c>
      <c r="H946" s="10">
        <v>252</v>
      </c>
      <c r="I946" t="s">
        <v>154</v>
      </c>
      <c r="J946" t="s">
        <v>152</v>
      </c>
      <c r="K946" t="s">
        <v>58</v>
      </c>
      <c r="L946" t="s">
        <v>148</v>
      </c>
      <c r="M946" s="1"/>
      <c r="N946" s="1">
        <f>ROUNDUP(表1[[#This Row],[NUMBER]]/12,0)+1</f>
        <v>22</v>
      </c>
      <c r="O946" s="1"/>
      <c r="P946" s="1">
        <f>ROUNDUP(表1[[#This Row],[外箱贴标]]/12,0)+2</f>
        <v>2</v>
      </c>
      <c r="Q946" s="1">
        <f>ROUNDUP(表1[[#This Row],[NUMBER]]/25,0)</f>
        <v>11</v>
      </c>
    </row>
    <row r="947" spans="1:17">
      <c r="A947" t="s">
        <v>140</v>
      </c>
      <c r="B947" s="2">
        <v>43198</v>
      </c>
      <c r="C947" s="2" t="s">
        <v>146</v>
      </c>
      <c r="D947" t="s">
        <v>142</v>
      </c>
      <c r="E947">
        <v>7453089535070</v>
      </c>
      <c r="F947" t="s">
        <v>7</v>
      </c>
      <c r="G947">
        <v>42</v>
      </c>
      <c r="H947" s="10">
        <v>252</v>
      </c>
      <c r="I947" t="s">
        <v>154</v>
      </c>
      <c r="J947" t="s">
        <v>152</v>
      </c>
      <c r="K947" t="s">
        <v>58</v>
      </c>
      <c r="L947" t="s">
        <v>148</v>
      </c>
      <c r="M947" s="1"/>
      <c r="N947" s="1">
        <f>ROUNDUP(表1[[#This Row],[NUMBER]]/12,0)+1</f>
        <v>22</v>
      </c>
      <c r="O947" s="1"/>
      <c r="P947" s="1">
        <f>ROUNDUP(表1[[#This Row],[外箱贴标]]/12,0)+2</f>
        <v>2</v>
      </c>
      <c r="Q947" s="1">
        <f>ROUNDUP(表1[[#This Row],[NUMBER]]/25,0)</f>
        <v>11</v>
      </c>
    </row>
    <row r="948" spans="1:17">
      <c r="A948" t="s">
        <v>140</v>
      </c>
      <c r="B948" s="2">
        <v>43198</v>
      </c>
      <c r="C948" s="2" t="s">
        <v>146</v>
      </c>
      <c r="D948" t="s">
        <v>142</v>
      </c>
      <c r="E948">
        <v>7453089535070</v>
      </c>
      <c r="F948" t="s">
        <v>7</v>
      </c>
      <c r="G948">
        <v>43</v>
      </c>
      <c r="H948" s="10">
        <v>168</v>
      </c>
      <c r="I948" t="s">
        <v>154</v>
      </c>
      <c r="J948" t="s">
        <v>152</v>
      </c>
      <c r="K948" t="s">
        <v>58</v>
      </c>
      <c r="L948" t="s">
        <v>148</v>
      </c>
      <c r="M948" s="1"/>
      <c r="N948" s="1">
        <f>ROUNDUP(表1[[#This Row],[NUMBER]]/12,0)+1</f>
        <v>15</v>
      </c>
      <c r="O948" s="1"/>
      <c r="P948" s="1">
        <f>ROUNDUP(表1[[#This Row],[外箱贴标]]/12,0)+2</f>
        <v>2</v>
      </c>
      <c r="Q948" s="1">
        <f>ROUNDUP(表1[[#This Row],[NUMBER]]/25,0)</f>
        <v>7</v>
      </c>
    </row>
    <row r="949" spans="1:17">
      <c r="A949" t="s">
        <v>140</v>
      </c>
      <c r="B949" s="2">
        <v>43198</v>
      </c>
      <c r="C949" s="2" t="s">
        <v>146</v>
      </c>
      <c r="D949" t="s">
        <v>142</v>
      </c>
      <c r="E949">
        <v>7453089535070</v>
      </c>
      <c r="F949" t="s">
        <v>7</v>
      </c>
      <c r="G949">
        <v>44</v>
      </c>
      <c r="H949" s="10">
        <v>84</v>
      </c>
      <c r="I949" t="s">
        <v>154</v>
      </c>
      <c r="J949" t="s">
        <v>152</v>
      </c>
      <c r="K949" t="s">
        <v>58</v>
      </c>
      <c r="L949" t="s">
        <v>148</v>
      </c>
      <c r="M949" s="1"/>
      <c r="N949" s="1">
        <f>ROUNDUP(表1[[#This Row],[NUMBER]]/12,0)+1</f>
        <v>8</v>
      </c>
      <c r="O949" s="1"/>
      <c r="P949" s="1">
        <f>ROUNDUP(表1[[#This Row],[外箱贴标]]/12,0)+2</f>
        <v>2</v>
      </c>
      <c r="Q949" s="1">
        <f>ROUNDUP(表1[[#This Row],[NUMBER]]/25,0)</f>
        <v>4</v>
      </c>
    </row>
    <row r="950" spans="1:17">
      <c r="A950" t="s">
        <v>140</v>
      </c>
      <c r="B950" s="2">
        <v>43198</v>
      </c>
      <c r="C950" s="2" t="s">
        <v>146</v>
      </c>
      <c r="D950" t="s">
        <v>142</v>
      </c>
      <c r="E950">
        <v>7453089535070</v>
      </c>
      <c r="F950" t="s">
        <v>38</v>
      </c>
      <c r="G950">
        <v>39</v>
      </c>
      <c r="H950" s="10">
        <v>84</v>
      </c>
      <c r="I950" t="s">
        <v>154</v>
      </c>
      <c r="J950" t="s">
        <v>152</v>
      </c>
      <c r="K950" t="s">
        <v>58</v>
      </c>
      <c r="L950" t="s">
        <v>148</v>
      </c>
      <c r="M950" s="1"/>
      <c r="N950" s="1">
        <f>ROUNDUP(表1[[#This Row],[NUMBER]]/12,0)+1</f>
        <v>8</v>
      </c>
      <c r="O950" s="1"/>
      <c r="P950" s="1">
        <f>ROUNDUP(表1[[#This Row],[外箱贴标]]/12,0)+2</f>
        <v>2</v>
      </c>
      <c r="Q950" s="1">
        <f>ROUNDUP(表1[[#This Row],[NUMBER]]/25,0)</f>
        <v>4</v>
      </c>
    </row>
    <row r="951" spans="1:17">
      <c r="A951" t="s">
        <v>140</v>
      </c>
      <c r="B951" s="2">
        <v>43198</v>
      </c>
      <c r="C951" s="2" t="s">
        <v>146</v>
      </c>
      <c r="D951" t="s">
        <v>142</v>
      </c>
      <c r="E951">
        <v>7453089535070</v>
      </c>
      <c r="F951" t="s">
        <v>38</v>
      </c>
      <c r="G951">
        <v>40</v>
      </c>
      <c r="H951" s="10">
        <v>168</v>
      </c>
      <c r="I951" t="s">
        <v>154</v>
      </c>
      <c r="J951" t="s">
        <v>152</v>
      </c>
      <c r="K951" t="s">
        <v>58</v>
      </c>
      <c r="L951" t="s">
        <v>148</v>
      </c>
      <c r="M951" s="1"/>
      <c r="N951" s="1">
        <f>ROUNDUP(表1[[#This Row],[NUMBER]]/12,0)+1</f>
        <v>15</v>
      </c>
      <c r="O951" s="1"/>
      <c r="P951" s="1">
        <f>ROUNDUP(表1[[#This Row],[外箱贴标]]/12,0)+2</f>
        <v>2</v>
      </c>
      <c r="Q951" s="1">
        <f>ROUNDUP(表1[[#This Row],[NUMBER]]/25,0)</f>
        <v>7</v>
      </c>
    </row>
    <row r="952" spans="1:17">
      <c r="A952" t="s">
        <v>140</v>
      </c>
      <c r="B952" s="2">
        <v>43198</v>
      </c>
      <c r="C952" s="2" t="s">
        <v>146</v>
      </c>
      <c r="D952" t="s">
        <v>142</v>
      </c>
      <c r="E952">
        <v>7453089535070</v>
      </c>
      <c r="F952" t="s">
        <v>38</v>
      </c>
      <c r="G952">
        <v>41</v>
      </c>
      <c r="H952" s="10">
        <v>252</v>
      </c>
      <c r="I952" t="s">
        <v>154</v>
      </c>
      <c r="J952" t="s">
        <v>152</v>
      </c>
      <c r="K952" t="s">
        <v>58</v>
      </c>
      <c r="L952" t="s">
        <v>148</v>
      </c>
      <c r="M952" s="1"/>
      <c r="N952" s="1">
        <f>ROUNDUP(表1[[#This Row],[NUMBER]]/12,0)+1</f>
        <v>22</v>
      </c>
      <c r="O952" s="1"/>
      <c r="P952" s="1">
        <f>ROUNDUP(表1[[#This Row],[外箱贴标]]/12,0)+2</f>
        <v>2</v>
      </c>
      <c r="Q952" s="1">
        <f>ROUNDUP(表1[[#This Row],[NUMBER]]/25,0)</f>
        <v>11</v>
      </c>
    </row>
    <row r="953" spans="1:17">
      <c r="A953" t="s">
        <v>140</v>
      </c>
      <c r="B953" s="2">
        <v>43198</v>
      </c>
      <c r="C953" s="2" t="s">
        <v>146</v>
      </c>
      <c r="D953" t="s">
        <v>142</v>
      </c>
      <c r="E953">
        <v>7453089535070</v>
      </c>
      <c r="F953" t="s">
        <v>38</v>
      </c>
      <c r="G953">
        <v>42</v>
      </c>
      <c r="H953" s="10">
        <v>252</v>
      </c>
      <c r="I953" t="s">
        <v>154</v>
      </c>
      <c r="J953" t="s">
        <v>152</v>
      </c>
      <c r="K953" t="s">
        <v>58</v>
      </c>
      <c r="L953" t="s">
        <v>148</v>
      </c>
      <c r="M953" s="1"/>
      <c r="N953" s="1">
        <f>ROUNDUP(表1[[#This Row],[NUMBER]]/12,0)+1</f>
        <v>22</v>
      </c>
      <c r="O953" s="1"/>
      <c r="P953" s="1">
        <f>ROUNDUP(表1[[#This Row],[外箱贴标]]/12,0)+2</f>
        <v>2</v>
      </c>
      <c r="Q953" s="1">
        <f>ROUNDUP(表1[[#This Row],[NUMBER]]/25,0)</f>
        <v>11</v>
      </c>
    </row>
    <row r="954" spans="1:17">
      <c r="A954" t="s">
        <v>140</v>
      </c>
      <c r="B954" s="2">
        <v>43198</v>
      </c>
      <c r="C954" s="2" t="s">
        <v>146</v>
      </c>
      <c r="D954" t="s">
        <v>142</v>
      </c>
      <c r="E954">
        <v>7453089535070</v>
      </c>
      <c r="F954" t="s">
        <v>38</v>
      </c>
      <c r="G954">
        <v>43</v>
      </c>
      <c r="H954" s="10">
        <v>168</v>
      </c>
      <c r="I954" t="s">
        <v>154</v>
      </c>
      <c r="J954" t="s">
        <v>152</v>
      </c>
      <c r="K954" t="s">
        <v>58</v>
      </c>
      <c r="L954" t="s">
        <v>148</v>
      </c>
      <c r="M954" s="1"/>
      <c r="N954" s="1">
        <f>ROUNDUP(表1[[#This Row],[NUMBER]]/12,0)+1</f>
        <v>15</v>
      </c>
      <c r="O954" s="1"/>
      <c r="P954" s="1">
        <f>ROUNDUP(表1[[#This Row],[外箱贴标]]/12,0)+2</f>
        <v>2</v>
      </c>
      <c r="Q954" s="1">
        <f>ROUNDUP(表1[[#This Row],[NUMBER]]/25,0)</f>
        <v>7</v>
      </c>
    </row>
    <row r="955" spans="1:17">
      <c r="A955" t="s">
        <v>140</v>
      </c>
      <c r="B955" s="2">
        <v>43198</v>
      </c>
      <c r="C955" s="2" t="s">
        <v>146</v>
      </c>
      <c r="D955" t="s">
        <v>142</v>
      </c>
      <c r="E955">
        <v>7453089535070</v>
      </c>
      <c r="F955" t="s">
        <v>38</v>
      </c>
      <c r="G955">
        <v>44</v>
      </c>
      <c r="H955" s="10">
        <v>84</v>
      </c>
      <c r="I955" t="s">
        <v>154</v>
      </c>
      <c r="J955" t="s">
        <v>152</v>
      </c>
      <c r="K955" t="s">
        <v>58</v>
      </c>
      <c r="L955" t="s">
        <v>148</v>
      </c>
      <c r="M955" s="1"/>
      <c r="N955" s="1">
        <f>ROUNDUP(表1[[#This Row],[NUMBER]]/12,0)+1</f>
        <v>8</v>
      </c>
      <c r="O955" s="1"/>
      <c r="P955" s="1">
        <f>ROUNDUP(表1[[#This Row],[外箱贴标]]/12,0)+2</f>
        <v>2</v>
      </c>
      <c r="Q955" s="1">
        <f>ROUNDUP(表1[[#This Row],[NUMBER]]/25,0)</f>
        <v>4</v>
      </c>
    </row>
    <row r="956" spans="1:17">
      <c r="A956" t="s">
        <v>140</v>
      </c>
      <c r="B956" s="2">
        <v>43198</v>
      </c>
      <c r="C956" s="2" t="s">
        <v>146</v>
      </c>
      <c r="D956" t="s">
        <v>142</v>
      </c>
      <c r="E956">
        <v>7453089535070</v>
      </c>
      <c r="F956" t="s">
        <v>37</v>
      </c>
      <c r="G956">
        <v>39</v>
      </c>
      <c r="H956" s="10">
        <v>84</v>
      </c>
      <c r="I956" t="s">
        <v>154</v>
      </c>
      <c r="J956" t="s">
        <v>152</v>
      </c>
      <c r="K956" t="s">
        <v>58</v>
      </c>
      <c r="L956" t="s">
        <v>148</v>
      </c>
      <c r="M956" s="1"/>
      <c r="N956" s="1">
        <f>ROUNDUP(表1[[#This Row],[NUMBER]]/12,0)+1</f>
        <v>8</v>
      </c>
      <c r="O956" s="1"/>
      <c r="P956" s="1">
        <f>ROUNDUP(表1[[#This Row],[外箱贴标]]/12,0)+2</f>
        <v>2</v>
      </c>
      <c r="Q956" s="1">
        <f>ROUNDUP(表1[[#This Row],[NUMBER]]/25,0)</f>
        <v>4</v>
      </c>
    </row>
    <row r="957" spans="1:17">
      <c r="A957" t="s">
        <v>140</v>
      </c>
      <c r="B957" s="2">
        <v>43198</v>
      </c>
      <c r="C957" s="2" t="s">
        <v>146</v>
      </c>
      <c r="D957" t="s">
        <v>142</v>
      </c>
      <c r="E957">
        <v>7453089535070</v>
      </c>
      <c r="F957" t="s">
        <v>37</v>
      </c>
      <c r="G957">
        <v>40</v>
      </c>
      <c r="H957" s="10">
        <v>168</v>
      </c>
      <c r="I957" t="s">
        <v>154</v>
      </c>
      <c r="J957" t="s">
        <v>152</v>
      </c>
      <c r="K957" t="s">
        <v>58</v>
      </c>
      <c r="L957" t="s">
        <v>148</v>
      </c>
      <c r="M957" s="1"/>
      <c r="N957" s="1">
        <f>ROUNDUP(表1[[#This Row],[NUMBER]]/12,0)+1</f>
        <v>15</v>
      </c>
      <c r="O957" s="1"/>
      <c r="P957" s="1">
        <f>ROUNDUP(表1[[#This Row],[外箱贴标]]/12,0)+2</f>
        <v>2</v>
      </c>
      <c r="Q957" s="1">
        <f>ROUNDUP(表1[[#This Row],[NUMBER]]/25,0)</f>
        <v>7</v>
      </c>
    </row>
    <row r="958" spans="1:17">
      <c r="A958" t="s">
        <v>140</v>
      </c>
      <c r="B958" s="2">
        <v>43198</v>
      </c>
      <c r="C958" s="2" t="s">
        <v>146</v>
      </c>
      <c r="D958" t="s">
        <v>142</v>
      </c>
      <c r="E958">
        <v>7453089535070</v>
      </c>
      <c r="F958" t="s">
        <v>37</v>
      </c>
      <c r="G958">
        <v>41</v>
      </c>
      <c r="H958" s="10">
        <v>252</v>
      </c>
      <c r="I958" t="s">
        <v>154</v>
      </c>
      <c r="J958" t="s">
        <v>152</v>
      </c>
      <c r="K958" t="s">
        <v>58</v>
      </c>
      <c r="L958" t="s">
        <v>148</v>
      </c>
      <c r="M958" s="1"/>
      <c r="N958" s="1">
        <f>ROUNDUP(表1[[#This Row],[NUMBER]]/12,0)+1</f>
        <v>22</v>
      </c>
      <c r="O958" s="1"/>
      <c r="P958" s="1">
        <f>ROUNDUP(表1[[#This Row],[外箱贴标]]/12,0)+2</f>
        <v>2</v>
      </c>
      <c r="Q958" s="1">
        <f>ROUNDUP(表1[[#This Row],[NUMBER]]/25,0)</f>
        <v>11</v>
      </c>
    </row>
    <row r="959" spans="1:17">
      <c r="A959" t="s">
        <v>140</v>
      </c>
      <c r="B959" s="2">
        <v>43198</v>
      </c>
      <c r="C959" s="2" t="s">
        <v>146</v>
      </c>
      <c r="D959" t="s">
        <v>142</v>
      </c>
      <c r="E959">
        <v>7453089535070</v>
      </c>
      <c r="F959" t="s">
        <v>37</v>
      </c>
      <c r="G959">
        <v>42</v>
      </c>
      <c r="H959" s="10">
        <v>252</v>
      </c>
      <c r="I959" t="s">
        <v>154</v>
      </c>
      <c r="J959" t="s">
        <v>152</v>
      </c>
      <c r="K959" t="s">
        <v>58</v>
      </c>
      <c r="L959" t="s">
        <v>148</v>
      </c>
      <c r="M959" s="1"/>
      <c r="N959" s="1">
        <f>ROUNDUP(表1[[#This Row],[NUMBER]]/12,0)+1</f>
        <v>22</v>
      </c>
      <c r="O959" s="1"/>
      <c r="P959" s="1">
        <f>ROUNDUP(表1[[#This Row],[外箱贴标]]/12,0)+2</f>
        <v>2</v>
      </c>
      <c r="Q959" s="1">
        <f>ROUNDUP(表1[[#This Row],[NUMBER]]/25,0)</f>
        <v>11</v>
      </c>
    </row>
    <row r="960" spans="1:17">
      <c r="A960" t="s">
        <v>140</v>
      </c>
      <c r="B960" s="2">
        <v>43198</v>
      </c>
      <c r="C960" s="2" t="s">
        <v>146</v>
      </c>
      <c r="D960" t="s">
        <v>142</v>
      </c>
      <c r="E960">
        <v>7453089535070</v>
      </c>
      <c r="F960" t="s">
        <v>37</v>
      </c>
      <c r="G960">
        <v>43</v>
      </c>
      <c r="H960" s="10">
        <v>168</v>
      </c>
      <c r="I960" t="s">
        <v>154</v>
      </c>
      <c r="J960" t="s">
        <v>152</v>
      </c>
      <c r="K960" t="s">
        <v>58</v>
      </c>
      <c r="L960" t="s">
        <v>148</v>
      </c>
      <c r="M960" s="1"/>
      <c r="N960" s="1">
        <f>ROUNDUP(表1[[#This Row],[NUMBER]]/12,0)+1</f>
        <v>15</v>
      </c>
      <c r="O960" s="1"/>
      <c r="P960" s="1">
        <f>ROUNDUP(表1[[#This Row],[外箱贴标]]/12,0)+2</f>
        <v>2</v>
      </c>
      <c r="Q960" s="1">
        <f>ROUNDUP(表1[[#This Row],[NUMBER]]/25,0)</f>
        <v>7</v>
      </c>
    </row>
    <row r="961" spans="1:17">
      <c r="A961" t="s">
        <v>140</v>
      </c>
      <c r="B961" s="2">
        <v>43198</v>
      </c>
      <c r="C961" s="2" t="s">
        <v>146</v>
      </c>
      <c r="D961" t="s">
        <v>142</v>
      </c>
      <c r="E961">
        <v>7453089535070</v>
      </c>
      <c r="F961" t="s">
        <v>37</v>
      </c>
      <c r="G961">
        <v>44</v>
      </c>
      <c r="H961" s="10">
        <v>84</v>
      </c>
      <c r="I961" t="s">
        <v>154</v>
      </c>
      <c r="J961" t="s">
        <v>152</v>
      </c>
      <c r="K961" t="s">
        <v>58</v>
      </c>
      <c r="L961" t="s">
        <v>148</v>
      </c>
      <c r="M961" s="1"/>
      <c r="N961" s="1">
        <f>ROUNDUP(表1[[#This Row],[NUMBER]]/12,0)+1</f>
        <v>8</v>
      </c>
      <c r="O961" s="1"/>
      <c r="P961" s="1">
        <f>ROUNDUP(表1[[#This Row],[外箱贴标]]/12,0)+2</f>
        <v>2</v>
      </c>
      <c r="Q961" s="1">
        <f>ROUNDUP(表1[[#This Row],[NUMBER]]/25,0)</f>
        <v>4</v>
      </c>
    </row>
    <row r="962" spans="1:17">
      <c r="A962" t="s">
        <v>140</v>
      </c>
      <c r="B962" s="2">
        <v>43198</v>
      </c>
      <c r="C962" s="2" t="s">
        <v>146</v>
      </c>
      <c r="D962" t="s">
        <v>142</v>
      </c>
      <c r="E962">
        <v>7453089535070</v>
      </c>
      <c r="F962" t="s">
        <v>18</v>
      </c>
      <c r="G962">
        <v>39</v>
      </c>
      <c r="H962" s="10">
        <v>84</v>
      </c>
      <c r="I962" t="s">
        <v>154</v>
      </c>
      <c r="J962" t="s">
        <v>152</v>
      </c>
      <c r="K962" t="s">
        <v>58</v>
      </c>
      <c r="L962" t="s">
        <v>148</v>
      </c>
      <c r="M962" s="1"/>
      <c r="N962" s="1">
        <f>ROUNDUP(表1[[#This Row],[NUMBER]]/12,0)+1</f>
        <v>8</v>
      </c>
      <c r="O962" s="1"/>
      <c r="P962" s="1">
        <f>ROUNDUP(表1[[#This Row],[外箱贴标]]/12,0)+2</f>
        <v>2</v>
      </c>
      <c r="Q962" s="1">
        <f>ROUNDUP(表1[[#This Row],[NUMBER]]/25,0)</f>
        <v>4</v>
      </c>
    </row>
    <row r="963" spans="1:17">
      <c r="A963" t="s">
        <v>140</v>
      </c>
      <c r="B963" s="2">
        <v>43198</v>
      </c>
      <c r="C963" s="2" t="s">
        <v>146</v>
      </c>
      <c r="D963" t="s">
        <v>142</v>
      </c>
      <c r="E963">
        <v>7453089535070</v>
      </c>
      <c r="F963" t="s">
        <v>18</v>
      </c>
      <c r="G963">
        <v>40</v>
      </c>
      <c r="H963" s="10">
        <v>168</v>
      </c>
      <c r="I963" t="s">
        <v>154</v>
      </c>
      <c r="J963" t="s">
        <v>152</v>
      </c>
      <c r="K963" t="s">
        <v>58</v>
      </c>
      <c r="L963" t="s">
        <v>148</v>
      </c>
      <c r="M963" s="1"/>
      <c r="N963" s="1">
        <f>ROUNDUP(表1[[#This Row],[NUMBER]]/12,0)+1</f>
        <v>15</v>
      </c>
      <c r="O963" s="1"/>
      <c r="P963" s="1">
        <f>ROUNDUP(表1[[#This Row],[外箱贴标]]/12,0)+2</f>
        <v>2</v>
      </c>
      <c r="Q963" s="1">
        <f>ROUNDUP(表1[[#This Row],[NUMBER]]/25,0)</f>
        <v>7</v>
      </c>
    </row>
    <row r="964" spans="1:17">
      <c r="A964" t="s">
        <v>140</v>
      </c>
      <c r="B964" s="2">
        <v>43198</v>
      </c>
      <c r="C964" s="2" t="s">
        <v>146</v>
      </c>
      <c r="D964" t="s">
        <v>142</v>
      </c>
      <c r="E964">
        <v>7453089535070</v>
      </c>
      <c r="F964" t="s">
        <v>18</v>
      </c>
      <c r="G964">
        <v>41</v>
      </c>
      <c r="H964" s="10">
        <v>252</v>
      </c>
      <c r="I964" t="s">
        <v>154</v>
      </c>
      <c r="J964" t="s">
        <v>152</v>
      </c>
      <c r="K964" t="s">
        <v>58</v>
      </c>
      <c r="L964" t="s">
        <v>148</v>
      </c>
      <c r="M964" s="1"/>
      <c r="N964" s="1">
        <f>ROUNDUP(表1[[#This Row],[NUMBER]]/12,0)+1</f>
        <v>22</v>
      </c>
      <c r="O964" s="1"/>
      <c r="P964" s="1">
        <f>ROUNDUP(表1[[#This Row],[外箱贴标]]/12,0)+2</f>
        <v>2</v>
      </c>
      <c r="Q964" s="1">
        <f>ROUNDUP(表1[[#This Row],[NUMBER]]/25,0)</f>
        <v>11</v>
      </c>
    </row>
    <row r="965" spans="1:17">
      <c r="A965" t="s">
        <v>140</v>
      </c>
      <c r="B965" s="2">
        <v>43198</v>
      </c>
      <c r="C965" s="2" t="s">
        <v>146</v>
      </c>
      <c r="D965" t="s">
        <v>142</v>
      </c>
      <c r="E965">
        <v>7453089535070</v>
      </c>
      <c r="F965" t="s">
        <v>18</v>
      </c>
      <c r="G965">
        <v>42</v>
      </c>
      <c r="H965" s="10">
        <v>252</v>
      </c>
      <c r="I965" t="s">
        <v>154</v>
      </c>
      <c r="J965" t="s">
        <v>152</v>
      </c>
      <c r="K965" t="s">
        <v>58</v>
      </c>
      <c r="L965" t="s">
        <v>148</v>
      </c>
      <c r="M965" s="1"/>
      <c r="N965" s="1">
        <f>ROUNDUP(表1[[#This Row],[NUMBER]]/12,0)+1</f>
        <v>22</v>
      </c>
      <c r="O965" s="1"/>
      <c r="P965" s="1">
        <f>ROUNDUP(表1[[#This Row],[外箱贴标]]/12,0)+2</f>
        <v>2</v>
      </c>
      <c r="Q965" s="1">
        <f>ROUNDUP(表1[[#This Row],[NUMBER]]/25,0)</f>
        <v>11</v>
      </c>
    </row>
    <row r="966" spans="1:17">
      <c r="A966" t="s">
        <v>140</v>
      </c>
      <c r="B966" s="2">
        <v>43198</v>
      </c>
      <c r="C966" s="2" t="s">
        <v>146</v>
      </c>
      <c r="D966" t="s">
        <v>142</v>
      </c>
      <c r="E966">
        <v>7453089535070</v>
      </c>
      <c r="F966" t="s">
        <v>18</v>
      </c>
      <c r="G966">
        <v>43</v>
      </c>
      <c r="H966" s="10">
        <v>168</v>
      </c>
      <c r="I966" t="s">
        <v>154</v>
      </c>
      <c r="J966" t="s">
        <v>152</v>
      </c>
      <c r="K966" t="s">
        <v>58</v>
      </c>
      <c r="L966" t="s">
        <v>148</v>
      </c>
      <c r="M966" s="1"/>
      <c r="N966" s="1">
        <f>ROUNDUP(表1[[#This Row],[NUMBER]]/12,0)+1</f>
        <v>15</v>
      </c>
      <c r="O966" s="1"/>
      <c r="P966" s="1">
        <f>ROUNDUP(表1[[#This Row],[外箱贴标]]/12,0)+2</f>
        <v>2</v>
      </c>
      <c r="Q966" s="1">
        <f>ROUNDUP(表1[[#This Row],[NUMBER]]/25,0)</f>
        <v>7</v>
      </c>
    </row>
    <row r="967" spans="1:17">
      <c r="A967" t="s">
        <v>140</v>
      </c>
      <c r="B967" s="2">
        <v>43198</v>
      </c>
      <c r="C967" s="2" t="s">
        <v>146</v>
      </c>
      <c r="D967" t="s">
        <v>142</v>
      </c>
      <c r="E967">
        <v>7453089535070</v>
      </c>
      <c r="F967" t="s">
        <v>18</v>
      </c>
      <c r="G967">
        <v>44</v>
      </c>
      <c r="H967" s="10">
        <v>84</v>
      </c>
      <c r="I967" t="s">
        <v>154</v>
      </c>
      <c r="J967" t="s">
        <v>152</v>
      </c>
      <c r="K967" t="s">
        <v>58</v>
      </c>
      <c r="L967" t="s">
        <v>148</v>
      </c>
      <c r="M967" s="1"/>
      <c r="N967" s="1">
        <f>ROUNDUP(表1[[#This Row],[NUMBER]]/12,0)+1</f>
        <v>8</v>
      </c>
      <c r="O967" s="1"/>
      <c r="P967" s="1">
        <f>ROUNDUP(表1[[#This Row],[外箱贴标]]/12,0)+2</f>
        <v>2</v>
      </c>
      <c r="Q967" s="1">
        <f>ROUNDUP(表1[[#This Row],[NUMBER]]/25,0)</f>
        <v>4</v>
      </c>
    </row>
    <row r="968" spans="1:17" s="4" customFormat="1">
      <c r="A968" s="4" t="s">
        <v>140</v>
      </c>
      <c r="B968" s="2">
        <v>43198</v>
      </c>
      <c r="C968" s="9" t="s">
        <v>146</v>
      </c>
      <c r="D968" s="4" t="s">
        <v>143</v>
      </c>
      <c r="E968" s="3">
        <v>7453089534059</v>
      </c>
      <c r="F968" s="4" t="s">
        <v>7</v>
      </c>
      <c r="G968" s="4">
        <v>35</v>
      </c>
      <c r="H968" s="12">
        <v>84</v>
      </c>
      <c r="I968" s="4" t="s">
        <v>154</v>
      </c>
      <c r="J968" s="4" t="s">
        <v>152</v>
      </c>
      <c r="K968" s="4" t="s">
        <v>58</v>
      </c>
      <c r="L968" s="4" t="s">
        <v>147</v>
      </c>
      <c r="M968" s="3"/>
      <c r="N968" s="3">
        <f>ROUNDUP(表1[[#This Row],[NUMBER]]/12,0)+1</f>
        <v>8</v>
      </c>
      <c r="O968" s="3"/>
      <c r="P968" s="3">
        <f>ROUNDUP(表1[[#This Row],[外箱贴标]]/12,0)+2</f>
        <v>2</v>
      </c>
      <c r="Q968" s="3">
        <f>ROUNDUP(表1[[#This Row],[NUMBER]]/25,0)</f>
        <v>4</v>
      </c>
    </row>
    <row r="969" spans="1:17">
      <c r="A969" t="s">
        <v>140</v>
      </c>
      <c r="B969" s="2">
        <v>43198</v>
      </c>
      <c r="C969" s="2" t="s">
        <v>146</v>
      </c>
      <c r="D969" t="s">
        <v>143</v>
      </c>
      <c r="E969" s="1">
        <v>7453089534059</v>
      </c>
      <c r="F969" t="s">
        <v>7</v>
      </c>
      <c r="G969">
        <v>36</v>
      </c>
      <c r="H969" s="10">
        <v>168</v>
      </c>
      <c r="I969" t="s">
        <v>154</v>
      </c>
      <c r="J969" t="s">
        <v>152</v>
      </c>
      <c r="K969" t="s">
        <v>58</v>
      </c>
      <c r="L969" t="s">
        <v>147</v>
      </c>
      <c r="M969" s="1"/>
      <c r="N969" s="1">
        <f>ROUNDUP(表1[[#This Row],[NUMBER]]/12,0)+1</f>
        <v>15</v>
      </c>
      <c r="O969" s="1"/>
      <c r="P969" s="1">
        <f>ROUNDUP(表1[[#This Row],[外箱贴标]]/12,0)+2</f>
        <v>2</v>
      </c>
      <c r="Q969" s="1">
        <f>ROUNDUP(表1[[#This Row],[NUMBER]]/25,0)</f>
        <v>7</v>
      </c>
    </row>
    <row r="970" spans="1:17">
      <c r="A970" t="s">
        <v>140</v>
      </c>
      <c r="B970" s="2">
        <v>43198</v>
      </c>
      <c r="C970" s="2" t="s">
        <v>146</v>
      </c>
      <c r="D970" t="s">
        <v>143</v>
      </c>
      <c r="E970" s="1">
        <v>7453089534059</v>
      </c>
      <c r="F970" t="s">
        <v>7</v>
      </c>
      <c r="G970">
        <v>37</v>
      </c>
      <c r="H970" s="10">
        <v>252</v>
      </c>
      <c r="I970" t="s">
        <v>154</v>
      </c>
      <c r="J970" t="s">
        <v>152</v>
      </c>
      <c r="K970" t="s">
        <v>58</v>
      </c>
      <c r="L970" t="s">
        <v>147</v>
      </c>
      <c r="M970" s="1"/>
      <c r="N970" s="1">
        <f>ROUNDUP(表1[[#This Row],[NUMBER]]/12,0)+1</f>
        <v>22</v>
      </c>
      <c r="O970" s="1"/>
      <c r="P970" s="1">
        <f>ROUNDUP(表1[[#This Row],[外箱贴标]]/12,0)+2</f>
        <v>2</v>
      </c>
      <c r="Q970" s="1">
        <f>ROUNDUP(表1[[#This Row],[NUMBER]]/25,0)</f>
        <v>11</v>
      </c>
    </row>
    <row r="971" spans="1:17">
      <c r="A971" t="s">
        <v>140</v>
      </c>
      <c r="B971" s="2">
        <v>43198</v>
      </c>
      <c r="C971" s="2" t="s">
        <v>146</v>
      </c>
      <c r="D971" t="s">
        <v>143</v>
      </c>
      <c r="E971" s="1">
        <v>7453089534059</v>
      </c>
      <c r="F971" t="s">
        <v>7</v>
      </c>
      <c r="G971">
        <v>38</v>
      </c>
      <c r="H971" s="10">
        <v>252</v>
      </c>
      <c r="I971" t="s">
        <v>154</v>
      </c>
      <c r="J971" t="s">
        <v>152</v>
      </c>
      <c r="K971" t="s">
        <v>58</v>
      </c>
      <c r="L971" t="s">
        <v>147</v>
      </c>
      <c r="M971" s="1"/>
      <c r="N971" s="1">
        <f>ROUNDUP(表1[[#This Row],[NUMBER]]/12,0)+1</f>
        <v>22</v>
      </c>
      <c r="O971" s="1"/>
      <c r="P971" s="1">
        <f>ROUNDUP(表1[[#This Row],[外箱贴标]]/12,0)+2</f>
        <v>2</v>
      </c>
      <c r="Q971" s="1">
        <f>ROUNDUP(表1[[#This Row],[NUMBER]]/25,0)</f>
        <v>11</v>
      </c>
    </row>
    <row r="972" spans="1:17">
      <c r="A972" t="s">
        <v>140</v>
      </c>
      <c r="B972" s="2">
        <v>43198</v>
      </c>
      <c r="C972" s="2" t="s">
        <v>146</v>
      </c>
      <c r="D972" t="s">
        <v>143</v>
      </c>
      <c r="E972" s="1">
        <v>7453089534059</v>
      </c>
      <c r="F972" t="s">
        <v>7</v>
      </c>
      <c r="G972">
        <v>39</v>
      </c>
      <c r="H972" s="10">
        <v>168</v>
      </c>
      <c r="I972" t="s">
        <v>154</v>
      </c>
      <c r="J972" t="s">
        <v>152</v>
      </c>
      <c r="K972" t="s">
        <v>58</v>
      </c>
      <c r="L972" t="s">
        <v>147</v>
      </c>
      <c r="M972" s="1"/>
      <c r="N972" s="1">
        <f>ROUNDUP(表1[[#This Row],[NUMBER]]/12,0)+1</f>
        <v>15</v>
      </c>
      <c r="O972" s="1"/>
      <c r="P972" s="1">
        <f>ROUNDUP(表1[[#This Row],[外箱贴标]]/12,0)+2</f>
        <v>2</v>
      </c>
      <c r="Q972" s="1">
        <f>ROUNDUP(表1[[#This Row],[NUMBER]]/25,0)</f>
        <v>7</v>
      </c>
    </row>
    <row r="973" spans="1:17">
      <c r="A973" t="s">
        <v>140</v>
      </c>
      <c r="B973" s="2">
        <v>43198</v>
      </c>
      <c r="C973" s="2" t="s">
        <v>146</v>
      </c>
      <c r="D973" t="s">
        <v>143</v>
      </c>
      <c r="E973" s="1">
        <v>7453089534059</v>
      </c>
      <c r="F973" t="s">
        <v>7</v>
      </c>
      <c r="G973">
        <v>40</v>
      </c>
      <c r="H973" s="10">
        <v>84</v>
      </c>
      <c r="I973" t="s">
        <v>154</v>
      </c>
      <c r="J973" t="s">
        <v>152</v>
      </c>
      <c r="K973" t="s">
        <v>58</v>
      </c>
      <c r="L973" t="s">
        <v>147</v>
      </c>
      <c r="M973" s="1"/>
      <c r="N973" s="1">
        <f>ROUNDUP(表1[[#This Row],[NUMBER]]/12,0)+1</f>
        <v>8</v>
      </c>
      <c r="O973" s="1"/>
      <c r="P973" s="1">
        <f>ROUNDUP(表1[[#This Row],[外箱贴标]]/12,0)+2</f>
        <v>2</v>
      </c>
      <c r="Q973" s="1">
        <f>ROUNDUP(表1[[#This Row],[NUMBER]]/25,0)</f>
        <v>4</v>
      </c>
    </row>
    <row r="974" spans="1:17">
      <c r="A974" t="s">
        <v>140</v>
      </c>
      <c r="B974" s="2">
        <v>43198</v>
      </c>
      <c r="C974" s="2" t="s">
        <v>146</v>
      </c>
      <c r="D974" t="s">
        <v>143</v>
      </c>
      <c r="E974" s="1">
        <v>7453089534059</v>
      </c>
      <c r="F974" t="s">
        <v>38</v>
      </c>
      <c r="G974">
        <v>35</v>
      </c>
      <c r="H974" s="10">
        <v>84</v>
      </c>
      <c r="I974" t="s">
        <v>154</v>
      </c>
      <c r="J974" t="s">
        <v>152</v>
      </c>
      <c r="K974" t="s">
        <v>58</v>
      </c>
      <c r="L974" t="s">
        <v>147</v>
      </c>
      <c r="M974" s="1"/>
      <c r="N974" s="1">
        <f>ROUNDUP(表1[[#This Row],[NUMBER]]/12,0)+1</f>
        <v>8</v>
      </c>
      <c r="O974" s="1"/>
      <c r="P974" s="1">
        <f>ROUNDUP(表1[[#This Row],[外箱贴标]]/12,0)+2</f>
        <v>2</v>
      </c>
      <c r="Q974" s="1">
        <f>ROUNDUP(表1[[#This Row],[NUMBER]]/25,0)</f>
        <v>4</v>
      </c>
    </row>
    <row r="975" spans="1:17">
      <c r="A975" t="s">
        <v>140</v>
      </c>
      <c r="B975" s="2">
        <v>43198</v>
      </c>
      <c r="C975" s="2" t="s">
        <v>146</v>
      </c>
      <c r="D975" t="s">
        <v>143</v>
      </c>
      <c r="E975" s="1">
        <v>7453089534059</v>
      </c>
      <c r="F975" t="s">
        <v>38</v>
      </c>
      <c r="G975">
        <v>36</v>
      </c>
      <c r="H975" s="10">
        <v>168</v>
      </c>
      <c r="I975" t="s">
        <v>154</v>
      </c>
      <c r="J975" t="s">
        <v>152</v>
      </c>
      <c r="K975" t="s">
        <v>58</v>
      </c>
      <c r="L975" t="s">
        <v>147</v>
      </c>
      <c r="M975" s="1"/>
      <c r="N975" s="1">
        <f>ROUNDUP(表1[[#This Row],[NUMBER]]/12,0)+1</f>
        <v>15</v>
      </c>
      <c r="O975" s="1"/>
      <c r="P975" s="1">
        <f>ROUNDUP(表1[[#This Row],[外箱贴标]]/12,0)+2</f>
        <v>2</v>
      </c>
      <c r="Q975" s="1">
        <f>ROUNDUP(表1[[#This Row],[NUMBER]]/25,0)</f>
        <v>7</v>
      </c>
    </row>
    <row r="976" spans="1:17">
      <c r="A976" t="s">
        <v>140</v>
      </c>
      <c r="B976" s="2">
        <v>43198</v>
      </c>
      <c r="C976" s="2" t="s">
        <v>146</v>
      </c>
      <c r="D976" t="s">
        <v>143</v>
      </c>
      <c r="E976" s="1">
        <v>7453089534059</v>
      </c>
      <c r="F976" t="s">
        <v>38</v>
      </c>
      <c r="G976">
        <v>37</v>
      </c>
      <c r="H976" s="10">
        <v>252</v>
      </c>
      <c r="I976" t="s">
        <v>154</v>
      </c>
      <c r="J976" t="s">
        <v>152</v>
      </c>
      <c r="K976" t="s">
        <v>58</v>
      </c>
      <c r="L976" t="s">
        <v>147</v>
      </c>
      <c r="M976" s="1"/>
      <c r="N976" s="1">
        <f>ROUNDUP(表1[[#This Row],[NUMBER]]/12,0)+1</f>
        <v>22</v>
      </c>
      <c r="O976" s="1"/>
      <c r="P976" s="1">
        <f>ROUNDUP(表1[[#This Row],[外箱贴标]]/12,0)+2</f>
        <v>2</v>
      </c>
      <c r="Q976" s="1">
        <f>ROUNDUP(表1[[#This Row],[NUMBER]]/25,0)</f>
        <v>11</v>
      </c>
    </row>
    <row r="977" spans="1:17">
      <c r="A977" t="s">
        <v>140</v>
      </c>
      <c r="B977" s="2">
        <v>43198</v>
      </c>
      <c r="C977" s="2" t="s">
        <v>146</v>
      </c>
      <c r="D977" t="s">
        <v>143</v>
      </c>
      <c r="E977" s="1">
        <v>7453089534059</v>
      </c>
      <c r="F977" t="s">
        <v>38</v>
      </c>
      <c r="G977">
        <v>38</v>
      </c>
      <c r="H977" s="10">
        <v>252</v>
      </c>
      <c r="I977" t="s">
        <v>154</v>
      </c>
      <c r="J977" t="s">
        <v>152</v>
      </c>
      <c r="K977" t="s">
        <v>58</v>
      </c>
      <c r="L977" t="s">
        <v>147</v>
      </c>
      <c r="M977" s="1"/>
      <c r="N977" s="1">
        <f>ROUNDUP(表1[[#This Row],[NUMBER]]/12,0)+1</f>
        <v>22</v>
      </c>
      <c r="O977" s="1"/>
      <c r="P977" s="1">
        <f>ROUNDUP(表1[[#This Row],[外箱贴标]]/12,0)+2</f>
        <v>2</v>
      </c>
      <c r="Q977" s="1">
        <f>ROUNDUP(表1[[#This Row],[NUMBER]]/25,0)</f>
        <v>11</v>
      </c>
    </row>
    <row r="978" spans="1:17">
      <c r="A978" t="s">
        <v>140</v>
      </c>
      <c r="B978" s="2">
        <v>43198</v>
      </c>
      <c r="C978" s="2" t="s">
        <v>146</v>
      </c>
      <c r="D978" t="s">
        <v>143</v>
      </c>
      <c r="E978" s="1">
        <v>7453089534059</v>
      </c>
      <c r="F978" t="s">
        <v>38</v>
      </c>
      <c r="G978">
        <v>39</v>
      </c>
      <c r="H978" s="10">
        <v>168</v>
      </c>
      <c r="I978" t="s">
        <v>154</v>
      </c>
      <c r="J978" t="s">
        <v>152</v>
      </c>
      <c r="K978" t="s">
        <v>58</v>
      </c>
      <c r="L978" t="s">
        <v>147</v>
      </c>
      <c r="M978" s="1"/>
      <c r="N978" s="1">
        <f>ROUNDUP(表1[[#This Row],[NUMBER]]/12,0)+1</f>
        <v>15</v>
      </c>
      <c r="O978" s="1"/>
      <c r="P978" s="1">
        <f>ROUNDUP(表1[[#This Row],[外箱贴标]]/12,0)+2</f>
        <v>2</v>
      </c>
      <c r="Q978" s="1">
        <f>ROUNDUP(表1[[#This Row],[NUMBER]]/25,0)</f>
        <v>7</v>
      </c>
    </row>
    <row r="979" spans="1:17">
      <c r="A979" t="s">
        <v>140</v>
      </c>
      <c r="B979" s="2">
        <v>43198</v>
      </c>
      <c r="C979" s="2" t="s">
        <v>146</v>
      </c>
      <c r="D979" t="s">
        <v>143</v>
      </c>
      <c r="E979" s="1">
        <v>7453089534059</v>
      </c>
      <c r="F979" t="s">
        <v>38</v>
      </c>
      <c r="G979">
        <v>40</v>
      </c>
      <c r="H979" s="10">
        <v>84</v>
      </c>
      <c r="I979" t="s">
        <v>154</v>
      </c>
      <c r="J979" t="s">
        <v>152</v>
      </c>
      <c r="K979" t="s">
        <v>58</v>
      </c>
      <c r="L979" t="s">
        <v>147</v>
      </c>
      <c r="M979" s="1"/>
      <c r="N979" s="1">
        <f>ROUNDUP(表1[[#This Row],[NUMBER]]/12,0)+1</f>
        <v>8</v>
      </c>
      <c r="O979" s="1"/>
      <c r="P979" s="1">
        <f>ROUNDUP(表1[[#This Row],[外箱贴标]]/12,0)+2</f>
        <v>2</v>
      </c>
      <c r="Q979" s="1">
        <f>ROUNDUP(表1[[#This Row],[NUMBER]]/25,0)</f>
        <v>4</v>
      </c>
    </row>
    <row r="980" spans="1:17">
      <c r="A980" t="s">
        <v>140</v>
      </c>
      <c r="B980" s="2">
        <v>43198</v>
      </c>
      <c r="C980" s="2" t="s">
        <v>146</v>
      </c>
      <c r="D980" t="s">
        <v>143</v>
      </c>
      <c r="E980" s="1">
        <v>7453089534059</v>
      </c>
      <c r="F980" t="s">
        <v>61</v>
      </c>
      <c r="G980">
        <v>35</v>
      </c>
      <c r="H980" s="10">
        <v>84</v>
      </c>
      <c r="I980" t="s">
        <v>154</v>
      </c>
      <c r="J980" t="s">
        <v>152</v>
      </c>
      <c r="K980" t="s">
        <v>58</v>
      </c>
      <c r="L980" t="s">
        <v>147</v>
      </c>
      <c r="M980" s="1"/>
      <c r="N980" s="1">
        <f>ROUNDUP(表1[[#This Row],[NUMBER]]/12,0)+1</f>
        <v>8</v>
      </c>
      <c r="O980" s="1"/>
      <c r="P980" s="1">
        <f>ROUNDUP(表1[[#This Row],[外箱贴标]]/12,0)+2</f>
        <v>2</v>
      </c>
      <c r="Q980" s="1">
        <f>ROUNDUP(表1[[#This Row],[NUMBER]]/25,0)</f>
        <v>4</v>
      </c>
    </row>
    <row r="981" spans="1:17">
      <c r="A981" t="s">
        <v>140</v>
      </c>
      <c r="B981" s="2">
        <v>43198</v>
      </c>
      <c r="C981" s="2" t="s">
        <v>146</v>
      </c>
      <c r="D981" t="s">
        <v>143</v>
      </c>
      <c r="E981" s="1">
        <v>7453089534059</v>
      </c>
      <c r="F981" t="s">
        <v>61</v>
      </c>
      <c r="G981">
        <v>36</v>
      </c>
      <c r="H981" s="10">
        <v>168</v>
      </c>
      <c r="I981" t="s">
        <v>154</v>
      </c>
      <c r="J981" t="s">
        <v>152</v>
      </c>
      <c r="K981" t="s">
        <v>58</v>
      </c>
      <c r="L981" t="s">
        <v>147</v>
      </c>
      <c r="M981" s="1"/>
      <c r="N981" s="1">
        <f>ROUNDUP(表1[[#This Row],[NUMBER]]/12,0)+1</f>
        <v>15</v>
      </c>
      <c r="O981" s="1"/>
      <c r="P981" s="1">
        <f>ROUNDUP(表1[[#This Row],[外箱贴标]]/12,0)+2</f>
        <v>2</v>
      </c>
      <c r="Q981" s="1">
        <f>ROUNDUP(表1[[#This Row],[NUMBER]]/25,0)</f>
        <v>7</v>
      </c>
    </row>
    <row r="982" spans="1:17">
      <c r="A982" t="s">
        <v>140</v>
      </c>
      <c r="B982" s="2">
        <v>43198</v>
      </c>
      <c r="C982" s="2" t="s">
        <v>146</v>
      </c>
      <c r="D982" t="s">
        <v>143</v>
      </c>
      <c r="E982" s="1">
        <v>7453089534059</v>
      </c>
      <c r="F982" t="s">
        <v>61</v>
      </c>
      <c r="G982">
        <v>37</v>
      </c>
      <c r="H982" s="10">
        <v>252</v>
      </c>
      <c r="I982" t="s">
        <v>154</v>
      </c>
      <c r="J982" t="s">
        <v>152</v>
      </c>
      <c r="K982" t="s">
        <v>58</v>
      </c>
      <c r="L982" t="s">
        <v>147</v>
      </c>
      <c r="M982" s="1"/>
      <c r="N982" s="1">
        <f>ROUNDUP(表1[[#This Row],[NUMBER]]/12,0)+1</f>
        <v>22</v>
      </c>
      <c r="O982" s="1"/>
      <c r="P982" s="1">
        <f>ROUNDUP(表1[[#This Row],[外箱贴标]]/12,0)+2</f>
        <v>2</v>
      </c>
      <c r="Q982" s="1">
        <f>ROUNDUP(表1[[#This Row],[NUMBER]]/25,0)</f>
        <v>11</v>
      </c>
    </row>
    <row r="983" spans="1:17">
      <c r="A983" t="s">
        <v>140</v>
      </c>
      <c r="B983" s="2">
        <v>43198</v>
      </c>
      <c r="C983" s="2" t="s">
        <v>146</v>
      </c>
      <c r="D983" t="s">
        <v>143</v>
      </c>
      <c r="E983" s="1">
        <v>7453089534059</v>
      </c>
      <c r="F983" t="s">
        <v>61</v>
      </c>
      <c r="G983">
        <v>38</v>
      </c>
      <c r="H983" s="10">
        <v>252</v>
      </c>
      <c r="I983" t="s">
        <v>154</v>
      </c>
      <c r="J983" t="s">
        <v>152</v>
      </c>
      <c r="K983" t="s">
        <v>58</v>
      </c>
      <c r="L983" t="s">
        <v>147</v>
      </c>
      <c r="M983" s="1"/>
      <c r="N983" s="1">
        <f>ROUNDUP(表1[[#This Row],[NUMBER]]/12,0)+1</f>
        <v>22</v>
      </c>
      <c r="O983" s="1"/>
      <c r="P983" s="1">
        <f>ROUNDUP(表1[[#This Row],[外箱贴标]]/12,0)+2</f>
        <v>2</v>
      </c>
      <c r="Q983" s="1">
        <f>ROUNDUP(表1[[#This Row],[NUMBER]]/25,0)</f>
        <v>11</v>
      </c>
    </row>
    <row r="984" spans="1:17">
      <c r="A984" t="s">
        <v>140</v>
      </c>
      <c r="B984" s="2">
        <v>43198</v>
      </c>
      <c r="C984" s="2" t="s">
        <v>146</v>
      </c>
      <c r="D984" t="s">
        <v>143</v>
      </c>
      <c r="E984" s="1">
        <v>7453089534059</v>
      </c>
      <c r="F984" t="s">
        <v>61</v>
      </c>
      <c r="G984">
        <v>39</v>
      </c>
      <c r="H984" s="10">
        <v>168</v>
      </c>
      <c r="I984" t="s">
        <v>154</v>
      </c>
      <c r="J984" t="s">
        <v>152</v>
      </c>
      <c r="K984" t="s">
        <v>58</v>
      </c>
      <c r="L984" t="s">
        <v>147</v>
      </c>
      <c r="M984" s="1"/>
      <c r="N984" s="1">
        <f>ROUNDUP(表1[[#This Row],[NUMBER]]/12,0)+1</f>
        <v>15</v>
      </c>
      <c r="O984" s="1"/>
      <c r="P984" s="1">
        <f>ROUNDUP(表1[[#This Row],[外箱贴标]]/12,0)+2</f>
        <v>2</v>
      </c>
      <c r="Q984" s="1">
        <f>ROUNDUP(表1[[#This Row],[NUMBER]]/25,0)</f>
        <v>7</v>
      </c>
    </row>
    <row r="985" spans="1:17">
      <c r="A985" t="s">
        <v>140</v>
      </c>
      <c r="B985" s="2">
        <v>43198</v>
      </c>
      <c r="C985" s="2" t="s">
        <v>146</v>
      </c>
      <c r="D985" t="s">
        <v>143</v>
      </c>
      <c r="E985" s="1">
        <v>7453089534059</v>
      </c>
      <c r="F985" t="s">
        <v>61</v>
      </c>
      <c r="G985">
        <v>40</v>
      </c>
      <c r="H985" s="10">
        <v>84</v>
      </c>
      <c r="I985" t="s">
        <v>154</v>
      </c>
      <c r="J985" t="s">
        <v>152</v>
      </c>
      <c r="K985" t="s">
        <v>58</v>
      </c>
      <c r="L985" t="s">
        <v>147</v>
      </c>
      <c r="M985" s="1"/>
      <c r="N985" s="1">
        <f>ROUNDUP(表1[[#This Row],[NUMBER]]/12,0)+1</f>
        <v>8</v>
      </c>
      <c r="O985" s="1"/>
      <c r="P985" s="1">
        <f>ROUNDUP(表1[[#This Row],[外箱贴标]]/12,0)+2</f>
        <v>2</v>
      </c>
      <c r="Q985" s="1">
        <f>ROUNDUP(表1[[#This Row],[NUMBER]]/25,0)</f>
        <v>4</v>
      </c>
    </row>
    <row r="986" spans="1:17">
      <c r="A986" t="s">
        <v>140</v>
      </c>
      <c r="B986" s="2">
        <v>43198</v>
      </c>
      <c r="C986" s="2" t="s">
        <v>146</v>
      </c>
      <c r="D986" t="s">
        <v>143</v>
      </c>
      <c r="E986" s="1">
        <v>7453089534059</v>
      </c>
      <c r="F986" t="s">
        <v>64</v>
      </c>
      <c r="G986">
        <v>35</v>
      </c>
      <c r="H986" s="10">
        <v>84</v>
      </c>
      <c r="I986" t="s">
        <v>154</v>
      </c>
      <c r="J986" t="s">
        <v>152</v>
      </c>
      <c r="K986" t="s">
        <v>58</v>
      </c>
      <c r="L986" t="s">
        <v>147</v>
      </c>
      <c r="M986" s="1"/>
      <c r="N986" s="1">
        <f>ROUNDUP(表1[[#This Row],[NUMBER]]/12,0)+1</f>
        <v>8</v>
      </c>
      <c r="O986" s="1"/>
      <c r="P986" s="1">
        <f>ROUNDUP(表1[[#This Row],[外箱贴标]]/12,0)+2</f>
        <v>2</v>
      </c>
      <c r="Q986" s="1">
        <f>ROUNDUP(表1[[#This Row],[NUMBER]]/25,0)</f>
        <v>4</v>
      </c>
    </row>
    <row r="987" spans="1:17">
      <c r="A987" t="s">
        <v>140</v>
      </c>
      <c r="B987" s="2">
        <v>43198</v>
      </c>
      <c r="C987" s="2" t="s">
        <v>146</v>
      </c>
      <c r="D987" t="s">
        <v>143</v>
      </c>
      <c r="E987" s="1">
        <v>7453089534059</v>
      </c>
      <c r="F987" t="s">
        <v>64</v>
      </c>
      <c r="G987">
        <v>36</v>
      </c>
      <c r="H987" s="10">
        <v>168</v>
      </c>
      <c r="I987" t="s">
        <v>154</v>
      </c>
      <c r="J987" t="s">
        <v>152</v>
      </c>
      <c r="K987" t="s">
        <v>58</v>
      </c>
      <c r="L987" t="s">
        <v>147</v>
      </c>
      <c r="M987" s="1"/>
      <c r="N987" s="1">
        <f>ROUNDUP(表1[[#This Row],[NUMBER]]/12,0)+1</f>
        <v>15</v>
      </c>
      <c r="O987" s="1"/>
      <c r="P987" s="1">
        <f>ROUNDUP(表1[[#This Row],[外箱贴标]]/12,0)+2</f>
        <v>2</v>
      </c>
      <c r="Q987" s="1">
        <f>ROUNDUP(表1[[#This Row],[NUMBER]]/25,0)</f>
        <v>7</v>
      </c>
    </row>
    <row r="988" spans="1:17">
      <c r="A988" t="s">
        <v>140</v>
      </c>
      <c r="B988" s="2">
        <v>43198</v>
      </c>
      <c r="C988" s="2" t="s">
        <v>146</v>
      </c>
      <c r="D988" t="s">
        <v>143</v>
      </c>
      <c r="E988" s="1">
        <v>7453089534059</v>
      </c>
      <c r="F988" t="s">
        <v>64</v>
      </c>
      <c r="G988">
        <v>37</v>
      </c>
      <c r="H988" s="10">
        <v>252</v>
      </c>
      <c r="I988" t="s">
        <v>154</v>
      </c>
      <c r="J988" t="s">
        <v>152</v>
      </c>
      <c r="K988" t="s">
        <v>58</v>
      </c>
      <c r="L988" t="s">
        <v>147</v>
      </c>
      <c r="M988" s="1"/>
      <c r="N988" s="1">
        <f>ROUNDUP(表1[[#This Row],[NUMBER]]/12,0)+1</f>
        <v>22</v>
      </c>
      <c r="O988" s="1"/>
      <c r="P988" s="1">
        <f>ROUNDUP(表1[[#This Row],[外箱贴标]]/12,0)+2</f>
        <v>2</v>
      </c>
      <c r="Q988" s="1">
        <f>ROUNDUP(表1[[#This Row],[NUMBER]]/25,0)</f>
        <v>11</v>
      </c>
    </row>
    <row r="989" spans="1:17">
      <c r="A989" t="s">
        <v>140</v>
      </c>
      <c r="B989" s="2">
        <v>43198</v>
      </c>
      <c r="C989" s="2" t="s">
        <v>146</v>
      </c>
      <c r="D989" t="s">
        <v>143</v>
      </c>
      <c r="E989" s="1">
        <v>7453089534059</v>
      </c>
      <c r="F989" t="s">
        <v>64</v>
      </c>
      <c r="G989">
        <v>38</v>
      </c>
      <c r="H989" s="10">
        <v>252</v>
      </c>
      <c r="I989" t="s">
        <v>154</v>
      </c>
      <c r="J989" t="s">
        <v>152</v>
      </c>
      <c r="K989" t="s">
        <v>58</v>
      </c>
      <c r="L989" t="s">
        <v>147</v>
      </c>
      <c r="M989" s="1"/>
      <c r="N989" s="1">
        <f>ROUNDUP(表1[[#This Row],[NUMBER]]/12,0)+1</f>
        <v>22</v>
      </c>
      <c r="O989" s="1"/>
      <c r="P989" s="1">
        <f>ROUNDUP(表1[[#This Row],[外箱贴标]]/12,0)+2</f>
        <v>2</v>
      </c>
      <c r="Q989" s="1">
        <f>ROUNDUP(表1[[#This Row],[NUMBER]]/25,0)</f>
        <v>11</v>
      </c>
    </row>
    <row r="990" spans="1:17">
      <c r="A990" t="s">
        <v>140</v>
      </c>
      <c r="B990" s="2">
        <v>43198</v>
      </c>
      <c r="C990" s="2" t="s">
        <v>146</v>
      </c>
      <c r="D990" t="s">
        <v>143</v>
      </c>
      <c r="E990" s="1">
        <v>7453089534059</v>
      </c>
      <c r="F990" t="s">
        <v>64</v>
      </c>
      <c r="G990">
        <v>39</v>
      </c>
      <c r="H990" s="10">
        <v>168</v>
      </c>
      <c r="I990" t="s">
        <v>154</v>
      </c>
      <c r="J990" t="s">
        <v>152</v>
      </c>
      <c r="K990" t="s">
        <v>58</v>
      </c>
      <c r="L990" t="s">
        <v>147</v>
      </c>
      <c r="M990" s="1"/>
      <c r="N990" s="1">
        <f>ROUNDUP(表1[[#This Row],[NUMBER]]/12,0)+1</f>
        <v>15</v>
      </c>
      <c r="O990" s="1"/>
      <c r="P990" s="1">
        <f>ROUNDUP(表1[[#This Row],[外箱贴标]]/12,0)+2</f>
        <v>2</v>
      </c>
      <c r="Q990" s="1">
        <f>ROUNDUP(表1[[#This Row],[NUMBER]]/25,0)</f>
        <v>7</v>
      </c>
    </row>
  </sheetData>
  <phoneticPr fontId="1" type="noConversion"/>
  <pageMargins left="0.7" right="0.7" top="0.75" bottom="0.75" header="0.3" footer="0.3"/>
  <pageSetup paperSize="146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数据库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2018-04-30T00:04:58Z</dcterms:modified>
</cp:coreProperties>
</file>