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na\Documents\GitHub\mis201\assignments\"/>
    </mc:Choice>
  </mc:AlternateContent>
  <xr:revisionPtr revIDLastSave="0" documentId="13_ncr:1_{32E08E2E-6719-4304-AFC2-3568CC6AD718}" xr6:coauthVersionLast="47" xr6:coauthVersionMax="47" xr10:uidLastSave="{00000000-0000-0000-0000-000000000000}"/>
  <bookViews>
    <workbookView xWindow="-110" yWindow="-110" windowWidth="19420" windowHeight="10420" activeTab="2" xr2:uid="{EC9BE8B5-70FB-4950-B36D-D16823981B32}"/>
  </bookViews>
  <sheets>
    <sheet name="Conditional Formatting" sheetId="6" r:id="rId1"/>
    <sheet name="Text Manipulation" sheetId="3" r:id="rId2"/>
    <sheet name="Time" sheetId="5" r:id="rId3"/>
  </sheets>
  <definedNames>
    <definedName name="_xlnm._FilterDatabase" localSheetId="0" hidden="1">'Conditional Formatting'!$A$8:$C$28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5" l="1"/>
  <c r="G9" i="5"/>
  <c r="G8" i="5"/>
  <c r="G10" i="5"/>
  <c r="G11" i="5"/>
  <c r="G7" i="5"/>
  <c r="F8" i="5"/>
  <c r="F9" i="5"/>
  <c r="F10" i="5"/>
  <c r="F11" i="5"/>
  <c r="F7" i="5"/>
  <c r="E8" i="5"/>
  <c r="E9" i="5"/>
  <c r="E10" i="5"/>
  <c r="E11" i="5"/>
  <c r="E7" i="5"/>
  <c r="G9" i="3"/>
  <c r="G10" i="3"/>
  <c r="G11" i="3"/>
  <c r="G12" i="3"/>
  <c r="G13" i="3"/>
  <c r="G14" i="3"/>
  <c r="G15" i="3"/>
  <c r="G16" i="3"/>
  <c r="G17" i="3"/>
  <c r="G18" i="3"/>
  <c r="G19" i="3"/>
  <c r="G8" i="3"/>
  <c r="F9" i="3"/>
  <c r="F10" i="3"/>
  <c r="F11" i="3"/>
  <c r="F12" i="3"/>
  <c r="F13" i="3"/>
  <c r="F14" i="3"/>
  <c r="F15" i="3"/>
  <c r="F16" i="3"/>
  <c r="F17" i="3"/>
  <c r="F18" i="3"/>
  <c r="F19" i="3"/>
  <c r="F8" i="3"/>
  <c r="E9" i="3"/>
  <c r="E10" i="3"/>
  <c r="E11" i="3"/>
  <c r="E12" i="3"/>
  <c r="E13" i="3"/>
  <c r="E14" i="3"/>
  <c r="E15" i="3"/>
  <c r="E16" i="3"/>
  <c r="E17" i="3"/>
  <c r="E18" i="3"/>
  <c r="E19" i="3"/>
  <c r="E8" i="3"/>
  <c r="C9" i="3"/>
  <c r="C10" i="3"/>
  <c r="C11" i="3"/>
  <c r="C12" i="3"/>
  <c r="C13" i="3"/>
  <c r="C14" i="3"/>
  <c r="C15" i="3"/>
  <c r="C16" i="3"/>
  <c r="C17" i="3"/>
  <c r="C18" i="3"/>
  <c r="C19" i="3"/>
  <c r="C8" i="3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H29" i="6"/>
  <c r="N9" i="6" l="1"/>
</calcChain>
</file>

<file path=xl/sharedStrings.xml><?xml version="1.0" encoding="utf-8"?>
<sst xmlns="http://schemas.openxmlformats.org/spreadsheetml/2006/main" count="150" uniqueCount="95">
  <si>
    <t>First Name</t>
  </si>
  <si>
    <t>Last Name</t>
  </si>
  <si>
    <t>House</t>
  </si>
  <si>
    <t>Blaise</t>
  </si>
  <si>
    <t>Zabini</t>
  </si>
  <si>
    <t>Slytherin</t>
  </si>
  <si>
    <t>Cho</t>
  </si>
  <si>
    <t>Chang</t>
  </si>
  <si>
    <t>Ravenclaw</t>
  </si>
  <si>
    <t>Draco</t>
  </si>
  <si>
    <t>Malfoy </t>
  </si>
  <si>
    <t>Ernie</t>
  </si>
  <si>
    <t>Macmillan</t>
  </si>
  <si>
    <t>Hufflepuff</t>
  </si>
  <si>
    <t>Harry</t>
  </si>
  <si>
    <t>Potter</t>
  </si>
  <si>
    <t>Gryffindor</t>
  </si>
  <si>
    <t>Hermione</t>
  </si>
  <si>
    <t>Granger</t>
  </si>
  <si>
    <t>Justin</t>
  </si>
  <si>
    <t>Finch-Fletchley</t>
  </si>
  <si>
    <t>Luna</t>
  </si>
  <si>
    <t>Lovegood </t>
  </si>
  <si>
    <t>Neville</t>
  </si>
  <si>
    <t>Longbottom </t>
  </si>
  <si>
    <t>Padma</t>
  </si>
  <si>
    <t>Patil</t>
  </si>
  <si>
    <t>Pansy</t>
  </si>
  <si>
    <t>Parkinson </t>
  </si>
  <si>
    <t>Ron</t>
  </si>
  <si>
    <t>Weasley </t>
  </si>
  <si>
    <t>Susan</t>
  </si>
  <si>
    <t>Bones</t>
  </si>
  <si>
    <t>Zab</t>
  </si>
  <si>
    <t>Sly</t>
  </si>
  <si>
    <t>BlaiseZab_Sly@hogwarts.edu</t>
  </si>
  <si>
    <t>blaisezab_sly@hogwarts.edu</t>
  </si>
  <si>
    <t>Name</t>
  </si>
  <si>
    <t>Wages</t>
  </si>
  <si>
    <t>Time in</t>
  </si>
  <si>
    <t>Time out</t>
  </si>
  <si>
    <t>Working time</t>
  </si>
  <si>
    <t>Hours worked (decimal)</t>
  </si>
  <si>
    <t>Employee1</t>
  </si>
  <si>
    <t>Employee2</t>
  </si>
  <si>
    <t>Employee3</t>
  </si>
  <si>
    <t>Employee4</t>
  </si>
  <si>
    <t>Employee5</t>
  </si>
  <si>
    <t>Income</t>
  </si>
  <si>
    <t>Problem 1 : Conditional Formatting &amp; Sorting (40 points)</t>
  </si>
  <si>
    <t>First 3 letters of last name</t>
  </si>
  <si>
    <t>First 3 letters of house</t>
  </si>
  <si>
    <t>Final email ID with all lowercases</t>
  </si>
  <si>
    <t>Problem 2 : Text Manipulation - creating an email ID (40 points)</t>
  </si>
  <si>
    <r>
      <t>Concated with an underscore and email id</t>
    </r>
    <r>
      <rPr>
        <i/>
        <sz val="11"/>
        <color theme="0"/>
        <rFont val="Calibri"/>
        <family val="2"/>
        <scheme val="minor"/>
      </rPr>
      <t xml:space="preserve"> 
(Note the order of strings and the spaces involved)</t>
    </r>
  </si>
  <si>
    <t xml:space="preserve">In problem 2, we will use a variety of text manipulation operations to create an email ID. The first row has been filled with values to provide a template to follow. </t>
  </si>
  <si>
    <t>Problem 3 : Hourly Wage Calculation with time (20 points)</t>
  </si>
  <si>
    <t>(Show first 3 letters of "Last Name" in cells C7:C19)</t>
  </si>
  <si>
    <t>(Show first 3 letters of "House" in cells E7:E19)</t>
  </si>
  <si>
    <t>(Convert email formed in column F to all lowercases in cells G7:G19)</t>
  </si>
  <si>
    <t>(Calculate working time in E5:E9 as a difference of "time out" and "time in")</t>
  </si>
  <si>
    <t>Total income (sum of income of all employees)</t>
  </si>
  <si>
    <t>In problem 3, we will operate with time to calculate the wages for 5 employees</t>
  </si>
  <si>
    <t>(Calculate the income as a product of "wages" and "hours worked" in cells G5:G9)</t>
  </si>
  <si>
    <t>Player</t>
  </si>
  <si>
    <t xml:space="preserve">Mins Played </t>
  </si>
  <si>
    <t>Goals Scored</t>
  </si>
  <si>
    <t>Dominic Calvert-Lewin</t>
  </si>
  <si>
    <t>Raul Jimenez</t>
  </si>
  <si>
    <t>Kevin De Bruyne</t>
  </si>
  <si>
    <t>Jamie Vardy</t>
  </si>
  <si>
    <t>Raheem Sterling</t>
  </si>
  <si>
    <t>Sadio Mane</t>
  </si>
  <si>
    <t>Chris Wood</t>
  </si>
  <si>
    <t>Anthony Martial</t>
  </si>
  <si>
    <t>Riyad Mahrez</t>
  </si>
  <si>
    <t>Son Heung-Min</t>
  </si>
  <si>
    <t>Marcus Rashford</t>
  </si>
  <si>
    <t>Mohamed Salah</t>
  </si>
  <si>
    <t>Gabriel Jesus</t>
  </si>
  <si>
    <t>Danny Ings</t>
  </si>
  <si>
    <t>Pierre-Emerick Aubameyang</t>
  </si>
  <si>
    <t>Harry Kane</t>
  </si>
  <si>
    <t xml:space="preserve">Richarlison  </t>
  </si>
  <si>
    <t>Teemu Pukki</t>
  </si>
  <si>
    <t>Tammy Abraham</t>
  </si>
  <si>
    <t>Sergio Aguero</t>
  </si>
  <si>
    <t>Mins/Goal</t>
  </si>
  <si>
    <t>Below we have three sets of the same data (Premier League players - goals scored in the year 2019), each requiring a different type of conditional formatting/sorting. The details of the required formatting have been mentioned above each data set</t>
  </si>
  <si>
    <r>
      <rPr>
        <b/>
        <sz val="11"/>
        <color theme="1"/>
        <rFont val="Calibri"/>
        <family val="2"/>
        <scheme val="minor"/>
      </rPr>
      <t>Q3</t>
    </r>
    <r>
      <rPr>
        <sz val="11"/>
        <color theme="1"/>
        <rFont val="Calibri"/>
        <family val="2"/>
        <scheme val="minor"/>
      </rPr>
      <t xml:space="preserve">. First, </t>
    </r>
    <r>
      <rPr>
        <b/>
        <sz val="11"/>
        <color theme="1"/>
        <rFont val="Calibri"/>
        <family val="2"/>
        <scheme val="minor"/>
      </rPr>
      <t xml:space="preserve">calculate the number of mins played/goal scored in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'column N'</t>
    </r>
    <r>
      <rPr>
        <sz val="11"/>
        <color theme="1"/>
        <rFont val="Calibri"/>
        <family val="2"/>
        <scheme val="minor"/>
      </rPr>
      <t xml:space="preserve"> for all states. 
Then, apply a </t>
    </r>
    <r>
      <rPr>
        <b/>
        <sz val="11"/>
        <color theme="1"/>
        <rFont val="Calibri"/>
        <family val="2"/>
        <scheme val="minor"/>
      </rPr>
      <t>"colour scale" conditional formatting in cells</t>
    </r>
    <r>
      <rPr>
        <sz val="11"/>
        <color theme="1"/>
        <rFont val="Calibri"/>
        <family val="2"/>
        <scheme val="minor"/>
      </rPr>
      <t xml:space="preserve">, where the </t>
    </r>
    <r>
      <rPr>
        <b/>
        <sz val="11"/>
        <color theme="1"/>
        <rFont val="Calibri"/>
        <family val="2"/>
        <scheme val="minor"/>
      </rPr>
      <t>players with higher mins/goal should be highlighted in red</t>
    </r>
    <r>
      <rPr>
        <sz val="11"/>
        <color theme="1"/>
        <rFont val="Calibri"/>
        <family val="2"/>
        <scheme val="minor"/>
      </rPr>
      <t xml:space="preserve">, and the </t>
    </r>
    <r>
      <rPr>
        <b/>
        <sz val="11"/>
        <color theme="1"/>
        <rFont val="Calibri"/>
        <family val="2"/>
        <scheme val="minor"/>
      </rPr>
      <t>players with lower mins/goal in green</t>
    </r>
    <r>
      <rPr>
        <sz val="11"/>
        <color theme="1"/>
        <rFont val="Calibri"/>
        <family val="2"/>
        <scheme val="minor"/>
      </rPr>
      <t xml:space="preserve">. </t>
    </r>
  </si>
  <si>
    <t>10(Conditional Formatting)
10(Calculation)</t>
  </si>
  <si>
    <r>
      <rPr>
        <b/>
        <sz val="11"/>
        <color theme="1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. </t>
    </r>
    <r>
      <rPr>
        <b/>
        <i/>
        <sz val="11"/>
        <color theme="1"/>
        <rFont val="Calibri (Body)"/>
      </rPr>
      <t>Sort</t>
    </r>
    <r>
      <rPr>
        <sz val="11"/>
        <color theme="1"/>
        <rFont val="Calibri"/>
        <family val="2"/>
        <scheme val="minor"/>
      </rPr>
      <t xml:space="preserve"> the below data in </t>
    </r>
    <r>
      <rPr>
        <i/>
        <sz val="11"/>
        <color theme="1"/>
        <rFont val="Calibri"/>
        <family val="2"/>
        <scheme val="minor"/>
      </rPr>
      <t>descending</t>
    </r>
    <r>
      <rPr>
        <sz val="11"/>
        <color theme="1"/>
        <rFont val="Calibri"/>
        <family val="2"/>
        <scheme val="minor"/>
      </rPr>
      <t xml:space="preserve"> order of </t>
    </r>
    <r>
      <rPr>
        <b/>
        <i/>
        <sz val="11"/>
        <color theme="1"/>
        <rFont val="Calibri"/>
        <family val="2"/>
        <scheme val="minor"/>
      </rPr>
      <t>goals scored</t>
    </r>
    <r>
      <rPr>
        <sz val="11"/>
        <color theme="1"/>
        <rFont val="Calibri"/>
        <family val="2"/>
        <scheme val="minor"/>
      </rPr>
      <t xml:space="preserve"> by players.</t>
    </r>
  </si>
  <si>
    <r>
      <rPr>
        <b/>
        <sz val="11"/>
        <color theme="1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. Apply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to the below data to </t>
    </r>
    <r>
      <rPr>
        <b/>
        <u/>
        <sz val="11"/>
        <color theme="1"/>
        <rFont val="Calibri"/>
        <family val="2"/>
        <scheme val="minor"/>
      </rPr>
      <t xml:space="preserve">highlight the cells (within H9:H28) containing number of goals greater than the average number of goals scored. </t>
    </r>
  </si>
  <si>
    <t>(Convert calculated time in column E to hours worked in cells F5:F9)</t>
  </si>
  <si>
    <t>(Hint : Combination of first name, first '3 letters of last name',  '_' , 'first 3 letters of house'and '@hogwarts.edu', but order is important)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</si>
</sst>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h:mm:ss;@"/>
  </numFmts>
  <fonts count="16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 (Body)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/>
    <xf numFmtId="18" fontId="0" fillId="6" borderId="1" xfId="0" applyNumberFormat="1" applyFill="1" applyBorder="1"/>
    <xf numFmtId="0" fontId="2" fillId="3" borderId="1" xfId="0" applyFont="1" applyFill="1" applyBorder="1" applyAlignment="1">
      <alignment horizontal="center" vertical="center" wrapText="1"/>
    </xf>
    <xf numFmtId="165" fontId="0" fillId="4" borderId="1" xfId="0" applyNumberFormat="1" applyFill="1" applyBorder="1"/>
    <xf numFmtId="164" fontId="1" fillId="4" borderId="1" xfId="0" applyNumberFormat="1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2" fontId="1" fillId="4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2788A8-9DF4-4D2B-AAD0-989407AF7A66}" name="Table13" displayName="Table13" ref="A8:C28" totalsRowShown="0" headerRowDxfId="8" headerRowBorderDxfId="7" tableBorderDxfId="6">
  <autoFilter ref="A8:C28" xr:uid="{B42788A8-9DF4-4D2B-AAD0-989407AF7A66}"/>
  <sortState xmlns:xlrd2="http://schemas.microsoft.com/office/spreadsheetml/2017/richdata2" ref="A9:C28">
    <sortCondition descending="1" ref="C9:C28"/>
  </sortState>
  <tableColumns count="3">
    <tableColumn id="1" xr3:uid="{A9EF1BAD-CAEA-4AEA-9A26-BFB75BB8C886}" name="Player" dataDxfId="5"/>
    <tableColumn id="2" xr3:uid="{9A408912-4CE5-4A43-90D7-DBDA4585D0D7}" name="Mins Played " dataDxfId="4"/>
    <tableColumn id="3" xr3:uid="{D2CC32CF-3337-4DD1-AEAE-F940D4B3375D}" name="Goals Scored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556A-38C9-45A2-BA94-D5506BC869D6}">
  <dimension ref="A1:N29"/>
  <sheetViews>
    <sheetView topLeftCell="I20" zoomScale="93" zoomScaleNormal="75" workbookViewId="0">
      <selection activeCell="N9" sqref="N9"/>
    </sheetView>
  </sheetViews>
  <sheetFormatPr defaultColWidth="8.81640625" defaultRowHeight="14.5"/>
  <cols>
    <col min="1" max="1" width="25.453125" customWidth="1"/>
    <col min="2" max="3" width="15.81640625" customWidth="1"/>
    <col min="6" max="6" width="25.453125" customWidth="1"/>
    <col min="7" max="8" width="15.81640625" customWidth="1"/>
    <col min="11" max="11" width="25.453125" customWidth="1"/>
    <col min="12" max="13" width="15.81640625" customWidth="1"/>
    <col min="14" max="14" width="37" customWidth="1"/>
  </cols>
  <sheetData>
    <row r="1" spans="1:14" ht="23.5">
      <c r="A1" s="2" t="s">
        <v>49</v>
      </c>
    </row>
    <row r="2" spans="1:14" ht="23.5">
      <c r="A2" s="2"/>
    </row>
    <row r="3" spans="1:14" ht="18.5">
      <c r="A3" s="4" t="s">
        <v>88</v>
      </c>
    </row>
    <row r="4" spans="1:14" ht="23.5">
      <c r="A4" s="3"/>
      <c r="B4" s="33">
        <v>10</v>
      </c>
      <c r="G4" s="33">
        <v>10</v>
      </c>
      <c r="L4" s="33">
        <v>20</v>
      </c>
    </row>
    <row r="5" spans="1:14" ht="86.5" customHeight="1">
      <c r="A5" s="36" t="s">
        <v>91</v>
      </c>
      <c r="B5" s="36"/>
      <c r="C5" s="36"/>
      <c r="F5" s="36" t="s">
        <v>92</v>
      </c>
      <c r="G5" s="36"/>
      <c r="H5" s="36"/>
      <c r="K5" s="36" t="s">
        <v>89</v>
      </c>
      <c r="L5" s="36"/>
      <c r="M5" s="36"/>
      <c r="N5" s="34" t="s">
        <v>90</v>
      </c>
    </row>
    <row r="8" spans="1:14">
      <c r="A8" s="21" t="s">
        <v>64</v>
      </c>
      <c r="B8" s="22" t="s">
        <v>65</v>
      </c>
      <c r="C8" s="23" t="s">
        <v>66</v>
      </c>
      <c r="F8" s="29" t="s">
        <v>64</v>
      </c>
      <c r="G8" s="30" t="s">
        <v>65</v>
      </c>
      <c r="H8" s="31" t="s">
        <v>66</v>
      </c>
      <c r="K8" s="35" t="s">
        <v>64</v>
      </c>
      <c r="L8" s="30" t="s">
        <v>65</v>
      </c>
      <c r="M8" s="31" t="s">
        <v>66</v>
      </c>
      <c r="N8" s="7" t="s">
        <v>87</v>
      </c>
    </row>
    <row r="9" spans="1:14">
      <c r="A9" s="19" t="s">
        <v>70</v>
      </c>
      <c r="B9" s="5">
        <v>3271</v>
      </c>
      <c r="C9" s="20">
        <v>23</v>
      </c>
      <c r="F9" s="24" t="s">
        <v>67</v>
      </c>
      <c r="G9" s="5">
        <v>2849</v>
      </c>
      <c r="H9" s="25">
        <v>13</v>
      </c>
      <c r="K9" s="5" t="s">
        <v>67</v>
      </c>
      <c r="L9" s="5">
        <v>2849</v>
      </c>
      <c r="M9" s="5">
        <v>13</v>
      </c>
      <c r="N9">
        <f t="shared" ref="N9:N28" si="0">L9/M9</f>
        <v>219.15384615384616</v>
      </c>
    </row>
    <row r="10" spans="1:14">
      <c r="A10" s="19" t="s">
        <v>80</v>
      </c>
      <c r="B10" s="5">
        <v>3009</v>
      </c>
      <c r="C10" s="20">
        <v>22</v>
      </c>
      <c r="F10" s="24" t="s">
        <v>68</v>
      </c>
      <c r="G10" s="5">
        <v>3445</v>
      </c>
      <c r="H10" s="25">
        <v>17</v>
      </c>
      <c r="K10" s="5" t="s">
        <v>68</v>
      </c>
      <c r="L10" s="5">
        <v>3445</v>
      </c>
      <c r="M10" s="5">
        <v>17</v>
      </c>
      <c r="N10">
        <f t="shared" si="0"/>
        <v>202.64705882352942</v>
      </c>
    </row>
    <row r="11" spans="1:14">
      <c r="A11" s="19" t="s">
        <v>81</v>
      </c>
      <c r="B11" s="5">
        <v>3392</v>
      </c>
      <c r="C11" s="20">
        <v>22</v>
      </c>
      <c r="F11" s="24" t="s">
        <v>69</v>
      </c>
      <c r="G11" s="5">
        <v>2984</v>
      </c>
      <c r="H11" s="25">
        <v>13</v>
      </c>
      <c r="K11" s="5" t="s">
        <v>69</v>
      </c>
      <c r="L11" s="5">
        <v>2984</v>
      </c>
      <c r="M11" s="5">
        <v>13</v>
      </c>
      <c r="N11">
        <f t="shared" si="0"/>
        <v>229.53846153846155</v>
      </c>
    </row>
    <row r="12" spans="1:14">
      <c r="A12" s="19" t="s">
        <v>71</v>
      </c>
      <c r="B12" s="5">
        <v>2836</v>
      </c>
      <c r="C12" s="20">
        <v>20</v>
      </c>
      <c r="F12" s="24" t="s">
        <v>70</v>
      </c>
      <c r="G12" s="5">
        <v>3271</v>
      </c>
      <c r="H12" s="25">
        <v>23</v>
      </c>
      <c r="K12" s="5" t="s">
        <v>70</v>
      </c>
      <c r="L12" s="5">
        <v>3271</v>
      </c>
      <c r="M12" s="5">
        <v>23</v>
      </c>
      <c r="N12">
        <f t="shared" si="0"/>
        <v>142.21739130434781</v>
      </c>
    </row>
    <row r="13" spans="1:14">
      <c r="A13" s="19" t="s">
        <v>78</v>
      </c>
      <c r="B13" s="5">
        <v>3045</v>
      </c>
      <c r="C13" s="20">
        <v>19</v>
      </c>
      <c r="F13" s="24" t="s">
        <v>71</v>
      </c>
      <c r="G13" s="5">
        <v>2836</v>
      </c>
      <c r="H13" s="25">
        <v>20</v>
      </c>
      <c r="K13" s="5" t="s">
        <v>71</v>
      </c>
      <c r="L13" s="5">
        <v>2836</v>
      </c>
      <c r="M13" s="5">
        <v>20</v>
      </c>
      <c r="N13">
        <f t="shared" si="0"/>
        <v>141.80000000000001</v>
      </c>
    </row>
    <row r="14" spans="1:14">
      <c r="A14" s="19" t="s">
        <v>72</v>
      </c>
      <c r="B14" s="5">
        <v>2933</v>
      </c>
      <c r="C14" s="20">
        <v>18</v>
      </c>
      <c r="F14" s="24" t="s">
        <v>72</v>
      </c>
      <c r="G14" s="5">
        <v>2933</v>
      </c>
      <c r="H14" s="25">
        <v>18</v>
      </c>
      <c r="K14" s="5" t="s">
        <v>72</v>
      </c>
      <c r="L14" s="5">
        <v>2933</v>
      </c>
      <c r="M14" s="5">
        <v>18</v>
      </c>
      <c r="N14">
        <f t="shared" si="0"/>
        <v>162.94444444444446</v>
      </c>
    </row>
    <row r="15" spans="1:14">
      <c r="A15" s="19" t="s">
        <v>82</v>
      </c>
      <c r="B15" s="5">
        <v>2801</v>
      </c>
      <c r="C15" s="20">
        <v>18</v>
      </c>
      <c r="F15" s="24" t="s">
        <v>73</v>
      </c>
      <c r="G15" s="5">
        <v>2616</v>
      </c>
      <c r="H15" s="25">
        <v>14</v>
      </c>
      <c r="K15" s="5" t="s">
        <v>73</v>
      </c>
      <c r="L15" s="5">
        <v>2616</v>
      </c>
      <c r="M15" s="5">
        <v>14</v>
      </c>
      <c r="N15">
        <f t="shared" si="0"/>
        <v>186.85714285714286</v>
      </c>
    </row>
    <row r="16" spans="1:14">
      <c r="A16" s="19" t="s">
        <v>68</v>
      </c>
      <c r="B16" s="5">
        <v>3445</v>
      </c>
      <c r="C16" s="20">
        <v>17</v>
      </c>
      <c r="F16" s="24" t="s">
        <v>74</v>
      </c>
      <c r="G16" s="5">
        <v>2788</v>
      </c>
      <c r="H16" s="25">
        <v>17</v>
      </c>
      <c r="K16" s="5" t="s">
        <v>74</v>
      </c>
      <c r="L16" s="5">
        <v>2788</v>
      </c>
      <c r="M16" s="5">
        <v>17</v>
      </c>
      <c r="N16">
        <f t="shared" si="0"/>
        <v>164</v>
      </c>
    </row>
    <row r="17" spans="1:14">
      <c r="A17" s="19" t="s">
        <v>74</v>
      </c>
      <c r="B17" s="5">
        <v>2788</v>
      </c>
      <c r="C17" s="20">
        <v>17</v>
      </c>
      <c r="F17" s="24" t="s">
        <v>75</v>
      </c>
      <c r="G17" s="5">
        <v>2130</v>
      </c>
      <c r="H17" s="25">
        <v>11</v>
      </c>
      <c r="K17" s="5" t="s">
        <v>75</v>
      </c>
      <c r="L17" s="5">
        <v>2130</v>
      </c>
      <c r="M17" s="5">
        <v>11</v>
      </c>
      <c r="N17">
        <f t="shared" si="0"/>
        <v>193.63636363636363</v>
      </c>
    </row>
    <row r="18" spans="1:14">
      <c r="A18" s="19" t="s">
        <v>77</v>
      </c>
      <c r="B18" s="5">
        <v>2826</v>
      </c>
      <c r="C18" s="20">
        <v>17</v>
      </c>
      <c r="F18" s="24" t="s">
        <v>76</v>
      </c>
      <c r="G18" s="5">
        <v>2663</v>
      </c>
      <c r="H18" s="25">
        <v>11</v>
      </c>
      <c r="K18" s="5" t="s">
        <v>76</v>
      </c>
      <c r="L18" s="5">
        <v>2663</v>
      </c>
      <c r="M18" s="5">
        <v>11</v>
      </c>
      <c r="N18">
        <f t="shared" si="0"/>
        <v>242.09090909090909</v>
      </c>
    </row>
    <row r="19" spans="1:14">
      <c r="A19" s="19" t="s">
        <v>86</v>
      </c>
      <c r="B19" s="5">
        <v>1566</v>
      </c>
      <c r="C19" s="20">
        <v>16</v>
      </c>
      <c r="F19" s="24" t="s">
        <v>77</v>
      </c>
      <c r="G19" s="5">
        <v>2826</v>
      </c>
      <c r="H19" s="25">
        <v>17</v>
      </c>
      <c r="K19" s="5" t="s">
        <v>77</v>
      </c>
      <c r="L19" s="5">
        <v>2826</v>
      </c>
      <c r="M19" s="5">
        <v>17</v>
      </c>
      <c r="N19">
        <f t="shared" si="0"/>
        <v>166.23529411764707</v>
      </c>
    </row>
    <row r="20" spans="1:14">
      <c r="A20" s="19" t="s">
        <v>85</v>
      </c>
      <c r="B20" s="5">
        <v>2380</v>
      </c>
      <c r="C20" s="20">
        <v>15</v>
      </c>
      <c r="F20" s="24" t="s">
        <v>78</v>
      </c>
      <c r="G20" s="5">
        <v>3045</v>
      </c>
      <c r="H20" s="25">
        <v>19</v>
      </c>
      <c r="K20" s="5" t="s">
        <v>78</v>
      </c>
      <c r="L20" s="5">
        <v>3045</v>
      </c>
      <c r="M20" s="5">
        <v>19</v>
      </c>
      <c r="N20">
        <f t="shared" si="0"/>
        <v>160.26315789473685</v>
      </c>
    </row>
    <row r="21" spans="1:14">
      <c r="A21" s="19" t="s">
        <v>73</v>
      </c>
      <c r="B21" s="5">
        <v>2616</v>
      </c>
      <c r="C21" s="20">
        <v>14</v>
      </c>
      <c r="F21" s="24" t="s">
        <v>79</v>
      </c>
      <c r="G21" s="5">
        <v>2209</v>
      </c>
      <c r="H21" s="25">
        <v>14</v>
      </c>
      <c r="K21" s="5" t="s">
        <v>79</v>
      </c>
      <c r="L21" s="5">
        <v>2209</v>
      </c>
      <c r="M21" s="5">
        <v>14</v>
      </c>
      <c r="N21">
        <f t="shared" si="0"/>
        <v>157.78571428571428</v>
      </c>
    </row>
    <row r="22" spans="1:14">
      <c r="A22" s="19" t="s">
        <v>79</v>
      </c>
      <c r="B22" s="5">
        <v>2209</v>
      </c>
      <c r="C22" s="20">
        <v>14</v>
      </c>
      <c r="F22" s="24" t="s">
        <v>80</v>
      </c>
      <c r="G22" s="5">
        <v>3009</v>
      </c>
      <c r="H22" s="25">
        <v>22</v>
      </c>
      <c r="K22" s="5" t="s">
        <v>80</v>
      </c>
      <c r="L22" s="5">
        <v>3009</v>
      </c>
      <c r="M22" s="5">
        <v>22</v>
      </c>
      <c r="N22">
        <f t="shared" si="0"/>
        <v>136.77272727272728</v>
      </c>
    </row>
    <row r="23" spans="1:14">
      <c r="A23" s="19" t="s">
        <v>67</v>
      </c>
      <c r="B23" s="5">
        <v>2849</v>
      </c>
      <c r="C23" s="20">
        <v>13</v>
      </c>
      <c r="F23" s="24" t="s">
        <v>81</v>
      </c>
      <c r="G23" s="5">
        <v>3392</v>
      </c>
      <c r="H23" s="25">
        <v>22</v>
      </c>
      <c r="K23" s="5" t="s">
        <v>81</v>
      </c>
      <c r="L23" s="5">
        <v>3392</v>
      </c>
      <c r="M23" s="5">
        <v>22</v>
      </c>
      <c r="N23">
        <f t="shared" si="0"/>
        <v>154.18181818181819</v>
      </c>
    </row>
    <row r="24" spans="1:14">
      <c r="A24" s="19" t="s">
        <v>69</v>
      </c>
      <c r="B24" s="5">
        <v>2984</v>
      </c>
      <c r="C24" s="20">
        <v>13</v>
      </c>
      <c r="F24" s="24" t="s">
        <v>82</v>
      </c>
      <c r="G24" s="5">
        <v>2801</v>
      </c>
      <c r="H24" s="25">
        <v>18</v>
      </c>
      <c r="K24" s="5" t="s">
        <v>82</v>
      </c>
      <c r="L24" s="5">
        <v>2801</v>
      </c>
      <c r="M24" s="5">
        <v>18</v>
      </c>
      <c r="N24">
        <f t="shared" si="0"/>
        <v>155.61111111111111</v>
      </c>
    </row>
    <row r="25" spans="1:14">
      <c r="A25" s="19" t="s">
        <v>83</v>
      </c>
      <c r="B25" s="5">
        <v>3289</v>
      </c>
      <c r="C25" s="20">
        <v>13</v>
      </c>
      <c r="F25" s="24" t="s">
        <v>83</v>
      </c>
      <c r="G25" s="5">
        <v>3289</v>
      </c>
      <c r="H25" s="25">
        <v>13</v>
      </c>
      <c r="K25" s="5" t="s">
        <v>83</v>
      </c>
      <c r="L25" s="5">
        <v>3289</v>
      </c>
      <c r="M25" s="5">
        <v>13</v>
      </c>
      <c r="N25">
        <f t="shared" si="0"/>
        <v>253</v>
      </c>
    </row>
    <row r="26" spans="1:14">
      <c r="A26" s="19" t="s">
        <v>75</v>
      </c>
      <c r="B26" s="5">
        <v>2130</v>
      </c>
      <c r="C26" s="20">
        <v>11</v>
      </c>
      <c r="F26" s="24" t="s">
        <v>84</v>
      </c>
      <c r="G26" s="5">
        <v>3087</v>
      </c>
      <c r="H26" s="25">
        <v>11</v>
      </c>
      <c r="K26" s="5" t="s">
        <v>84</v>
      </c>
      <c r="L26" s="5">
        <v>3087</v>
      </c>
      <c r="M26" s="5">
        <v>11</v>
      </c>
      <c r="N26">
        <f t="shared" si="0"/>
        <v>280.63636363636363</v>
      </c>
    </row>
    <row r="27" spans="1:14">
      <c r="A27" s="19" t="s">
        <v>76</v>
      </c>
      <c r="B27" s="5">
        <v>2663</v>
      </c>
      <c r="C27" s="20">
        <v>11</v>
      </c>
      <c r="F27" s="24" t="s">
        <v>85</v>
      </c>
      <c r="G27" s="5">
        <v>2380</v>
      </c>
      <c r="H27" s="25">
        <v>15</v>
      </c>
      <c r="K27" s="5" t="s">
        <v>85</v>
      </c>
      <c r="L27" s="5">
        <v>2380</v>
      </c>
      <c r="M27" s="5">
        <v>15</v>
      </c>
      <c r="N27">
        <f t="shared" si="0"/>
        <v>158.66666666666666</v>
      </c>
    </row>
    <row r="28" spans="1:14">
      <c r="A28" s="19" t="s">
        <v>84</v>
      </c>
      <c r="B28" s="5">
        <v>3087</v>
      </c>
      <c r="C28" s="20">
        <v>11</v>
      </c>
      <c r="F28" s="26" t="s">
        <v>86</v>
      </c>
      <c r="G28" s="27">
        <v>1566</v>
      </c>
      <c r="H28" s="28">
        <v>16</v>
      </c>
      <c r="K28" s="5" t="s">
        <v>86</v>
      </c>
      <c r="L28" s="5">
        <v>1566</v>
      </c>
      <c r="M28" s="5">
        <v>16</v>
      </c>
      <c r="N28">
        <f t="shared" si="0"/>
        <v>97.875</v>
      </c>
    </row>
    <row r="29" spans="1:14">
      <c r="H29">
        <f>AVERAGE(H9:H28)</f>
        <v>16.2</v>
      </c>
    </row>
  </sheetData>
  <mergeCells count="3">
    <mergeCell ref="A5:C5"/>
    <mergeCell ref="F5:H5"/>
    <mergeCell ref="K5:M5"/>
  </mergeCells>
  <conditionalFormatting sqref="B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{A73F5975-2A40-4D62-BEB9-56AEB4C99541}</x14:id>
        </ext>
      </extLst>
    </cfRule>
  </conditionalFormatting>
  <conditionalFormatting sqref="G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{F7852E68-DB87-429E-824B-41A3ABFB3320}</x14:id>
        </ext>
      </extLst>
    </cfRule>
  </conditionalFormatting>
  <conditionalFormatting sqref="L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{F2C6C1CC-51E8-44C0-9EEF-CD7A0E193422}</x14:id>
        </ext>
      </extLst>
    </cfRule>
  </conditionalFormatting>
  <conditionalFormatting sqref="H9:H28">
    <cfRule type="cellIs" dxfId="0" priority="4" operator="greaterThan">
      <formula>16.2</formula>
    </cfRule>
  </conditionalFormatting>
  <conditionalFormatting sqref="N9:N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3F5975-2A40-4D62-BEB9-56AEB4C99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7852E68-DB87-429E-824B-41A3ABFB3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F2C6C1CC-51E8-44C0-9EEF-CD7A0E193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1618-926B-4D36-8C2B-EDCA77F102B8}">
  <dimension ref="A1:G19"/>
  <sheetViews>
    <sheetView topLeftCell="A6" zoomScale="125" zoomScaleNormal="75" workbookViewId="0">
      <selection activeCell="G15" sqref="G15"/>
    </sheetView>
  </sheetViews>
  <sheetFormatPr defaultColWidth="8.81640625" defaultRowHeight="14.5"/>
  <cols>
    <col min="1" max="2" width="10.81640625" customWidth="1"/>
    <col min="3" max="3" width="15.453125" bestFit="1" customWidth="1"/>
    <col min="4" max="4" width="10.81640625" customWidth="1"/>
    <col min="5" max="5" width="15.453125" customWidth="1"/>
    <col min="6" max="6" width="33.6328125" customWidth="1"/>
    <col min="7" max="7" width="28.1796875" bestFit="1" customWidth="1"/>
  </cols>
  <sheetData>
    <row r="1" spans="1:7" ht="23.5">
      <c r="A1" s="2" t="s">
        <v>53</v>
      </c>
    </row>
    <row r="3" spans="1:7" ht="18.5">
      <c r="A3" s="4" t="s">
        <v>55</v>
      </c>
    </row>
    <row r="4" spans="1:7" ht="23.5">
      <c r="A4" s="4"/>
      <c r="C4" s="33">
        <v>10</v>
      </c>
      <c r="E4" s="33">
        <v>10</v>
      </c>
      <c r="F4" s="33">
        <v>10</v>
      </c>
      <c r="G4" s="33">
        <v>10</v>
      </c>
    </row>
    <row r="5" spans="1:7" ht="58">
      <c r="A5" s="4"/>
      <c r="C5" s="10" t="s">
        <v>57</v>
      </c>
      <c r="E5" s="10" t="s">
        <v>58</v>
      </c>
      <c r="F5" s="10" t="s">
        <v>94</v>
      </c>
      <c r="G5" s="10" t="s">
        <v>59</v>
      </c>
    </row>
    <row r="6" spans="1:7" ht="58">
      <c r="A6" s="8" t="s">
        <v>0</v>
      </c>
      <c r="B6" s="8" t="s">
        <v>1</v>
      </c>
      <c r="C6" s="9" t="s">
        <v>50</v>
      </c>
      <c r="D6" s="8" t="s">
        <v>2</v>
      </c>
      <c r="E6" s="9" t="s">
        <v>51</v>
      </c>
      <c r="F6" s="9" t="s">
        <v>54</v>
      </c>
      <c r="G6" s="9" t="s">
        <v>52</v>
      </c>
    </row>
    <row r="7" spans="1:7">
      <c r="A7" t="s">
        <v>3</v>
      </c>
      <c r="B7" t="s">
        <v>4</v>
      </c>
      <c r="C7" s="6" t="s">
        <v>33</v>
      </c>
      <c r="D7" t="s">
        <v>5</v>
      </c>
      <c r="E7" s="6" t="s">
        <v>34</v>
      </c>
      <c r="F7" s="6" t="s">
        <v>35</v>
      </c>
      <c r="G7" s="6" t="s">
        <v>36</v>
      </c>
    </row>
    <row r="8" spans="1:7">
      <c r="A8" t="s">
        <v>6</v>
      </c>
      <c r="B8" t="s">
        <v>7</v>
      </c>
      <c r="C8" s="6" t="str">
        <f>LEFT(B8, 3)</f>
        <v>Cha</v>
      </c>
      <c r="D8" t="s">
        <v>8</v>
      </c>
      <c r="E8" s="6" t="str">
        <f>LEFT(D8, 3)</f>
        <v>Rav</v>
      </c>
      <c r="F8" s="6" t="str">
        <f>A8&amp;C8&amp;"_"&amp;E8&amp;"@hogwarts.edu"</f>
        <v>ChoCha_Rav@hogwarts.edu</v>
      </c>
      <c r="G8" s="6" t="str">
        <f>LOWER(F8)</f>
        <v>chocha_rav@hogwarts.edu</v>
      </c>
    </row>
    <row r="9" spans="1:7">
      <c r="A9" t="s">
        <v>9</v>
      </c>
      <c r="B9" t="s">
        <v>10</v>
      </c>
      <c r="C9" s="6" t="str">
        <f t="shared" ref="C9:C19" si="0">LEFT(B9, 3)</f>
        <v>Mal</v>
      </c>
      <c r="D9" t="s">
        <v>5</v>
      </c>
      <c r="E9" s="6" t="str">
        <f t="shared" ref="E9:E19" si="1">LEFT(D9, 3)</f>
        <v>Sly</v>
      </c>
      <c r="F9" s="6" t="str">
        <f t="shared" ref="F9:F19" si="2">A9&amp;C9&amp;"_"&amp;E9&amp;"@hogwarts.edu"</f>
        <v>DracoMal_Sly@hogwarts.edu</v>
      </c>
      <c r="G9" s="6" t="str">
        <f t="shared" ref="G9:G19" si="3">LOWER(F9)</f>
        <v>dracomal_sly@hogwarts.edu</v>
      </c>
    </row>
    <row r="10" spans="1:7">
      <c r="A10" t="s">
        <v>11</v>
      </c>
      <c r="B10" t="s">
        <v>12</v>
      </c>
      <c r="C10" s="6" t="str">
        <f t="shared" si="0"/>
        <v>Mac</v>
      </c>
      <c r="D10" t="s">
        <v>13</v>
      </c>
      <c r="E10" s="6" t="str">
        <f t="shared" si="1"/>
        <v>Huf</v>
      </c>
      <c r="F10" s="6" t="str">
        <f t="shared" si="2"/>
        <v>ErnieMac_Huf@hogwarts.edu</v>
      </c>
      <c r="G10" s="6" t="str">
        <f t="shared" si="3"/>
        <v>erniemac_huf@hogwarts.edu</v>
      </c>
    </row>
    <row r="11" spans="1:7">
      <c r="A11" t="s">
        <v>14</v>
      </c>
      <c r="B11" t="s">
        <v>15</v>
      </c>
      <c r="C11" s="6" t="str">
        <f t="shared" si="0"/>
        <v>Pot</v>
      </c>
      <c r="D11" t="s">
        <v>16</v>
      </c>
      <c r="E11" s="6" t="str">
        <f t="shared" si="1"/>
        <v>Gry</v>
      </c>
      <c r="F11" s="6" t="str">
        <f t="shared" si="2"/>
        <v>HarryPot_Gry@hogwarts.edu</v>
      </c>
      <c r="G11" s="6" t="str">
        <f t="shared" si="3"/>
        <v>harrypot_gry@hogwarts.edu</v>
      </c>
    </row>
    <row r="12" spans="1:7">
      <c r="A12" t="s">
        <v>17</v>
      </c>
      <c r="B12" t="s">
        <v>18</v>
      </c>
      <c r="C12" s="6" t="str">
        <f t="shared" si="0"/>
        <v>Gra</v>
      </c>
      <c r="D12" t="s">
        <v>16</v>
      </c>
      <c r="E12" s="6" t="str">
        <f t="shared" si="1"/>
        <v>Gry</v>
      </c>
      <c r="F12" s="6" t="str">
        <f t="shared" si="2"/>
        <v>HermioneGra_Gry@hogwarts.edu</v>
      </c>
      <c r="G12" s="6" t="str">
        <f t="shared" si="3"/>
        <v>hermionegra_gry@hogwarts.edu</v>
      </c>
    </row>
    <row r="13" spans="1:7">
      <c r="A13" t="s">
        <v>19</v>
      </c>
      <c r="B13" t="s">
        <v>20</v>
      </c>
      <c r="C13" s="6" t="str">
        <f t="shared" si="0"/>
        <v>Fin</v>
      </c>
      <c r="D13" t="s">
        <v>13</v>
      </c>
      <c r="E13" s="6" t="str">
        <f t="shared" si="1"/>
        <v>Huf</v>
      </c>
      <c r="F13" s="6" t="str">
        <f t="shared" si="2"/>
        <v>JustinFin_Huf@hogwarts.edu</v>
      </c>
      <c r="G13" s="6" t="str">
        <f t="shared" si="3"/>
        <v>justinfin_huf@hogwarts.edu</v>
      </c>
    </row>
    <row r="14" spans="1:7">
      <c r="A14" t="s">
        <v>21</v>
      </c>
      <c r="B14" t="s">
        <v>22</v>
      </c>
      <c r="C14" s="6" t="str">
        <f t="shared" si="0"/>
        <v>Lov</v>
      </c>
      <c r="D14" t="s">
        <v>8</v>
      </c>
      <c r="E14" s="6" t="str">
        <f t="shared" si="1"/>
        <v>Rav</v>
      </c>
      <c r="F14" s="6" t="str">
        <f t="shared" si="2"/>
        <v>LunaLov_Rav@hogwarts.edu</v>
      </c>
      <c r="G14" s="6" t="str">
        <f t="shared" si="3"/>
        <v>lunalov_rav@hogwarts.edu</v>
      </c>
    </row>
    <row r="15" spans="1:7">
      <c r="A15" t="s">
        <v>23</v>
      </c>
      <c r="B15" t="s">
        <v>24</v>
      </c>
      <c r="C15" s="6" t="str">
        <f t="shared" si="0"/>
        <v>Lon</v>
      </c>
      <c r="D15" t="s">
        <v>16</v>
      </c>
      <c r="E15" s="6" t="str">
        <f t="shared" si="1"/>
        <v>Gry</v>
      </c>
      <c r="F15" s="6" t="str">
        <f t="shared" si="2"/>
        <v>NevilleLon_Gry@hogwarts.edu</v>
      </c>
      <c r="G15" s="6" t="str">
        <f t="shared" si="3"/>
        <v>nevillelon_gry@hogwarts.edu</v>
      </c>
    </row>
    <row r="16" spans="1:7">
      <c r="A16" t="s">
        <v>25</v>
      </c>
      <c r="B16" t="s">
        <v>26</v>
      </c>
      <c r="C16" s="6" t="str">
        <f t="shared" si="0"/>
        <v>Pat</v>
      </c>
      <c r="D16" t="s">
        <v>8</v>
      </c>
      <c r="E16" s="6" t="str">
        <f t="shared" si="1"/>
        <v>Rav</v>
      </c>
      <c r="F16" s="6" t="str">
        <f t="shared" si="2"/>
        <v>PadmaPat_Rav@hogwarts.edu</v>
      </c>
      <c r="G16" s="6" t="str">
        <f t="shared" si="3"/>
        <v>padmapat_rav@hogwarts.edu</v>
      </c>
    </row>
    <row r="17" spans="1:7">
      <c r="A17" t="s">
        <v>27</v>
      </c>
      <c r="B17" t="s">
        <v>28</v>
      </c>
      <c r="C17" s="6" t="str">
        <f t="shared" si="0"/>
        <v>Par</v>
      </c>
      <c r="D17" t="s">
        <v>5</v>
      </c>
      <c r="E17" s="6" t="str">
        <f t="shared" si="1"/>
        <v>Sly</v>
      </c>
      <c r="F17" s="6" t="str">
        <f t="shared" si="2"/>
        <v>PansyPar_Sly@hogwarts.edu</v>
      </c>
      <c r="G17" s="6" t="str">
        <f t="shared" si="3"/>
        <v>pansypar_sly@hogwarts.edu</v>
      </c>
    </row>
    <row r="18" spans="1:7">
      <c r="A18" t="s">
        <v>29</v>
      </c>
      <c r="B18" t="s">
        <v>30</v>
      </c>
      <c r="C18" s="6" t="str">
        <f t="shared" si="0"/>
        <v>Wea</v>
      </c>
      <c r="D18" t="s">
        <v>16</v>
      </c>
      <c r="E18" s="6" t="str">
        <f t="shared" si="1"/>
        <v>Gry</v>
      </c>
      <c r="F18" s="6" t="str">
        <f t="shared" si="2"/>
        <v>RonWea_Gry@hogwarts.edu</v>
      </c>
      <c r="G18" s="6" t="str">
        <f t="shared" si="3"/>
        <v>ronwea_gry@hogwarts.edu</v>
      </c>
    </row>
    <row r="19" spans="1:7">
      <c r="A19" t="s">
        <v>31</v>
      </c>
      <c r="B19" t="s">
        <v>32</v>
      </c>
      <c r="C19" s="6" t="str">
        <f t="shared" si="0"/>
        <v>Bon</v>
      </c>
      <c r="D19" t="s">
        <v>13</v>
      </c>
      <c r="E19" s="6" t="str">
        <f t="shared" si="1"/>
        <v>Huf</v>
      </c>
      <c r="F19" s="6" t="str">
        <f t="shared" si="2"/>
        <v>SusanBon_Huf@hogwarts.edu</v>
      </c>
      <c r="G19" s="6" t="str">
        <f t="shared" si="3"/>
        <v>susanbon_huf@hogwarts.edu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5A9A-7B7C-4B21-B7A9-C21F1D64D294}">
  <dimension ref="A1:H13"/>
  <sheetViews>
    <sheetView tabSelected="1" topLeftCell="A5" zoomScale="141" zoomScaleNormal="75" workbookViewId="0">
      <selection activeCell="E5" sqref="E5"/>
    </sheetView>
  </sheetViews>
  <sheetFormatPr defaultColWidth="8.81640625" defaultRowHeight="14.5"/>
  <cols>
    <col min="1" max="1" width="17.453125" customWidth="1"/>
    <col min="2" max="2" width="9.453125" bestFit="1" customWidth="1"/>
    <col min="3" max="3" width="12.1796875" customWidth="1"/>
    <col min="5" max="5" width="13.81640625" bestFit="1" customWidth="1"/>
    <col min="6" max="6" width="23.6328125" bestFit="1" customWidth="1"/>
    <col min="7" max="7" width="18.36328125" customWidth="1"/>
  </cols>
  <sheetData>
    <row r="1" spans="1:8" ht="23.5">
      <c r="A1" s="2" t="s">
        <v>56</v>
      </c>
    </row>
    <row r="2" spans="1:8" ht="23.5">
      <c r="A2" s="2"/>
    </row>
    <row r="3" spans="1:8" ht="18.5">
      <c r="A3" s="4" t="s">
        <v>62</v>
      </c>
    </row>
    <row r="4" spans="1:8" ht="23.5">
      <c r="E4" s="33">
        <v>5</v>
      </c>
      <c r="F4" s="33">
        <v>5</v>
      </c>
      <c r="G4" s="33">
        <v>5</v>
      </c>
    </row>
    <row r="5" spans="1:8" ht="87">
      <c r="C5" s="1"/>
      <c r="E5" s="10" t="s">
        <v>60</v>
      </c>
      <c r="F5" s="10" t="s">
        <v>93</v>
      </c>
      <c r="G5" s="10" t="s">
        <v>63</v>
      </c>
    </row>
    <row r="6" spans="1:8">
      <c r="A6" s="11" t="s">
        <v>37</v>
      </c>
      <c r="B6" s="11" t="s">
        <v>38</v>
      </c>
      <c r="C6" s="11" t="s">
        <v>39</v>
      </c>
      <c r="D6" s="11" t="s">
        <v>40</v>
      </c>
      <c r="E6" s="15" t="s">
        <v>41</v>
      </c>
      <c r="F6" s="15" t="s">
        <v>42</v>
      </c>
      <c r="G6" s="15" t="s">
        <v>48</v>
      </c>
    </row>
    <row r="7" spans="1:8" ht="15.5">
      <c r="A7" s="12" t="s">
        <v>43</v>
      </c>
      <c r="B7" s="13">
        <v>100</v>
      </c>
      <c r="C7" s="14">
        <v>0.33333333333333331</v>
      </c>
      <c r="D7" s="14">
        <v>0.70833333333333337</v>
      </c>
      <c r="E7" s="16">
        <f>(D7-C7)</f>
        <v>0.37500000000000006</v>
      </c>
      <c r="F7" s="32">
        <f>E7*24</f>
        <v>9.0000000000000018</v>
      </c>
      <c r="G7" s="17">
        <f>F7*B7</f>
        <v>900.00000000000023</v>
      </c>
    </row>
    <row r="8" spans="1:8" ht="15.5">
      <c r="A8" s="12" t="s">
        <v>44</v>
      </c>
      <c r="B8" s="13">
        <v>100</v>
      </c>
      <c r="C8" s="14">
        <v>0.39583333333333331</v>
      </c>
      <c r="D8" s="14">
        <v>0.66666666666666663</v>
      </c>
      <c r="E8" s="16">
        <f t="shared" ref="E8:E11" si="0">(D8-C8)</f>
        <v>0.27083333333333331</v>
      </c>
      <c r="F8" s="32">
        <f t="shared" ref="F8:F11" si="1">E8*24</f>
        <v>6.5</v>
      </c>
      <c r="G8" s="17">
        <f>F8*B8</f>
        <v>650</v>
      </c>
    </row>
    <row r="9" spans="1:8" ht="15.5">
      <c r="A9" s="12" t="s">
        <v>45</v>
      </c>
      <c r="B9" s="13">
        <v>100</v>
      </c>
      <c r="C9" s="14">
        <v>0.39583333333333331</v>
      </c>
      <c r="D9" s="14">
        <v>0.75</v>
      </c>
      <c r="E9" s="16">
        <f t="shared" si="0"/>
        <v>0.35416666666666669</v>
      </c>
      <c r="F9" s="32">
        <f t="shared" si="1"/>
        <v>8.5</v>
      </c>
      <c r="G9" s="17">
        <f>F9*B9</f>
        <v>850</v>
      </c>
    </row>
    <row r="10" spans="1:8" ht="15.5">
      <c r="A10" s="12" t="s">
        <v>46</v>
      </c>
      <c r="B10" s="13">
        <v>80</v>
      </c>
      <c r="C10" s="14">
        <v>0.39583333333333331</v>
      </c>
      <c r="D10" s="14">
        <v>0.70833333333333337</v>
      </c>
      <c r="E10" s="16">
        <f t="shared" si="0"/>
        <v>0.31250000000000006</v>
      </c>
      <c r="F10" s="32">
        <f t="shared" si="1"/>
        <v>7.5000000000000018</v>
      </c>
      <c r="G10" s="17">
        <f t="shared" ref="G8:G11" si="2">F10*B10</f>
        <v>600.00000000000011</v>
      </c>
    </row>
    <row r="11" spans="1:8" ht="15.5">
      <c r="A11" s="12" t="s">
        <v>47</v>
      </c>
      <c r="B11" s="13">
        <v>80</v>
      </c>
      <c r="C11" s="14">
        <v>0.39583333333333331</v>
      </c>
      <c r="D11" s="14">
        <v>0.70833333333333337</v>
      </c>
      <c r="E11" s="16">
        <f t="shared" si="0"/>
        <v>0.31250000000000006</v>
      </c>
      <c r="F11" s="32">
        <f t="shared" si="1"/>
        <v>7.5000000000000018</v>
      </c>
      <c r="G11" s="17">
        <f t="shared" si="2"/>
        <v>600.00000000000011</v>
      </c>
    </row>
    <row r="13" spans="1:8" ht="27.5" customHeight="1">
      <c r="F13" s="18" t="s">
        <v>61</v>
      </c>
      <c r="G13" s="37">
        <f>SUM(G7:G11)</f>
        <v>3600</v>
      </c>
      <c r="H13" s="33">
        <v>5</v>
      </c>
    </row>
  </sheetData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Formatting</vt:lpstr>
      <vt:lpstr>Text Manipulation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</dc:creator>
  <cp:lastModifiedBy>Humna Sultan</cp:lastModifiedBy>
  <dcterms:created xsi:type="dcterms:W3CDTF">2021-09-13T18:39:12Z</dcterms:created>
  <dcterms:modified xsi:type="dcterms:W3CDTF">2023-09-29T22:23:30Z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2023-09-20T03:45:10Z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25062f41-cd18-4e71-8041-92c19feedb48</vt:lpwstr>
  </property>
  <property fmtid="{D5CDD505-2E9C-101B-9397-08002B2CF9AE}" pid="8" name="MSIP_Label_a73fd474-4f3c-44ed-88fb-5cc4bd2471bf_ContentBits">
    <vt:lpwstr>0</vt:lpwstr>
  </property>
</Properties>
</file>