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ding/Documents/MarketMaking/"/>
    </mc:Choice>
  </mc:AlternateContent>
  <xr:revisionPtr revIDLastSave="0" documentId="13_ncr:1_{973F77AB-28E5-E944-A93C-85AA1EA75CE2}" xr6:coauthVersionLast="47" xr6:coauthVersionMax="47" xr10:uidLastSave="{00000000-0000-0000-0000-000000000000}"/>
  <bookViews>
    <workbookView xWindow="-2460" yWindow="22100" windowWidth="28800" windowHeight="15940" activeTab="1" xr2:uid="{507F4B79-1A59-4C44-91B1-1A099D2BC24D}"/>
  </bookViews>
  <sheets>
    <sheet name="ALL Gamma (10 - 10^10)" sheetId="1" r:id="rId1"/>
    <sheet name="FinalPNL Comparison" sheetId="7" r:id="rId2"/>
    <sheet name="ALL Gamma (50k-400k)" sheetId="2" r:id="rId3"/>
    <sheet name="JPY GAMMA (10k-120k)" sheetId="3" r:id="rId4"/>
    <sheet name="JPY GAMMA (1k-10k)" sheetId="4" r:id="rId5"/>
    <sheet name="JPY GAMMA (100-1K)" sheetId="5" r:id="rId6"/>
    <sheet name="JPY GAMMA (10-100)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6" l="1"/>
  <c r="J33" i="6"/>
  <c r="M23" i="2"/>
  <c r="L23" i="2"/>
</calcChain>
</file>

<file path=xl/sharedStrings.xml><?xml version="1.0" encoding="utf-8"?>
<sst xmlns="http://schemas.openxmlformats.org/spreadsheetml/2006/main" count="304" uniqueCount="265">
  <si>
    <t xml:space="preserve">If gamma was 100000: </t>
  </si>
  <si>
    <t>The final Profit and Loss for: EURUSD.csv is: 4038.6073895640156</t>
  </si>
  <si>
    <t>The final Profit and Loss for: EURJPY.csv is: 12661.088299389836</t>
  </si>
  <si>
    <t>The final Profit and Loss for: EURAUD.csv is: 6448.566335868161</t>
  </si>
  <si>
    <t>The final Profit and Loss for: AUDUSD.csv is: 14435.023694559453</t>
  </si>
  <si>
    <t>The final Profit and Loss for: GBPJPY.csv is: 56.64467656643319</t>
  </si>
  <si>
    <t xml:space="preserve">If gamma was 10: </t>
  </si>
  <si>
    <t>The final Profit and Loss for: EURUSD.csv is: 0</t>
  </si>
  <si>
    <t>The final Profit and Loss for: EURJPY.csv is: 62.006300348239165</t>
  </si>
  <si>
    <t>The final Profit and Loss for: EURAUD.csv is: 0</t>
  </si>
  <si>
    <t>The final Profit and Loss for: AUDUSD.csv is: 0</t>
  </si>
  <si>
    <t>The final Profit and Loss for: GBPJPY.csv is: 0</t>
  </si>
  <si>
    <t xml:space="preserve">If gamma was 100: </t>
  </si>
  <si>
    <t>The final Profit and Loss for: EURJPY.csv is: 147.5502933324551</t>
  </si>
  <si>
    <t>The final Profit and Loss for: GBPJPY.csv is: 122.08450712126796</t>
  </si>
  <si>
    <t xml:space="preserve">If gamma was 1000: </t>
  </si>
  <si>
    <t>The final Profit and Loss for: EURJPY.csv is: 105.3040993783834</t>
  </si>
  <si>
    <t>The final Profit and Loss for: GBPJPY.csv is: 164.79169747148444</t>
  </si>
  <si>
    <t xml:space="preserve">If gamma was 10000: </t>
  </si>
  <si>
    <t>The final Profit and Loss for: EURUSD.csv is: 651.3973623873333</t>
  </si>
  <si>
    <t>The final Profit and Loss for: EURJPY.csv is: -786.2093627785925</t>
  </si>
  <si>
    <t>The final Profit and Loss for: EURAUD.csv is: -364.7602644761033</t>
  </si>
  <si>
    <t>The final Profit and Loss for: AUDUSD.csv is: 182.8164603983755</t>
  </si>
  <si>
    <t>The final Profit and Loss for: GBPJPY.csv is: -882.12719941043</t>
  </si>
  <si>
    <t xml:space="preserve">If gamma was 1000000: </t>
  </si>
  <si>
    <t>The final Profit and Loss for: EURUSD.csv is: 2603.407125289224</t>
  </si>
  <si>
    <t>The final Profit and Loss for: EURJPY.csv is: 103297.73486698489</t>
  </si>
  <si>
    <t>The final Profit and Loss for: EURAUD.csv is: 9283.410534696002</t>
  </si>
  <si>
    <t>The final Profit and Loss for: AUDUSD.csv is: 13684.898824864067</t>
  </si>
  <si>
    <t>The final Profit and Loss for: GBPJPY.csv is: 7.898483949664296</t>
  </si>
  <si>
    <t xml:space="preserve">If gamma was 10000000: </t>
  </si>
  <si>
    <t>The final Profit and Loss for: EURUSD.csv is: 1170.6372082031792</t>
  </si>
  <si>
    <t>The final Profit and Loss for: EURJPY.csv is: 64535.30598594608</t>
  </si>
  <si>
    <t>The final Profit and Loss for: EURAUD.csv is: 1569.828437546461</t>
  </si>
  <si>
    <t>The final Profit and Loss for: AUDUSD.csv is: 5107.866995451231</t>
  </si>
  <si>
    <t>The final Profit and Loss for: GBPJPY.csv is: 30189.000628505222</t>
  </si>
  <si>
    <t xml:space="preserve">If gamma was 100000000: </t>
  </si>
  <si>
    <t>The final Profit and Loss for: EURUSD.csv is: 1040.5415744194358</t>
  </si>
  <si>
    <t>The final Profit and Loss for: EURJPY.csv is: 64539.80574043562</t>
  </si>
  <si>
    <t>The final Profit and Loss for: EURAUD.csv is: 998.5056182446299</t>
  </si>
  <si>
    <t>The final Profit and Loss for: AUDUSD.csv is: 2189.163087601458</t>
  </si>
  <si>
    <t>The final Profit and Loss for: GBPJPY.csv is: 30189.000072060866</t>
  </si>
  <si>
    <t xml:space="preserve">If gamma was 1000000000: </t>
  </si>
  <si>
    <t>The final Profit and Loss for: EURUSD.csv is: 780.3340747979655</t>
  </si>
  <si>
    <t>The final Profit and Loss for: EURJPY.csv is: 51628.000008127114</t>
  </si>
  <si>
    <t>The final Profit and Loss for: EURAUD.csv is: 570.5720081271203</t>
  </si>
  <si>
    <t>The final Profit and Loss for: AUDUSD.csv is: 273.63988393042735</t>
  </si>
  <si>
    <t>The final Profit and Loss for: GBPJPY.csv is: 30189.000008127114</t>
  </si>
  <si>
    <t xml:space="preserve">If gamma was 10000000000: </t>
  </si>
  <si>
    <t>The final Profit and Loss for: EURUSD.csv is: 780.3436274208541</t>
  </si>
  <si>
    <t>The final Profit and Loss for: EURJPY.csv is: 51628.00000090481</t>
  </si>
  <si>
    <t>The final Profit and Loss for: EURAUD.csv is: 570.5720009048154</t>
  </si>
  <si>
    <t>The final Profit and Loss for: AUDUSD.csv is: 364.7840009048154</t>
  </si>
  <si>
    <t>The final Profit and Loss for: GBPJPY.csv is: 30189.00000090481</t>
  </si>
  <si>
    <t xml:space="preserve">If gamma was 100000000000: </t>
  </si>
  <si>
    <t>The final Profit and Loss for: EURUSD.csv is: 780.439260776629</t>
  </si>
  <si>
    <t>The final Profit and Loss for: EURJPY.csv is: 51628.00000009969</t>
  </si>
  <si>
    <t>The final Profit and Loss for: EURAUD.csv is: 570.5720000996919</t>
  </si>
  <si>
    <t>The final Profit and Loss for: AUDUSD.csv is: 364.7840000996919</t>
  </si>
  <si>
    <t>The final Profit and Loss for: GBPJPY.csv is: 30189.000000099688</t>
  </si>
  <si>
    <t xml:space="preserve">If gamma was 1000000000000: </t>
  </si>
  <si>
    <t>The final Profit and Loss for: EURUSD.csv is: 520.2220000108903</t>
  </si>
  <si>
    <t>The final Profit and Loss for: EURJPY.csv is: 51628.000000010885</t>
  </si>
  <si>
    <t>The final Profit and Loss for: EURAUD.csv is: 570.5720000108902</t>
  </si>
  <si>
    <t>The final Profit and Loss for: AUDUSD.csv is: 364.7840000108902</t>
  </si>
  <si>
    <t>The final Profit and Loss for: GBPJPY.csv is: 30189.000000010885</t>
  </si>
  <si>
    <t xml:space="preserve">If gamma was 50000: </t>
  </si>
  <si>
    <t>Profit and Loss for: EURUSD.csv is: -245.11788182960234 || Number of Buys: 243 || Number of Sells: 241</t>
  </si>
  <si>
    <t>Profit and Loss for: EURJPY.csv is: -385.3792086547819 || Number of Buys: 16 || Number of Sells: 16</t>
  </si>
  <si>
    <t>Profit and Loss for: EURAUD.csv is: 1325.4835797846158 || Number of Buys: 628 || Number of Sells: 637</t>
  </si>
  <si>
    <t>Profit and Loss for: AUDUSD.csv is: 1304.0009238419334 || Number of Buys: 375 || Number of Sells: 389</t>
  </si>
  <si>
    <t>Profit and Loss for: GBPJPY.csv is: 94.31100420679286 || Number of Buys: 20 || Number of Sells: 20</t>
  </si>
  <si>
    <t>Profit and Loss for: EURUSD.csv is: 4038.6073895640156 || Number of Buys: 110 || Number of Sells: 141</t>
  </si>
  <si>
    <t>Profit and Loss for: EURJPY.csv is: 12661.088299389836 || Number of Buys: 15 || Number of Sells: 16</t>
  </si>
  <si>
    <t>Profit and Loss for: EURAUD.csv is: 6448.566335868161 || Number of Buys: 423 || Number of Sells: 468</t>
  </si>
  <si>
    <t>Profit and Loss for: AUDUSD.csv is: 14435.023694559453 || Number of Buys: 294 || Number of Sells: 452</t>
  </si>
  <si>
    <t>Profit and Loss for: GBPJPY.csv is: 56.64467656643319 || Number of Buys: 8 || Number of Sells: 8</t>
  </si>
  <si>
    <t xml:space="preserve">If gamma was 150000: </t>
  </si>
  <si>
    <t>Profit and Loss for: EURUSD.csv is: 8592.528580356893 || Number of Buys: 58 || Number of Sells: 124</t>
  </si>
  <si>
    <t>Profit and Loss for: EURJPY.csv is: 38645.17555202464 || Number of Buys: 12 || Number of Sells: 15</t>
  </si>
  <si>
    <t>Profit and Loss for: EURAUD.csv is: 7439.475234340937 || Number of Buys: 304 || Number of Sells: 356</t>
  </si>
  <si>
    <t>Profit and Loss for: AUDUSD.csv is: 24915.57735706379 || Number of Buys: 174 || Number of Sells: 447</t>
  </si>
  <si>
    <t>Profit and Loss for: GBPJPY.csv is: 15115.156069936453 || Number of Buys: 4 || Number of Sells: 5</t>
  </si>
  <si>
    <t xml:space="preserve">If gamma was 200000: </t>
  </si>
  <si>
    <t>Profit and Loss for: EURUSD.csv is: 9502.92339457602 || Number of Buys: 41 || Number of Sells: 114</t>
  </si>
  <si>
    <t>Profit and Loss for: EURJPY.csv is: 64513.865716960565 || Number of Buys: 10 || Number of Sells: 15</t>
  </si>
  <si>
    <t>Profit and Loss for: EURAUD.csv is: 13998.147747340945 || Number of Buys: 203 || Number of Sells: 301</t>
  </si>
  <si>
    <t>Profit and Loss for: AUDUSD.csv is: 25369.934289867608 || Number of Buys: 155 || Number of Sells: 433</t>
  </si>
  <si>
    <t>Profit and Loss for: GBPJPY.csv is: 45295.501140205786 || Number of Buys: 2 || Number of Sells: 5</t>
  </si>
  <si>
    <t xml:space="preserve">If gamma was 250000: </t>
  </si>
  <si>
    <t>Profit and Loss for: EURUSD.csv is: 8591.320577219813 || Number of Buys: 36 || Number of Sells: 102</t>
  </si>
  <si>
    <t>Profit and Loss for: EURJPY.csv is: 90366.82924006486 || Number of Buys: 8 || Number of Sells: 15</t>
  </si>
  <si>
    <t>Profit and Loss for: EURAUD.csv is: 19417.283285397985 || Number of Buys: 131 || Number of Sells: 267</t>
  </si>
  <si>
    <t>Profit and Loss for: AUDUSD.csv is: 24457.160512401566 || Number of Buys: 148 || Number of Sells: 416</t>
  </si>
  <si>
    <t>Profit and Loss for: GBPJPY.csv is: 60386.51981638442 || Number of Buys: 1 || Number of Sells: 5</t>
  </si>
  <si>
    <t xml:space="preserve">If gamma was 300000: </t>
  </si>
  <si>
    <t>Profit and Loss for: EURUSD.csv is: 8591.320212319228 || Number of Buys: 31 || Number of Sells: 97</t>
  </si>
  <si>
    <t>Profit and Loss for: EURJPY.csv is: 116208.0967694743 || Number of Buys: 6 || Number of Sells: 15</t>
  </si>
  <si>
    <t>Profit and Loss for: EURAUD.csv is: 23553.980608520764 || Number of Buys: 85 || Number of Sells: 250</t>
  </si>
  <si>
    <t>Profit and Loss for: AUDUSD.csv is: 23543.468310273736 || Number of Buys: 134 || Number of Sells: 392</t>
  </si>
  <si>
    <t>Profit and Loss for: GBPJPY.csv is: 60387.15843968956 || Number of Buys: 1 || Number of Sells: 5</t>
  </si>
  <si>
    <t xml:space="preserve">If gamma was 350000: </t>
  </si>
  <si>
    <t>Profit and Loss for: EURUSD.csv is: 8070.134800082666 || Number of Buys: 27 || Number of Sells: 89</t>
  </si>
  <si>
    <t>Profit and Loss for: EURJPY.csv is: 116225.56094567322 || Number of Buys: 6 || Number of Sells: 15</t>
  </si>
  <si>
    <t>Profit and Loss for: EURAUD.csv is: 24410.076020329707 || Number of Buys: 66 || Number of Sells: 237</t>
  </si>
  <si>
    <t>Profit and Loss for: AUDUSD.csv is: 21900.935321999998 || Number of Buys: 127 || Number of Sells: 367</t>
  </si>
  <si>
    <t>Profit and Loss for: GBPJPY.csv is: 60387.798284685785 || Number of Buys: 1 || Number of Sells: 5</t>
  </si>
  <si>
    <t xml:space="preserve">If gamma was 400000: </t>
  </si>
  <si>
    <t>Profit and Loss for: EURUSD.csv is: 7028.653672737444 || Number of Buys: 28 || Number of Sells: 82</t>
  </si>
  <si>
    <t>Profit and Loss for: EURJPY.csv is: 116229.04850294587 || Number of Buys: 5 || Number of Sells: 14</t>
  </si>
  <si>
    <t>Profit and Loss for: EURAUD.csv is: 23696.15833408004 || Number of Buys: 59 || Number of Sells: 225</t>
  </si>
  <si>
    <t>Profit and Loss for: AUDUSD.csv is: 20076.090687889795 || Number of Buys: 126 || Number of Sells: 346</t>
  </si>
  <si>
    <t>Profit and Loss for: GBPJPY.csv is: 60388.43890456634 || Number of Buys: 1 || Number of Sells: 5</t>
  </si>
  <si>
    <t>Findings</t>
  </si>
  <si>
    <t xml:space="preserve">We optimised gamma for each currency pair and found that gamma was optimal at: </t>
  </si>
  <si>
    <t>Optimal Gammas</t>
  </si>
  <si>
    <t xml:space="preserve">Profit and Loss for: EURJPY.csv is: 12057.870108722402 || Final Inventory : 849.1298912775856 || Number of Buys: 81 || Number of Sells: 82 || </t>
  </si>
  <si>
    <t xml:space="preserve">Profit and Loss for: GBPJPY.csv is: 14225.194252635634 || Final Inventory : 869.3057473643348 || Number of Buys: 150 || Number of Sells: 151 || </t>
  </si>
  <si>
    <t xml:space="preserve">If gamma was 20000: </t>
  </si>
  <si>
    <t xml:space="preserve">Profit and Loss for: EURJPY.csv is: 12478.831550172923 || Final Inventory : 428.1684498270788 || Number of Buys: 42 || Number of Sells: 43 || </t>
  </si>
  <si>
    <t xml:space="preserve">Profit and Loss for: GBPJPY.csv is: 15152.930807985227 || Final Inventory : -58.43080798523988 || Number of Buys: 55 || Number of Sells: 56 || </t>
  </si>
  <si>
    <t xml:space="preserve">If gamma was 30000: </t>
  </si>
  <si>
    <t xml:space="preserve">Profit and Loss for: EURJPY.csv is: 12653.283632701912 || Final Inventory : 253.71636729804777 || Number of Buys: 26 || Number of Sells: 27 || </t>
  </si>
  <si>
    <t xml:space="preserve">Profit and Loss for: GBPJPY.csv is: 15143.434277784814 || Final Inventory : -48.934277784816004 || Number of Buys: 27 || Number of Sells: 28 || </t>
  </si>
  <si>
    <t xml:space="preserve">If gamma was 40000: </t>
  </si>
  <si>
    <t xml:space="preserve">Profit and Loss for: EURJPY.csv is: 12582.55828513252 || Final Inventory : 324.441714867482 || Number of Buys: 17 || Number of Sells: 18 || </t>
  </si>
  <si>
    <t xml:space="preserve">Profit and Loss for: GBPJPY.csv is: 15151.535601010335 || Final Inventory : -57.03560101034782 || Number of Buys: 22 || Number of Sells: 23 || </t>
  </si>
  <si>
    <t xml:space="preserve">Profit and Loss for: EURJPY.csv is: 12604.94785987948 || Final Inventory : 302.0521401205224 || Number of Buys: 16 || Number of Sells: 17 || </t>
  </si>
  <si>
    <t xml:space="preserve">Profit and Loss for: GBPJPY.csv is: 15173.046616882417 || Final Inventory : -78.54661688241504 || Number of Buys: 20 || Number of Sells: 21 || </t>
  </si>
  <si>
    <t xml:space="preserve">If gamma was 60000: </t>
  </si>
  <si>
    <t xml:space="preserve">Profit and Loss for: EURJPY.csv is: 12613.397580900719 || Final Inventory : 293.6024190992812 || Number of Buys: 15 || Number of Sells: 16 || </t>
  </si>
  <si>
    <t xml:space="preserve">Profit and Loss for: GBPJPY.csv is: 15204.329273227335 || Final Inventory : -109.82927322733667 || Number of Buys: 19 || Number of Sells: 20 || </t>
  </si>
  <si>
    <t xml:space="preserve">If gamma was 70000: </t>
  </si>
  <si>
    <t xml:space="preserve">Profit and Loss for: EURJPY.csv is: 12641.908465736116 || Final Inventory : 265.09153426385456 || Number of Buys: 15 || Number of Sells: 16 || </t>
  </si>
  <si>
    <t xml:space="preserve">Profit and Loss for: GBPJPY.csv is: 15246.052105994899 || Final Inventory : -151.5521059948951 || Number of Buys: 18 || Number of Sells: 19 || </t>
  </si>
  <si>
    <t xml:space="preserve">If gamma was 80000: </t>
  </si>
  <si>
    <t xml:space="preserve">Profit and Loss for: EURJPY.csv is: 25568.113578972552 || Final Inventory : -12661.113578972601 || Number of Buys: 14 || Number of Sells: 16 || </t>
  </si>
  <si>
    <t xml:space="preserve">Profit and Loss for: GBPJPY.csv is: 15214.765241659787 || Final Inventory : -120.2652416597939 || Number of Buys: 13 || Number of Sells: 14 || </t>
  </si>
  <si>
    <t xml:space="preserve">If gamma was 90000: </t>
  </si>
  <si>
    <t xml:space="preserve">Profit and Loss for: EURJPY.csv is: 25594.031126578517 || Final Inventory : -12687.031126578546 || Number of Buys: 14 || Number of Sells: 16 || </t>
  </si>
  <si>
    <t xml:space="preserve">Profit and Loss for: GBPJPY.csv is: 15172.59012579674 || Final Inventory : -78.09012579674345 || Number of Buys: 9 || Number of Sells: 10 || </t>
  </si>
  <si>
    <t xml:space="preserve">Profit and Loss for: EURJPY.csv is: 25619.678450240444 || Final Inventory : -12712.678450240386 || Number of Buys: 14 || Number of Sells: 16 || </t>
  </si>
  <si>
    <t xml:space="preserve">Profit and Loss for: GBPJPY.csv is: 15155.098159408995 || Final Inventory : -60.59815940899898 || Number of Buys: 7 || Number of Sells: 8 || </t>
  </si>
  <si>
    <t xml:space="preserve">If gamma was 110000: </t>
  </si>
  <si>
    <t xml:space="preserve">Profit and Loss for: EURJPY.csv is: 38541.84052200261 || Final Inventory : -25634.84052200261 || Number of Buys: 13 || Number of Sells: 16 || </t>
  </si>
  <si>
    <t xml:space="preserve">Profit and Loss for: GBPJPY.csv is: 15142.447242417993 || Final Inventory : -47.94724241799122 || Number of Buys: 6 || Number of Sells: 7 || </t>
  </si>
  <si>
    <t xml:space="preserve">If gamma was 120000: </t>
  </si>
  <si>
    <t xml:space="preserve">Profit and Loss for: EURJPY.csv is: 38564.98314686405 || Final Inventory : -25657.983146864026 || Number of Buys: 13 || Number of Sells: 16 || </t>
  </si>
  <si>
    <t xml:space="preserve">Profit and Loss for: GBPJPY.csv is: 30223.12253231484 || Final Inventory : -15128.622532314841 || Number of Buys: 4 || Number of Sells: 6 || </t>
  </si>
  <si>
    <t xml:space="preserve">If gamma was 130000: </t>
  </si>
  <si>
    <t xml:space="preserve">Profit and Loss for: EURJPY.csv is: 51485.982362628434 || Final Inventory : -38578.98236262845 || Number of Buys: 12 || Number of Sells: 16 || </t>
  </si>
  <si>
    <t xml:space="preserve">Profit and Loss for: GBPJPY.csv is: 15117.657478500512 || Final Inventory : -23.157478500521393 || Number of Buys: 4 || Number of Sells: 5 || </t>
  </si>
  <si>
    <t xml:space="preserve">If gamma was 140000: </t>
  </si>
  <si>
    <t xml:space="preserve">Profit and Loss for: EURJPY.csv is: 51505.89205973819 || Final Inventory : -38598.89205973818 || Number of Buys: 12 || Number of Sells: 16 || </t>
  </si>
  <si>
    <t xml:space="preserve">Profit and Loss for: GBPJPY.csv is: 30203.176616980607 || Final Inventory : -15108.676616980605 || Number of Buys: 3 || Number of Sells: 5 || </t>
  </si>
  <si>
    <t xml:space="preserve">Profit and Loss for: EURJPY.csv is: 12870.631733376511 || Final Inventory : 36.368266623490854 || Number of Buys: 785 || Number of Sells: 796 || </t>
  </si>
  <si>
    <t xml:space="preserve">Profit and Loss for: GBPJPY.csv is: 15046.334644961891 || Final Inventory : 48.16535503808154 || Number of Buys: 1485 || Number of Sells: 1503 || </t>
  </si>
  <si>
    <t xml:space="preserve">If gamma was 2000: </t>
  </si>
  <si>
    <t xml:space="preserve">Profit and Loss for: EURJPY.csv is: 13114.535854823704 || Final Inventory : -207.5358548236727 || Number of Buys: 266 || Number of Sells: 268 || </t>
  </si>
  <si>
    <t xml:space="preserve">Profit and Loss for: GBPJPY.csv is: 15138.029574855544 || Final Inventory : -43.52957485557636 || Number of Buys: 550 || Number of Sells: 553 || </t>
  </si>
  <si>
    <t xml:space="preserve">If gamma was 3000: </t>
  </si>
  <si>
    <t xml:space="preserve">Profit and Loss for: EURJPY.csv is: 13629.728765449181 || Final Inventory : -722.7287654491902 || Number of Buys: 268 || Number of Sells: 270 || </t>
  </si>
  <si>
    <t xml:space="preserve">Profit and Loss for: GBPJPY.csv is: 15243.195039649281 || Final Inventory : -148.69503964929936 || Number of Buys: 444 || Number of Sells: 446 || </t>
  </si>
  <si>
    <t xml:space="preserve">If gamma was 4000: </t>
  </si>
  <si>
    <t xml:space="preserve">Profit and Loss for: EURJPY.csv is: 14055.290307898229 || Final Inventory : -1148.290307898249 || Number of Buys: 273 || Number of Sells: 275 || </t>
  </si>
  <si>
    <t xml:space="preserve">Profit and Loss for: GBPJPY.csv is: 15831.916617911857 || Final Inventory : -737.4166179118492 || Number of Buys: 450 || Number of Sells: 452 || </t>
  </si>
  <si>
    <t xml:space="preserve">If gamma was 5000: </t>
  </si>
  <si>
    <t xml:space="preserve">Profit and Loss for: EURJPY.csv is: 14607.887187369557 || Final Inventory : -1700.8871873695316 || Number of Buys: 276 || Number of Sells: 278 || </t>
  </si>
  <si>
    <t xml:space="preserve">Profit and Loss for: GBPJPY.csv is: 16254.397059275358 || Final Inventory : -1159.8970592753503 || Number of Buys: 459 || Number of Sells: 461 || </t>
  </si>
  <si>
    <t xml:space="preserve">If gamma was 6000: </t>
  </si>
  <si>
    <t xml:space="preserve">Profit and Loss for: EURJPY.csv is: 15198.433471263874 || Final Inventory : -2291.433471263881 || Number of Buys: 279 || Number of Sells: 281 || </t>
  </si>
  <si>
    <t xml:space="preserve">Profit and Loss for: GBPJPY.csv is: 16894.889834634712 || Final Inventory : -1800.3898346346887 || Number of Buys: 466 || Number of Sells: 468 || </t>
  </si>
  <si>
    <t xml:space="preserve">If gamma was 7000: </t>
  </si>
  <si>
    <t xml:space="preserve">Profit and Loss for: EURJPY.csv is: 15713.350994727587 || Final Inventory : -2806.350994727576 || Number of Buys: 272 || Number of Sells: 274 || </t>
  </si>
  <si>
    <t xml:space="preserve">Profit and Loss for: GBPJPY.csv is: 17469.734221712908 || Final Inventory : -2375.2342217129226 || Number of Buys: 468 || Number of Sells: 470 || </t>
  </si>
  <si>
    <t xml:space="preserve">If gamma was 8000: </t>
  </si>
  <si>
    <t xml:space="preserve">Profit and Loss for: EURJPY.csv is: 11162.380749612175 || Final Inventory : 1744.61925038783 || Number of Buys: 142 || Number of Sells: 143 || </t>
  </si>
  <si>
    <t xml:space="preserve">Profit and Loss for: GBPJPY.csv is: 18077.69723747683 || Final Inventory : -2983.19723747679 || Number of Buys: 460 || Number of Sells: 462 || </t>
  </si>
  <si>
    <t xml:space="preserve">If gamma was 9000: </t>
  </si>
  <si>
    <t xml:space="preserve">Profit and Loss for: EURJPY.csv is: 11599.714321571926 || Final Inventory : 1307.2856784281012 || Number of Buys: 120 || Number of Sells: 121 || </t>
  </si>
  <si>
    <t xml:space="preserve">Profit and Loss for: GBPJPY.csv is: 13713.694463554 || Final Inventory : 1380.8055364459851 || Number of Buys: 181 || Number of Sells: 182 || </t>
  </si>
  <si>
    <t>GBP/JPY and EURJPY maximised at 70k, but this means very little trades- only around 20 trades in total.</t>
  </si>
  <si>
    <t>(Disregarding number of trades: absolute optimal gammas)</t>
  </si>
  <si>
    <t>Profit and Loss for: EURJPY.csv is: 12931.18479702253 || Final Inventory : -24.18479702246259 || Number of Buys: 3906 || Number of Sells: 4022</t>
  </si>
  <si>
    <t>Profit and Loss for: GBPJPY.csv is: 15086.936427480041 || Final Inventory : 7.563572520042726 || Number of Buys: 4220 || Number of Sells: 4377</t>
  </si>
  <si>
    <t xml:space="preserve">If gamma was 200: </t>
  </si>
  <si>
    <t>Profit and Loss for: EURJPY.csv is: 12884.70986390997 || Final Inventory : 22.2901360900687 || Number of Buys: 3785 || Number of Sells: 3893</t>
  </si>
  <si>
    <t>Profit and Loss for: GBPJPY.csv is: 15083.686495735723 || Final Inventory : 10.813504264277071 || Number of Buys: 3663 || Number of Sells: 3769</t>
  </si>
  <si>
    <t xml:space="preserve">If gamma was 300: </t>
  </si>
  <si>
    <t>Profit and Loss for: EURJPY.csv is: 12917.141502695033 || Final Inventory : -10.141502695089002 || Number of Buys: 2975 || Number of Sells: 3040</t>
  </si>
  <si>
    <t>Profit and Loss for: GBPJPY.csv is: 15080.83480851912 || Final Inventory : 13.665191480957219 || Number of Buys: 3365 || Number of Sells: 3450</t>
  </si>
  <si>
    <t xml:space="preserve">If gamma was 400: </t>
  </si>
  <si>
    <t>Profit and Loss for: EURJPY.csv is: 12942.433509533343 || Final Inventory : -35.433509533419056 || Number of Buys: 2628 || Number of Sells: 2683</t>
  </si>
  <si>
    <t>Profit and Loss for: GBPJPY.csv is: 15083.902715010388 || Final Inventory : 10.59728498955701 || Number of Buys: 2700 || Number of Sells: 2750</t>
  </si>
  <si>
    <t xml:space="preserve">If gamma was 500: </t>
  </si>
  <si>
    <t>Profit and Loss for: EURJPY.csv is: 12893.899792913313 || Final Inventory : 13.100207086721639 || Number of Buys: 1880 || Number of Sells: 1915</t>
  </si>
  <si>
    <t>Profit and Loss for: GBPJPY.csv is: 15061.834005773128 || Final Inventory : 32.665994226790644 || Number of Buys: 2452 || Number of Sells: 2493</t>
  </si>
  <si>
    <t xml:space="preserve">If gamma was 600: </t>
  </si>
  <si>
    <t>Profit and Loss for: EURJPY.csv is: 12890.908046748078 || Final Inventory : 16.091953251825544 || Number of Buys: 1511 || Number of Sells: 1537</t>
  </si>
  <si>
    <t>Profit and Loss for: GBPJPY.csv is: 15132.01127588105 || Final Inventory : -37.51127588113377 || Number of Buys: 2557 || Number of Sells: 2602</t>
  </si>
  <si>
    <t xml:space="preserve">If gamma was 700: </t>
  </si>
  <si>
    <t>Profit and Loss for: EURJPY.csv is: 12980.808653606962 || Final Inventory : -73.80865360694042 || Number of Buys: 1304 || Number of Sells: 1326</t>
  </si>
  <si>
    <t>Profit and Loss for: GBPJPY.csv is: 15229.978330550559 || Final Inventory : -135.47833055058982 || Number of Buys: 2343 || Number of Sells: 2382</t>
  </si>
  <si>
    <t xml:space="preserve">If gamma was 800: </t>
  </si>
  <si>
    <t>Profit and Loss for: EURJPY.csv is: 13077.825753884095 || Final Inventory : -170.82575388411533 || Number of Buys: 971 || Number of Sells: 986</t>
  </si>
  <si>
    <t>Profit and Loss for: GBPJPY.csv is: 15072.648558201752 || Final Inventory : 21.851441798404267 || Number of Buys: 2055 || Number of Sells: 2085</t>
  </si>
  <si>
    <t xml:space="preserve">If gamma was 900: </t>
  </si>
  <si>
    <t>Profit and Loss for: EURJPY.csv is: 13071.343926945821 || Final Inventory : -164.3439269458413 || Number of Buys: 927 || Number of Sells: 941</t>
  </si>
  <si>
    <t>Profit and Loss for: GBPJPY.csv is: 15046.583104983065 || Final Inventory : 47.91689501687324 || Number of Buys: 1830 || Number of Sells: 1855</t>
  </si>
  <si>
    <t>(With a decent number of trades: optimal gammas with at least 100 trades)</t>
  </si>
  <si>
    <t>Profit and Loss for: EURJPY.csv is: 12926.160428538511 || Final Inventory : -19.16042853851104 || Number of Buys: 0 || Number of Sells: 1</t>
  </si>
  <si>
    <t>Profit and Loss for: GBPJPY.csv is: 15101.127267601714 || Final Inventory : -6.627267601714266 || Number of Buys: 0 || Number of Sells: 1</t>
  </si>
  <si>
    <t xml:space="preserve">If gamma was 20: </t>
  </si>
  <si>
    <t>Profit and Loss for: EURJPY.csv is: 12893.043011996046 || Final Inventory : 13.956988003936203 || Number of Buys: 134 || Number of Sells: 137</t>
  </si>
  <si>
    <t>Profit and Loss for: GBPJPY.csv is: 15125.873889833763 || Final Inventory : -31.373889833765134 || Number of Buys: 619 || Number of Sells: 641</t>
  </si>
  <si>
    <t xml:space="preserve">If gamma was 30: </t>
  </si>
  <si>
    <t>Profit and Loss for: EURJPY.csv is: 12882.811710737396 || Final Inventory : 24.188289262645412 || Number of Buys: 799 || Number of Sells: 816</t>
  </si>
  <si>
    <t>Profit and Loss for: GBPJPY.csv is: 15065.533311176821 || Final Inventory : 28.966688823187724 || Number of Buys: 1717 || Number of Sells: 1748</t>
  </si>
  <si>
    <t xml:space="preserve">If gamma was 40: </t>
  </si>
  <si>
    <t>Profit and Loss for: EURJPY.csv is: 12897.777310995843 || Final Inventory : 9.2226890040547 || Number of Buys: 1459 || Number of Sells: 1490</t>
  </si>
  <si>
    <t>Profit and Loss for: GBPJPY.csv is: 15107.738503397979 || Final Inventory : -13.238503397958993 || Number of Buys: 3331 || Number of Sells: 3451</t>
  </si>
  <si>
    <t xml:space="preserve">If gamma was 50: </t>
  </si>
  <si>
    <t>Profit and Loss for: EURJPY.csv is: 12894.987040942202 || Final Inventory : 12.01295905772713 || Number of Buys: 2371 || Number of Sells: 2430</t>
  </si>
  <si>
    <t>Profit and Loss for: GBPJPY.csv is: 7439.305273385053 || Final Inventory : 7655.194726614978 || Number of Buys: 3756 || Number of Sells: 3890</t>
  </si>
  <si>
    <t xml:space="preserve">If gamma was 60: </t>
  </si>
  <si>
    <t>Profit and Loss for: EURJPY.csv is: 12942.156178798627 || Final Inventory : -35.15617879855017 || Number of Buys: 2634 || Number of Sells: 2704</t>
  </si>
  <si>
    <t>Profit and Loss for: GBPJPY.csv is: 15105.909510457042 || Final Inventory : -11.409510457246142 || Number of Buys: 4165 || Number of Sells: 4318</t>
  </si>
  <si>
    <t xml:space="preserve">If gamma was 70: </t>
  </si>
  <si>
    <t>Profit and Loss for: EURJPY.csv is: 12888.736863657117 || Final Inventory : 18.26313634287908 || Number of Buys: 3554 || Number of Sells: 3661</t>
  </si>
  <si>
    <t>Profit and Loss for: GBPJPY.csv is: 11234.815966333703 || Final Inventory : 3859.684033666368 || Number of Buys: 4399 || Number of Sells: 4563</t>
  </si>
  <si>
    <t xml:space="preserve">If gamma was 80: </t>
  </si>
  <si>
    <t>Profit and Loss for: EURJPY.csv is: 12889.334992237104 || Final Inventory : 17.665007762909227 || Number of Buys: 3441 || Number of Sells: 3537</t>
  </si>
  <si>
    <t>Profit and Loss for: GBPJPY.csv is: 3826.6850678555656 || Final Inventory : 11267.814932144473 || Number of Buys: 4407 || Number of Sells: 4575</t>
  </si>
  <si>
    <t xml:space="preserve">If gamma was 90: </t>
  </si>
  <si>
    <t>Profit and Loss for: EURJPY.csv is: 12882.885646253513 || Final Inventory : 24.11435374654684 || Number of Buys: 3866 || Number of Sells: 3985</t>
  </si>
  <si>
    <t>Profit and Loss for: GBPJPY.csv is: 11224.063037894768 || Final Inventory : 3870.436962105099 || Number of Buys: 4361 || Number of Sells: 4524</t>
  </si>
  <si>
    <t>When gamma gets big, the pnL converges, there are less trades overall being made, since limit orders are so close to price</t>
  </si>
  <si>
    <t>When gamma is within a reasonable PnL, there are more potential trades</t>
  </si>
  <si>
    <t>EURJPY and GBPJPY at 100, with 7928 and 8597 trades respecitvely, PnL = 12,931, 15,086 respectively</t>
  </si>
  <si>
    <t>EUR/AUD, AUD/USD at y = 350k</t>
  </si>
  <si>
    <t>EUR/USD at y = 200k</t>
  </si>
  <si>
    <t>EUR/AUD, AUD/USD at y = 200,000, with 588 and 504 trades respectively, PnL = 13,998.14 , 25,369.93 respectively</t>
  </si>
  <si>
    <t>EUR/USD at y = 200,000 (PnL is 9k, with 151 trades)</t>
  </si>
  <si>
    <t>Currency Pair</t>
  </si>
  <si>
    <t>Gamma</t>
  </si>
  <si>
    <t>Number of Trades</t>
  </si>
  <si>
    <t>EURAUD</t>
  </si>
  <si>
    <t>AUDUSD</t>
  </si>
  <si>
    <t>EURUSD</t>
  </si>
  <si>
    <t>EURJPY</t>
  </si>
  <si>
    <t>GBPJPY</t>
  </si>
  <si>
    <t>PnL</t>
  </si>
  <si>
    <t>Currency</t>
  </si>
  <si>
    <t>Inventory</t>
  </si>
  <si>
    <t>EURUSD.csv</t>
  </si>
  <si>
    <t>EURJPY.csv</t>
  </si>
  <si>
    <t>EURAUD.csv</t>
  </si>
  <si>
    <t>AUDUSD.csv</t>
  </si>
  <si>
    <t>GBPJPY.csv</t>
  </si>
  <si>
    <t>Symmetric Method</t>
  </si>
  <si>
    <t>Inventory Method</t>
  </si>
  <si>
    <t>Gamma = 20000, 10000 rows</t>
  </si>
  <si>
    <t>Gamma = 100, 10000 rows</t>
  </si>
  <si>
    <t>Sell Orders</t>
  </si>
  <si>
    <t>Buy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</si>
</sst>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44" fontId="0" fillId="0" borderId="0" xfId="1" applyFont="1"/>
    <xf numFmtId="0" fontId="0" fillId="5" borderId="0" xfId="0" applyFill="1" applyAlignment="1">
      <alignment horizontal="center"/>
    </xf>
    <xf numFmtId="0" fontId="0" fillId="5" borderId="0" xfId="0" applyFill="1"/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/>
    <xf numFmtId="0" fontId="2" fillId="5" borderId="0" xfId="0" applyFont="1" applyFill="1" applyBorder="1"/>
    <xf numFmtId="0" fontId="2" fillId="5" borderId="3" xfId="0" applyFont="1" applyFill="1" applyBorder="1"/>
    <xf numFmtId="0" fontId="0" fillId="5" borderId="2" xfId="0" applyFill="1" applyBorder="1"/>
    <xf numFmtId="4" fontId="0" fillId="5" borderId="0" xfId="0" applyNumberFormat="1" applyFill="1" applyBorder="1"/>
    <xf numFmtId="37" fontId="0" fillId="5" borderId="0" xfId="0" applyNumberFormat="1" applyFill="1" applyBorder="1"/>
    <xf numFmtId="0" fontId="0" fillId="5" borderId="0" xfId="0" applyFill="1" applyBorder="1"/>
    <xf numFmtId="0" fontId="0" fillId="5" borderId="3" xfId="0" applyFill="1" applyBorder="1"/>
    <xf numFmtId="39" fontId="0" fillId="5" borderId="0" xfId="0" applyNumberFormat="1" applyFill="1" applyBorder="1"/>
    <xf numFmtId="0" fontId="0" fillId="5" borderId="4" xfId="0" applyFill="1" applyBorder="1"/>
    <xf numFmtId="4" fontId="0" fillId="5" borderId="5" xfId="0" applyNumberFormat="1" applyFill="1" applyBorder="1"/>
    <xf numFmtId="37" fontId="0" fillId="5" borderId="5" xfId="0" applyNumberFormat="1" applyFill="1" applyBorder="1"/>
    <xf numFmtId="0" fontId="0" fillId="5" borderId="5" xfId="0" applyFill="1" applyBorder="1"/>
    <xf numFmtId="0" fontId="0" fillId="5" borderId="6" xfId="0" applyFill="1" applyBorder="1"/>
    <xf numFmtId="39" fontId="0" fillId="5" borderId="5" xfId="0" applyNumberFormat="1" applyFill="1" applyBorder="1"/>
    <xf numFmtId="0" fontId="2" fillId="5" borderId="7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33020</xdr:rowOff>
    </xdr:from>
    <xdr:to>
      <xdr:col>2</xdr:col>
      <xdr:colOff>896620</xdr:colOff>
      <xdr:row>9</xdr:row>
      <xdr:rowOff>27125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A32056-4B9C-E328-1F3A-851F1646F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" y="439420"/>
          <a:ext cx="5461000" cy="14165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655320</xdr:colOff>
      <xdr:row>91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2E1318-F19C-0A8C-6A1E-B99DA4D8D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" y="17678400"/>
          <a:ext cx="5257800" cy="977900"/>
        </a:xfrm>
        <a:prstGeom prst="rect">
          <a:avLst/>
        </a:prstGeom>
      </xdr:spPr>
    </xdr:pic>
    <xdr:clientData/>
  </xdr:twoCellAnchor>
  <xdr:twoCellAnchor editAs="oneCell">
    <xdr:from>
      <xdr:col>0</xdr:col>
      <xdr:colOff>825741</xdr:colOff>
      <xdr:row>93</xdr:row>
      <xdr:rowOff>0</xdr:rowOff>
    </xdr:from>
    <xdr:to>
      <xdr:col>2</xdr:col>
      <xdr:colOff>820226</xdr:colOff>
      <xdr:row>97</xdr:row>
      <xdr:rowOff>179345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6F73CB-9544-0D93-5C18-D6DD8AF76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741" y="18861673"/>
          <a:ext cx="5422900" cy="99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B2BBB1-DDD3-D148-B9BF-4F7E0AD6EBED}" name="Table1" displayName="Table1" ref="C29:F34" totalsRowShown="0">
  <autoFilter ref="C29:F34" xr:uid="{D7B2BBB1-DDD3-D148-B9BF-4F7E0AD6EBED}"/>
  <tableColumns count="4">
    <tableColumn id="1" xr3:uid="{C9DB7D1E-A62A-4745-A726-5B2154C91C42}" name="Currency Pair"/>
    <tableColumn id="2" xr3:uid="{D30CA2A9-9416-BE4B-A88F-1D266510CA21}" name="Gamma"/>
    <tableColumn id="3" xr3:uid="{9F31A1CA-EBD7-784C-B35A-5A67E68216AC}" name="Number of Trades"/>
    <tableColumn id="4" xr3:uid="{FA8D52DE-F491-584F-A756-E4CE08060858}" name="PnL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6CBB-5FBE-3244-96CF-5430F7C9B3B7}">
  <dimension ref="B13:F84"/>
  <sheetViews>
    <sheetView topLeftCell="B21" zoomScale="168" workbookViewId="0">
      <selection activeCell="G38" sqref="G38"/>
    </sheetView>
  </sheetViews>
  <sheetFormatPr baseColWidth="10" defaultRowHeight="16" x14ac:dyDescent="0.2"/>
  <cols>
    <col min="1" max="1" width="3.5" customWidth="1"/>
    <col min="2" max="2" width="60.33203125" customWidth="1"/>
    <col min="3" max="3" width="20.5" customWidth="1"/>
    <col min="4" max="4" width="18" customWidth="1"/>
    <col min="5" max="5" width="17.33203125" customWidth="1"/>
    <col min="6" max="6" width="17.5" customWidth="1"/>
    <col min="7" max="7" width="11.5" bestFit="1" customWidth="1"/>
  </cols>
  <sheetData>
    <row r="13" spans="2:3" x14ac:dyDescent="0.2">
      <c r="B13" t="s">
        <v>6</v>
      </c>
      <c r="C13" s="2" t="s">
        <v>113</v>
      </c>
    </row>
    <row r="14" spans="2:3" x14ac:dyDescent="0.2">
      <c r="B14" t="s">
        <v>7</v>
      </c>
      <c r="C14" t="s">
        <v>236</v>
      </c>
    </row>
    <row r="15" spans="2:3" x14ac:dyDescent="0.2">
      <c r="B15" t="s">
        <v>8</v>
      </c>
      <c r="C15" t="s">
        <v>237</v>
      </c>
    </row>
    <row r="16" spans="2:3" x14ac:dyDescent="0.2">
      <c r="B16" t="s">
        <v>9</v>
      </c>
      <c r="C16" t="s">
        <v>114</v>
      </c>
    </row>
    <row r="17" spans="2:6" x14ac:dyDescent="0.2">
      <c r="B17" t="s">
        <v>10</v>
      </c>
    </row>
    <row r="18" spans="2:6" x14ac:dyDescent="0.2">
      <c r="B18" t="s">
        <v>11</v>
      </c>
      <c r="C18" s="2" t="s">
        <v>115</v>
      </c>
    </row>
    <row r="19" spans="2:6" x14ac:dyDescent="0.2">
      <c r="B19" t="s">
        <v>12</v>
      </c>
      <c r="C19" s="4" t="s">
        <v>182</v>
      </c>
    </row>
    <row r="20" spans="2:6" x14ac:dyDescent="0.2">
      <c r="B20" t="s">
        <v>7</v>
      </c>
      <c r="C20" t="s">
        <v>239</v>
      </c>
    </row>
    <row r="21" spans="2:6" x14ac:dyDescent="0.2">
      <c r="B21" t="s">
        <v>13</v>
      </c>
      <c r="C21" t="s">
        <v>240</v>
      </c>
    </row>
    <row r="22" spans="2:6" x14ac:dyDescent="0.2">
      <c r="B22" t="s">
        <v>9</v>
      </c>
      <c r="C22" t="s">
        <v>181</v>
      </c>
    </row>
    <row r="23" spans="2:6" x14ac:dyDescent="0.2">
      <c r="B23" t="s">
        <v>10</v>
      </c>
    </row>
    <row r="24" spans="2:6" x14ac:dyDescent="0.2">
      <c r="B24" t="s">
        <v>14</v>
      </c>
      <c r="C24" s="5" t="s">
        <v>209</v>
      </c>
    </row>
    <row r="25" spans="2:6" x14ac:dyDescent="0.2">
      <c r="B25" t="s">
        <v>15</v>
      </c>
      <c r="C25" s="6" t="s">
        <v>241</v>
      </c>
    </row>
    <row r="26" spans="2:6" x14ac:dyDescent="0.2">
      <c r="B26" t="s">
        <v>7</v>
      </c>
      <c r="C26" s="6" t="s">
        <v>242</v>
      </c>
    </row>
    <row r="27" spans="2:6" x14ac:dyDescent="0.2">
      <c r="B27" t="s">
        <v>16</v>
      </c>
      <c r="C27" s="6" t="s">
        <v>238</v>
      </c>
    </row>
    <row r="28" spans="2:6" x14ac:dyDescent="0.2">
      <c r="B28" t="s">
        <v>9</v>
      </c>
    </row>
    <row r="29" spans="2:6" x14ac:dyDescent="0.2">
      <c r="B29" t="s">
        <v>10</v>
      </c>
      <c r="C29" t="s">
        <v>243</v>
      </c>
      <c r="D29" t="s">
        <v>244</v>
      </c>
      <c r="E29" t="s">
        <v>245</v>
      </c>
      <c r="F29" t="s">
        <v>251</v>
      </c>
    </row>
    <row r="30" spans="2:6" x14ac:dyDescent="0.2">
      <c r="B30" t="s">
        <v>17</v>
      </c>
      <c r="C30" t="s">
        <v>246</v>
      </c>
      <c r="D30">
        <v>200000</v>
      </c>
      <c r="E30">
        <v>588</v>
      </c>
      <c r="F30" s="7">
        <v>13998.14</v>
      </c>
    </row>
    <row r="31" spans="2:6" x14ac:dyDescent="0.2">
      <c r="B31" t="s">
        <v>18</v>
      </c>
      <c r="C31" t="s">
        <v>247</v>
      </c>
      <c r="D31">
        <v>200000</v>
      </c>
      <c r="E31">
        <v>504</v>
      </c>
      <c r="F31" s="7">
        <v>25369.93</v>
      </c>
    </row>
    <row r="32" spans="2:6" x14ac:dyDescent="0.2">
      <c r="B32" t="s">
        <v>19</v>
      </c>
      <c r="C32" t="s">
        <v>248</v>
      </c>
      <c r="D32">
        <v>200000</v>
      </c>
      <c r="E32">
        <v>151</v>
      </c>
      <c r="F32" s="7">
        <v>9000</v>
      </c>
    </row>
    <row r="33" spans="2:6" x14ac:dyDescent="0.2">
      <c r="B33" t="s">
        <v>20</v>
      </c>
      <c r="C33" t="s">
        <v>249</v>
      </c>
      <c r="D33">
        <v>100</v>
      </c>
      <c r="E33">
        <v>7928</v>
      </c>
      <c r="F33" s="7">
        <v>12931</v>
      </c>
    </row>
    <row r="34" spans="2:6" x14ac:dyDescent="0.2">
      <c r="B34" t="s">
        <v>21</v>
      </c>
      <c r="C34" t="s">
        <v>250</v>
      </c>
      <c r="D34">
        <v>100</v>
      </c>
      <c r="E34">
        <v>8597</v>
      </c>
      <c r="F34" s="7">
        <v>15086</v>
      </c>
    </row>
    <row r="35" spans="2:6" x14ac:dyDescent="0.2">
      <c r="B35" t="s">
        <v>22</v>
      </c>
    </row>
    <row r="36" spans="2:6" x14ac:dyDescent="0.2">
      <c r="B36" t="s">
        <v>23</v>
      </c>
    </row>
    <row r="37" spans="2:6" x14ac:dyDescent="0.2">
      <c r="B37" t="s">
        <v>0</v>
      </c>
    </row>
    <row r="38" spans="2:6" x14ac:dyDescent="0.2">
      <c r="B38" t="s">
        <v>1</v>
      </c>
    </row>
    <row r="39" spans="2:6" x14ac:dyDescent="0.2">
      <c r="B39" t="s">
        <v>2</v>
      </c>
    </row>
    <row r="40" spans="2:6" x14ac:dyDescent="0.2">
      <c r="B40" t="s">
        <v>3</v>
      </c>
    </row>
    <row r="41" spans="2:6" x14ac:dyDescent="0.2">
      <c r="B41" t="s">
        <v>4</v>
      </c>
    </row>
    <row r="42" spans="2:6" x14ac:dyDescent="0.2">
      <c r="B42" t="s">
        <v>5</v>
      </c>
    </row>
    <row r="43" spans="2:6" x14ac:dyDescent="0.2">
      <c r="B43" t="s">
        <v>24</v>
      </c>
    </row>
    <row r="44" spans="2:6" x14ac:dyDescent="0.2">
      <c r="B44" t="s">
        <v>25</v>
      </c>
    </row>
    <row r="45" spans="2:6" x14ac:dyDescent="0.2">
      <c r="B45" t="s">
        <v>26</v>
      </c>
    </row>
    <row r="46" spans="2:6" x14ac:dyDescent="0.2">
      <c r="B46" t="s">
        <v>27</v>
      </c>
    </row>
    <row r="47" spans="2:6" x14ac:dyDescent="0.2">
      <c r="B47" t="s">
        <v>28</v>
      </c>
    </row>
    <row r="48" spans="2:6" x14ac:dyDescent="0.2">
      <c r="B48" t="s">
        <v>29</v>
      </c>
    </row>
    <row r="49" spans="2:2" x14ac:dyDescent="0.2">
      <c r="B49" t="s">
        <v>30</v>
      </c>
    </row>
    <row r="50" spans="2:2" x14ac:dyDescent="0.2">
      <c r="B50" t="s">
        <v>31</v>
      </c>
    </row>
    <row r="51" spans="2:2" x14ac:dyDescent="0.2">
      <c r="B51" t="s">
        <v>32</v>
      </c>
    </row>
    <row r="52" spans="2:2" x14ac:dyDescent="0.2">
      <c r="B52" t="s">
        <v>33</v>
      </c>
    </row>
    <row r="53" spans="2:2" x14ac:dyDescent="0.2">
      <c r="B53" t="s">
        <v>34</v>
      </c>
    </row>
    <row r="54" spans="2:2" x14ac:dyDescent="0.2">
      <c r="B54" t="s">
        <v>35</v>
      </c>
    </row>
    <row r="55" spans="2:2" x14ac:dyDescent="0.2">
      <c r="B55" t="s">
        <v>36</v>
      </c>
    </row>
    <row r="56" spans="2:2" x14ac:dyDescent="0.2">
      <c r="B56" t="s">
        <v>37</v>
      </c>
    </row>
    <row r="57" spans="2:2" x14ac:dyDescent="0.2">
      <c r="B57" t="s">
        <v>38</v>
      </c>
    </row>
    <row r="58" spans="2:2" x14ac:dyDescent="0.2">
      <c r="B58" t="s">
        <v>39</v>
      </c>
    </row>
    <row r="59" spans="2:2" x14ac:dyDescent="0.2">
      <c r="B59" t="s">
        <v>40</v>
      </c>
    </row>
    <row r="60" spans="2:2" x14ac:dyDescent="0.2">
      <c r="B60" t="s">
        <v>41</v>
      </c>
    </row>
    <row r="61" spans="2:2" x14ac:dyDescent="0.2">
      <c r="B61" t="s">
        <v>42</v>
      </c>
    </row>
    <row r="62" spans="2:2" x14ac:dyDescent="0.2">
      <c r="B62" t="s">
        <v>43</v>
      </c>
    </row>
    <row r="63" spans="2:2" x14ac:dyDescent="0.2">
      <c r="B63" t="s">
        <v>44</v>
      </c>
    </row>
    <row r="64" spans="2:2" x14ac:dyDescent="0.2">
      <c r="B64" t="s">
        <v>45</v>
      </c>
    </row>
    <row r="65" spans="2:2" x14ac:dyDescent="0.2">
      <c r="B65" t="s">
        <v>46</v>
      </c>
    </row>
    <row r="66" spans="2:2" x14ac:dyDescent="0.2">
      <c r="B66" t="s">
        <v>47</v>
      </c>
    </row>
    <row r="67" spans="2:2" x14ac:dyDescent="0.2">
      <c r="B67" t="s">
        <v>48</v>
      </c>
    </row>
    <row r="68" spans="2:2" x14ac:dyDescent="0.2">
      <c r="B68" t="s">
        <v>49</v>
      </c>
    </row>
    <row r="69" spans="2:2" x14ac:dyDescent="0.2">
      <c r="B69" t="s">
        <v>50</v>
      </c>
    </row>
    <row r="70" spans="2:2" x14ac:dyDescent="0.2">
      <c r="B70" t="s">
        <v>51</v>
      </c>
    </row>
    <row r="71" spans="2:2" x14ac:dyDescent="0.2">
      <c r="B71" t="s">
        <v>52</v>
      </c>
    </row>
    <row r="72" spans="2:2" x14ac:dyDescent="0.2">
      <c r="B72" t="s">
        <v>53</v>
      </c>
    </row>
    <row r="73" spans="2:2" x14ac:dyDescent="0.2">
      <c r="B73" t="s">
        <v>54</v>
      </c>
    </row>
    <row r="74" spans="2:2" x14ac:dyDescent="0.2">
      <c r="B74" t="s">
        <v>55</v>
      </c>
    </row>
    <row r="75" spans="2:2" x14ac:dyDescent="0.2">
      <c r="B75" t="s">
        <v>56</v>
      </c>
    </row>
    <row r="76" spans="2:2" x14ac:dyDescent="0.2">
      <c r="B76" t="s">
        <v>57</v>
      </c>
    </row>
    <row r="77" spans="2:2" x14ac:dyDescent="0.2">
      <c r="B77" t="s">
        <v>58</v>
      </c>
    </row>
    <row r="78" spans="2:2" x14ac:dyDescent="0.2">
      <c r="B78" t="s">
        <v>59</v>
      </c>
    </row>
    <row r="79" spans="2:2" x14ac:dyDescent="0.2">
      <c r="B79" t="s">
        <v>60</v>
      </c>
    </row>
    <row r="80" spans="2:2" x14ac:dyDescent="0.2">
      <c r="B80" t="s">
        <v>61</v>
      </c>
    </row>
    <row r="81" spans="2:2" x14ac:dyDescent="0.2">
      <c r="B81" t="s">
        <v>62</v>
      </c>
    </row>
    <row r="82" spans="2:2" x14ac:dyDescent="0.2">
      <c r="B82" t="s">
        <v>63</v>
      </c>
    </row>
    <row r="83" spans="2:2" x14ac:dyDescent="0.2">
      <c r="B83" t="s">
        <v>64</v>
      </c>
    </row>
    <row r="84" spans="2:2" x14ac:dyDescent="0.2">
      <c r="B84" t="s">
        <v>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38B1-C3AC-5C4D-8D74-1FB1369FCDE1}">
  <dimension ref="A1:N23"/>
  <sheetViews>
    <sheetView tabSelected="1" zoomScale="125" workbookViewId="0">
      <selection activeCell="K20" sqref="K20"/>
    </sheetView>
  </sheetViews>
  <sheetFormatPr baseColWidth="10" defaultRowHeight="16" x14ac:dyDescent="0.2"/>
  <cols>
    <col min="1" max="1" width="5" style="9" customWidth="1"/>
    <col min="2" max="2" width="11.33203125" style="9" bestFit="1" customWidth="1"/>
    <col min="3" max="3" width="13.83203125" style="9" bestFit="1" customWidth="1"/>
    <col min="4" max="4" width="11.83203125" style="9" bestFit="1" customWidth="1"/>
    <col min="5" max="5" width="12.33203125" style="9" customWidth="1"/>
    <col min="6" max="6" width="11.33203125" style="9" customWidth="1"/>
    <col min="7" max="7" width="11.33203125" style="9" bestFit="1" customWidth="1"/>
    <col min="8" max="8" width="10.1640625" style="9" bestFit="1" customWidth="1"/>
    <col min="9" max="9" width="10.83203125" style="9" bestFit="1" customWidth="1"/>
    <col min="10" max="11" width="10" bestFit="1" customWidth="1"/>
    <col min="12" max="14" width="5" customWidth="1"/>
  </cols>
  <sheetData>
    <row r="1" spans="2:14" x14ac:dyDescent="0.2">
      <c r="B1" s="8" t="s">
        <v>261</v>
      </c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</row>
    <row r="2" spans="2:14" x14ac:dyDescent="0.2">
      <c r="B2" s="10" t="s">
        <v>259</v>
      </c>
      <c r="C2" s="10"/>
      <c r="D2" s="10"/>
      <c r="E2" s="10"/>
      <c r="F2" s="10"/>
      <c r="G2" s="10" t="s">
        <v>260</v>
      </c>
      <c r="H2" s="10"/>
      <c r="I2" s="10"/>
      <c r="J2" s="10"/>
      <c r="K2" s="10"/>
      <c r="L2" s="9"/>
      <c r="M2" s="9"/>
      <c r="N2" s="9"/>
    </row>
    <row r="3" spans="2:14" x14ac:dyDescent="0.2">
      <c r="B3" s="11" t="s">
        <v>252</v>
      </c>
      <c r="C3" s="12" t="s">
        <v>251</v>
      </c>
      <c r="D3" s="12" t="s">
        <v>253</v>
      </c>
      <c r="E3" s="12" t="s">
        <v>264</v>
      </c>
      <c r="F3" s="13" t="s">
        <v>263</v>
      </c>
      <c r="G3" s="11" t="s">
        <v>252</v>
      </c>
      <c r="H3" s="12" t="s">
        <v>251</v>
      </c>
      <c r="I3" s="12" t="s">
        <v>253</v>
      </c>
      <c r="J3" s="12" t="s">
        <v>264</v>
      </c>
      <c r="K3" s="13" t="s">
        <v>263</v>
      </c>
      <c r="L3" s="9"/>
      <c r="M3" s="9"/>
      <c r="N3" s="9"/>
    </row>
    <row r="4" spans="2:14" x14ac:dyDescent="0.2">
      <c r="B4" s="14" t="s">
        <v>254</v>
      </c>
      <c r="C4" s="15">
        <v>10153.657379504601</v>
      </c>
      <c r="D4" s="16">
        <v>-10023.6018795046</v>
      </c>
      <c r="E4" s="17">
        <v>36</v>
      </c>
      <c r="F4" s="18">
        <v>114</v>
      </c>
      <c r="G4" s="14" t="s">
        <v>254</v>
      </c>
      <c r="H4" s="19">
        <v>9502.9233945760207</v>
      </c>
      <c r="I4" s="19">
        <v>-9372.8678945760093</v>
      </c>
      <c r="J4" s="17">
        <v>41</v>
      </c>
      <c r="K4" s="18">
        <v>114</v>
      </c>
      <c r="L4" s="9"/>
      <c r="M4" s="9"/>
      <c r="N4" s="9"/>
    </row>
    <row r="5" spans="2:14" x14ac:dyDescent="0.2">
      <c r="B5" s="14" t="s">
        <v>256</v>
      </c>
      <c r="C5" s="15">
        <v>42830.558422788403</v>
      </c>
      <c r="D5" s="16">
        <v>-42687.915422788399</v>
      </c>
      <c r="E5" s="17">
        <v>78</v>
      </c>
      <c r="F5" s="18">
        <v>378</v>
      </c>
      <c r="G5" s="14" t="s">
        <v>256</v>
      </c>
      <c r="H5" s="19">
        <v>13998.148908125901</v>
      </c>
      <c r="I5" s="19">
        <v>-13855.505908125901</v>
      </c>
      <c r="J5" s="17">
        <v>203</v>
      </c>
      <c r="K5" s="18">
        <v>301</v>
      </c>
      <c r="L5" s="9"/>
      <c r="M5" s="9"/>
      <c r="N5" s="9"/>
    </row>
    <row r="6" spans="2:14" x14ac:dyDescent="0.2">
      <c r="B6" s="20" t="s">
        <v>257</v>
      </c>
      <c r="C6" s="21">
        <v>32846.486113090403</v>
      </c>
      <c r="D6" s="22">
        <v>-32755.290113090399</v>
      </c>
      <c r="E6" s="23">
        <v>107</v>
      </c>
      <c r="F6" s="24">
        <v>467</v>
      </c>
      <c r="G6" s="20" t="s">
        <v>257</v>
      </c>
      <c r="H6" s="25">
        <v>25369.9344710367</v>
      </c>
      <c r="I6" s="25">
        <v>-25278.738471036701</v>
      </c>
      <c r="J6" s="23">
        <v>155</v>
      </c>
      <c r="K6" s="24">
        <v>433</v>
      </c>
      <c r="L6" s="9"/>
      <c r="M6" s="9"/>
      <c r="N6" s="9"/>
    </row>
    <row r="7" spans="2:14" x14ac:dyDescent="0.2">
      <c r="J7" s="9"/>
      <c r="K7" s="9"/>
      <c r="L7" s="9"/>
      <c r="M7" s="9"/>
      <c r="N7" s="9"/>
    </row>
    <row r="8" spans="2:14" x14ac:dyDescent="0.2">
      <c r="J8" s="9"/>
      <c r="K8" s="9"/>
      <c r="L8" s="9"/>
      <c r="M8" s="9"/>
      <c r="N8" s="9"/>
    </row>
    <row r="9" spans="2:14" x14ac:dyDescent="0.2">
      <c r="J9" s="9"/>
      <c r="K9" s="9"/>
      <c r="L9" s="9"/>
      <c r="M9" s="9"/>
      <c r="N9" s="9"/>
    </row>
    <row r="10" spans="2:14" x14ac:dyDescent="0.2">
      <c r="B10" s="8" t="s">
        <v>262</v>
      </c>
      <c r="C10" s="8"/>
      <c r="D10" s="8"/>
      <c r="E10" s="8"/>
      <c r="F10" s="8"/>
      <c r="G10" s="8"/>
      <c r="H10" s="8"/>
      <c r="I10" s="8"/>
      <c r="J10" s="8"/>
      <c r="K10" s="8"/>
      <c r="L10" s="9"/>
      <c r="M10" s="9"/>
      <c r="N10" s="9"/>
    </row>
    <row r="11" spans="2:14" x14ac:dyDescent="0.2">
      <c r="B11" s="10" t="s">
        <v>259</v>
      </c>
      <c r="C11" s="10"/>
      <c r="D11" s="10"/>
      <c r="E11" s="10"/>
      <c r="F11" s="10"/>
      <c r="G11" s="26" t="s">
        <v>260</v>
      </c>
      <c r="H11" s="10"/>
      <c r="I11" s="10"/>
      <c r="J11" s="10"/>
      <c r="K11" s="10"/>
      <c r="L11" s="9"/>
      <c r="M11" s="9"/>
      <c r="N11" s="9"/>
    </row>
    <row r="12" spans="2:14" x14ac:dyDescent="0.2">
      <c r="B12" s="11" t="s">
        <v>252</v>
      </c>
      <c r="C12" s="12" t="s">
        <v>251</v>
      </c>
      <c r="D12" s="12" t="s">
        <v>253</v>
      </c>
      <c r="E12" s="12" t="s">
        <v>264</v>
      </c>
      <c r="F12" s="13" t="s">
        <v>263</v>
      </c>
      <c r="G12" s="12" t="s">
        <v>252</v>
      </c>
      <c r="H12" s="12" t="s">
        <v>251</v>
      </c>
      <c r="I12" s="12" t="s">
        <v>253</v>
      </c>
      <c r="J12" s="12" t="s">
        <v>264</v>
      </c>
      <c r="K12" s="13" t="s">
        <v>263</v>
      </c>
      <c r="L12" s="9"/>
      <c r="M12" s="9"/>
      <c r="N12" s="9"/>
    </row>
    <row r="13" spans="2:14" x14ac:dyDescent="0.2">
      <c r="B13" s="14" t="s">
        <v>255</v>
      </c>
      <c r="C13" s="19">
        <v>20808544.6962156</v>
      </c>
      <c r="D13" s="16">
        <v>-20795637.6962156</v>
      </c>
      <c r="E13" s="17">
        <v>500</v>
      </c>
      <c r="F13" s="18">
        <v>2110</v>
      </c>
      <c r="G13" s="17" t="s">
        <v>255</v>
      </c>
      <c r="H13" s="19">
        <v>12931.184797022501</v>
      </c>
      <c r="I13" s="19">
        <v>-24.184797022462501</v>
      </c>
      <c r="J13" s="17">
        <v>3906</v>
      </c>
      <c r="K13" s="18">
        <v>4022</v>
      </c>
      <c r="L13" s="9"/>
      <c r="M13" s="9"/>
      <c r="N13" s="9"/>
    </row>
    <row r="14" spans="2:14" x14ac:dyDescent="0.2">
      <c r="B14" s="20" t="s">
        <v>258</v>
      </c>
      <c r="C14" s="25">
        <v>31441765.464410301</v>
      </c>
      <c r="D14" s="22">
        <v>-31426670.964410201</v>
      </c>
      <c r="E14" s="23">
        <v>954</v>
      </c>
      <c r="F14" s="24">
        <v>3036</v>
      </c>
      <c r="G14" s="23" t="s">
        <v>258</v>
      </c>
      <c r="H14" s="25">
        <v>15086.936427479999</v>
      </c>
      <c r="I14" s="25">
        <v>7.5635725200427197</v>
      </c>
      <c r="J14" s="23">
        <v>4220</v>
      </c>
      <c r="K14" s="24">
        <v>4377</v>
      </c>
      <c r="L14" s="9"/>
      <c r="M14" s="9"/>
      <c r="N14" s="9"/>
    </row>
    <row r="15" spans="2:14" x14ac:dyDescent="0.2">
      <c r="J15" s="9"/>
      <c r="K15" s="9"/>
      <c r="L15" s="9"/>
      <c r="M15" s="9"/>
      <c r="N15" s="9"/>
    </row>
    <row r="16" spans="2:14" x14ac:dyDescent="0.2">
      <c r="J16" s="9"/>
      <c r="K16" s="9"/>
      <c r="L16" s="9"/>
      <c r="M16" s="9"/>
      <c r="N16" s="9"/>
    </row>
    <row r="17" spans="10:14" x14ac:dyDescent="0.2">
      <c r="J17" s="9"/>
      <c r="K17" s="9"/>
      <c r="L17" s="9"/>
      <c r="M17" s="9"/>
      <c r="N17" s="9"/>
    </row>
    <row r="18" spans="10:14" x14ac:dyDescent="0.2">
      <c r="J18" s="9"/>
      <c r="K18" s="9"/>
      <c r="L18" s="9"/>
      <c r="M18" s="9"/>
      <c r="N18" s="9"/>
    </row>
    <row r="19" spans="10:14" x14ac:dyDescent="0.2">
      <c r="J19" s="9"/>
      <c r="K19" s="9"/>
      <c r="L19" s="9"/>
      <c r="M19" s="9"/>
      <c r="N19" s="9"/>
    </row>
    <row r="20" spans="10:14" x14ac:dyDescent="0.2">
      <c r="J20" s="9"/>
      <c r="K20" s="9"/>
      <c r="L20" s="9"/>
      <c r="M20" s="9"/>
      <c r="N20" s="9"/>
    </row>
    <row r="21" spans="10:14" x14ac:dyDescent="0.2">
      <c r="J21" s="9"/>
      <c r="K21" s="9"/>
      <c r="L21" s="9"/>
      <c r="M21" s="9"/>
      <c r="N21" s="9"/>
    </row>
    <row r="22" spans="10:14" x14ac:dyDescent="0.2">
      <c r="J22" s="9"/>
      <c r="K22" s="9"/>
      <c r="L22" s="9"/>
      <c r="M22" s="9"/>
      <c r="N22" s="9"/>
    </row>
    <row r="23" spans="10:14" x14ac:dyDescent="0.2">
      <c r="J23" s="9"/>
      <c r="K23" s="9"/>
      <c r="L23" s="9"/>
      <c r="M23" s="9"/>
      <c r="N23" s="9"/>
    </row>
  </sheetData>
  <mergeCells count="6">
    <mergeCell ref="B11:F11"/>
    <mergeCell ref="G11:K11"/>
    <mergeCell ref="B2:F2"/>
    <mergeCell ref="G2:K2"/>
    <mergeCell ref="B1:K1"/>
    <mergeCell ref="B10:K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D7FB-7225-F342-B23C-A1DCBB9608D2}">
  <dimension ref="B1:M48"/>
  <sheetViews>
    <sheetView topLeftCell="A16" zoomScale="150" workbookViewId="0">
      <selection activeCell="B23" sqref="B23"/>
    </sheetView>
  </sheetViews>
  <sheetFormatPr baseColWidth="10" defaultRowHeight="16" x14ac:dyDescent="0.2"/>
  <sheetData>
    <row r="1" spans="2:9" x14ac:dyDescent="0.2">
      <c r="B1" t="s">
        <v>66</v>
      </c>
    </row>
    <row r="2" spans="2:9" x14ac:dyDescent="0.2">
      <c r="B2" s="3" t="s">
        <v>67</v>
      </c>
      <c r="C2" s="3"/>
      <c r="D2" s="3"/>
      <c r="E2" s="3"/>
      <c r="F2" s="3"/>
      <c r="G2" s="3"/>
      <c r="H2" s="3"/>
      <c r="I2" s="3"/>
    </row>
    <row r="3" spans="2:9" x14ac:dyDescent="0.2">
      <c r="B3" t="s">
        <v>68</v>
      </c>
    </row>
    <row r="4" spans="2:9" x14ac:dyDescent="0.2">
      <c r="B4" s="1" t="s">
        <v>69</v>
      </c>
      <c r="C4" s="1"/>
      <c r="D4" s="1"/>
      <c r="E4" s="1"/>
    </row>
    <row r="5" spans="2:9" x14ac:dyDescent="0.2">
      <c r="B5" s="1" t="s">
        <v>70</v>
      </c>
      <c r="C5" s="1"/>
      <c r="D5" s="1"/>
      <c r="E5" s="1"/>
    </row>
    <row r="6" spans="2:9" x14ac:dyDescent="0.2">
      <c r="B6" t="s">
        <v>71</v>
      </c>
    </row>
    <row r="7" spans="2:9" x14ac:dyDescent="0.2">
      <c r="B7" t="s">
        <v>0</v>
      </c>
    </row>
    <row r="8" spans="2:9" x14ac:dyDescent="0.2">
      <c r="B8" s="3" t="s">
        <v>72</v>
      </c>
      <c r="C8" s="3"/>
      <c r="D8" s="3"/>
      <c r="E8" s="3"/>
      <c r="F8" s="3"/>
      <c r="G8" s="3"/>
    </row>
    <row r="9" spans="2:9" x14ac:dyDescent="0.2">
      <c r="B9" t="s">
        <v>73</v>
      </c>
    </row>
    <row r="10" spans="2:9" x14ac:dyDescent="0.2">
      <c r="B10" s="1" t="s">
        <v>74</v>
      </c>
      <c r="C10" s="1"/>
      <c r="D10" s="1"/>
      <c r="E10" s="1"/>
    </row>
    <row r="11" spans="2:9" x14ac:dyDescent="0.2">
      <c r="B11" s="1" t="s">
        <v>75</v>
      </c>
      <c r="C11" s="1"/>
      <c r="D11" s="1"/>
      <c r="E11" s="1"/>
    </row>
    <row r="12" spans="2:9" x14ac:dyDescent="0.2">
      <c r="B12" t="s">
        <v>76</v>
      </c>
    </row>
    <row r="13" spans="2:9" x14ac:dyDescent="0.2">
      <c r="B13" t="s">
        <v>77</v>
      </c>
    </row>
    <row r="14" spans="2:9" x14ac:dyDescent="0.2">
      <c r="B14" s="3" t="s">
        <v>78</v>
      </c>
      <c r="C14" s="3"/>
      <c r="D14" s="3"/>
      <c r="E14" s="3"/>
      <c r="F14" s="3"/>
      <c r="G14" s="3"/>
      <c r="H14" s="3"/>
    </row>
    <row r="15" spans="2:9" x14ac:dyDescent="0.2">
      <c r="B15" t="s">
        <v>79</v>
      </c>
    </row>
    <row r="16" spans="2:9" x14ac:dyDescent="0.2">
      <c r="B16" s="1" t="s">
        <v>80</v>
      </c>
      <c r="C16" s="1"/>
      <c r="D16" s="1"/>
      <c r="E16" s="1"/>
    </row>
    <row r="17" spans="2:13" x14ac:dyDescent="0.2">
      <c r="B17" s="1" t="s">
        <v>81</v>
      </c>
      <c r="C17" s="1"/>
      <c r="D17" s="1"/>
      <c r="E17" s="1"/>
    </row>
    <row r="18" spans="2:13" x14ac:dyDescent="0.2">
      <c r="B18" t="s">
        <v>82</v>
      </c>
    </row>
    <row r="19" spans="2:13" x14ac:dyDescent="0.2">
      <c r="B19" t="s">
        <v>83</v>
      </c>
    </row>
    <row r="20" spans="2:13" x14ac:dyDescent="0.2">
      <c r="B20" s="3" t="s">
        <v>84</v>
      </c>
      <c r="C20" s="3"/>
      <c r="D20" s="3"/>
      <c r="E20" s="3"/>
      <c r="F20" s="3"/>
      <c r="G20" s="3"/>
      <c r="H20" s="3"/>
      <c r="I20" s="3"/>
    </row>
    <row r="21" spans="2:13" x14ac:dyDescent="0.2">
      <c r="B21" t="s">
        <v>85</v>
      </c>
    </row>
    <row r="22" spans="2:13" x14ac:dyDescent="0.2">
      <c r="B22" s="1" t="s">
        <v>86</v>
      </c>
      <c r="C22" s="1"/>
      <c r="D22" s="1"/>
      <c r="E22" s="1"/>
    </row>
    <row r="23" spans="2:13" x14ac:dyDescent="0.2">
      <c r="B23" s="1" t="s">
        <v>87</v>
      </c>
      <c r="C23" s="1"/>
      <c r="D23" s="1"/>
      <c r="E23" s="1"/>
      <c r="L23">
        <f>203+301</f>
        <v>504</v>
      </c>
      <c r="M23">
        <f>155+433</f>
        <v>588</v>
      </c>
    </row>
    <row r="24" spans="2:13" x14ac:dyDescent="0.2">
      <c r="B24" t="s">
        <v>88</v>
      </c>
    </row>
    <row r="25" spans="2:13" x14ac:dyDescent="0.2">
      <c r="B25" t="s">
        <v>89</v>
      </c>
    </row>
    <row r="26" spans="2:13" x14ac:dyDescent="0.2">
      <c r="B26" s="3" t="s">
        <v>90</v>
      </c>
      <c r="C26" s="3"/>
      <c r="D26" s="3"/>
      <c r="E26" s="3"/>
      <c r="F26" s="3"/>
      <c r="G26" s="3"/>
      <c r="H26" s="3"/>
      <c r="I26" s="3"/>
    </row>
    <row r="27" spans="2:13" x14ac:dyDescent="0.2">
      <c r="B27" t="s">
        <v>91</v>
      </c>
    </row>
    <row r="28" spans="2:13" x14ac:dyDescent="0.2">
      <c r="B28" s="1" t="s">
        <v>92</v>
      </c>
      <c r="C28" s="1"/>
      <c r="D28" s="1"/>
      <c r="E28" s="1"/>
    </row>
    <row r="29" spans="2:13" x14ac:dyDescent="0.2">
      <c r="B29" s="1" t="s">
        <v>93</v>
      </c>
      <c r="C29" s="1"/>
      <c r="D29" s="1"/>
      <c r="E29" s="1"/>
    </row>
    <row r="30" spans="2:13" x14ac:dyDescent="0.2">
      <c r="B30" t="s">
        <v>94</v>
      </c>
    </row>
    <row r="31" spans="2:13" x14ac:dyDescent="0.2">
      <c r="B31" t="s">
        <v>95</v>
      </c>
    </row>
    <row r="32" spans="2:13" x14ac:dyDescent="0.2">
      <c r="B32" s="3" t="s">
        <v>96</v>
      </c>
      <c r="C32" s="3"/>
      <c r="D32" s="3"/>
      <c r="E32" s="3"/>
      <c r="F32" s="3"/>
      <c r="G32" s="3"/>
      <c r="H32" s="3"/>
      <c r="I32" s="3"/>
    </row>
    <row r="33" spans="2:8" x14ac:dyDescent="0.2">
      <c r="B33" t="s">
        <v>97</v>
      </c>
    </row>
    <row r="34" spans="2:8" x14ac:dyDescent="0.2">
      <c r="B34" s="1" t="s">
        <v>98</v>
      </c>
      <c r="C34" s="1"/>
      <c r="D34" s="1"/>
      <c r="E34" s="1"/>
    </row>
    <row r="35" spans="2:8" x14ac:dyDescent="0.2">
      <c r="B35" s="1" t="s">
        <v>99</v>
      </c>
      <c r="C35" s="1"/>
      <c r="D35" s="1"/>
      <c r="E35" s="1"/>
    </row>
    <row r="36" spans="2:8" x14ac:dyDescent="0.2">
      <c r="B36" t="s">
        <v>100</v>
      </c>
    </row>
    <row r="37" spans="2:8" x14ac:dyDescent="0.2">
      <c r="B37" t="s">
        <v>101</v>
      </c>
    </row>
    <row r="38" spans="2:8" x14ac:dyDescent="0.2">
      <c r="B38" s="3" t="s">
        <v>102</v>
      </c>
      <c r="C38" s="3"/>
      <c r="D38" s="3"/>
      <c r="E38" s="3"/>
      <c r="F38" s="3"/>
      <c r="G38" s="3"/>
      <c r="H38" s="3"/>
    </row>
    <row r="39" spans="2:8" x14ac:dyDescent="0.2">
      <c r="B39" t="s">
        <v>103</v>
      </c>
    </row>
    <row r="40" spans="2:8" x14ac:dyDescent="0.2">
      <c r="B40" s="1" t="s">
        <v>104</v>
      </c>
      <c r="C40" s="1"/>
      <c r="D40" s="1"/>
      <c r="E40" s="1"/>
    </row>
    <row r="41" spans="2:8" x14ac:dyDescent="0.2">
      <c r="B41" s="1" t="s">
        <v>105</v>
      </c>
      <c r="C41" s="1"/>
      <c r="D41" s="1"/>
      <c r="E41" s="1"/>
    </row>
    <row r="42" spans="2:8" x14ac:dyDescent="0.2">
      <c r="B42" t="s">
        <v>106</v>
      </c>
    </row>
    <row r="43" spans="2:8" x14ac:dyDescent="0.2">
      <c r="B43" t="s">
        <v>107</v>
      </c>
    </row>
    <row r="44" spans="2:8" x14ac:dyDescent="0.2">
      <c r="B44" s="3" t="s">
        <v>108</v>
      </c>
      <c r="C44" s="3"/>
      <c r="D44" s="3"/>
      <c r="E44" s="3"/>
      <c r="F44" s="3"/>
      <c r="G44" s="3"/>
      <c r="H44" s="3"/>
    </row>
    <row r="45" spans="2:8" x14ac:dyDescent="0.2">
      <c r="B45" t="s">
        <v>109</v>
      </c>
    </row>
    <row r="46" spans="2:8" x14ac:dyDescent="0.2">
      <c r="B46" s="1" t="s">
        <v>110</v>
      </c>
      <c r="C46" s="1"/>
      <c r="D46" s="1"/>
      <c r="E46" s="1"/>
    </row>
    <row r="47" spans="2:8" x14ac:dyDescent="0.2">
      <c r="B47" s="1" t="s">
        <v>111</v>
      </c>
      <c r="C47" s="1"/>
      <c r="D47" s="1"/>
      <c r="E47" s="1"/>
    </row>
    <row r="48" spans="2:8" x14ac:dyDescent="0.2">
      <c r="B48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9551-4BA1-4745-9425-E0444BCC28C6}">
  <dimension ref="A1:A42"/>
  <sheetViews>
    <sheetView topLeftCell="A23" workbookViewId="0">
      <selection activeCell="F32" sqref="F32"/>
    </sheetView>
  </sheetViews>
  <sheetFormatPr baseColWidth="10" defaultRowHeight="16" x14ac:dyDescent="0.2"/>
  <sheetData>
    <row r="1" spans="1:1" s="1" customFormat="1" x14ac:dyDescent="0.2">
      <c r="A1" s="1" t="s">
        <v>18</v>
      </c>
    </row>
    <row r="2" spans="1:1" x14ac:dyDescent="0.2">
      <c r="A2" t="s">
        <v>116</v>
      </c>
    </row>
    <row r="3" spans="1:1" x14ac:dyDescent="0.2">
      <c r="A3" t="s">
        <v>117</v>
      </c>
    </row>
    <row r="4" spans="1:1" s="1" customFormat="1" x14ac:dyDescent="0.2">
      <c r="A4" s="1" t="s">
        <v>118</v>
      </c>
    </row>
    <row r="5" spans="1:1" x14ac:dyDescent="0.2">
      <c r="A5" t="s">
        <v>119</v>
      </c>
    </row>
    <row r="6" spans="1:1" x14ac:dyDescent="0.2">
      <c r="A6" t="s">
        <v>120</v>
      </c>
    </row>
    <row r="7" spans="1:1" s="1" customFormat="1" x14ac:dyDescent="0.2">
      <c r="A7" s="1" t="s">
        <v>121</v>
      </c>
    </row>
    <row r="8" spans="1:1" x14ac:dyDescent="0.2">
      <c r="A8" t="s">
        <v>122</v>
      </c>
    </row>
    <row r="9" spans="1:1" x14ac:dyDescent="0.2">
      <c r="A9" t="s">
        <v>123</v>
      </c>
    </row>
    <row r="10" spans="1:1" s="1" customFormat="1" x14ac:dyDescent="0.2">
      <c r="A10" s="1" t="s">
        <v>124</v>
      </c>
    </row>
    <row r="11" spans="1:1" x14ac:dyDescent="0.2">
      <c r="A11" t="s">
        <v>125</v>
      </c>
    </row>
    <row r="12" spans="1:1" x14ac:dyDescent="0.2">
      <c r="A12" t="s">
        <v>126</v>
      </c>
    </row>
    <row r="13" spans="1:1" s="1" customFormat="1" x14ac:dyDescent="0.2">
      <c r="A13" s="1" t="s">
        <v>66</v>
      </c>
    </row>
    <row r="14" spans="1:1" x14ac:dyDescent="0.2">
      <c r="A14" t="s">
        <v>127</v>
      </c>
    </row>
    <row r="15" spans="1:1" x14ac:dyDescent="0.2">
      <c r="A15" t="s">
        <v>128</v>
      </c>
    </row>
    <row r="16" spans="1:1" s="1" customFormat="1" x14ac:dyDescent="0.2">
      <c r="A16" s="1" t="s">
        <v>129</v>
      </c>
    </row>
    <row r="17" spans="1:1" x14ac:dyDescent="0.2">
      <c r="A17" t="s">
        <v>130</v>
      </c>
    </row>
    <row r="18" spans="1:1" x14ac:dyDescent="0.2">
      <c r="A18" t="s">
        <v>131</v>
      </c>
    </row>
    <row r="19" spans="1:1" s="1" customFormat="1" x14ac:dyDescent="0.2">
      <c r="A19" s="1" t="s">
        <v>132</v>
      </c>
    </row>
    <row r="20" spans="1:1" x14ac:dyDescent="0.2">
      <c r="A20" t="s">
        <v>133</v>
      </c>
    </row>
    <row r="21" spans="1:1" x14ac:dyDescent="0.2">
      <c r="A21" t="s">
        <v>134</v>
      </c>
    </row>
    <row r="22" spans="1:1" s="1" customFormat="1" x14ac:dyDescent="0.2">
      <c r="A22" s="1" t="s">
        <v>135</v>
      </c>
    </row>
    <row r="23" spans="1:1" x14ac:dyDescent="0.2">
      <c r="A23" t="s">
        <v>136</v>
      </c>
    </row>
    <row r="24" spans="1:1" x14ac:dyDescent="0.2">
      <c r="A24" t="s">
        <v>137</v>
      </c>
    </row>
    <row r="25" spans="1:1" s="1" customFormat="1" x14ac:dyDescent="0.2">
      <c r="A25" s="1" t="s">
        <v>138</v>
      </c>
    </row>
    <row r="26" spans="1:1" x14ac:dyDescent="0.2">
      <c r="A26" t="s">
        <v>139</v>
      </c>
    </row>
    <row r="27" spans="1:1" x14ac:dyDescent="0.2">
      <c r="A27" t="s">
        <v>140</v>
      </c>
    </row>
    <row r="28" spans="1:1" s="1" customFormat="1" x14ac:dyDescent="0.2">
      <c r="A28" s="1" t="s">
        <v>0</v>
      </c>
    </row>
    <row r="29" spans="1:1" x14ac:dyDescent="0.2">
      <c r="A29" t="s">
        <v>141</v>
      </c>
    </row>
    <row r="30" spans="1:1" x14ac:dyDescent="0.2">
      <c r="A30" t="s">
        <v>142</v>
      </c>
    </row>
    <row r="31" spans="1:1" s="1" customFormat="1" x14ac:dyDescent="0.2">
      <c r="A31" s="1" t="s">
        <v>143</v>
      </c>
    </row>
    <row r="32" spans="1:1" x14ac:dyDescent="0.2">
      <c r="A32" t="s">
        <v>144</v>
      </c>
    </row>
    <row r="33" spans="1:1" x14ac:dyDescent="0.2">
      <c r="A33" t="s">
        <v>145</v>
      </c>
    </row>
    <row r="34" spans="1:1" s="1" customFormat="1" x14ac:dyDescent="0.2">
      <c r="A34" s="1" t="s">
        <v>146</v>
      </c>
    </row>
    <row r="35" spans="1:1" x14ac:dyDescent="0.2">
      <c r="A35" t="s">
        <v>147</v>
      </c>
    </row>
    <row r="36" spans="1:1" x14ac:dyDescent="0.2">
      <c r="A36" t="s">
        <v>148</v>
      </c>
    </row>
    <row r="37" spans="1:1" s="1" customFormat="1" x14ac:dyDescent="0.2">
      <c r="A37" s="1" t="s">
        <v>149</v>
      </c>
    </row>
    <row r="38" spans="1:1" x14ac:dyDescent="0.2">
      <c r="A38" t="s">
        <v>150</v>
      </c>
    </row>
    <row r="39" spans="1:1" x14ac:dyDescent="0.2">
      <c r="A39" t="s">
        <v>151</v>
      </c>
    </row>
    <row r="40" spans="1:1" s="1" customFormat="1" x14ac:dyDescent="0.2">
      <c r="A40" s="1" t="s">
        <v>152</v>
      </c>
    </row>
    <row r="41" spans="1:1" x14ac:dyDescent="0.2">
      <c r="A41" t="s">
        <v>153</v>
      </c>
    </row>
    <row r="42" spans="1:1" x14ac:dyDescent="0.2">
      <c r="A42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B88A-69E8-9E48-B2D2-C040870D9E84}">
  <dimension ref="A1:L27"/>
  <sheetViews>
    <sheetView workbookViewId="0">
      <selection activeCell="H28" sqref="H28"/>
    </sheetView>
  </sheetViews>
  <sheetFormatPr baseColWidth="10" defaultRowHeight="16" x14ac:dyDescent="0.2"/>
  <sheetData>
    <row r="1" spans="1:12" s="1" customFormat="1" x14ac:dyDescent="0.2">
      <c r="A1" s="1" t="s">
        <v>15</v>
      </c>
    </row>
    <row r="2" spans="1:12" x14ac:dyDescent="0.2">
      <c r="A2" t="s">
        <v>155</v>
      </c>
    </row>
    <row r="3" spans="1:12" x14ac:dyDescent="0.2">
      <c r="A3" t="s">
        <v>156</v>
      </c>
    </row>
    <row r="4" spans="1:12" s="1" customFormat="1" x14ac:dyDescent="0.2">
      <c r="A4" s="1" t="s">
        <v>157</v>
      </c>
    </row>
    <row r="5" spans="1:12" x14ac:dyDescent="0.2">
      <c r="A5" t="s">
        <v>158</v>
      </c>
    </row>
    <row r="6" spans="1:12" x14ac:dyDescent="0.2">
      <c r="A6" t="s">
        <v>159</v>
      </c>
    </row>
    <row r="7" spans="1:12" s="1" customFormat="1" x14ac:dyDescent="0.2">
      <c r="A7" s="1" t="s">
        <v>160</v>
      </c>
    </row>
    <row r="8" spans="1:12" x14ac:dyDescent="0.2">
      <c r="A8" t="s">
        <v>161</v>
      </c>
    </row>
    <row r="9" spans="1:12" x14ac:dyDescent="0.2">
      <c r="A9" t="s">
        <v>162</v>
      </c>
    </row>
    <row r="10" spans="1:12" s="1" customFormat="1" x14ac:dyDescent="0.2">
      <c r="A10" s="1" t="s">
        <v>163</v>
      </c>
    </row>
    <row r="11" spans="1:12" x14ac:dyDescent="0.2">
      <c r="A11" t="s">
        <v>164</v>
      </c>
    </row>
    <row r="12" spans="1:12" x14ac:dyDescent="0.2">
      <c r="A12" t="s">
        <v>165</v>
      </c>
    </row>
    <row r="13" spans="1:12" s="1" customFormat="1" x14ac:dyDescent="0.2">
      <c r="A13" s="1" t="s">
        <v>166</v>
      </c>
    </row>
    <row r="14" spans="1:12" x14ac:dyDescent="0.2">
      <c r="A14" t="s">
        <v>167</v>
      </c>
      <c r="L14" s="1"/>
    </row>
    <row r="15" spans="1:12" x14ac:dyDescent="0.2">
      <c r="A15" t="s">
        <v>168</v>
      </c>
    </row>
    <row r="16" spans="1:12" s="1" customFormat="1" x14ac:dyDescent="0.2">
      <c r="A16" s="1" t="s">
        <v>169</v>
      </c>
    </row>
    <row r="17" spans="1:1" x14ac:dyDescent="0.2">
      <c r="A17" t="s">
        <v>170</v>
      </c>
    </row>
    <row r="18" spans="1:1" x14ac:dyDescent="0.2">
      <c r="A18" t="s">
        <v>171</v>
      </c>
    </row>
    <row r="19" spans="1:1" s="1" customFormat="1" x14ac:dyDescent="0.2">
      <c r="A19" s="1" t="s">
        <v>172</v>
      </c>
    </row>
    <row r="20" spans="1:1" x14ac:dyDescent="0.2">
      <c r="A20" t="s">
        <v>173</v>
      </c>
    </row>
    <row r="21" spans="1:1" x14ac:dyDescent="0.2">
      <c r="A21" t="s">
        <v>174</v>
      </c>
    </row>
    <row r="22" spans="1:1" s="1" customFormat="1" x14ac:dyDescent="0.2">
      <c r="A22" s="1" t="s">
        <v>175</v>
      </c>
    </row>
    <row r="23" spans="1:1" x14ac:dyDescent="0.2">
      <c r="A23" t="s">
        <v>176</v>
      </c>
    </row>
    <row r="24" spans="1:1" x14ac:dyDescent="0.2">
      <c r="A24" t="s">
        <v>177</v>
      </c>
    </row>
    <row r="25" spans="1:1" s="1" customFormat="1" x14ac:dyDescent="0.2">
      <c r="A25" s="1" t="s">
        <v>178</v>
      </c>
    </row>
    <row r="26" spans="1:1" x14ac:dyDescent="0.2">
      <c r="A26" t="s">
        <v>179</v>
      </c>
    </row>
    <row r="27" spans="1:1" x14ac:dyDescent="0.2">
      <c r="A27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C4C7-E65E-E84E-92FA-D9E5667EFF41}">
  <dimension ref="A1:A27"/>
  <sheetViews>
    <sheetView workbookViewId="0">
      <selection activeCell="E29" sqref="E29"/>
    </sheetView>
  </sheetViews>
  <sheetFormatPr baseColWidth="10" defaultRowHeight="16" x14ac:dyDescent="0.2"/>
  <sheetData>
    <row r="1" spans="1:1" s="1" customFormat="1" x14ac:dyDescent="0.2">
      <c r="A1" s="1" t="s">
        <v>12</v>
      </c>
    </row>
    <row r="2" spans="1:1" x14ac:dyDescent="0.2">
      <c r="A2" t="s">
        <v>183</v>
      </c>
    </row>
    <row r="3" spans="1:1" x14ac:dyDescent="0.2">
      <c r="A3" t="s">
        <v>184</v>
      </c>
    </row>
    <row r="4" spans="1:1" s="1" customFormat="1" x14ac:dyDescent="0.2">
      <c r="A4" s="1" t="s">
        <v>185</v>
      </c>
    </row>
    <row r="5" spans="1:1" x14ac:dyDescent="0.2">
      <c r="A5" t="s">
        <v>186</v>
      </c>
    </row>
    <row r="6" spans="1:1" x14ac:dyDescent="0.2">
      <c r="A6" t="s">
        <v>187</v>
      </c>
    </row>
    <row r="7" spans="1:1" s="1" customFormat="1" x14ac:dyDescent="0.2">
      <c r="A7" s="1" t="s">
        <v>188</v>
      </c>
    </row>
    <row r="8" spans="1:1" x14ac:dyDescent="0.2">
      <c r="A8" t="s">
        <v>189</v>
      </c>
    </row>
    <row r="9" spans="1:1" x14ac:dyDescent="0.2">
      <c r="A9" t="s">
        <v>190</v>
      </c>
    </row>
    <row r="10" spans="1:1" s="1" customFormat="1" x14ac:dyDescent="0.2">
      <c r="A10" s="1" t="s">
        <v>191</v>
      </c>
    </row>
    <row r="11" spans="1:1" x14ac:dyDescent="0.2">
      <c r="A11" t="s">
        <v>192</v>
      </c>
    </row>
    <row r="12" spans="1:1" x14ac:dyDescent="0.2">
      <c r="A12" t="s">
        <v>193</v>
      </c>
    </row>
    <row r="13" spans="1:1" s="1" customFormat="1" x14ac:dyDescent="0.2">
      <c r="A13" s="1" t="s">
        <v>194</v>
      </c>
    </row>
    <row r="14" spans="1:1" x14ac:dyDescent="0.2">
      <c r="A14" t="s">
        <v>195</v>
      </c>
    </row>
    <row r="15" spans="1:1" x14ac:dyDescent="0.2">
      <c r="A15" t="s">
        <v>196</v>
      </c>
    </row>
    <row r="16" spans="1:1" s="1" customFormat="1" x14ac:dyDescent="0.2">
      <c r="A16" s="1" t="s">
        <v>197</v>
      </c>
    </row>
    <row r="17" spans="1:1" x14ac:dyDescent="0.2">
      <c r="A17" t="s">
        <v>198</v>
      </c>
    </row>
    <row r="18" spans="1:1" x14ac:dyDescent="0.2">
      <c r="A18" t="s">
        <v>199</v>
      </c>
    </row>
    <row r="19" spans="1:1" s="1" customFormat="1" x14ac:dyDescent="0.2">
      <c r="A19" s="1" t="s">
        <v>200</v>
      </c>
    </row>
    <row r="20" spans="1:1" x14ac:dyDescent="0.2">
      <c r="A20" t="s">
        <v>201</v>
      </c>
    </row>
    <row r="21" spans="1:1" x14ac:dyDescent="0.2">
      <c r="A21" t="s">
        <v>202</v>
      </c>
    </row>
    <row r="22" spans="1:1" s="1" customFormat="1" x14ac:dyDescent="0.2">
      <c r="A22" s="1" t="s">
        <v>203</v>
      </c>
    </row>
    <row r="23" spans="1:1" x14ac:dyDescent="0.2">
      <c r="A23" t="s">
        <v>204</v>
      </c>
    </row>
    <row r="24" spans="1:1" x14ac:dyDescent="0.2">
      <c r="A24" t="s">
        <v>205</v>
      </c>
    </row>
    <row r="25" spans="1:1" s="1" customFormat="1" x14ac:dyDescent="0.2">
      <c r="A25" s="1" t="s">
        <v>206</v>
      </c>
    </row>
    <row r="26" spans="1:1" x14ac:dyDescent="0.2">
      <c r="A26" t="s">
        <v>207</v>
      </c>
    </row>
    <row r="27" spans="1:1" x14ac:dyDescent="0.2">
      <c r="A27" t="s">
        <v>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32B8-62A2-1843-87FB-605050BE8A96}">
  <dimension ref="A1:J34"/>
  <sheetViews>
    <sheetView workbookViewId="0">
      <selection activeCell="K34" sqref="K34"/>
    </sheetView>
  </sheetViews>
  <sheetFormatPr baseColWidth="10" defaultRowHeight="16" x14ac:dyDescent="0.2"/>
  <sheetData>
    <row r="1" spans="1:1" s="1" customFormat="1" x14ac:dyDescent="0.2">
      <c r="A1" s="1" t="s">
        <v>6</v>
      </c>
    </row>
    <row r="2" spans="1:1" x14ac:dyDescent="0.2">
      <c r="A2" t="s">
        <v>210</v>
      </c>
    </row>
    <row r="3" spans="1:1" x14ac:dyDescent="0.2">
      <c r="A3" t="s">
        <v>211</v>
      </c>
    </row>
    <row r="4" spans="1:1" s="1" customFormat="1" x14ac:dyDescent="0.2">
      <c r="A4" s="1" t="s">
        <v>212</v>
      </c>
    </row>
    <row r="5" spans="1:1" x14ac:dyDescent="0.2">
      <c r="A5" t="s">
        <v>213</v>
      </c>
    </row>
    <row r="6" spans="1:1" x14ac:dyDescent="0.2">
      <c r="A6" t="s">
        <v>214</v>
      </c>
    </row>
    <row r="7" spans="1:1" s="1" customFormat="1" x14ac:dyDescent="0.2">
      <c r="A7" s="1" t="s">
        <v>215</v>
      </c>
    </row>
    <row r="8" spans="1:1" x14ac:dyDescent="0.2">
      <c r="A8" t="s">
        <v>216</v>
      </c>
    </row>
    <row r="9" spans="1:1" x14ac:dyDescent="0.2">
      <c r="A9" t="s">
        <v>217</v>
      </c>
    </row>
    <row r="10" spans="1:1" s="1" customFormat="1" x14ac:dyDescent="0.2">
      <c r="A10" s="1" t="s">
        <v>218</v>
      </c>
    </row>
    <row r="11" spans="1:1" x14ac:dyDescent="0.2">
      <c r="A11" t="s">
        <v>219</v>
      </c>
    </row>
    <row r="12" spans="1:1" x14ac:dyDescent="0.2">
      <c r="A12" t="s">
        <v>220</v>
      </c>
    </row>
    <row r="13" spans="1:1" s="1" customFormat="1" x14ac:dyDescent="0.2">
      <c r="A13" s="1" t="s">
        <v>221</v>
      </c>
    </row>
    <row r="14" spans="1:1" x14ac:dyDescent="0.2">
      <c r="A14" t="s">
        <v>222</v>
      </c>
    </row>
    <row r="15" spans="1:1" x14ac:dyDescent="0.2">
      <c r="A15" t="s">
        <v>223</v>
      </c>
    </row>
    <row r="16" spans="1:1" s="1" customFormat="1" x14ac:dyDescent="0.2">
      <c r="A16" s="1" t="s">
        <v>224</v>
      </c>
    </row>
    <row r="17" spans="1:1" x14ac:dyDescent="0.2">
      <c r="A17" t="s">
        <v>225</v>
      </c>
    </row>
    <row r="18" spans="1:1" x14ac:dyDescent="0.2">
      <c r="A18" t="s">
        <v>226</v>
      </c>
    </row>
    <row r="19" spans="1:1" s="1" customFormat="1" x14ac:dyDescent="0.2">
      <c r="A19" s="1" t="s">
        <v>227</v>
      </c>
    </row>
    <row r="20" spans="1:1" x14ac:dyDescent="0.2">
      <c r="A20" t="s">
        <v>228</v>
      </c>
    </row>
    <row r="21" spans="1:1" x14ac:dyDescent="0.2">
      <c r="A21" t="s">
        <v>229</v>
      </c>
    </row>
    <row r="22" spans="1:1" s="1" customFormat="1" x14ac:dyDescent="0.2">
      <c r="A22" s="1" t="s">
        <v>230</v>
      </c>
    </row>
    <row r="23" spans="1:1" x14ac:dyDescent="0.2">
      <c r="A23" t="s">
        <v>231</v>
      </c>
    </row>
    <row r="24" spans="1:1" x14ac:dyDescent="0.2">
      <c r="A24" t="s">
        <v>232</v>
      </c>
    </row>
    <row r="25" spans="1:1" s="1" customFormat="1" x14ac:dyDescent="0.2">
      <c r="A25" s="1" t="s">
        <v>233</v>
      </c>
    </row>
    <row r="26" spans="1:1" x14ac:dyDescent="0.2">
      <c r="A26" t="s">
        <v>234</v>
      </c>
    </row>
    <row r="27" spans="1:1" x14ac:dyDescent="0.2">
      <c r="A27" t="s">
        <v>235</v>
      </c>
    </row>
    <row r="28" spans="1:1" s="1" customFormat="1" x14ac:dyDescent="0.2">
      <c r="A28" s="1" t="s">
        <v>12</v>
      </c>
    </row>
    <row r="29" spans="1:1" x14ac:dyDescent="0.2">
      <c r="A29" t="s">
        <v>183</v>
      </c>
    </row>
    <row r="30" spans="1:1" x14ac:dyDescent="0.2">
      <c r="A30" t="s">
        <v>184</v>
      </c>
    </row>
    <row r="33" spans="10:10" x14ac:dyDescent="0.2">
      <c r="J33">
        <f>3906+4022</f>
        <v>7928</v>
      </c>
    </row>
    <row r="34" spans="10:10" x14ac:dyDescent="0.2">
      <c r="J34">
        <f>4220+4377</f>
        <v>8597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Gamma (10 - 10^10)</vt:lpstr>
      <vt:lpstr>FinalPNL Comparison</vt:lpstr>
      <vt:lpstr>ALL Gamma (50k-400k)</vt:lpstr>
      <vt:lpstr>JPY GAMMA (10k-120k)</vt:lpstr>
      <vt:lpstr>JPY GAMMA (1k-10k)</vt:lpstr>
      <vt:lpstr>JPY GAMMA (100-1K)</vt:lpstr>
      <vt:lpstr>JPY GAMMA (10-100)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Ding</dc:creator>
  <cp:lastModifiedBy>Tony Ding</cp:lastModifiedBy>
  <dcterms:created xsi:type="dcterms:W3CDTF">2024-03-26T09:48:38Z</dcterms:created>
  <dcterms:modified xsi:type="dcterms:W3CDTF">2024-03-27T01:30:06Z</dcterms:modified>
</cp:coreProperties>
</file>