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<sst xmlns="http://schemas.openxmlformats.org/spreadsheetml/2006/main" count="28" uniqueCount="28">
  <si>
    <t xml:space="preserve">wi</t>
  </si>
  <si>
    <t xml:space="preserve">xi</t>
  </si>
  <si>
    <t xml:space="preserve">xi^2</t>
  </si>
  <si>
    <t xml:space="preserve">f(x)</t>
  </si>
  <si>
    <t xml:space="preserve">hf(x)=pi</t>
  </si>
  <si>
    <t xml:space="preserve">Wi-pi</t>
  </si>
  <si>
    <t xml:space="preserve">(Wi-pi)^2</t>
  </si>
  <si>
    <t xml:space="preserve">(Wi-pi)^2/pi</t>
  </si>
  <si>
    <t xml:space="preserve">сумма</t>
  </si>
  <si>
    <t xml:space="preserve">H0 =</t>
  </si>
  <si>
    <t xml:space="preserve">Логнормальное распределение</t>
  </si>
  <si>
    <t xml:space="preserve">n =</t>
  </si>
  <si>
    <t xml:space="preserve">Хи^2 =</t>
  </si>
  <si>
    <t xml:space="preserve">Хи^2 табличное =</t>
  </si>
  <si>
    <t xml:space="preserve">M(x) = </t>
  </si>
  <si>
    <t xml:space="preserve">M0 =</t>
  </si>
  <si>
    <t xml:space="preserve">Хи^2 &lt; табличного =&gt; Гипотеза принимается</t>
  </si>
  <si>
    <t xml:space="preserve"> D(x) =</t>
  </si>
  <si>
    <t xml:space="preserve">Проверим по критерию Романовского:</t>
  </si>
  <si>
    <t xml:space="preserve">sigma(x) =</t>
  </si>
  <si>
    <t xml:space="preserve">R =</t>
  </si>
  <si>
    <t xml:space="preserve">b^2 =</t>
  </si>
  <si>
    <t xml:space="preserve">R &lt; 3 =&gt; Этот критерий также подтверждает, что распределение является Логнормальным распределением</t>
  </si>
  <si>
    <t xml:space="preserve">b =</t>
  </si>
  <si>
    <t xml:space="preserve">a =</t>
  </si>
  <si>
    <t xml:space="preserve">h =</t>
  </si>
  <si>
    <t xml:space="preserve">r =</t>
  </si>
  <si>
    <t xml:space="preserve">Alpha 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</si>
</sst>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0"/>
      <color rgb="FF000000"/>
      <name val="Arial"/>
      <family val="0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D32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Лист1!$B$2:$B$13</c:f>
              <c:strCache>
                <c:ptCount val="12"/>
                <c:pt idx="0">
                  <c:v>0.8</c:v>
                </c:pt>
                <c:pt idx="1">
                  <c:v>1.2</c:v>
                </c:pt>
                <c:pt idx="2">
                  <c:v>1.6</c:v>
                </c:pt>
                <c:pt idx="3">
                  <c:v>2</c:v>
                </c:pt>
                <c:pt idx="4">
                  <c:v>2.4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</c:v>
                </c:pt>
                <c:pt idx="10">
                  <c:v>4.8</c:v>
                </c:pt>
                <c:pt idx="11">
                  <c:v>5.2</c:v>
                </c:pt>
              </c:strCache>
            </c:strRef>
          </c:cat>
          <c:val>
            <c:numRef>
              <c:f>Лист1!$A$2:$A$13</c:f>
              <c:numCache>
                <c:formatCode>General</c:formatCode>
                <c:ptCount val="12"/>
                <c:pt idx="0">
                  <c:v>0.1</c:v>
                </c:pt>
                <c:pt idx="1">
                  <c:v>0.15</c:v>
                </c:pt>
                <c:pt idx="2">
                  <c:v>0.19</c:v>
                </c:pt>
                <c:pt idx="3">
                  <c:v>0.17</c:v>
                </c:pt>
                <c:pt idx="4">
                  <c:v>0.13</c:v>
                </c:pt>
                <c:pt idx="5">
                  <c:v>0.09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0.01</c:v>
                </c:pt>
                <c:pt idx="10">
                  <c:v>0.009</c:v>
                </c:pt>
                <c:pt idx="11">
                  <c:v>0.001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479418"/>
        <c:axId val="35436184"/>
      </c:lineChart>
      <c:catAx>
        <c:axId val="504794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xi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436184"/>
        <c:crosses val="autoZero"/>
        <c:auto val="1"/>
        <c:lblAlgn val="ctr"/>
        <c:lblOffset val="100"/>
        <c:noMultiLvlLbl val="0"/>
      </c:catAx>
      <c:valAx>
        <c:axId val="3543618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ru-RU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wi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47941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300" spc="-1" strike="noStrike">
                <a:latin typeface="Arial"/>
              </a:defRPr>
            </a:pPr>
            <a:r>
              <a:rPr b="0" lang="ru-RU" sz="1300" spc="-1" strike="noStrike">
                <a:latin typeface="Arial"/>
              </a:rPr>
              <a:t>Сравнение логнормального с xi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9448793215917"/>
          <c:y val="0.066691367173027"/>
          <c:w val="0.750407697325506"/>
          <c:h val="0.786711127578115"/>
        </c:manualLayout>
      </c:layout>
      <c:scatterChart>
        <c:scatterStyle val="line"/>
        <c:varyColors val="0"/>
        <c:ser>
          <c:idx val="0"/>
          <c:order val="0"/>
          <c:tx>
            <c:strRef>
              <c:f>x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Лист1!$B$3:$B$13</c:f>
              <c:numCache>
                <c:formatCode>General</c:formatCode>
                <c:ptCount val="11"/>
                <c:pt idx="0">
                  <c:v>1.2</c:v>
                </c:pt>
                <c:pt idx="1">
                  <c:v>1.6</c:v>
                </c:pt>
                <c:pt idx="2">
                  <c:v>2</c:v>
                </c:pt>
                <c:pt idx="3">
                  <c:v>2.4</c:v>
                </c:pt>
                <c:pt idx="4">
                  <c:v>2.8</c:v>
                </c:pt>
                <c:pt idx="5">
                  <c:v>3.2</c:v>
                </c:pt>
                <c:pt idx="6">
                  <c:v>3.6</c:v>
                </c:pt>
                <c:pt idx="7">
                  <c:v>4</c:v>
                </c:pt>
                <c:pt idx="8">
                  <c:v>4.4</c:v>
                </c:pt>
                <c:pt idx="9">
                  <c:v>4.8</c:v>
                </c:pt>
                <c:pt idx="10">
                  <c:v>5.2</c:v>
                </c:pt>
              </c:numCache>
            </c:numRef>
          </c:xVal>
          <c:yVal>
            <c:numRef>
              <c:f>Лист1!$A$3:$A$13</c:f>
              <c:numCache>
                <c:formatCode>General</c:formatCode>
                <c:ptCount val="11"/>
                <c:pt idx="0">
                  <c:v>0.15</c:v>
                </c:pt>
                <c:pt idx="1">
                  <c:v>0.19</c:v>
                </c:pt>
                <c:pt idx="2">
                  <c:v>0.17</c:v>
                </c:pt>
                <c:pt idx="3">
                  <c:v>0.13</c:v>
                </c:pt>
                <c:pt idx="4">
                  <c:v>0.09</c:v>
                </c:pt>
                <c:pt idx="5">
                  <c:v>0.07</c:v>
                </c:pt>
                <c:pt idx="6">
                  <c:v>0.05</c:v>
                </c:pt>
                <c:pt idx="7">
                  <c:v>0.03</c:v>
                </c:pt>
                <c:pt idx="8">
                  <c:v>0.01</c:v>
                </c:pt>
                <c:pt idx="9">
                  <c:v>0.009</c:v>
                </c:pt>
                <c:pt idx="10">
                  <c:v>0.001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hfx</c:f>
              <c:strCache>
                <c:ptCount val="1"/>
                <c:pt idx="0">
                  <c:v>hfx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ru-RU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Лист1!$B$3:$B$13</c:f>
              <c:numCache>
                <c:formatCode>General</c:formatCode>
                <c:ptCount val="11"/>
                <c:pt idx="0">
                  <c:v>1.2</c:v>
                </c:pt>
                <c:pt idx="1">
                  <c:v>1.6</c:v>
                </c:pt>
                <c:pt idx="2">
                  <c:v>2</c:v>
                </c:pt>
                <c:pt idx="3">
                  <c:v>2.4</c:v>
                </c:pt>
                <c:pt idx="4">
                  <c:v>2.8</c:v>
                </c:pt>
                <c:pt idx="5">
                  <c:v>3.2</c:v>
                </c:pt>
                <c:pt idx="6">
                  <c:v>3.6</c:v>
                </c:pt>
                <c:pt idx="7">
                  <c:v>4</c:v>
                </c:pt>
                <c:pt idx="8">
                  <c:v>4.4</c:v>
                </c:pt>
                <c:pt idx="9">
                  <c:v>4.8</c:v>
                </c:pt>
                <c:pt idx="10">
                  <c:v>5.2</c:v>
                </c:pt>
              </c:numCache>
            </c:numRef>
          </c:xVal>
          <c:yVal>
            <c:numRef>
              <c:f>Лист1!$E$3:$E$13</c:f>
              <c:numCache>
                <c:formatCode>General</c:formatCode>
                <c:ptCount val="11"/>
                <c:pt idx="0">
                  <c:v>0.171984355967232</c:v>
                </c:pt>
                <c:pt idx="1">
                  <c:v>0.217477524640906</c:v>
                </c:pt>
                <c:pt idx="2">
                  <c:v>0.188838725387248</c:v>
                </c:pt>
                <c:pt idx="3">
                  <c:v>0.136440359217741</c:v>
                </c:pt>
                <c:pt idx="4">
                  <c:v>0.0894799420724204</c:v>
                </c:pt>
                <c:pt idx="5">
                  <c:v>0.0556808361291184</c:v>
                </c:pt>
                <c:pt idx="6">
                  <c:v>0.0336921148975536</c:v>
                </c:pt>
                <c:pt idx="7">
                  <c:v>0.0201097726892826</c:v>
                </c:pt>
                <c:pt idx="8">
                  <c:v>0.0119429086707103</c:v>
                </c:pt>
                <c:pt idx="9">
                  <c:v>0.0070954427117845</c:v>
                </c:pt>
                <c:pt idx="10">
                  <c:v>0.00423147411433668</c:v>
                </c:pt>
              </c:numCache>
            </c:numRef>
          </c:yVal>
          <c:smooth val="0"/>
        </c:ser>
        <c:axId val="31764276"/>
        <c:axId val="35785133"/>
      </c:scatterChart>
      <c:valAx>
        <c:axId val="317642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xi, h*f(x)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35785133"/>
        <c:crosses val="autoZero"/>
        <c:crossBetween val="midCat"/>
      </c:valAx>
      <c:valAx>
        <c:axId val="357851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ru-RU" sz="900" spc="-1" strike="noStrike">
                    <a:latin typeface="Arial"/>
                  </a:defRPr>
                </a:pPr>
                <a:r>
                  <a:rPr b="0" lang="ru-RU" sz="900" spc="-1" strike="noStrike">
                    <a:latin typeface="Arial"/>
                  </a:rPr>
                  <a:t>wi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ru-RU" sz="1000" spc="-1" strike="noStrike">
                <a:latin typeface="Arial"/>
              </a:defRPr>
            </a:pPr>
          </a:p>
        </c:txPr>
        <c:crossAx val="31764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ru-RU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714600</xdr:colOff>
      <xdr:row>1</xdr:row>
      <xdr:rowOff>114840</xdr:rowOff>
    </xdr:from>
    <xdr:to>
      <xdr:col>15</xdr:col>
      <xdr:colOff>92520</xdr:colOff>
      <xdr:row>16</xdr:row>
      <xdr:rowOff>28440</xdr:rowOff>
    </xdr:to>
    <xdr:graphicFrame>
      <xdr:nvGraphicFramePr>
        <xdr:cNvPr id="0" name="Chart 1"/>
        <xdr:cNvGraphicFramePr/>
      </xdr:nvGraphicFramePr>
      <xdr:xfrm>
        <a:off x="8732520" y="289800"/>
        <a:ext cx="4723560" cy="261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861120</xdr:colOff>
      <xdr:row>17</xdr:row>
      <xdr:rowOff>198000</xdr:rowOff>
    </xdr:from>
    <xdr:to>
      <xdr:col>16</xdr:col>
      <xdr:colOff>821880</xdr:colOff>
      <xdr:row>32</xdr:row>
      <xdr:rowOff>112680</xdr:rowOff>
    </xdr:to>
    <xdr:graphicFrame>
      <xdr:nvGraphicFramePr>
        <xdr:cNvPr id="1" name=""/>
        <xdr:cNvGraphicFramePr/>
      </xdr:nvGraphicFramePr>
      <xdr:xfrm>
        <a:off x="10661040" y="3276360"/>
        <a:ext cx="4415040" cy="291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ColWidth="12.6406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1" t="n">
        <v>0.1</v>
      </c>
      <c r="B2" s="1" t="n">
        <v>0.8</v>
      </c>
      <c r="C2" s="4" t="n">
        <f aca="false">B2*B2</f>
        <v>0.64</v>
      </c>
      <c r="D2" s="4" t="n">
        <f aca="false">_xlfn.LOGNORM.DIST(B2,$B$27,$B$26, 0)</f>
        <v>0.139202090311019</v>
      </c>
      <c r="E2" s="0" t="n">
        <f aca="false">D2*$B$28</f>
        <v>0.0556808361244076</v>
      </c>
      <c r="F2" s="0" t="n">
        <f aca="false">A2-E2</f>
        <v>0.0443191638755924</v>
      </c>
      <c r="G2" s="0" t="n">
        <f aca="false">F2*F2</f>
        <v>0.00196418828663161</v>
      </c>
      <c r="H2" s="0" t="n">
        <f aca="false">G2/E2</f>
        <v>0.0352758403671064</v>
      </c>
    </row>
    <row r="3" customFormat="false" ht="13.8" hidden="false" customHeight="false" outlineLevel="0" collapsed="false">
      <c r="A3" s="4" t="n">
        <v>0.15</v>
      </c>
      <c r="B3" s="4" t="n">
        <v>1.2</v>
      </c>
      <c r="C3" s="4" t="n">
        <f aca="false">B3*B3</f>
        <v>1.44</v>
      </c>
      <c r="D3" s="4" t="n">
        <f aca="false">_xlfn.LOGNORM.DIST(B3,$B$27,$B$26, 0)</f>
        <v>0.429960889918079</v>
      </c>
      <c r="E3" s="0" t="n">
        <f aca="false">D3*$B$28</f>
        <v>0.171984355967232</v>
      </c>
      <c r="F3" s="0" t="n">
        <f aca="false">A3-E3</f>
        <v>-0.0219843559672315</v>
      </c>
      <c r="G3" s="0" t="n">
        <f aca="false">F3*F3</f>
        <v>0.000483311907293947</v>
      </c>
      <c r="H3" s="0" t="n">
        <f aca="false">G3/E3</f>
        <v>0.00281020854818931</v>
      </c>
    </row>
    <row r="4" customFormat="false" ht="13.8" hidden="false" customHeight="false" outlineLevel="0" collapsed="false">
      <c r="A4" s="4" t="n">
        <v>0.19</v>
      </c>
      <c r="B4" s="4" t="n">
        <v>1.6</v>
      </c>
      <c r="C4" s="4" t="n">
        <f aca="false">B4*B4</f>
        <v>2.56</v>
      </c>
      <c r="D4" s="4" t="n">
        <f aca="false">_xlfn.LOGNORM.DIST(B4,$B$27,$B$26, 0)</f>
        <v>0.543693811602266</v>
      </c>
      <c r="E4" s="0" t="n">
        <f aca="false">D4*$B$28</f>
        <v>0.217477524640906</v>
      </c>
      <c r="F4" s="0" t="n">
        <f aca="false">A4-E4</f>
        <v>-0.0274775246409063</v>
      </c>
      <c r="G4" s="0" t="n">
        <f aca="false">F4*F4</f>
        <v>0.000755014360391615</v>
      </c>
      <c r="H4" s="0" t="n">
        <f aca="false">G4/E4</f>
        <v>0.00347168913954799</v>
      </c>
    </row>
    <row r="5" customFormat="false" ht="13.8" hidden="false" customHeight="false" outlineLevel="0" collapsed="false">
      <c r="A5" s="4" t="n">
        <v>0.17</v>
      </c>
      <c r="B5" s="4" t="n">
        <v>2</v>
      </c>
      <c r="C5" s="4" t="n">
        <f aca="false">B5*B5</f>
        <v>4</v>
      </c>
      <c r="D5" s="4" t="n">
        <f aca="false">_xlfn.LOGNORM.DIST(B5,$B$27,$B$26, 0)</f>
        <v>0.47209681346812</v>
      </c>
      <c r="E5" s="0" t="n">
        <f aca="false">D5*$B$28</f>
        <v>0.188838725387248</v>
      </c>
      <c r="F5" s="0" t="n">
        <f aca="false">A5-E5</f>
        <v>-0.0188387253872479</v>
      </c>
      <c r="G5" s="0" t="n">
        <f aca="false">F5*F5</f>
        <v>0.000354897574216138</v>
      </c>
      <c r="H5" s="0" t="n">
        <f aca="false">G5/E5</f>
        <v>0.00187936861725981</v>
      </c>
    </row>
    <row r="6" customFormat="false" ht="13.8" hidden="false" customHeight="false" outlineLevel="0" collapsed="false">
      <c r="A6" s="4" t="n">
        <v>0.13</v>
      </c>
      <c r="B6" s="4" t="n">
        <v>2.4</v>
      </c>
      <c r="C6" s="4" t="n">
        <f aca="false">B6*B6</f>
        <v>5.76</v>
      </c>
      <c r="D6" s="4" t="n">
        <f aca="false">_xlfn.LOGNORM.DIST(B6,$B$27,$B$26, 0)</f>
        <v>0.341100898044354</v>
      </c>
      <c r="E6" s="0" t="n">
        <f aca="false">D6*$B$28</f>
        <v>0.136440359217741</v>
      </c>
      <c r="F6" s="0" t="n">
        <f aca="false">A6-E6</f>
        <v>-0.00644035921774147</v>
      </c>
      <c r="G6" s="0" t="n">
        <f aca="false">F6*F6</f>
        <v>4.14782268535475E-005</v>
      </c>
      <c r="H6" s="0" t="n">
        <f aca="false">G6/E6</f>
        <v>0.000304002621301763</v>
      </c>
    </row>
    <row r="7" customFormat="false" ht="13.8" hidden="false" customHeight="false" outlineLevel="0" collapsed="false">
      <c r="A7" s="4" t="n">
        <v>0.09</v>
      </c>
      <c r="B7" s="4" t="n">
        <v>2.8</v>
      </c>
      <c r="C7" s="4" t="n">
        <f aca="false">B7*B7</f>
        <v>7.84</v>
      </c>
      <c r="D7" s="4" t="n">
        <f aca="false">_xlfn.LOGNORM.DIST(B7,$B$27,$B$26, 0)</f>
        <v>0.223699855181051</v>
      </c>
      <c r="E7" s="0" t="n">
        <f aca="false">D7*$B$28</f>
        <v>0.0894799420724204</v>
      </c>
      <c r="F7" s="0" t="n">
        <f aca="false">A7-E7</f>
        <v>0.000520057927579573</v>
      </c>
      <c r="G7" s="0" t="n">
        <f aca="false">F7*F7</f>
        <v>2.7046024803836E-007</v>
      </c>
      <c r="H7" s="0" t="n">
        <f aca="false">G7/E7</f>
        <v>3.02257960582344E-006</v>
      </c>
    </row>
    <row r="8" customFormat="false" ht="13.8" hidden="false" customHeight="false" outlineLevel="0" collapsed="false">
      <c r="A8" s="4" t="n">
        <v>0.07</v>
      </c>
      <c r="B8" s="4" t="n">
        <v>3.2</v>
      </c>
      <c r="C8" s="4" t="n">
        <f aca="false">B8*B8</f>
        <v>10.24</v>
      </c>
      <c r="D8" s="4" t="n">
        <f aca="false">_xlfn.LOGNORM.DIST(B8,$B$27,$B$26, 0)</f>
        <v>0.139202090322796</v>
      </c>
      <c r="E8" s="0" t="n">
        <f aca="false">D8*$B$28</f>
        <v>0.0556808361291184</v>
      </c>
      <c r="F8" s="0" t="n">
        <f aca="false">A8-E8</f>
        <v>0.0143191638708816</v>
      </c>
      <c r="G8" s="0" t="n">
        <f aca="false">F8*F8</f>
        <v>0.000205038453961161</v>
      </c>
      <c r="H8" s="0" t="n">
        <f aca="false">G8/E8</f>
        <v>0.00368238820059557</v>
      </c>
    </row>
    <row r="9" customFormat="false" ht="13.8" hidden="false" customHeight="false" outlineLevel="0" collapsed="false">
      <c r="A9" s="4" t="n">
        <v>0.05</v>
      </c>
      <c r="B9" s="4" t="n">
        <v>3.6</v>
      </c>
      <c r="C9" s="4" t="n">
        <f aca="false">B9*B9</f>
        <v>12.96</v>
      </c>
      <c r="D9" s="4" t="n">
        <f aca="false">_xlfn.LOGNORM.DIST(B9,$B$27,$B$26, 0)</f>
        <v>0.0842302872438841</v>
      </c>
      <c r="E9" s="0" t="n">
        <f aca="false">D9*$B$28</f>
        <v>0.0336921148975536</v>
      </c>
      <c r="F9" s="0" t="n">
        <f aca="false">A9-E9</f>
        <v>0.0163078851024464</v>
      </c>
      <c r="G9" s="0" t="n">
        <f aca="false">F9*F9</f>
        <v>0.000265947116514592</v>
      </c>
      <c r="H9" s="0" t="n">
        <f aca="false">G9/E9</f>
        <v>0.00789345273584777</v>
      </c>
    </row>
    <row r="10" customFormat="false" ht="13.8" hidden="false" customHeight="false" outlineLevel="0" collapsed="false">
      <c r="A10" s="4" t="n">
        <v>0.03</v>
      </c>
      <c r="B10" s="4" t="n">
        <v>4</v>
      </c>
      <c r="C10" s="4" t="n">
        <f aca="false">B10*B10</f>
        <v>16</v>
      </c>
      <c r="D10" s="4" t="n">
        <f aca="false">_xlfn.LOGNORM.DIST(B10,$B$27,$B$26, 0)</f>
        <v>0.0502744317232066</v>
      </c>
      <c r="E10" s="0" t="n">
        <f aca="false">D10*$B$28</f>
        <v>0.0201097726892826</v>
      </c>
      <c r="F10" s="0" t="n">
        <f aca="false">A10-E10</f>
        <v>0.00989022731071737</v>
      </c>
      <c r="G10" s="0" t="n">
        <f aca="false">F10*F10</f>
        <v>9.78165962576597E-005</v>
      </c>
      <c r="H10" s="0" t="n">
        <f aca="false">G10/E10</f>
        <v>0.00486413236832808</v>
      </c>
    </row>
    <row r="11" customFormat="false" ht="13.8" hidden="false" customHeight="false" outlineLevel="0" collapsed="false">
      <c r="A11" s="4" t="n">
        <v>0.01</v>
      </c>
      <c r="B11" s="4" t="n">
        <v>4.4</v>
      </c>
      <c r="C11" s="4" t="n">
        <f aca="false">B11*B11</f>
        <v>19.36</v>
      </c>
      <c r="D11" s="4" t="n">
        <f aca="false">_xlfn.LOGNORM.DIST(B11,$B$27,$B$26, 0)</f>
        <v>0.0298572716767756</v>
      </c>
      <c r="E11" s="0" t="n">
        <f aca="false">D11*$B$28</f>
        <v>0.0119429086707103</v>
      </c>
      <c r="F11" s="0" t="n">
        <f aca="false">A11-E11</f>
        <v>-0.00194290867071025</v>
      </c>
      <c r="G11" s="0" t="n">
        <f aca="false">F11*F11</f>
        <v>3.77489410272107E-006</v>
      </c>
      <c r="H11" s="0" t="n">
        <f aca="false">G11/E11</f>
        <v>0.000316078286019127</v>
      </c>
    </row>
    <row r="12" customFormat="false" ht="13.8" hidden="false" customHeight="false" outlineLevel="0" collapsed="false">
      <c r="A12" s="4" t="n">
        <v>0.009</v>
      </c>
      <c r="B12" s="4" t="n">
        <v>4.8</v>
      </c>
      <c r="C12" s="4" t="n">
        <f aca="false">B12*B12</f>
        <v>23.04</v>
      </c>
      <c r="D12" s="4" t="n">
        <f aca="false">_xlfn.LOGNORM.DIST(B12,$B$27,$B$26, 0)</f>
        <v>0.0177386067794612</v>
      </c>
      <c r="E12" s="0" t="n">
        <f aca="false">D12*$B$28</f>
        <v>0.0070954427117845</v>
      </c>
      <c r="F12" s="0" t="n">
        <f aca="false">A12-E12</f>
        <v>0.00190455728821551</v>
      </c>
      <c r="G12" s="0" t="n">
        <f aca="false">F12*F12</f>
        <v>3.6273384640948E-006</v>
      </c>
      <c r="H12" s="0" t="n">
        <f aca="false">G12/E12</f>
        <v>0.000511220879575326</v>
      </c>
    </row>
    <row r="13" customFormat="false" ht="13.8" hidden="false" customHeight="false" outlineLevel="0" collapsed="false">
      <c r="A13" s="4" t="n">
        <v>0.001</v>
      </c>
      <c r="B13" s="4" t="n">
        <v>5.2</v>
      </c>
      <c r="C13" s="4" t="n">
        <f aca="false">B13*B13</f>
        <v>27.04</v>
      </c>
      <c r="D13" s="4" t="n">
        <f aca="false">_xlfn.LOGNORM.DIST(B13,$B$27,$B$26, 0)</f>
        <v>0.0105786852858417</v>
      </c>
      <c r="E13" s="0" t="n">
        <f aca="false">D13*$B$28</f>
        <v>0.00423147411433668</v>
      </c>
      <c r="F13" s="0" t="n">
        <f aca="false">A13-E13</f>
        <v>-0.00323147411433668</v>
      </c>
      <c r="G13" s="0" t="n">
        <f aca="false">F13*F13</f>
        <v>1.0442424951628E-005</v>
      </c>
      <c r="H13" s="0" t="n">
        <f aca="false">G13/E13</f>
        <v>0.00246779837698829</v>
      </c>
    </row>
    <row r="14" customFormat="false" ht="15.75" hidden="false" customHeight="true" outlineLevel="0" collapsed="false">
      <c r="A14" s="5" t="n">
        <f aca="false">SUM(A2:A13)</f>
        <v>1</v>
      </c>
      <c r="E14" s="5" t="n">
        <f aca="false">SUM(E2:E13)</f>
        <v>0.992654292622741</v>
      </c>
      <c r="H14" s="0" t="n">
        <f aca="false">SUM(H2:H13)</f>
        <v>0.0634792027203653</v>
      </c>
      <c r="I14" s="0" t="s">
        <v>8</v>
      </c>
    </row>
    <row r="16" customFormat="false" ht="15.75" hidden="false" customHeight="true" outlineLevel="0" collapsed="false">
      <c r="A16" s="0" t="s">
        <v>9</v>
      </c>
      <c r="B16" s="0" t="s">
        <v>10</v>
      </c>
    </row>
    <row r="17" customFormat="false" ht="15.75" hidden="false" customHeight="false" outlineLevel="0" collapsed="false">
      <c r="A17" s="1" t="s">
        <v>11</v>
      </c>
      <c r="B17" s="1" t="n">
        <v>50</v>
      </c>
      <c r="E17" s="0" t="s">
        <v>12</v>
      </c>
      <c r="F17" s="0" t="n">
        <f aca="false">B17*H14</f>
        <v>3.17396013601826</v>
      </c>
    </row>
    <row r="18" customFormat="false" ht="15.75" hidden="false" customHeight="true" outlineLevel="0" collapsed="false">
      <c r="E18" s="0" t="s">
        <v>13</v>
      </c>
      <c r="F18" s="0" t="n">
        <v>3.9403</v>
      </c>
    </row>
    <row r="19" customFormat="false" ht="15.75" hidden="false" customHeight="false" outlineLevel="0" collapsed="false">
      <c r="A19" s="1" t="s">
        <v>14</v>
      </c>
      <c r="B19" s="4" t="n">
        <f aca="false">SUMPRODUCT(A2:A13,B2:B13)</f>
        <v>2.0844</v>
      </c>
    </row>
    <row r="20" customFormat="false" ht="15.75" hidden="false" customHeight="false" outlineLevel="0" collapsed="false">
      <c r="A20" s="1" t="s">
        <v>15</v>
      </c>
      <c r="B20" s="1" t="n">
        <v>1.6</v>
      </c>
      <c r="E20" s="0" t="s">
        <v>16</v>
      </c>
    </row>
    <row r="21" customFormat="false" ht="15.75" hidden="false" customHeight="false" outlineLevel="0" collapsed="false">
      <c r="A21" s="1" t="s">
        <v>17</v>
      </c>
      <c r="B21" s="4" t="n">
        <f aca="false">SUMPRODUCT(C2:C13,A2:A13)-(B19*B19)</f>
        <v>0.82887664</v>
      </c>
    </row>
    <row r="22" customFormat="false" ht="15.75" hidden="false" customHeight="true" outlineLevel="0" collapsed="false">
      <c r="E22" s="0" t="s">
        <v>18</v>
      </c>
    </row>
    <row r="23" customFormat="false" ht="15.75" hidden="false" customHeight="false" outlineLevel="0" collapsed="false">
      <c r="A23" s="1" t="s">
        <v>19</v>
      </c>
      <c r="B23" s="4" t="n">
        <f aca="false">SQRT(B21)</f>
        <v>0.9104266253</v>
      </c>
    </row>
    <row r="24" customFormat="false" ht="15.75" hidden="false" customHeight="true" outlineLevel="0" collapsed="false">
      <c r="E24" s="0" t="s">
        <v>20</v>
      </c>
      <c r="F24" s="0" t="n">
        <f aca="false">ABS(F17-B29) / SQRT(2 * B29)</f>
        <v>1.52634891529866</v>
      </c>
    </row>
    <row r="25" customFormat="false" ht="15.75" hidden="false" customHeight="false" outlineLevel="0" collapsed="false">
      <c r="A25" s="1" t="s">
        <v>21</v>
      </c>
      <c r="B25" s="4" t="n">
        <f aca="false">(2/3)*(LN(B19)-LN(B20))</f>
        <v>0.1763182765</v>
      </c>
      <c r="E25" s="0" t="s">
        <v>22</v>
      </c>
    </row>
    <row r="26" customFormat="false" ht="15.75" hidden="false" customHeight="false" outlineLevel="0" collapsed="false">
      <c r="A26" s="1" t="s">
        <v>23</v>
      </c>
      <c r="B26" s="4" t="n">
        <f aca="false">SQRT(B25)</f>
        <v>0.4199026989</v>
      </c>
      <c r="C26" s="1"/>
    </row>
    <row r="27" customFormat="false" ht="15.75" hidden="false" customHeight="false" outlineLevel="0" collapsed="false">
      <c r="A27" s="1" t="s">
        <v>24</v>
      </c>
      <c r="B27" s="4" t="n">
        <f aca="false">LN(B19)-(B25/2)</f>
        <v>0.6463219058</v>
      </c>
      <c r="C27" s="1"/>
    </row>
    <row r="28" customFormat="false" ht="15.75" hidden="false" customHeight="true" outlineLevel="0" collapsed="false">
      <c r="A28" s="0" t="s">
        <v>25</v>
      </c>
      <c r="B28" s="0" t="n">
        <v>0.4</v>
      </c>
    </row>
    <row r="29" customFormat="false" ht="15.75" hidden="false" customHeight="true" outlineLevel="0" collapsed="false">
      <c r="A29" s="0" t="s">
        <v>26</v>
      </c>
      <c r="B29" s="0" t="n">
        <v>10</v>
      </c>
    </row>
    <row r="30" customFormat="false" ht="15.75" hidden="false" customHeight="true" outlineLevel="0" collapsed="false">
      <c r="A30" s="0" t="s">
        <v>27</v>
      </c>
      <c r="B30" s="0" t="n">
        <v>0.05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2022-10-27T00:01:15Z</dcterms:modified>
  <cp:revision>1</cp:revision>
  <dc:subject/>
  <dc:title/>
</cp:coreProperties>
</file>