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65" activeTab="1"/>
  </bookViews>
  <sheets>
    <sheet name="模板" sheetId="2" r:id="rId1"/>
    <sheet name="方舟技能映射方案" sheetId="1" r:id="rId2"/>
  </sheets>
  <calcPr calcId="144525"/>
</workbook>
</file>

<file path=xl/sharedStrings.xml><?xml version="1.0" encoding="utf-8"?>
<sst xmlns="http://schemas.openxmlformats.org/spreadsheetml/2006/main" count="563" uniqueCount="304">
  <si>
    <t>先锋</t>
  </si>
  <si>
    <t>伤害，回费</t>
  </si>
  <si>
    <t>方舟buff</t>
  </si>
  <si>
    <t>方舟描述</t>
  </si>
  <si>
    <t>尖塔buff</t>
  </si>
  <si>
    <t>尖塔描述</t>
  </si>
  <si>
    <t>基础牌：二星干员平A</t>
  </si>
  <si>
    <t>输出近卫</t>
  </si>
  <si>
    <t>伤害，格挡</t>
  </si>
  <si>
    <t>减速</t>
  </si>
  <si>
    <t>移动速度减少一定百分比，但不会使敌方移动速度低于最小值</t>
  </si>
  <si>
    <t>临时减速</t>
  </si>
  <si>
    <t>仅作用1回合的“缓慢”</t>
  </si>
  <si>
    <t>实时统计(ref)</t>
  </si>
  <si>
    <t>参考值</t>
  </si>
  <si>
    <t>白卡：三星干员平A，四星干员1技能；</t>
  </si>
  <si>
    <t>群攻近卫</t>
  </si>
  <si>
    <t>群伤，格挡</t>
  </si>
  <si>
    <t>停顿</t>
  </si>
  <si>
    <t>移动速度减少80%，但不会使敌方移动速度低于最小值</t>
  </si>
  <si>
    <t>基础</t>
  </si>
  <si>
    <t>蓝卡：四星干员2技能；五星干员部分技能；</t>
  </si>
  <si>
    <t>远程近卫</t>
  </si>
  <si>
    <t>80100连击伤害，格挡</t>
  </si>
  <si>
    <t>束缚</t>
  </si>
  <si>
    <t>无法移动</t>
  </si>
  <si>
    <t>白色</t>
  </si>
  <si>
    <t>金卡：五星干员部分技能；六星干员部分技能；</t>
  </si>
  <si>
    <t>单法</t>
  </si>
  <si>
    <t>体力流失伤害</t>
  </si>
  <si>
    <t>睡眠</t>
  </si>
  <si>
    <t>无法行动，同时无敌</t>
  </si>
  <si>
    <t>蓝色</t>
  </si>
  <si>
    <t>仅限干员牌转化：五星干员部分技能；六星干员部分技能；</t>
  </si>
  <si>
    <t>群法</t>
  </si>
  <si>
    <t>体力流失群伤</t>
  </si>
  <si>
    <t>晕眩</t>
  </si>
  <si>
    <t>原版晕眩</t>
  </si>
  <si>
    <t>金色</t>
  </si>
  <si>
    <t>单狙</t>
  </si>
  <si>
    <t>伤害</t>
  </si>
  <si>
    <t>寒冷</t>
  </si>
  <si>
    <t>攻速减少30，累计二次后赋予目标【冻结】状态</t>
  </si>
  <si>
    <t>限定</t>
  </si>
  <si>
    <t>群狙</t>
  </si>
  <si>
    <t>溅射伤害</t>
  </si>
  <si>
    <t>sum</t>
  </si>
  <si>
    <t>广域狙</t>
  </si>
  <si>
    <t>近狙</t>
  </si>
  <si>
    <t>奶盾</t>
  </si>
  <si>
    <t>格挡，格挡恢复</t>
  </si>
  <si>
    <t>防盾</t>
  </si>
  <si>
    <t>格挡</t>
  </si>
  <si>
    <t>单奶</t>
  </si>
  <si>
    <t>格挡恢复</t>
  </si>
  <si>
    <t>群奶</t>
  </si>
  <si>
    <t>格挡恢复，延时格挡恢复</t>
  </si>
  <si>
    <t>广域奶</t>
  </si>
  <si>
    <t>格挡恢复，保留削弱</t>
  </si>
  <si>
    <t>辅助</t>
  </si>
  <si>
    <t>无</t>
  </si>
  <si>
    <t>特种</t>
  </si>
  <si>
    <t>备注</t>
  </si>
  <si>
    <t>卡牌稀有度</t>
  </si>
  <si>
    <t>费用</t>
  </si>
  <si>
    <t>攻防倾向(ref)</t>
  </si>
  <si>
    <t>卡牌效果</t>
  </si>
  <si>
    <t>模板内容(ref)</t>
  </si>
  <si>
    <t>使用模板</t>
  </si>
  <si>
    <t>方舟原型</t>
  </si>
  <si>
    <t>原型内容</t>
  </si>
  <si>
    <t>打击</t>
  </si>
  <si>
    <t>攻击牌</t>
  </si>
  <si>
    <t>伤害6</t>
  </si>
  <si>
    <t>12F</t>
  </si>
  <si>
    <t>平A</t>
  </si>
  <si>
    <t>杜林</t>
  </si>
  <si>
    <t>巡林者</t>
  </si>
  <si>
    <t>打击防御</t>
  </si>
  <si>
    <t>格挡3，伤害3</t>
  </si>
  <si>
    <t>夜刀</t>
  </si>
  <si>
    <t>格挡3，伤害3，消耗</t>
  </si>
  <si>
    <t>近卫小车</t>
  </si>
  <si>
    <t>技能牌</t>
  </si>
  <si>
    <t>格挡恢复8，消耗</t>
  </si>
  <si>
    <t>医疗小车</t>
  </si>
  <si>
    <t>特殊</t>
  </si>
  <si>
    <t>能力牌</t>
  </si>
  <si>
    <t>炸弹power，消耗</t>
  </si>
  <si>
    <t>自爆小车</t>
  </si>
  <si>
    <t>防御</t>
  </si>
  <si>
    <t>格挡5</t>
  </si>
  <si>
    <t>黑角</t>
  </si>
  <si>
    <t>伤害9</t>
  </si>
  <si>
    <t>阿米娅</t>
  </si>
  <si>
    <t>1技能</t>
  </si>
  <si>
    <t>随机伤害D，M次</t>
  </si>
  <si>
    <t>2技能</t>
  </si>
  <si>
    <t>特殊伤害</t>
  </si>
  <si>
    <t>3技能</t>
  </si>
  <si>
    <t>伤害，计数回费</t>
  </si>
  <si>
    <t>香草</t>
  </si>
  <si>
    <t>三星平A/1技能</t>
  </si>
  <si>
    <t>芬</t>
  </si>
  <si>
    <t>伤害，击杀回费</t>
  </si>
  <si>
    <t>翎羽</t>
  </si>
  <si>
    <t>计数加攻，伤害，格挡</t>
  </si>
  <si>
    <t>玫兰莎</t>
  </si>
  <si>
    <t>计数加攻，伤害，群伤，格挡</t>
  </si>
  <si>
    <t>泡普卡</t>
  </si>
  <si>
    <t>月见夜</t>
  </si>
  <si>
    <t>计数加攻，伤害</t>
  </si>
  <si>
    <t>安德切尔</t>
  </si>
  <si>
    <t>计数双击，伤害</t>
  </si>
  <si>
    <t>克洛斯</t>
  </si>
  <si>
    <t>空爆</t>
  </si>
  <si>
    <t>斑点</t>
  </si>
  <si>
    <t>卡缇</t>
  </si>
  <si>
    <t>米格鲁</t>
  </si>
  <si>
    <t>安塞尔</t>
  </si>
  <si>
    <t>芙蓉</t>
  </si>
  <si>
    <t>伤害，debuff</t>
  </si>
  <si>
    <t>梓兰</t>
  </si>
  <si>
    <t>史都华德</t>
  </si>
  <si>
    <t>群伤</t>
  </si>
  <si>
    <t>炎熔</t>
  </si>
  <si>
    <t>衍生牌，回费</t>
  </si>
  <si>
    <t>豆苗</t>
  </si>
  <si>
    <t>四星特色技能</t>
  </si>
  <si>
    <t>计数高伤，击杀回费</t>
  </si>
  <si>
    <t>红豆</t>
  </si>
  <si>
    <t>清道夫</t>
  </si>
  <si>
    <t>大量回费</t>
  </si>
  <si>
    <t>桃金娘</t>
  </si>
  <si>
    <t>伤害，格挡，回费</t>
  </si>
  <si>
    <t>讯使</t>
  </si>
  <si>
    <t>艾丝黛尔</t>
  </si>
  <si>
    <t>脆弱代价，伤害</t>
  </si>
  <si>
    <t>缠丸</t>
  </si>
  <si>
    <t>恶鬼之力：防御力降至0，攻击力+75%</t>
  </si>
  <si>
    <t>三连击伤害，buff</t>
  </si>
  <si>
    <t>杜宾</t>
  </si>
  <si>
    <t>断罪者</t>
  </si>
  <si>
    <t>连击伤害，格挡，额外目标</t>
  </si>
  <si>
    <t>芳汀</t>
  </si>
  <si>
    <t>致命恶作剧：攻击范围扩大，远程攻击不再降低攻击力，攻击造成相当于攻击力110%的法术伤害，额外攻击一名目标</t>
  </si>
  <si>
    <t>杰克</t>
  </si>
  <si>
    <t>弹跳伤害，格挡，对空增伤</t>
  </si>
  <si>
    <t>刻刀</t>
  </si>
  <si>
    <t>绯红刺刀：对周围最多5个敌人造成相当于攻击力300%的物理伤害。对飞行单位的攻击力系数加倍</t>
  </si>
  <si>
    <t>伤害，格挡，（0费）</t>
  </si>
  <si>
    <t>猎蜂</t>
  </si>
  <si>
    <t>急速拳：攻击间隔减小(-50%)</t>
  </si>
  <si>
    <t>伤害，格挡，计数高伤，减攻减速debuff</t>
  </si>
  <si>
    <t>慕斯</t>
  </si>
  <si>
    <t>挠伤：下次攻击时攻击力+30%，5秒内使击中目标攻击力-15%</t>
  </si>
  <si>
    <t>连击伤害，格挡，减速debuff</t>
  </si>
  <si>
    <t>霜叶</t>
  </si>
  <si>
    <t>凝冰枪刃:攻击速度+5；每次攻击使命中目标移动速度-30%，并有15%的几率使其束缚（无法移动）1.5秒</t>
  </si>
  <si>
    <t>?</t>
  </si>
  <si>
    <t>宴</t>
  </si>
  <si>
    <t>伤害，准备，移除无实体</t>
  </si>
  <si>
    <t>安比尔</t>
  </si>
  <si>
    <t>雷达定位：攻击力+40%，攻击范围扩大至整个战场，但攻击间隔略微增大(+0.9)，且在攻击超出原本攻击范围的敌方单位时攻击前摇增大</t>
  </si>
  <si>
    <t>溅射伤害，减速debuff</t>
  </si>
  <si>
    <t>白雪</t>
  </si>
  <si>
    <t>凝武：攻击变为投掷回旋的大飞镖，短时间内使命中目标的移动速度降低22%，并每秒受到相当于攻击力50%的法术伤害</t>
  </si>
  <si>
    <t>弹跳伤害</t>
  </si>
  <si>
    <t>红云</t>
  </si>
  <si>
    <t>双弦开弓：攻击力+10%，每次攻击额外攻击1个目标</t>
  </si>
  <si>
    <t>伤害，临时敏捷buff</t>
  </si>
  <si>
    <t>杰西卡</t>
  </si>
  <si>
    <t>掩护烟幕：攻击力+20%，获得75%的物理和法术闪避</t>
  </si>
  <si>
    <t>弹跳伤害，移除格挡</t>
  </si>
  <si>
    <t>流星</t>
  </si>
  <si>
    <t>碎甲击·扩散：立即对攻击范围内至多5个敌人造成相当于攻击力140%的物理伤害，5秒内使命中目标的防御力-25%</t>
  </si>
  <si>
    <t>伤害，计数高伤，眩晕debuff</t>
  </si>
  <si>
    <t>梅</t>
  </si>
  <si>
    <t>麻痹弹：下次攻击的攻击力提高至135%，并使目标停顿1.5秒</t>
  </si>
  <si>
    <t>？</t>
  </si>
  <si>
    <t>松果</t>
  </si>
  <si>
    <t>能力：发条鞋</t>
  </si>
  <si>
    <t>酸糖</t>
  </si>
  <si>
    <t>滑射技巧：每次攻击至少造成20%攻击力的伤害（当敌人在正前方两格时提升至30%）</t>
  </si>
  <si>
    <t>格挡，格挡恢复，代价本回合无法攻击</t>
  </si>
  <si>
    <t>古米</t>
  </si>
  <si>
    <t>食粮烹制：开始烹饪，10秒内停止攻击敌人，防御力+50%。烹饪完成后专注于治疗附近的友方角色，攻击力+30%</t>
  </si>
  <si>
    <t>格挡，伤害</t>
  </si>
  <si>
    <t>坚雷</t>
  </si>
  <si>
    <t>起盾回击：攻击力+20%，同时攻击阻挡的所有敌人</t>
  </si>
  <si>
    <t>格挡，人工制品buff，消耗</t>
  </si>
  <si>
    <t>角峰</t>
  </si>
  <si>
    <t>抗寒体质：生命上限+20%，防御力+10%，法术抗性+50%</t>
  </si>
  <si>
    <t>格挡，代价本回合无法攻击，反伤buff</t>
  </si>
  <si>
    <t>泡泡</t>
  </si>
  <si>
    <t>挨打：停止攻击敌人；防御力+45%，自身更易受敌人攻击，每次受到攻击时对目标造成相当于泡泡防御力30%的物理伤害</t>
  </si>
  <si>
    <t>格挡，代价本回合无法攻击</t>
  </si>
  <si>
    <t>蛇屠箱</t>
  </si>
  <si>
    <t>面板</t>
  </si>
  <si>
    <t>每回合格挡恢复</t>
  </si>
  <si>
    <t>调香师</t>
  </si>
  <si>
    <t>天赋</t>
  </si>
  <si>
    <t>嘉维尔</t>
  </si>
  <si>
    <t>末药</t>
  </si>
  <si>
    <t>清流</t>
  </si>
  <si>
    <t>格挡恢复，计数削弱</t>
  </si>
  <si>
    <t>苏苏洛</t>
  </si>
  <si>
    <t>深度治疗：攻击力+40%，攻击速度+40。同一次作战中最多使用2次</t>
  </si>
  <si>
    <t>波登可</t>
  </si>
  <si>
    <t>全体减速debuff</t>
  </si>
  <si>
    <t>地灵</t>
  </si>
  <si>
    <t>召唤</t>
  </si>
  <si>
    <t>深海色</t>
  </si>
  <si>
    <t>体力流失群伤，全体减速debuff</t>
  </si>
  <si>
    <t>格雷伊</t>
  </si>
  <si>
    <t>卡达</t>
  </si>
  <si>
    <t>体力流失伤害，临时法术易伤debuff</t>
  </si>
  <si>
    <t>夜烟</t>
  </si>
  <si>
    <t>体力流失群伤，计数削弱</t>
  </si>
  <si>
    <t>远山</t>
  </si>
  <si>
    <t>推</t>
  </si>
  <si>
    <t>阿消</t>
  </si>
  <si>
    <t>拉</t>
  </si>
  <si>
    <t>暗锁</t>
  </si>
  <si>
    <t>伤害，吸血，虚无</t>
  </si>
  <si>
    <t>孑</t>
  </si>
  <si>
    <t>防御，丢弃特效</t>
  </si>
  <si>
    <t>砾</t>
  </si>
  <si>
    <t>伤害，临时减速debuff</t>
  </si>
  <si>
    <t>伊桑</t>
  </si>
  <si>
    <t>德克萨斯-剑雨</t>
  </si>
  <si>
    <t>剑雨：</t>
  </si>
  <si>
    <t>格拉尼</t>
  </si>
  <si>
    <t>极境</t>
  </si>
  <si>
    <t>贾维</t>
  </si>
  <si>
    <t>凛冬</t>
  </si>
  <si>
    <t>苇草</t>
  </si>
  <si>
    <t>阿米娅（近卫）</t>
  </si>
  <si>
    <t>柏喙</t>
  </si>
  <si>
    <t>暴行</t>
  </si>
  <si>
    <t>鞭刃</t>
  </si>
  <si>
    <t>布洛卡</t>
  </si>
  <si>
    <t>断崖</t>
  </si>
  <si>
    <t>弗兰卡</t>
  </si>
  <si>
    <t>拉普兰德</t>
  </si>
  <si>
    <t>诗怀雅</t>
  </si>
  <si>
    <t>燧石</t>
  </si>
  <si>
    <t>星极</t>
  </si>
  <si>
    <t>炎客</t>
  </si>
  <si>
    <t>因陀罗</t>
  </si>
  <si>
    <t>幽灵鲨</t>
  </si>
  <si>
    <t>铸铁</t>
  </si>
  <si>
    <t>安哲拉</t>
  </si>
  <si>
    <t>奥斯塔</t>
  </si>
  <si>
    <t>白金</t>
  </si>
  <si>
    <t>灰喉</t>
  </si>
  <si>
    <t>蓝毒</t>
  </si>
  <si>
    <t>普罗旺斯</t>
  </si>
  <si>
    <t>慑砂</t>
  </si>
  <si>
    <t>守林人</t>
  </si>
  <si>
    <t>四月</t>
  </si>
  <si>
    <t>送葬人</t>
  </si>
  <si>
    <t>陨星</t>
  </si>
  <si>
    <t>拜松</t>
  </si>
  <si>
    <t>哞</t>
  </si>
  <si>
    <t>火神</t>
  </si>
  <si>
    <t>可颂</t>
  </si>
  <si>
    <t>雷蛇</t>
  </si>
  <si>
    <t>临光</t>
  </si>
  <si>
    <t>石棉</t>
  </si>
  <si>
    <t>白面鸮</t>
  </si>
  <si>
    <t>赫默</t>
  </si>
  <si>
    <t>华法林</t>
  </si>
  <si>
    <t>图耶</t>
  </si>
  <si>
    <t>微风</t>
  </si>
  <si>
    <t>锡兰</t>
  </si>
  <si>
    <t>絮雨</t>
  </si>
  <si>
    <t>亚叶</t>
  </si>
  <si>
    <t>初雪</t>
  </si>
  <si>
    <t>格劳克斯</t>
  </si>
  <si>
    <t>梅尔</t>
  </si>
  <si>
    <t>巫恋</t>
  </si>
  <si>
    <t>稀音</t>
  </si>
  <si>
    <t>月禾</t>
  </si>
  <si>
    <t>真理</t>
  </si>
  <si>
    <t>爱丽丝</t>
  </si>
  <si>
    <t>薄绿</t>
  </si>
  <si>
    <t>惊蛰</t>
  </si>
  <si>
    <t>苦艾</t>
  </si>
  <si>
    <t>莱恩哈特</t>
  </si>
  <si>
    <t>蜜蜡</t>
  </si>
  <si>
    <t>特米米</t>
  </si>
  <si>
    <t>天火</t>
  </si>
  <si>
    <t>炎狱炎熔</t>
  </si>
  <si>
    <t>夜魔</t>
  </si>
  <si>
    <t>红</t>
  </si>
  <si>
    <t>槐琥</t>
  </si>
  <si>
    <t>卡夫卡</t>
  </si>
  <si>
    <t>罗宾</t>
  </si>
  <si>
    <t>狮蝎</t>
  </si>
  <si>
    <t>食铁兽</t>
  </si>
  <si>
    <t>乌有</t>
  </si>
  <si>
    <t>雪雉</t>
  </si>
  <si>
    <t>崖心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</si>
</sst>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.5"/>
      <color rgb="FF20212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workbookViewId="0">
      <selection activeCell="B23" sqref="B23"/>
    </sheetView>
  </sheetViews>
  <sheetFormatPr defaultColWidth="9" defaultRowHeight="13.5"/>
  <cols>
    <col min="2" max="2" width="34.25" customWidth="1"/>
    <col min="6" max="6" width="57.75" customWidth="1"/>
    <col min="8" max="8" width="26.75" customWidth="1"/>
  </cols>
  <sheetData>
    <row r="1" spans="1:18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  <c r="R1" t="s">
        <v>6</v>
      </c>
    </row>
    <row r="2" spans="1:18">
      <c r="A2" t="s">
        <v>7</v>
      </c>
      <c r="B2" t="s">
        <v>8</v>
      </c>
      <c r="E2" s="6" t="s">
        <v>9</v>
      </c>
      <c r="F2" s="6" t="s">
        <v>10</v>
      </c>
      <c r="G2" t="s">
        <v>11</v>
      </c>
      <c r="H2" t="s">
        <v>12</v>
      </c>
      <c r="J2" s="7" t="s">
        <v>13</v>
      </c>
      <c r="K2" s="7"/>
      <c r="N2" s="8" t="s">
        <v>14</v>
      </c>
      <c r="O2" s="9"/>
      <c r="P2" s="9"/>
      <c r="R2" t="s">
        <v>15</v>
      </c>
    </row>
    <row r="3" spans="1:18">
      <c r="A3" t="s">
        <v>16</v>
      </c>
      <c r="B3" t="s">
        <v>17</v>
      </c>
      <c r="E3" s="6" t="s">
        <v>18</v>
      </c>
      <c r="F3" s="6" t="s">
        <v>19</v>
      </c>
      <c r="G3" t="s">
        <v>11</v>
      </c>
      <c r="J3" s="10" t="s">
        <v>20</v>
      </c>
      <c r="K3" s="10">
        <f>COUNTIF(方舟技能映射方案!B$2:B$1048562,J3)</f>
        <v>8</v>
      </c>
      <c r="L3" s="1"/>
      <c r="M3" s="1"/>
      <c r="R3" t="s">
        <v>21</v>
      </c>
    </row>
    <row r="4" spans="1:18">
      <c r="A4" t="s">
        <v>22</v>
      </c>
      <c r="B4" t="s">
        <v>23</v>
      </c>
      <c r="E4" t="s">
        <v>24</v>
      </c>
      <c r="F4" t="s">
        <v>25</v>
      </c>
      <c r="G4" t="s">
        <v>11</v>
      </c>
      <c r="J4" s="11" t="s">
        <v>26</v>
      </c>
      <c r="K4" s="11">
        <f>COUNTIF(方舟技能映射方案!B$2:B$1048562,J4)</f>
        <v>17</v>
      </c>
      <c r="L4" s="1"/>
      <c r="M4" s="1"/>
      <c r="N4">
        <v>20</v>
      </c>
      <c r="R4" t="s">
        <v>27</v>
      </c>
    </row>
    <row r="5" spans="1:18">
      <c r="A5" t="s">
        <v>28</v>
      </c>
      <c r="B5" t="s">
        <v>29</v>
      </c>
      <c r="E5" t="s">
        <v>30</v>
      </c>
      <c r="F5" t="s">
        <v>31</v>
      </c>
      <c r="J5" s="12" t="s">
        <v>32</v>
      </c>
      <c r="K5" s="12">
        <f>COUNTIF(方舟技能映射方案!B$2:B$1048562,J5)</f>
        <v>46</v>
      </c>
      <c r="L5" s="1"/>
      <c r="M5" s="1"/>
      <c r="N5">
        <v>35</v>
      </c>
      <c r="R5" t="s">
        <v>33</v>
      </c>
    </row>
    <row r="6" spans="1:14">
      <c r="A6" t="s">
        <v>34</v>
      </c>
      <c r="B6" t="s">
        <v>35</v>
      </c>
      <c r="E6" t="s">
        <v>36</v>
      </c>
      <c r="G6" t="s">
        <v>37</v>
      </c>
      <c r="J6" s="13" t="s">
        <v>38</v>
      </c>
      <c r="K6" s="13">
        <f>COUNTIF(方舟技能映射方案!B$2:B$1048562,J6)</f>
        <v>0</v>
      </c>
      <c r="L6" s="1"/>
      <c r="M6" s="1"/>
      <c r="N6">
        <v>20</v>
      </c>
    </row>
    <row r="7" spans="1:13">
      <c r="A7" t="s">
        <v>39</v>
      </c>
      <c r="B7" t="s">
        <v>40</v>
      </c>
      <c r="E7" t="s">
        <v>41</v>
      </c>
      <c r="F7" t="s">
        <v>42</v>
      </c>
      <c r="J7" s="13" t="s">
        <v>43</v>
      </c>
      <c r="K7" s="13">
        <f>COUNTIF(方舟技能映射方案!B$2:B$1048562,J7)</f>
        <v>5</v>
      </c>
      <c r="L7" s="1"/>
      <c r="M7" s="1"/>
    </row>
    <row r="8" spans="1:13">
      <c r="A8" t="s">
        <v>44</v>
      </c>
      <c r="B8" t="s">
        <v>45</v>
      </c>
      <c r="J8" s="1"/>
      <c r="K8" s="1"/>
      <c r="L8" s="1"/>
      <c r="M8" s="1" t="s">
        <v>46</v>
      </c>
    </row>
    <row r="9" spans="1:13">
      <c r="A9" t="s">
        <v>47</v>
      </c>
      <c r="B9" t="s">
        <v>40</v>
      </c>
      <c r="J9" s="1"/>
      <c r="K9" s="1"/>
      <c r="L9" s="1"/>
      <c r="M9" s="1">
        <f>SUM(方舟技能映射方案!E$2:E$1048562)</f>
        <v>17</v>
      </c>
    </row>
    <row r="10" spans="1:2">
      <c r="A10" t="s">
        <v>48</v>
      </c>
      <c r="B10" t="s">
        <v>40</v>
      </c>
    </row>
    <row r="11" spans="1:2">
      <c r="A11" t="s">
        <v>49</v>
      </c>
      <c r="B11" t="s">
        <v>50</v>
      </c>
    </row>
    <row r="12" spans="1:2">
      <c r="A12" t="s">
        <v>51</v>
      </c>
      <c r="B12" t="s">
        <v>52</v>
      </c>
    </row>
    <row r="13" spans="1:2">
      <c r="A13" t="s">
        <v>53</v>
      </c>
      <c r="B13" t="s">
        <v>54</v>
      </c>
    </row>
    <row r="14" spans="1:2">
      <c r="A14" t="s">
        <v>55</v>
      </c>
      <c r="B14" t="s">
        <v>56</v>
      </c>
    </row>
    <row r="15" spans="1:2">
      <c r="A15" t="s">
        <v>57</v>
      </c>
      <c r="B15" t="s">
        <v>58</v>
      </c>
    </row>
    <row r="16" spans="1:2">
      <c r="A16" t="s">
        <v>59</v>
      </c>
      <c r="B16" t="s">
        <v>60</v>
      </c>
    </row>
    <row r="17" spans="1:2">
      <c r="A17" t="s">
        <v>61</v>
      </c>
      <c r="B17" t="s">
        <v>60</v>
      </c>
    </row>
  </sheetData>
  <mergeCells count="1">
    <mergeCell ref="J2:K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9"/>
  <sheetViews>
    <sheetView tabSelected="1" topLeftCell="A73" workbookViewId="0">
      <selection activeCell="H108" sqref="H108"/>
    </sheetView>
  </sheetViews>
  <sheetFormatPr defaultColWidth="9" defaultRowHeight="13.5"/>
  <cols>
    <col min="1" max="1" width="12.625" customWidth="1"/>
    <col min="2" max="3" width="20.375" customWidth="1"/>
    <col min="4" max="4" width="8.625" customWidth="1"/>
    <col min="5" max="5" width="9" customWidth="1"/>
    <col min="6" max="6" width="31.75" customWidth="1"/>
    <col min="7" max="7" width="20.5" customWidth="1"/>
    <col min="8" max="8" width="11.875" customWidth="1"/>
    <col min="9" max="9" width="17.625" customWidth="1"/>
    <col min="10" max="10" width="49.75" customWidth="1"/>
    <col min="12" max="12" width="26.125" customWidth="1"/>
    <col min="13" max="13" width="16.25" customWidth="1"/>
  </cols>
  <sheetData>
    <row r="1" spans="1:10">
      <c r="A1" t="s">
        <v>62</v>
      </c>
      <c r="B1" t="s">
        <v>63</v>
      </c>
      <c r="D1" s="1" t="s">
        <v>64</v>
      </c>
      <c r="E1" s="2" t="s">
        <v>65</v>
      </c>
      <c r="F1" t="s">
        <v>66</v>
      </c>
      <c r="G1" s="2" t="s">
        <v>67</v>
      </c>
      <c r="H1" t="s">
        <v>68</v>
      </c>
      <c r="I1" t="s">
        <v>69</v>
      </c>
      <c r="J1" t="s">
        <v>70</v>
      </c>
    </row>
    <row r="2" spans="1:10">
      <c r="A2" t="s">
        <v>71</v>
      </c>
      <c r="B2" t="s">
        <v>20</v>
      </c>
      <c r="C2" t="s">
        <v>72</v>
      </c>
      <c r="D2" s="1">
        <v>1</v>
      </c>
      <c r="E2" s="1">
        <f>IF(COUNTIF(F2,"*伤*")&gt;0,1,0)+IF(COUNTIF(F2,"*格挡*")&gt;0,-1,0)</f>
        <v>1</v>
      </c>
      <c r="F2" t="s">
        <v>73</v>
      </c>
      <c r="I2" t="s">
        <v>74</v>
      </c>
      <c r="J2" t="s">
        <v>75</v>
      </c>
    </row>
    <row r="3" spans="1:10">
      <c r="A3" t="s">
        <v>71</v>
      </c>
      <c r="B3" t="s">
        <v>20</v>
      </c>
      <c r="C3" t="s">
        <v>72</v>
      </c>
      <c r="D3">
        <v>1</v>
      </c>
      <c r="E3" s="1">
        <f t="shared" ref="E3:E21" si="0">IF(COUNTIF(F3,"*伤*")&gt;0,1,0)+IF(COUNTIF(F3,"*格挡*")&gt;0,-1,0)</f>
        <v>1</v>
      </c>
      <c r="F3" t="s">
        <v>73</v>
      </c>
      <c r="I3" t="s">
        <v>76</v>
      </c>
      <c r="J3" t="s">
        <v>75</v>
      </c>
    </row>
    <row r="4" spans="1:10">
      <c r="A4" t="s">
        <v>71</v>
      </c>
      <c r="B4" t="s">
        <v>20</v>
      </c>
      <c r="C4" t="s">
        <v>72</v>
      </c>
      <c r="D4">
        <v>1</v>
      </c>
      <c r="E4" s="1">
        <f t="shared" si="0"/>
        <v>1</v>
      </c>
      <c r="F4" t="s">
        <v>73</v>
      </c>
      <c r="I4" t="s">
        <v>77</v>
      </c>
      <c r="J4" t="s">
        <v>75</v>
      </c>
    </row>
    <row r="5" spans="1:10">
      <c r="A5" t="s">
        <v>78</v>
      </c>
      <c r="B5" t="s">
        <v>20</v>
      </c>
      <c r="C5" t="s">
        <v>72</v>
      </c>
      <c r="D5">
        <v>1</v>
      </c>
      <c r="E5" s="1">
        <f t="shared" si="0"/>
        <v>0</v>
      </c>
      <c r="F5" t="s">
        <v>79</v>
      </c>
      <c r="I5" t="s">
        <v>80</v>
      </c>
      <c r="J5" t="s">
        <v>75</v>
      </c>
    </row>
    <row r="6" spans="1:10">
      <c r="A6" t="s">
        <v>78</v>
      </c>
      <c r="B6" t="s">
        <v>20</v>
      </c>
      <c r="C6" t="s">
        <v>72</v>
      </c>
      <c r="D6">
        <v>0</v>
      </c>
      <c r="E6" s="1">
        <f t="shared" si="0"/>
        <v>0</v>
      </c>
      <c r="F6" t="s">
        <v>81</v>
      </c>
      <c r="I6" t="s">
        <v>82</v>
      </c>
      <c r="J6" t="s">
        <v>75</v>
      </c>
    </row>
    <row r="7" spans="1:10">
      <c r="A7" t="s">
        <v>54</v>
      </c>
      <c r="B7" t="s">
        <v>20</v>
      </c>
      <c r="C7" t="s">
        <v>83</v>
      </c>
      <c r="D7">
        <v>0</v>
      </c>
      <c r="E7" s="1">
        <f t="shared" si="0"/>
        <v>-1</v>
      </c>
      <c r="F7" t="s">
        <v>84</v>
      </c>
      <c r="I7" t="s">
        <v>85</v>
      </c>
      <c r="J7" t="s">
        <v>75</v>
      </c>
    </row>
    <row r="8" spans="1:10">
      <c r="A8" t="s">
        <v>86</v>
      </c>
      <c r="B8" t="s">
        <v>20</v>
      </c>
      <c r="C8" t="s">
        <v>87</v>
      </c>
      <c r="D8">
        <v>0</v>
      </c>
      <c r="E8" s="1">
        <f t="shared" si="0"/>
        <v>0</v>
      </c>
      <c r="F8" t="s">
        <v>88</v>
      </c>
      <c r="I8" t="s">
        <v>89</v>
      </c>
      <c r="J8" t="s">
        <v>75</v>
      </c>
    </row>
    <row r="9" spans="1:10">
      <c r="A9" t="s">
        <v>90</v>
      </c>
      <c r="B9" t="s">
        <v>20</v>
      </c>
      <c r="C9" t="s">
        <v>83</v>
      </c>
      <c r="D9">
        <v>1</v>
      </c>
      <c r="E9" s="1">
        <f t="shared" si="0"/>
        <v>-1</v>
      </c>
      <c r="F9" t="s">
        <v>91</v>
      </c>
      <c r="I9" t="s">
        <v>92</v>
      </c>
      <c r="J9" t="s">
        <v>75</v>
      </c>
    </row>
    <row r="10" spans="2:10">
      <c r="B10" t="s">
        <v>43</v>
      </c>
      <c r="C10" t="s">
        <v>72</v>
      </c>
      <c r="D10">
        <v>2</v>
      </c>
      <c r="E10" s="1">
        <f t="shared" si="0"/>
        <v>1</v>
      </c>
      <c r="F10" t="s">
        <v>93</v>
      </c>
      <c r="I10" t="s">
        <v>94</v>
      </c>
      <c r="J10" t="s">
        <v>95</v>
      </c>
    </row>
    <row r="11" spans="2:10">
      <c r="B11" t="s">
        <v>43</v>
      </c>
      <c r="C11" t="s">
        <v>72</v>
      </c>
      <c r="D11">
        <v>2</v>
      </c>
      <c r="E11" s="1">
        <f t="shared" si="0"/>
        <v>1</v>
      </c>
      <c r="F11" t="s">
        <v>96</v>
      </c>
      <c r="I11" t="s">
        <v>94</v>
      </c>
      <c r="J11" t="s">
        <v>97</v>
      </c>
    </row>
    <row r="12" spans="2:10">
      <c r="B12" t="s">
        <v>43</v>
      </c>
      <c r="C12" t="s">
        <v>72</v>
      </c>
      <c r="D12">
        <v>3</v>
      </c>
      <c r="E12" s="1">
        <f t="shared" si="0"/>
        <v>1</v>
      </c>
      <c r="F12" t="s">
        <v>98</v>
      </c>
      <c r="I12" t="s">
        <v>94</v>
      </c>
      <c r="J12" t="s">
        <v>99</v>
      </c>
    </row>
    <row r="13" spans="2:10">
      <c r="B13" t="s">
        <v>26</v>
      </c>
      <c r="C13" t="s">
        <v>72</v>
      </c>
      <c r="E13" s="1">
        <f t="shared" si="0"/>
        <v>1</v>
      </c>
      <c r="F13" t="s">
        <v>100</v>
      </c>
      <c r="G13" t="str">
        <f>VLOOKUP(H13,模板!A:B,2,FALSE)</f>
        <v>伤害，回费</v>
      </c>
      <c r="H13" t="s">
        <v>0</v>
      </c>
      <c r="I13" t="s">
        <v>101</v>
      </c>
      <c r="J13" t="s">
        <v>102</v>
      </c>
    </row>
    <row r="14" spans="2:10">
      <c r="B14" t="s">
        <v>26</v>
      </c>
      <c r="C14" t="s">
        <v>72</v>
      </c>
      <c r="E14" s="1">
        <f t="shared" si="0"/>
        <v>1</v>
      </c>
      <c r="F14" t="s">
        <v>100</v>
      </c>
      <c r="G14" t="str">
        <f>VLOOKUP(H14,模板!A:B,2,FALSE)</f>
        <v>伤害，回费</v>
      </c>
      <c r="H14" t="s">
        <v>0</v>
      </c>
      <c r="I14" t="s">
        <v>103</v>
      </c>
      <c r="J14" t="s">
        <v>102</v>
      </c>
    </row>
    <row r="15" spans="2:10">
      <c r="B15" t="s">
        <v>26</v>
      </c>
      <c r="C15" t="s">
        <v>72</v>
      </c>
      <c r="E15" s="1">
        <f t="shared" si="0"/>
        <v>1</v>
      </c>
      <c r="F15" t="s">
        <v>104</v>
      </c>
      <c r="G15" t="str">
        <f>VLOOKUP(H15,模板!A:B,2,FALSE)</f>
        <v>伤害，回费</v>
      </c>
      <c r="H15" t="s">
        <v>0</v>
      </c>
      <c r="I15" t="s">
        <v>105</v>
      </c>
      <c r="J15" t="s">
        <v>102</v>
      </c>
    </row>
    <row r="16" spans="2:10">
      <c r="B16" t="s">
        <v>26</v>
      </c>
      <c r="C16" t="s">
        <v>72</v>
      </c>
      <c r="E16" s="1">
        <f t="shared" si="0"/>
        <v>0</v>
      </c>
      <c r="F16" t="s">
        <v>106</v>
      </c>
      <c r="G16" t="str">
        <f>VLOOKUP(H16,模板!A:B,2,FALSE)</f>
        <v>伤害，格挡</v>
      </c>
      <c r="H16" t="s">
        <v>7</v>
      </c>
      <c r="I16" t="s">
        <v>107</v>
      </c>
      <c r="J16" t="s">
        <v>102</v>
      </c>
    </row>
    <row r="17" spans="2:10">
      <c r="B17" t="s">
        <v>26</v>
      </c>
      <c r="C17" t="s">
        <v>72</v>
      </c>
      <c r="E17" s="1">
        <f t="shared" si="0"/>
        <v>0</v>
      </c>
      <c r="F17" t="s">
        <v>108</v>
      </c>
      <c r="G17" t="str">
        <f>VLOOKUP(H17,模板!A:B,2,FALSE)</f>
        <v>群伤，格挡</v>
      </c>
      <c r="H17" t="s">
        <v>16</v>
      </c>
      <c r="I17" t="s">
        <v>109</v>
      </c>
      <c r="J17" t="s">
        <v>102</v>
      </c>
    </row>
    <row r="18" spans="2:10">
      <c r="B18" t="s">
        <v>26</v>
      </c>
      <c r="C18" t="s">
        <v>72</v>
      </c>
      <c r="E18" s="1">
        <f t="shared" si="0"/>
        <v>0</v>
      </c>
      <c r="F18" t="s">
        <v>23</v>
      </c>
      <c r="G18" t="str">
        <f>VLOOKUP(H18,模板!A:B,2,FALSE)</f>
        <v>80100连击伤害，格挡</v>
      </c>
      <c r="H18" t="s">
        <v>22</v>
      </c>
      <c r="I18" t="s">
        <v>110</v>
      </c>
      <c r="J18" t="s">
        <v>102</v>
      </c>
    </row>
    <row r="19" spans="2:10">
      <c r="B19" t="s">
        <v>26</v>
      </c>
      <c r="C19" t="s">
        <v>72</v>
      </c>
      <c r="E19" s="1">
        <f t="shared" si="0"/>
        <v>1</v>
      </c>
      <c r="F19" t="s">
        <v>111</v>
      </c>
      <c r="G19" t="str">
        <f>VLOOKUP(H19,模板!A:B,2,FALSE)</f>
        <v>伤害</v>
      </c>
      <c r="H19" t="s">
        <v>39</v>
      </c>
      <c r="I19" t="s">
        <v>112</v>
      </c>
      <c r="J19" t="s">
        <v>102</v>
      </c>
    </row>
    <row r="20" spans="2:10">
      <c r="B20" t="s">
        <v>26</v>
      </c>
      <c r="C20" t="s">
        <v>72</v>
      </c>
      <c r="E20" s="1">
        <f t="shared" si="0"/>
        <v>1</v>
      </c>
      <c r="F20" t="s">
        <v>113</v>
      </c>
      <c r="G20" t="str">
        <f>VLOOKUP(H20,模板!A:B,2,FALSE)</f>
        <v>伤害</v>
      </c>
      <c r="H20" t="s">
        <v>39</v>
      </c>
      <c r="I20" t="s">
        <v>114</v>
      </c>
      <c r="J20" t="s">
        <v>102</v>
      </c>
    </row>
    <row r="21" spans="2:10">
      <c r="B21" t="s">
        <v>26</v>
      </c>
      <c r="C21" t="s">
        <v>72</v>
      </c>
      <c r="E21" s="1">
        <f t="shared" si="0"/>
        <v>1</v>
      </c>
      <c r="F21" t="s">
        <v>45</v>
      </c>
      <c r="G21" t="str">
        <f>VLOOKUP(H21,模板!A:B,2,FALSE)</f>
        <v>溅射伤害</v>
      </c>
      <c r="H21" t="s">
        <v>44</v>
      </c>
      <c r="I21" t="s">
        <v>115</v>
      </c>
      <c r="J21" t="s">
        <v>102</v>
      </c>
    </row>
    <row r="22" spans="2:10">
      <c r="B22" t="s">
        <v>26</v>
      </c>
      <c r="C22" t="s">
        <v>83</v>
      </c>
      <c r="E22" s="1">
        <f t="shared" ref="E22:E37" si="1">IF(COUNTIF(F22,"*伤*")&gt;0,1,0)+IF(COUNTIF(F22,"*格挡*")&gt;0,-1,0)</f>
        <v>-1</v>
      </c>
      <c r="F22" t="s">
        <v>50</v>
      </c>
      <c r="G22" t="str">
        <f>VLOOKUP(H22,模板!A:B,2,FALSE)</f>
        <v>格挡，格挡恢复</v>
      </c>
      <c r="H22" t="s">
        <v>49</v>
      </c>
      <c r="I22" t="s">
        <v>116</v>
      </c>
      <c r="J22" t="s">
        <v>102</v>
      </c>
    </row>
    <row r="23" spans="2:10">
      <c r="B23" t="s">
        <v>26</v>
      </c>
      <c r="C23" t="s">
        <v>83</v>
      </c>
      <c r="E23" s="1">
        <f t="shared" si="1"/>
        <v>-1</v>
      </c>
      <c r="F23" t="s">
        <v>52</v>
      </c>
      <c r="G23" t="str">
        <f>VLOOKUP(H23,模板!A:B,2,FALSE)</f>
        <v>格挡</v>
      </c>
      <c r="H23" t="s">
        <v>51</v>
      </c>
      <c r="I23" t="s">
        <v>117</v>
      </c>
      <c r="J23" t="s">
        <v>102</v>
      </c>
    </row>
    <row r="24" spans="2:10">
      <c r="B24" t="s">
        <v>26</v>
      </c>
      <c r="C24" t="s">
        <v>83</v>
      </c>
      <c r="E24" s="1">
        <f t="shared" si="1"/>
        <v>-1</v>
      </c>
      <c r="F24" t="s">
        <v>52</v>
      </c>
      <c r="G24" t="str">
        <f>VLOOKUP(H24,模板!A:B,2,FALSE)</f>
        <v>格挡</v>
      </c>
      <c r="H24" t="s">
        <v>51</v>
      </c>
      <c r="I24" t="s">
        <v>118</v>
      </c>
      <c r="J24" t="s">
        <v>102</v>
      </c>
    </row>
    <row r="25" spans="2:10">
      <c r="B25" t="s">
        <v>26</v>
      </c>
      <c r="C25" t="s">
        <v>83</v>
      </c>
      <c r="E25" s="1">
        <f t="shared" si="1"/>
        <v>-1</v>
      </c>
      <c r="F25" t="s">
        <v>54</v>
      </c>
      <c r="G25" t="str">
        <f>VLOOKUP(H25,模板!A:B,2,FALSE)</f>
        <v>格挡恢复</v>
      </c>
      <c r="H25" t="s">
        <v>53</v>
      </c>
      <c r="I25" t="s">
        <v>119</v>
      </c>
      <c r="J25" t="s">
        <v>102</v>
      </c>
    </row>
    <row r="26" spans="2:10">
      <c r="B26" t="s">
        <v>26</v>
      </c>
      <c r="C26" t="s">
        <v>83</v>
      </c>
      <c r="E26" s="1">
        <f t="shared" si="1"/>
        <v>-1</v>
      </c>
      <c r="F26" t="s">
        <v>54</v>
      </c>
      <c r="G26" t="str">
        <f>VLOOKUP(H26,模板!A:B,2,FALSE)</f>
        <v>格挡恢复</v>
      </c>
      <c r="H26" t="s">
        <v>53</v>
      </c>
      <c r="I26" t="s">
        <v>120</v>
      </c>
      <c r="J26" t="s">
        <v>102</v>
      </c>
    </row>
    <row r="27" spans="2:10">
      <c r="B27" t="s">
        <v>26</v>
      </c>
      <c r="C27" t="s">
        <v>83</v>
      </c>
      <c r="E27" s="1">
        <f t="shared" si="1"/>
        <v>1</v>
      </c>
      <c r="F27" t="s">
        <v>121</v>
      </c>
      <c r="G27" t="str">
        <f>VLOOKUP(H27,模板!A:B,2,FALSE)</f>
        <v>无</v>
      </c>
      <c r="H27" t="s">
        <v>59</v>
      </c>
      <c r="I27" t="s">
        <v>122</v>
      </c>
      <c r="J27" t="s">
        <v>102</v>
      </c>
    </row>
    <row r="28" spans="2:10">
      <c r="B28" t="s">
        <v>26</v>
      </c>
      <c r="C28" t="s">
        <v>83</v>
      </c>
      <c r="E28" s="1">
        <f t="shared" si="1"/>
        <v>1</v>
      </c>
      <c r="F28" t="s">
        <v>40</v>
      </c>
      <c r="G28" t="str">
        <f>VLOOKUP(H28,模板!A:B,2,FALSE)</f>
        <v>体力流失伤害</v>
      </c>
      <c r="H28" t="s">
        <v>28</v>
      </c>
      <c r="I28" t="s">
        <v>123</v>
      </c>
      <c r="J28" t="s">
        <v>102</v>
      </c>
    </row>
    <row r="29" spans="2:10">
      <c r="B29" t="s">
        <v>26</v>
      </c>
      <c r="C29" t="s">
        <v>72</v>
      </c>
      <c r="E29" s="1">
        <f t="shared" si="1"/>
        <v>1</v>
      </c>
      <c r="F29" t="s">
        <v>124</v>
      </c>
      <c r="G29" t="str">
        <f>VLOOKUP(H29,模板!A:B,2,FALSE)</f>
        <v>体力流失群伤</v>
      </c>
      <c r="H29" t="s">
        <v>34</v>
      </c>
      <c r="I29" t="s">
        <v>125</v>
      </c>
      <c r="J29" t="s">
        <v>102</v>
      </c>
    </row>
    <row r="30" spans="2:10">
      <c r="B30" t="s">
        <v>32</v>
      </c>
      <c r="C30" t="s">
        <v>72</v>
      </c>
      <c r="E30" s="1">
        <f t="shared" si="1"/>
        <v>0</v>
      </c>
      <c r="F30" t="s">
        <v>126</v>
      </c>
      <c r="G30" t="str">
        <f>VLOOKUP(H30,模板!A:B,2,FALSE)</f>
        <v>伤害，回费</v>
      </c>
      <c r="H30" t="s">
        <v>0</v>
      </c>
      <c r="I30" t="s">
        <v>127</v>
      </c>
      <c r="J30" t="s">
        <v>128</v>
      </c>
    </row>
    <row r="31" spans="2:10">
      <c r="B31" t="s">
        <v>32</v>
      </c>
      <c r="C31" t="s">
        <v>72</v>
      </c>
      <c r="E31" s="1">
        <f t="shared" si="1"/>
        <v>1</v>
      </c>
      <c r="F31" t="s">
        <v>129</v>
      </c>
      <c r="G31" t="str">
        <f>VLOOKUP(H31,模板!A:B,2,FALSE)</f>
        <v>伤害，回费</v>
      </c>
      <c r="H31" t="s">
        <v>0</v>
      </c>
      <c r="I31" t="s">
        <v>130</v>
      </c>
      <c r="J31" t="s">
        <v>128</v>
      </c>
    </row>
    <row r="32" spans="2:10">
      <c r="B32" t="s">
        <v>32</v>
      </c>
      <c r="C32" t="s">
        <v>72</v>
      </c>
      <c r="E32" s="1">
        <f t="shared" ref="E32:E42" si="2">IF(COUNTIF(F32,"*伤*")&gt;0,1,0)+IF(COUNTIF(F32,"*格挡*")&gt;0,-1,0)</f>
        <v>1</v>
      </c>
      <c r="F32" t="s">
        <v>100</v>
      </c>
      <c r="G32" t="str">
        <f>VLOOKUP(H32,模板!A:B,2,FALSE)</f>
        <v>伤害，回费</v>
      </c>
      <c r="H32" t="s">
        <v>0</v>
      </c>
      <c r="I32" t="s">
        <v>131</v>
      </c>
      <c r="J32" t="s">
        <v>128</v>
      </c>
    </row>
    <row r="33" spans="2:10">
      <c r="B33" t="s">
        <v>32</v>
      </c>
      <c r="C33" t="s">
        <v>72</v>
      </c>
      <c r="E33" s="1">
        <f t="shared" si="2"/>
        <v>0</v>
      </c>
      <c r="F33" t="s">
        <v>132</v>
      </c>
      <c r="G33" t="str">
        <f>VLOOKUP(H33,模板!A:B,2,FALSE)</f>
        <v>伤害，回费</v>
      </c>
      <c r="H33" t="s">
        <v>0</v>
      </c>
      <c r="I33" t="s">
        <v>133</v>
      </c>
      <c r="J33" t="s">
        <v>128</v>
      </c>
    </row>
    <row r="34" spans="2:10">
      <c r="B34" t="s">
        <v>32</v>
      </c>
      <c r="C34" t="s">
        <v>72</v>
      </c>
      <c r="E34" s="1">
        <f t="shared" si="2"/>
        <v>0</v>
      </c>
      <c r="F34" t="s">
        <v>134</v>
      </c>
      <c r="G34" t="str">
        <f>VLOOKUP(H34,模板!A:B,2,FALSE)</f>
        <v>伤害，回费</v>
      </c>
      <c r="H34" t="s">
        <v>0</v>
      </c>
      <c r="I34" t="s">
        <v>135</v>
      </c>
      <c r="J34" t="s">
        <v>128</v>
      </c>
    </row>
    <row r="35" spans="2:9">
      <c r="B35" t="s">
        <v>32</v>
      </c>
      <c r="C35" t="s">
        <v>72</v>
      </c>
      <c r="E35" s="1">
        <f t="shared" si="2"/>
        <v>0</v>
      </c>
      <c r="G35" t="e">
        <f>VLOOKUP(H35,模板!A:B,2,FALSE)</f>
        <v>#N/A</v>
      </c>
      <c r="I35" t="s">
        <v>136</v>
      </c>
    </row>
    <row r="36" spans="2:10">
      <c r="B36" t="s">
        <v>32</v>
      </c>
      <c r="C36" t="s">
        <v>72</v>
      </c>
      <c r="E36" s="1">
        <f t="shared" si="2"/>
        <v>1</v>
      </c>
      <c r="F36" t="s">
        <v>137</v>
      </c>
      <c r="G36" t="e">
        <f>VLOOKUP(H36,模板!A:B,2,FALSE)</f>
        <v>#N/A</v>
      </c>
      <c r="I36" t="s">
        <v>138</v>
      </c>
      <c r="J36" t="s">
        <v>139</v>
      </c>
    </row>
    <row r="37" spans="2:10">
      <c r="B37" t="s">
        <v>32</v>
      </c>
      <c r="C37" t="s">
        <v>72</v>
      </c>
      <c r="E37" s="1">
        <f t="shared" si="2"/>
        <v>1</v>
      </c>
      <c r="F37" t="s">
        <v>140</v>
      </c>
      <c r="G37" t="e">
        <f>VLOOKUP(H37,模板!A:B,2,FALSE)</f>
        <v>#N/A</v>
      </c>
      <c r="I37" t="s">
        <v>141</v>
      </c>
      <c r="J37" t="s">
        <v>128</v>
      </c>
    </row>
    <row r="38" spans="2:10">
      <c r="B38" t="s">
        <v>32</v>
      </c>
      <c r="C38" t="s">
        <v>72</v>
      </c>
      <c r="E38" s="1">
        <f t="shared" si="2"/>
        <v>1</v>
      </c>
      <c r="F38" t="s">
        <v>98</v>
      </c>
      <c r="G38" t="e">
        <f>VLOOKUP(H38,模板!A:B,2,FALSE)</f>
        <v>#N/A</v>
      </c>
      <c r="I38" t="s">
        <v>142</v>
      </c>
      <c r="J38" t="s">
        <v>128</v>
      </c>
    </row>
    <row r="39" spans="2:10">
      <c r="B39" t="s">
        <v>32</v>
      </c>
      <c r="C39" t="s">
        <v>72</v>
      </c>
      <c r="E39" s="1">
        <f t="shared" si="2"/>
        <v>0</v>
      </c>
      <c r="F39" t="s">
        <v>143</v>
      </c>
      <c r="G39" t="str">
        <f>VLOOKUP(H39,模板!A:B,2,FALSE)</f>
        <v>80100连击伤害，格挡</v>
      </c>
      <c r="H39" t="s">
        <v>22</v>
      </c>
      <c r="I39" t="s">
        <v>144</v>
      </c>
      <c r="J39" t="s">
        <v>145</v>
      </c>
    </row>
    <row r="40" spans="2:10">
      <c r="B40" t="s">
        <v>32</v>
      </c>
      <c r="C40" t="s">
        <v>72</v>
      </c>
      <c r="E40" s="1">
        <f t="shared" si="2"/>
        <v>0</v>
      </c>
      <c r="F40" t="s">
        <v>8</v>
      </c>
      <c r="G40" t="e">
        <f>VLOOKUP(H40,模板!A:B,2,FALSE)</f>
        <v>#N/A</v>
      </c>
      <c r="I40" t="s">
        <v>146</v>
      </c>
      <c r="J40" t="s">
        <v>128</v>
      </c>
    </row>
    <row r="41" spans="2:10">
      <c r="B41" t="s">
        <v>32</v>
      </c>
      <c r="C41" t="s">
        <v>72</v>
      </c>
      <c r="E41" s="1">
        <f t="shared" si="2"/>
        <v>0</v>
      </c>
      <c r="F41" t="s">
        <v>147</v>
      </c>
      <c r="G41" t="str">
        <f>VLOOKUP(H41,模板!A:B,2,FALSE)</f>
        <v>80100连击伤害，格挡</v>
      </c>
      <c r="H41" t="s">
        <v>22</v>
      </c>
      <c r="I41" t="s">
        <v>148</v>
      </c>
      <c r="J41" t="s">
        <v>149</v>
      </c>
    </row>
    <row r="42" spans="2:10">
      <c r="B42" t="s">
        <v>32</v>
      </c>
      <c r="C42" t="s">
        <v>72</v>
      </c>
      <c r="E42" s="1">
        <f t="shared" si="2"/>
        <v>0</v>
      </c>
      <c r="F42" t="s">
        <v>150</v>
      </c>
      <c r="G42" t="str">
        <f>VLOOKUP(H42,模板!A:B,2,FALSE)</f>
        <v>伤害，格挡</v>
      </c>
      <c r="H42" t="s">
        <v>7</v>
      </c>
      <c r="I42" t="s">
        <v>151</v>
      </c>
      <c r="J42" t="s">
        <v>152</v>
      </c>
    </row>
    <row r="43" spans="2:10">
      <c r="B43" t="s">
        <v>32</v>
      </c>
      <c r="C43" t="s">
        <v>72</v>
      </c>
      <c r="E43" s="1">
        <f t="shared" ref="E43:E58" si="3">IF(COUNTIF(F43,"*伤*")&gt;0,1,0)+IF(COUNTIF(F43,"*格挡*")&gt;0,-1,0)</f>
        <v>0</v>
      </c>
      <c r="F43" t="s">
        <v>153</v>
      </c>
      <c r="G43" t="str">
        <f>VLOOKUP(H43,模板!A:B,2,FALSE)</f>
        <v>伤害，格挡</v>
      </c>
      <c r="H43" t="s">
        <v>7</v>
      </c>
      <c r="I43" t="s">
        <v>154</v>
      </c>
      <c r="J43" t="s">
        <v>155</v>
      </c>
    </row>
    <row r="44" spans="2:10">
      <c r="B44" t="s">
        <v>32</v>
      </c>
      <c r="C44" t="s">
        <v>72</v>
      </c>
      <c r="E44" s="1">
        <f t="shared" si="3"/>
        <v>0</v>
      </c>
      <c r="F44" t="s">
        <v>156</v>
      </c>
      <c r="G44" t="str">
        <f>VLOOKUP(H44,模板!A:B,2,FALSE)</f>
        <v>80100连击伤害，格挡</v>
      </c>
      <c r="H44" t="s">
        <v>22</v>
      </c>
      <c r="I44" t="s">
        <v>157</v>
      </c>
      <c r="J44" t="s">
        <v>158</v>
      </c>
    </row>
    <row r="45" spans="2:10">
      <c r="B45" t="s">
        <v>32</v>
      </c>
      <c r="C45" t="s">
        <v>72</v>
      </c>
      <c r="E45" s="1">
        <f t="shared" si="3"/>
        <v>0</v>
      </c>
      <c r="G45" t="e">
        <f>VLOOKUP(H45,模板!A:B,2,FALSE)</f>
        <v>#N/A</v>
      </c>
      <c r="H45" t="s">
        <v>159</v>
      </c>
      <c r="I45" t="s">
        <v>160</v>
      </c>
      <c r="J45" t="s">
        <v>128</v>
      </c>
    </row>
    <row r="46" spans="2:10">
      <c r="B46" t="s">
        <v>32</v>
      </c>
      <c r="C46" t="s">
        <v>72</v>
      </c>
      <c r="E46" s="1">
        <f t="shared" si="3"/>
        <v>1</v>
      </c>
      <c r="F46" t="s">
        <v>161</v>
      </c>
      <c r="G46" t="str">
        <f>VLOOKUP(H46,模板!A:B,2,FALSE)</f>
        <v>伤害</v>
      </c>
      <c r="H46" t="s">
        <v>47</v>
      </c>
      <c r="I46" t="s">
        <v>162</v>
      </c>
      <c r="J46" t="s">
        <v>163</v>
      </c>
    </row>
    <row r="47" spans="2:10">
      <c r="B47" t="s">
        <v>32</v>
      </c>
      <c r="C47" t="s">
        <v>72</v>
      </c>
      <c r="E47" s="1">
        <f t="shared" si="3"/>
        <v>1</v>
      </c>
      <c r="F47" t="s">
        <v>164</v>
      </c>
      <c r="G47" t="str">
        <f>VLOOKUP(H47,模板!A:B,2,FALSE)</f>
        <v>溅射伤害</v>
      </c>
      <c r="H47" t="s">
        <v>44</v>
      </c>
      <c r="I47" t="s">
        <v>165</v>
      </c>
      <c r="J47" t="s">
        <v>166</v>
      </c>
    </row>
    <row r="48" spans="2:10">
      <c r="B48" t="s">
        <v>32</v>
      </c>
      <c r="C48" t="s">
        <v>72</v>
      </c>
      <c r="E48" s="1">
        <f t="shared" si="3"/>
        <v>1</v>
      </c>
      <c r="F48" t="s">
        <v>167</v>
      </c>
      <c r="G48" t="str">
        <f>VLOOKUP(H48,模板!A:B,2,FALSE)</f>
        <v>伤害</v>
      </c>
      <c r="H48" t="s">
        <v>39</v>
      </c>
      <c r="I48" t="s">
        <v>168</v>
      </c>
      <c r="J48" t="s">
        <v>169</v>
      </c>
    </row>
    <row r="49" spans="2:10">
      <c r="B49" t="s">
        <v>32</v>
      </c>
      <c r="C49" t="s">
        <v>72</v>
      </c>
      <c r="E49" s="1">
        <f t="shared" si="3"/>
        <v>1</v>
      </c>
      <c r="F49" t="s">
        <v>170</v>
      </c>
      <c r="G49" t="str">
        <f>VLOOKUP(H49,模板!A:B,2,FALSE)</f>
        <v>伤害</v>
      </c>
      <c r="H49" t="s">
        <v>39</v>
      </c>
      <c r="I49" t="s">
        <v>171</v>
      </c>
      <c r="J49" t="s">
        <v>172</v>
      </c>
    </row>
    <row r="50" spans="2:10">
      <c r="B50" t="s">
        <v>32</v>
      </c>
      <c r="C50" t="s">
        <v>72</v>
      </c>
      <c r="E50" s="1">
        <f t="shared" si="3"/>
        <v>0</v>
      </c>
      <c r="F50" t="s">
        <v>173</v>
      </c>
      <c r="G50" t="str">
        <f>VLOOKUP(H50,模板!A:B,2,FALSE)</f>
        <v>伤害</v>
      </c>
      <c r="H50" t="s">
        <v>39</v>
      </c>
      <c r="I50" t="s">
        <v>174</v>
      </c>
      <c r="J50" t="s">
        <v>175</v>
      </c>
    </row>
    <row r="51" spans="2:10">
      <c r="B51" t="s">
        <v>32</v>
      </c>
      <c r="C51" t="s">
        <v>72</v>
      </c>
      <c r="E51" s="1">
        <f t="shared" ref="E51:E66" si="4">IF(COUNTIF(I51,"*伤*")&gt;0,1,0)+IF(COUNTIF(I51,"*格挡*")&gt;0,-1,0)</f>
        <v>0</v>
      </c>
      <c r="F51" t="s">
        <v>176</v>
      </c>
      <c r="G51" t="str">
        <f>VLOOKUP(H51,模板!A:B,2,FALSE)</f>
        <v>伤害</v>
      </c>
      <c r="H51" t="s">
        <v>39</v>
      </c>
      <c r="I51" t="s">
        <v>177</v>
      </c>
      <c r="J51" t="s">
        <v>178</v>
      </c>
    </row>
    <row r="52" spans="2:9">
      <c r="B52" t="s">
        <v>32</v>
      </c>
      <c r="C52" t="s">
        <v>72</v>
      </c>
      <c r="E52" s="1">
        <f t="shared" si="4"/>
        <v>0</v>
      </c>
      <c r="G52" t="e">
        <f>VLOOKUP(H52,模板!A:B,2,FALSE)</f>
        <v>#N/A</v>
      </c>
      <c r="H52" t="s">
        <v>179</v>
      </c>
      <c r="I52" t="s">
        <v>180</v>
      </c>
    </row>
    <row r="53" spans="2:10">
      <c r="B53" t="s">
        <v>32</v>
      </c>
      <c r="C53" t="s">
        <v>87</v>
      </c>
      <c r="E53" s="1">
        <f t="shared" si="4"/>
        <v>0</v>
      </c>
      <c r="F53" t="s">
        <v>181</v>
      </c>
      <c r="G53" t="str">
        <f>VLOOKUP(H53,模板!A:B,2,FALSE)</f>
        <v>伤害</v>
      </c>
      <c r="H53" t="s">
        <v>39</v>
      </c>
      <c r="I53" t="s">
        <v>182</v>
      </c>
      <c r="J53" t="s">
        <v>183</v>
      </c>
    </row>
    <row r="54" spans="2:10">
      <c r="B54" t="s">
        <v>32</v>
      </c>
      <c r="C54" t="s">
        <v>83</v>
      </c>
      <c r="E54" s="1">
        <f t="shared" si="4"/>
        <v>0</v>
      </c>
      <c r="F54" t="s">
        <v>184</v>
      </c>
      <c r="G54" t="str">
        <f>VLOOKUP(H54,模板!A:B,2,FALSE)</f>
        <v>格挡，格挡恢复</v>
      </c>
      <c r="H54" t="s">
        <v>49</v>
      </c>
      <c r="I54" t="s">
        <v>185</v>
      </c>
      <c r="J54" s="3" t="s">
        <v>186</v>
      </c>
    </row>
    <row r="55" spans="2:10">
      <c r="B55" t="s">
        <v>32</v>
      </c>
      <c r="C55" t="s">
        <v>83</v>
      </c>
      <c r="E55" s="1">
        <f t="shared" si="4"/>
        <v>0</v>
      </c>
      <c r="F55" t="s">
        <v>187</v>
      </c>
      <c r="G55" t="str">
        <f>VLOOKUP(H55,模板!A:B,2,FALSE)</f>
        <v>格挡</v>
      </c>
      <c r="H55" t="s">
        <v>51</v>
      </c>
      <c r="I55" t="s">
        <v>188</v>
      </c>
      <c r="J55" t="s">
        <v>189</v>
      </c>
    </row>
    <row r="56" spans="2:10">
      <c r="B56" t="s">
        <v>32</v>
      </c>
      <c r="C56" t="s">
        <v>83</v>
      </c>
      <c r="E56" s="1">
        <f t="shared" si="4"/>
        <v>0</v>
      </c>
      <c r="F56" t="s">
        <v>190</v>
      </c>
      <c r="G56" t="str">
        <f>VLOOKUP(H56,模板!A:B,2,FALSE)</f>
        <v>格挡</v>
      </c>
      <c r="H56" t="s">
        <v>51</v>
      </c>
      <c r="I56" t="s">
        <v>191</v>
      </c>
      <c r="J56" t="s">
        <v>192</v>
      </c>
    </row>
    <row r="57" ht="15" spans="2:10">
      <c r="B57" t="s">
        <v>32</v>
      </c>
      <c r="C57" t="s">
        <v>83</v>
      </c>
      <c r="E57" s="1">
        <f t="shared" si="4"/>
        <v>0</v>
      </c>
      <c r="F57" t="s">
        <v>193</v>
      </c>
      <c r="G57" t="str">
        <f>VLOOKUP(H57,模板!A:B,2,FALSE)</f>
        <v>格挡</v>
      </c>
      <c r="H57" t="s">
        <v>51</v>
      </c>
      <c r="I57" t="s">
        <v>194</v>
      </c>
      <c r="J57" s="4" t="s">
        <v>195</v>
      </c>
    </row>
    <row r="58" spans="2:10">
      <c r="B58" t="s">
        <v>32</v>
      </c>
      <c r="C58" t="s">
        <v>83</v>
      </c>
      <c r="E58" s="1">
        <f t="shared" si="4"/>
        <v>0</v>
      </c>
      <c r="F58" t="s">
        <v>196</v>
      </c>
      <c r="G58" t="str">
        <f>VLOOKUP(H58,模板!A:B,2,FALSE)</f>
        <v>格挡</v>
      </c>
      <c r="H58" t="s">
        <v>51</v>
      </c>
      <c r="I58" t="s">
        <v>197</v>
      </c>
      <c r="J58" t="s">
        <v>198</v>
      </c>
    </row>
    <row r="59" spans="2:10">
      <c r="B59" t="s">
        <v>32</v>
      </c>
      <c r="C59" t="s">
        <v>87</v>
      </c>
      <c r="E59" s="1">
        <f t="shared" si="4"/>
        <v>0</v>
      </c>
      <c r="F59" t="s">
        <v>199</v>
      </c>
      <c r="G59" t="str">
        <f>VLOOKUP(H59,模板!A:B,2,FALSE)</f>
        <v>格挡恢复，延时格挡恢复</v>
      </c>
      <c r="H59" t="s">
        <v>55</v>
      </c>
      <c r="I59" t="s">
        <v>200</v>
      </c>
      <c r="J59" t="s">
        <v>201</v>
      </c>
    </row>
    <row r="60" spans="2:9">
      <c r="B60" t="s">
        <v>32</v>
      </c>
      <c r="E60" s="1">
        <f t="shared" si="4"/>
        <v>0</v>
      </c>
      <c r="F60" t="s">
        <v>179</v>
      </c>
      <c r="G60" t="str">
        <f>VLOOKUP(H60,模板!A:B,2,FALSE)</f>
        <v>格挡恢复</v>
      </c>
      <c r="H60" t="s">
        <v>53</v>
      </c>
      <c r="I60" t="s">
        <v>202</v>
      </c>
    </row>
    <row r="61" spans="2:9">
      <c r="B61" t="s">
        <v>32</v>
      </c>
      <c r="E61" s="1">
        <f t="shared" si="4"/>
        <v>0</v>
      </c>
      <c r="F61" t="s">
        <v>179</v>
      </c>
      <c r="G61" t="str">
        <f>VLOOKUP(H61,模板!A:B,2,FALSE)</f>
        <v>格挡恢复</v>
      </c>
      <c r="H61" t="s">
        <v>53</v>
      </c>
      <c r="I61" t="s">
        <v>203</v>
      </c>
    </row>
    <row r="62" spans="2:10">
      <c r="B62" t="s">
        <v>32</v>
      </c>
      <c r="E62" s="1">
        <f t="shared" si="4"/>
        <v>0</v>
      </c>
      <c r="F62" t="s">
        <v>58</v>
      </c>
      <c r="G62" t="str">
        <f>VLOOKUP(H62,模板!A:B,2,FALSE)</f>
        <v>格挡恢复，保留削弱</v>
      </c>
      <c r="H62" t="s">
        <v>57</v>
      </c>
      <c r="I62" t="s">
        <v>204</v>
      </c>
      <c r="J62" t="s">
        <v>179</v>
      </c>
    </row>
    <row r="63" ht="27" spans="2:10">
      <c r="B63" t="s">
        <v>32</v>
      </c>
      <c r="E63" s="1">
        <f t="shared" si="4"/>
        <v>0</v>
      </c>
      <c r="F63" t="s">
        <v>205</v>
      </c>
      <c r="G63" t="str">
        <f>VLOOKUP(H63,模板!A:B,2,FALSE)</f>
        <v>格挡恢复</v>
      </c>
      <c r="H63" t="s">
        <v>53</v>
      </c>
      <c r="I63" t="s">
        <v>206</v>
      </c>
      <c r="J63" s="5" t="s">
        <v>207</v>
      </c>
    </row>
    <row r="64" spans="2:9">
      <c r="B64" t="s">
        <v>32</v>
      </c>
      <c r="E64" s="1">
        <f t="shared" si="4"/>
        <v>0</v>
      </c>
      <c r="G64" t="str">
        <f>VLOOKUP(H64,模板!A:B,2,FALSE)</f>
        <v>无</v>
      </c>
      <c r="H64" t="s">
        <v>59</v>
      </c>
      <c r="I64" t="s">
        <v>208</v>
      </c>
    </row>
    <row r="65" spans="2:9">
      <c r="B65" t="s">
        <v>32</v>
      </c>
      <c r="E65" s="1">
        <f t="shared" si="4"/>
        <v>0</v>
      </c>
      <c r="F65" t="s">
        <v>209</v>
      </c>
      <c r="G65" t="str">
        <f>VLOOKUP(H65,模板!A:B,2,FALSE)</f>
        <v>无</v>
      </c>
      <c r="H65" t="s">
        <v>59</v>
      </c>
      <c r="I65" t="s">
        <v>210</v>
      </c>
    </row>
    <row r="66" spans="2:9">
      <c r="B66" t="s">
        <v>32</v>
      </c>
      <c r="E66" s="1">
        <f t="shared" si="4"/>
        <v>0</v>
      </c>
      <c r="F66" t="s">
        <v>211</v>
      </c>
      <c r="G66" t="str">
        <f>VLOOKUP(H66,模板!A:B,2,FALSE)</f>
        <v>无</v>
      </c>
      <c r="H66" t="s">
        <v>59</v>
      </c>
      <c r="I66" t="s">
        <v>212</v>
      </c>
    </row>
    <row r="67" spans="2:9">
      <c r="B67" t="s">
        <v>32</v>
      </c>
      <c r="E67" s="1"/>
      <c r="F67" t="s">
        <v>213</v>
      </c>
      <c r="G67" t="str">
        <f>VLOOKUP(H67,模板!A:B,2,FALSE)</f>
        <v>体力流失群伤</v>
      </c>
      <c r="H67" t="s">
        <v>34</v>
      </c>
      <c r="I67" t="s">
        <v>214</v>
      </c>
    </row>
    <row r="68" spans="2:9">
      <c r="B68" t="s">
        <v>32</v>
      </c>
      <c r="E68" s="1"/>
      <c r="F68" t="s">
        <v>179</v>
      </c>
      <c r="G68" t="e">
        <f>VLOOKUP(H68,模板!A:B,2,FALSE)</f>
        <v>#N/A</v>
      </c>
      <c r="I68" t="s">
        <v>215</v>
      </c>
    </row>
    <row r="69" spans="2:9">
      <c r="B69" t="s">
        <v>32</v>
      </c>
      <c r="E69" s="1"/>
      <c r="F69" t="s">
        <v>216</v>
      </c>
      <c r="G69" t="str">
        <f>VLOOKUP(H69,模板!A:B,2,FALSE)</f>
        <v>体力流失伤害</v>
      </c>
      <c r="H69" t="s">
        <v>28</v>
      </c>
      <c r="I69" t="s">
        <v>217</v>
      </c>
    </row>
    <row r="70" spans="2:9">
      <c r="B70" t="s">
        <v>32</v>
      </c>
      <c r="E70" s="1"/>
      <c r="F70" t="s">
        <v>218</v>
      </c>
      <c r="G70" t="str">
        <f>VLOOKUP(H70,模板!A:B,2,FALSE)</f>
        <v>体力流失群伤</v>
      </c>
      <c r="H70" t="s">
        <v>34</v>
      </c>
      <c r="I70" t="s">
        <v>219</v>
      </c>
    </row>
    <row r="71" spans="2:9">
      <c r="B71" t="s">
        <v>32</v>
      </c>
      <c r="E71" s="1"/>
      <c r="F71" t="s">
        <v>220</v>
      </c>
      <c r="G71" t="str">
        <f>VLOOKUP(H71,模板!A:B,2,FALSE)</f>
        <v>无</v>
      </c>
      <c r="H71" t="s">
        <v>61</v>
      </c>
      <c r="I71" t="s">
        <v>221</v>
      </c>
    </row>
    <row r="72" spans="2:9">
      <c r="B72" t="s">
        <v>32</v>
      </c>
      <c r="E72" s="1"/>
      <c r="F72" t="s">
        <v>222</v>
      </c>
      <c r="G72" t="str">
        <f>VLOOKUP(H72,模板!A:B,2,FALSE)</f>
        <v>无</v>
      </c>
      <c r="H72" t="s">
        <v>61</v>
      </c>
      <c r="I72" t="s">
        <v>223</v>
      </c>
    </row>
    <row r="73" spans="2:9">
      <c r="B73" t="s">
        <v>32</v>
      </c>
      <c r="E73" s="1"/>
      <c r="F73" t="s">
        <v>224</v>
      </c>
      <c r="G73" t="str">
        <f>VLOOKUP(H73,模板!A:B,2,FALSE)</f>
        <v>无</v>
      </c>
      <c r="H73" t="s">
        <v>61</v>
      </c>
      <c r="I73" t="s">
        <v>225</v>
      </c>
    </row>
    <row r="74" spans="2:9">
      <c r="B74" t="s">
        <v>32</v>
      </c>
      <c r="E74" s="1"/>
      <c r="F74" t="s">
        <v>226</v>
      </c>
      <c r="G74" t="str">
        <f>VLOOKUP(H74,模板!A:B,2,FALSE)</f>
        <v>无</v>
      </c>
      <c r="H74" t="s">
        <v>61</v>
      </c>
      <c r="I74" t="s">
        <v>227</v>
      </c>
    </row>
    <row r="75" spans="2:9">
      <c r="B75" t="s">
        <v>32</v>
      </c>
      <c r="E75" s="1"/>
      <c r="F75" t="s">
        <v>228</v>
      </c>
      <c r="G75" t="str">
        <f>VLOOKUP(H75,模板!A:B,2,FALSE)</f>
        <v>无</v>
      </c>
      <c r="H75" t="s">
        <v>61</v>
      </c>
      <c r="I75" t="s">
        <v>229</v>
      </c>
    </row>
    <row r="76" spans="5:10">
      <c r="E76" s="1"/>
      <c r="G76" t="str">
        <f>VLOOKUP(H76,模板!A:B,2,FALSE)</f>
        <v>伤害，回费</v>
      </c>
      <c r="H76" t="s">
        <v>0</v>
      </c>
      <c r="I76" t="s">
        <v>230</v>
      </c>
      <c r="J76" t="s">
        <v>231</v>
      </c>
    </row>
    <row r="77" spans="5:9">
      <c r="E77" s="1"/>
      <c r="F77" t="s">
        <v>179</v>
      </c>
      <c r="G77" t="str">
        <f>VLOOKUP(H77,模板!A:B,2,FALSE)</f>
        <v>伤害，回费</v>
      </c>
      <c r="H77" t="s">
        <v>0</v>
      </c>
      <c r="I77" t="s">
        <v>232</v>
      </c>
    </row>
    <row r="78" spans="5:9">
      <c r="E78" s="1"/>
      <c r="G78" t="str">
        <f>VLOOKUP(H78,模板!A:B,2,FALSE)</f>
        <v>伤害，回费</v>
      </c>
      <c r="H78" t="s">
        <v>0</v>
      </c>
      <c r="I78" t="s">
        <v>233</v>
      </c>
    </row>
    <row r="79" spans="5:9">
      <c r="E79" s="1"/>
      <c r="G79" t="str">
        <f>VLOOKUP(H79,模板!A:B,2,FALSE)</f>
        <v>伤害，回费</v>
      </c>
      <c r="H79" t="s">
        <v>0</v>
      </c>
      <c r="I79" t="s">
        <v>234</v>
      </c>
    </row>
    <row r="80" spans="5:9">
      <c r="E80" s="1"/>
      <c r="G80" t="str">
        <f>VLOOKUP(H80,模板!A:B,2,FALSE)</f>
        <v>伤害，回费</v>
      </c>
      <c r="H80" t="s">
        <v>0</v>
      </c>
      <c r="I80" t="s">
        <v>235</v>
      </c>
    </row>
    <row r="81" spans="5:9">
      <c r="E81" s="1"/>
      <c r="G81" t="str">
        <f>VLOOKUP(H81,模板!A:B,2,FALSE)</f>
        <v>伤害，回费</v>
      </c>
      <c r="H81" t="s">
        <v>0</v>
      </c>
      <c r="I81" t="s">
        <v>236</v>
      </c>
    </row>
    <row r="82" spans="2:9">
      <c r="B82" t="s">
        <v>43</v>
      </c>
      <c r="E82" s="1"/>
      <c r="G82" t="e">
        <f>VLOOKUP(H82,模板!A:B,2,FALSE)</f>
        <v>#N/A</v>
      </c>
      <c r="I82" t="s">
        <v>237</v>
      </c>
    </row>
    <row r="83" spans="2:9">
      <c r="B83" t="s">
        <v>43</v>
      </c>
      <c r="E83" s="1"/>
      <c r="G83" t="e">
        <f>VLOOKUP(H83,模板!A:B,2,FALSE)</f>
        <v>#N/A</v>
      </c>
      <c r="I83" t="s">
        <v>237</v>
      </c>
    </row>
    <row r="84" spans="5:9">
      <c r="E84" s="1"/>
      <c r="G84" t="e">
        <f>VLOOKUP(H84,模板!A:B,2,FALSE)</f>
        <v>#N/A</v>
      </c>
      <c r="I84" t="s">
        <v>238</v>
      </c>
    </row>
    <row r="85" spans="5:9">
      <c r="E85" s="1"/>
      <c r="G85" t="e">
        <f>VLOOKUP(H85,模板!A:B,2,FALSE)</f>
        <v>#N/A</v>
      </c>
      <c r="I85" t="s">
        <v>239</v>
      </c>
    </row>
    <row r="86" spans="5:9">
      <c r="E86" s="1"/>
      <c r="G86" t="e">
        <f>VLOOKUP(H86,模板!A:B,2,FALSE)</f>
        <v>#N/A</v>
      </c>
      <c r="I86" t="s">
        <v>240</v>
      </c>
    </row>
    <row r="87" spans="5:9">
      <c r="E87" s="1"/>
      <c r="G87" t="e">
        <f>VLOOKUP(H87,模板!A:B,2,FALSE)</f>
        <v>#N/A</v>
      </c>
      <c r="I87" t="s">
        <v>241</v>
      </c>
    </row>
    <row r="88" spans="5:9">
      <c r="E88" s="1"/>
      <c r="G88" t="e">
        <f>VLOOKUP(H88,模板!A:B,2,FALSE)</f>
        <v>#N/A</v>
      </c>
      <c r="I88" t="s">
        <v>242</v>
      </c>
    </row>
    <row r="89" spans="5:9">
      <c r="E89" s="1"/>
      <c r="G89" t="e">
        <f>VLOOKUP(H89,模板!A:B,2,FALSE)</f>
        <v>#N/A</v>
      </c>
      <c r="I89" t="s">
        <v>243</v>
      </c>
    </row>
    <row r="90" spans="5:9">
      <c r="E90" s="1"/>
      <c r="G90" t="e">
        <f>VLOOKUP(H90,模板!A:B,2,FALSE)</f>
        <v>#N/A</v>
      </c>
      <c r="I90" t="s">
        <v>244</v>
      </c>
    </row>
    <row r="91" spans="5:9">
      <c r="E91" s="1"/>
      <c r="G91" t="e">
        <f>VLOOKUP(H91,模板!A:B,2,FALSE)</f>
        <v>#N/A</v>
      </c>
      <c r="I91" t="s">
        <v>245</v>
      </c>
    </row>
    <row r="92" spans="5:9">
      <c r="E92" s="1"/>
      <c r="G92" t="e">
        <f>VLOOKUP(H92,模板!A:B,2,FALSE)</f>
        <v>#N/A</v>
      </c>
      <c r="I92" t="s">
        <v>246</v>
      </c>
    </row>
    <row r="93" spans="5:9">
      <c r="E93" s="1"/>
      <c r="G93" t="e">
        <f>VLOOKUP(H93,模板!A:B,2,FALSE)</f>
        <v>#N/A</v>
      </c>
      <c r="I93" t="s">
        <v>247</v>
      </c>
    </row>
    <row r="94" spans="5:9">
      <c r="E94" s="1"/>
      <c r="G94" t="e">
        <f>VLOOKUP(H94,模板!A:B,2,FALSE)</f>
        <v>#N/A</v>
      </c>
      <c r="I94" t="s">
        <v>248</v>
      </c>
    </row>
    <row r="95" spans="5:9">
      <c r="E95" s="1"/>
      <c r="G95" t="e">
        <f>VLOOKUP(H95,模板!A:B,2,FALSE)</f>
        <v>#N/A</v>
      </c>
      <c r="I95" t="s">
        <v>249</v>
      </c>
    </row>
    <row r="96" spans="5:9">
      <c r="E96" s="1"/>
      <c r="G96" t="e">
        <f>VLOOKUP(H96,模板!A:B,2,FALSE)</f>
        <v>#N/A</v>
      </c>
      <c r="I96" t="s">
        <v>250</v>
      </c>
    </row>
    <row r="97" spans="5:9">
      <c r="E97" s="1"/>
      <c r="G97" t="e">
        <f>VLOOKUP(H97,模板!A:B,2,FALSE)</f>
        <v>#N/A</v>
      </c>
      <c r="I97" t="s">
        <v>251</v>
      </c>
    </row>
    <row r="98" spans="5:9">
      <c r="E98" s="1"/>
      <c r="G98" t="str">
        <f>VLOOKUP(H98,模板!A:B,2,FALSE)</f>
        <v>伤害</v>
      </c>
      <c r="H98" t="s">
        <v>47</v>
      </c>
      <c r="I98" t="s">
        <v>252</v>
      </c>
    </row>
    <row r="99" spans="5:9">
      <c r="E99" s="1"/>
      <c r="G99" t="str">
        <f>VLOOKUP(H99,模板!A:B,2,FALSE)</f>
        <v>伤害</v>
      </c>
      <c r="H99" t="s">
        <v>48</v>
      </c>
      <c r="I99" t="s">
        <v>253</v>
      </c>
    </row>
    <row r="100" spans="5:9">
      <c r="E100" s="1"/>
      <c r="G100" t="str">
        <f>VLOOKUP(H100,模板!A:B,2,FALSE)</f>
        <v>伤害</v>
      </c>
      <c r="H100" t="s">
        <v>39</v>
      </c>
      <c r="I100" t="s">
        <v>254</v>
      </c>
    </row>
    <row r="101" spans="5:9">
      <c r="E101" s="1"/>
      <c r="G101" t="e">
        <f>VLOOKUP(H101,模板!A:B,2,FALSE)</f>
        <v>#N/A</v>
      </c>
      <c r="I101" t="s">
        <v>255</v>
      </c>
    </row>
    <row r="102" spans="5:9">
      <c r="E102" s="1"/>
      <c r="G102" t="e">
        <f>VLOOKUP(H102,模板!A:B,2,FALSE)</f>
        <v>#N/A</v>
      </c>
      <c r="I102" t="s">
        <v>256</v>
      </c>
    </row>
    <row r="103" spans="5:9">
      <c r="E103" s="1"/>
      <c r="G103" t="str">
        <f>VLOOKUP(H103,模板!A:B,2,FALSE)</f>
        <v>伤害</v>
      </c>
      <c r="H103" t="s">
        <v>48</v>
      </c>
      <c r="I103" t="s">
        <v>257</v>
      </c>
    </row>
    <row r="104" spans="5:9">
      <c r="E104" s="1"/>
      <c r="F104"/>
      <c r="G104" t="e">
        <f>VLOOKUP(H104,模板!A:B,2,FALSE)</f>
        <v>#N/A</v>
      </c>
      <c r="I104" t="s">
        <v>258</v>
      </c>
    </row>
    <row r="105" spans="5:9">
      <c r="E105" s="1"/>
      <c r="F105"/>
      <c r="G105" t="e">
        <f>VLOOKUP(H105,模板!A:B,2,FALSE)</f>
        <v>#N/A</v>
      </c>
      <c r="I105" t="s">
        <v>259</v>
      </c>
    </row>
    <row r="106" spans="5:9">
      <c r="E106" s="1"/>
      <c r="G106" t="e">
        <f>VLOOKUP(H106,模板!A:B,2,FALSE)</f>
        <v>#N/A</v>
      </c>
      <c r="I106" t="s">
        <v>260</v>
      </c>
    </row>
    <row r="107" spans="5:9">
      <c r="E107" s="1"/>
      <c r="G107" t="e">
        <f>VLOOKUP(H107,模板!A:B,2,FALSE)</f>
        <v>#N/A</v>
      </c>
      <c r="I107" t="s">
        <v>261</v>
      </c>
    </row>
    <row r="108" spans="7:9">
      <c r="G108" t="e">
        <f>VLOOKUP(H108,模板!A:B,2,FALSE)</f>
        <v>#N/A</v>
      </c>
      <c r="I108" t="s">
        <v>262</v>
      </c>
    </row>
    <row r="109" spans="7:9">
      <c r="G109" t="e">
        <f>VLOOKUP(H109,模板!A:B,2,FALSE)</f>
        <v>#N/A</v>
      </c>
      <c r="I109" t="s">
        <v>263</v>
      </c>
    </row>
    <row r="110" spans="7:9">
      <c r="G110" t="e">
        <f>VLOOKUP(H110,模板!A:B,2,FALSE)</f>
        <v>#N/A</v>
      </c>
      <c r="I110" t="s">
        <v>264</v>
      </c>
    </row>
    <row r="111" spans="7:9">
      <c r="G111" t="e">
        <f>VLOOKUP(H111,模板!A:B,2,FALSE)</f>
        <v>#N/A</v>
      </c>
      <c r="I111" t="s">
        <v>265</v>
      </c>
    </row>
    <row r="112" spans="7:9">
      <c r="G112" t="e">
        <f>VLOOKUP(H112,模板!A:B,2,FALSE)</f>
        <v>#N/A</v>
      </c>
      <c r="I112" t="s">
        <v>266</v>
      </c>
    </row>
    <row r="113" spans="9:9">
      <c r="I113" t="s">
        <v>267</v>
      </c>
    </row>
    <row r="114" spans="9:9">
      <c r="I114" t="s">
        <v>268</v>
      </c>
    </row>
    <row r="115" spans="9:9">
      <c r="I115" t="s">
        <v>269</v>
      </c>
    </row>
    <row r="116" spans="9:9">
      <c r="I116" t="s">
        <v>270</v>
      </c>
    </row>
    <row r="117" spans="9:9">
      <c r="I117" t="s">
        <v>271</v>
      </c>
    </row>
    <row r="118" spans="9:9">
      <c r="I118" t="s">
        <v>272</v>
      </c>
    </row>
    <row r="119" spans="9:9">
      <c r="I119" t="s">
        <v>273</v>
      </c>
    </row>
    <row r="120" spans="9:9">
      <c r="I120" t="s">
        <v>274</v>
      </c>
    </row>
    <row r="121" spans="9:9">
      <c r="I121" t="s">
        <v>275</v>
      </c>
    </row>
    <row r="122" spans="9:9">
      <c r="I122" t="s">
        <v>276</v>
      </c>
    </row>
    <row r="123" spans="9:9">
      <c r="I123" t="s">
        <v>277</v>
      </c>
    </row>
    <row r="124" spans="9:9">
      <c r="I124" t="s">
        <v>278</v>
      </c>
    </row>
    <row r="125" spans="9:9">
      <c r="I125" t="s">
        <v>279</v>
      </c>
    </row>
    <row r="126" spans="9:9">
      <c r="I126" t="s">
        <v>280</v>
      </c>
    </row>
    <row r="127" spans="9:9">
      <c r="I127" t="s">
        <v>281</v>
      </c>
    </row>
    <row r="128" spans="9:9">
      <c r="I128" t="s">
        <v>282</v>
      </c>
    </row>
    <row r="129" spans="9:9">
      <c r="I129" t="s">
        <v>283</v>
      </c>
    </row>
    <row r="130" spans="9:9">
      <c r="I130" t="s">
        <v>284</v>
      </c>
    </row>
    <row r="131" spans="9:9">
      <c r="I131" t="s">
        <v>285</v>
      </c>
    </row>
    <row r="132" spans="9:9">
      <c r="I132" t="s">
        <v>286</v>
      </c>
    </row>
    <row r="133" spans="9:9">
      <c r="I133" t="s">
        <v>287</v>
      </c>
    </row>
    <row r="134" spans="9:9">
      <c r="I134" t="s">
        <v>288</v>
      </c>
    </row>
    <row r="135" spans="9:9">
      <c r="I135" t="s">
        <v>289</v>
      </c>
    </row>
    <row r="136" spans="9:9">
      <c r="I136" t="s">
        <v>290</v>
      </c>
    </row>
    <row r="137" spans="9:9">
      <c r="I137" t="s">
        <v>291</v>
      </c>
    </row>
    <row r="138" spans="9:9">
      <c r="I138" t="s">
        <v>292</v>
      </c>
    </row>
    <row r="139" spans="9:9">
      <c r="I139" t="s">
        <v>293</v>
      </c>
    </row>
    <row r="140" spans="9:9">
      <c r="I140" t="s">
        <v>294</v>
      </c>
    </row>
    <row r="141" spans="9:9">
      <c r="I141" t="s">
        <v>295</v>
      </c>
    </row>
    <row r="142" spans="9:9">
      <c r="I142" t="s">
        <v>296</v>
      </c>
    </row>
    <row r="143" spans="9:9">
      <c r="I143" t="s">
        <v>297</v>
      </c>
    </row>
    <row r="144" spans="9:9">
      <c r="I144" t="s">
        <v>298</v>
      </c>
    </row>
    <row r="145" spans="9:9">
      <c r="I145" t="s">
        <v>299</v>
      </c>
    </row>
    <row r="146" spans="9:9">
      <c r="I146" t="s">
        <v>300</v>
      </c>
    </row>
    <row r="147" spans="9:9">
      <c r="I147" t="s">
        <v>301</v>
      </c>
    </row>
    <row r="148" spans="9:9">
      <c r="I148" t="s">
        <v>302</v>
      </c>
    </row>
    <row r="149" spans="9:9">
      <c r="I149" t="s">
        <v>303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方舟技能映射方案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混沌</cp:lastModifiedBy>
  <dcterms:created xsi:type="dcterms:W3CDTF">2021-02-05T07:06:00Z</dcterms:created>
  <dcterms:modified xsi:type="dcterms:W3CDTF">2021-02-19T09:48:06Z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