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65" activeTab="1"/>
  </bookViews>
  <sheets>
    <sheet name="模板" sheetId="2" r:id="rId1"/>
    <sheet name="方舟技能映射方案" sheetId="1" r:id="rId2"/>
  </sheets>
  <calcPr calcId="144525"/>
</workbook>
</file>

<file path=xl/sharedStrings.xml><?xml version="1.0" encoding="utf-8"?>
<sst xmlns="http://schemas.openxmlformats.org/spreadsheetml/2006/main" count="667" uniqueCount="368">
  <si>
    <t>先锋</t>
  </si>
  <si>
    <t>伤害，回费，开局特效</t>
  </si>
  <si>
    <t>方舟buff</t>
  </si>
  <si>
    <t>方舟描述</t>
  </si>
  <si>
    <t>尖塔buff</t>
  </si>
  <si>
    <t>尖塔描述</t>
  </si>
  <si>
    <t>基础牌：二星干员平A</t>
  </si>
  <si>
    <t>输出近卫</t>
  </si>
  <si>
    <t>伤害，格挡</t>
  </si>
  <si>
    <t>减速</t>
  </si>
  <si>
    <t>移动速度减少一定百分比，但不会使敌方移动速度低于最小值</t>
  </si>
  <si>
    <t>临时减速</t>
  </si>
  <si>
    <t>仅作用1回合的原版“缓慢”</t>
  </si>
  <si>
    <t>实时统计(ref)</t>
  </si>
  <si>
    <t>参考值</t>
  </si>
  <si>
    <t>白卡：三星干员平A，四星干员1技能；</t>
  </si>
  <si>
    <t>群攻近卫</t>
  </si>
  <si>
    <t>群伤，格挡</t>
  </si>
  <si>
    <t>停顿</t>
  </si>
  <si>
    <t>移动速度减少80%，但不会使敌方移动速度低于最小值</t>
  </si>
  <si>
    <t>基础</t>
  </si>
  <si>
    <t>蓝卡：四星干员2技能；五星干员部分技能；</t>
  </si>
  <si>
    <t>远程近卫</t>
  </si>
  <si>
    <t>80100连击伤害，格挡</t>
  </si>
  <si>
    <t>束缚</t>
  </si>
  <si>
    <t>无法移动</t>
  </si>
  <si>
    <t>白色</t>
  </si>
  <si>
    <t>金卡：五星干员部分技能；六星干员部分技能；</t>
  </si>
  <si>
    <t>单法</t>
  </si>
  <si>
    <t>体力流失伤害</t>
  </si>
  <si>
    <t>睡眠</t>
  </si>
  <si>
    <t>无法行动，同时无敌</t>
  </si>
  <si>
    <t>使其变为睡眠意图</t>
  </si>
  <si>
    <t>原版intent</t>
  </si>
  <si>
    <t>蓝色</t>
  </si>
  <si>
    <t>仅限干员牌转化：五星干员部分技能；六星干员部分技能；</t>
  </si>
  <si>
    <t>群法</t>
  </si>
  <si>
    <t>体力流失群伤</t>
  </si>
  <si>
    <t>我方晕眩</t>
  </si>
  <si>
    <t>玩家立刻结束回合</t>
  </si>
  <si>
    <t>原版action</t>
  </si>
  <si>
    <t>金色</t>
  </si>
  <si>
    <t>单狙</t>
  </si>
  <si>
    <t>伤害</t>
  </si>
  <si>
    <t>敌方晕眩</t>
  </si>
  <si>
    <t>使其变为眩晕意图</t>
  </si>
  <si>
    <t>限定</t>
  </si>
  <si>
    <t>群狙</t>
  </si>
  <si>
    <t>溅射伤害</t>
  </si>
  <si>
    <t>寒冷</t>
  </si>
  <si>
    <t>攻速减少30，累计二次后赋予目标【冻结】状态</t>
  </si>
  <si>
    <t>原版虚弱？</t>
  </si>
  <si>
    <t>sum</t>
  </si>
  <si>
    <t>广域狙</t>
  </si>
  <si>
    <t>大量伤害</t>
  </si>
  <si>
    <t>近狙</t>
  </si>
  <si>
    <t>奶盾</t>
  </si>
  <si>
    <t>格挡，格挡恢复</t>
  </si>
  <si>
    <t>防盾</t>
  </si>
  <si>
    <t>格挡</t>
  </si>
  <si>
    <t>法术伤害</t>
  </si>
  <si>
    <t>伤害类型为体力流失，卡牌带上法伤tag</t>
  </si>
  <si>
    <t>单奶</t>
  </si>
  <si>
    <t>格挡恢复</t>
  </si>
  <si>
    <t>法术抗性</t>
  </si>
  <si>
    <t>法术增幅</t>
  </si>
  <si>
    <t>仅影响法术伤害，乘算</t>
  </si>
  <si>
    <t>群奶</t>
  </si>
  <si>
    <t>格挡恢复，延时格挡恢复</t>
  </si>
  <si>
    <t>广域奶</t>
  </si>
  <si>
    <t>格挡恢复+</t>
  </si>
  <si>
    <t>攻击回复技力</t>
  </si>
  <si>
    <t>打出获得技力</t>
  </si>
  <si>
    <t>平时小收益，触发大收益</t>
  </si>
  <si>
    <t>辅助</t>
  </si>
  <si>
    <t>无模板</t>
  </si>
  <si>
    <t>自然回复技力</t>
  </si>
  <si>
    <t>抽到获得技力</t>
  </si>
  <si>
    <t>特种</t>
  </si>
  <si>
    <t>灵活映射</t>
  </si>
  <si>
    <t>无技力</t>
  </si>
  <si>
    <t>固定中收益</t>
  </si>
  <si>
    <t>特殊</t>
  </si>
  <si>
    <t>自动触发/手动触发</t>
  </si>
  <si>
    <t>均会自动触发</t>
  </si>
  <si>
    <t>玩家选择何时打出此牌，已经包含了手动触发的要素了</t>
  </si>
  <si>
    <t>治疗</t>
  </si>
  <si>
    <t>获得格挡。但本回合通过格挡恢复获得的格挡数不会超过上一回合结束时拥有的格挡数。</t>
  </si>
  <si>
    <t>获得格挡。但本回合通过格挡恢复+获得的格挡数超过上一回合结束时拥有的格挡数的部分，获得的格挡数变为80%。</t>
  </si>
  <si>
    <t>攻击范围与攻击速度</t>
  </si>
  <si>
    <t>攻击次数</t>
  </si>
  <si>
    <t>大范围或高攻速，对应卡牌高攻击次数</t>
  </si>
  <si>
    <t>时间流动</t>
  </si>
  <si>
    <t>手牌流动</t>
  </si>
  <si>
    <t>拉</t>
  </si>
  <si>
    <t>抽牌</t>
  </si>
  <si>
    <t>推</t>
  </si>
  <si>
    <t>弃牌</t>
  </si>
  <si>
    <t>备注</t>
  </si>
  <si>
    <t>卡牌稀有度</t>
  </si>
  <si>
    <t>升级后平时效果</t>
  </si>
  <si>
    <t>升级后技力效果</t>
  </si>
  <si>
    <t>费用</t>
  </si>
  <si>
    <t>攻防倾向(ref)</t>
  </si>
  <si>
    <t>卡牌type</t>
  </si>
  <si>
    <t>type内容(ref)</t>
  </si>
  <si>
    <t>卡牌平时效果</t>
  </si>
  <si>
    <t>卡牌技力效果</t>
  </si>
  <si>
    <t>模板内容(ref)</t>
  </si>
  <si>
    <t>使用模板</t>
  </si>
  <si>
    <t>方舟原型</t>
  </si>
  <si>
    <t>原型内容</t>
  </si>
  <si>
    <t>打击</t>
  </si>
  <si>
    <t>伤害6</t>
  </si>
  <si>
    <t>12F</t>
  </si>
  <si>
    <t>平A</t>
  </si>
  <si>
    <t>杜林</t>
  </si>
  <si>
    <t>巡林者</t>
  </si>
  <si>
    <t>打击防御</t>
  </si>
  <si>
    <t>格挡3，伤害3</t>
  </si>
  <si>
    <t>夜刀</t>
  </si>
  <si>
    <t>格挡3，伤害3，消耗</t>
  </si>
  <si>
    <t>近卫小车</t>
  </si>
  <si>
    <t>格挡恢复8，消耗</t>
  </si>
  <si>
    <t>医疗小车</t>
  </si>
  <si>
    <t>炸弹power，消耗</t>
  </si>
  <si>
    <t>自爆小车</t>
  </si>
  <si>
    <t>防御</t>
  </si>
  <si>
    <t>格挡5</t>
  </si>
  <si>
    <t>黑角</t>
  </si>
  <si>
    <t>伤害12</t>
  </si>
  <si>
    <t>阿米娅</t>
  </si>
  <si>
    <t>1技能</t>
  </si>
  <si>
    <t>随机伤害D，M次，结束你的回合。</t>
  </si>
  <si>
    <t>2技能</t>
  </si>
  <si>
    <t>获得3层力量。造成6点伤害5次。在下回合死亡。消耗 。</t>
  </si>
  <si>
    <t>3技能</t>
  </si>
  <si>
    <t>3伤害，开局获得3技力</t>
  </si>
  <si>
    <t>技力4：回1费</t>
  </si>
  <si>
    <t>香草</t>
  </si>
  <si>
    <t>三星平A/1技能</t>
  </si>
  <si>
    <t>芬</t>
  </si>
  <si>
    <t>伤害，击杀回费</t>
  </si>
  <si>
    <t>翎羽</t>
  </si>
  <si>
    <t>临时伤害值</t>
  </si>
  <si>
    <t>玫兰莎</t>
  </si>
  <si>
    <t>伤害，群伤，格挡</t>
  </si>
  <si>
    <t>泡普卡</t>
  </si>
  <si>
    <t>月见夜</t>
  </si>
  <si>
    <t>安德切尔</t>
  </si>
  <si>
    <t>连击</t>
  </si>
  <si>
    <t>克洛斯</t>
  </si>
  <si>
    <t>空爆</t>
  </si>
  <si>
    <t>斑点</t>
  </si>
  <si>
    <t>卡缇</t>
  </si>
  <si>
    <t>米格鲁</t>
  </si>
  <si>
    <t>安塞尔</t>
  </si>
  <si>
    <t>芙蓉</t>
  </si>
  <si>
    <t>伤害，debuff</t>
  </si>
  <si>
    <t>梓兰</t>
  </si>
  <si>
    <t>史都华德</t>
  </si>
  <si>
    <t>群伤</t>
  </si>
  <si>
    <t>炎熔</t>
  </si>
  <si>
    <t>衍生牌</t>
  </si>
  <si>
    <t>更多衍生牌，回费</t>
  </si>
  <si>
    <t>豆苗</t>
  </si>
  <si>
    <t>四星特色技能</t>
  </si>
  <si>
    <t>红豆</t>
  </si>
  <si>
    <t>伤害，开局获得技力，本回合出牌数少于M时增伤</t>
  </si>
  <si>
    <t>回费</t>
  </si>
  <si>
    <t>清道夫</t>
  </si>
  <si>
    <t>照搬模板</t>
  </si>
  <si>
    <t>伤害，开局获得技力</t>
  </si>
  <si>
    <t>回费，转为格挡恢复</t>
  </si>
  <si>
    <t>桃金娘</t>
  </si>
  <si>
    <t>格挡，开局获得技力</t>
  </si>
  <si>
    <t>回费，临时格挡</t>
  </si>
  <si>
    <t>讯使</t>
  </si>
  <si>
    <t>艾丝黛尔</t>
  </si>
  <si>
    <t>脆弱代价，临时伤害值</t>
  </si>
  <si>
    <t>缠丸</t>
  </si>
  <si>
    <t>恶鬼之力：防御力降至0，攻击力+75%</t>
  </si>
  <si>
    <t>增强白卡buff</t>
  </si>
  <si>
    <t>杜宾</t>
  </si>
  <si>
    <t>有50%的几率失败，失败时结束你的回合。成功时对所有敌人造成 !D! 点伤害。如果目标不是boss，移除它身上的一个增益效果。</t>
  </si>
  <si>
    <t>断罪者</t>
  </si>
  <si>
    <t>额外一次</t>
  </si>
  <si>
    <t>芳汀</t>
  </si>
  <si>
    <t>致命恶作剧：攻击范围扩大，远程攻击不再降低攻击力，攻击造成相当于攻击力110%的法术伤害，额外攻击一名目标</t>
  </si>
  <si>
    <t>临时敏捷，代价本回合无法攻击，反击屏障</t>
  </si>
  <si>
    <t>杰克</t>
  </si>
  <si>
    <t>全神贯注！：停止攻击敌人。额外获得物理闪避40%。闪避成功后立即对一名敌人进行反击，造成相当于攻击力120%的物理伤害。(反击频率不小于100%的攻击间隔)</t>
  </si>
  <si>
    <t>多次弹跳连击，对空增伤</t>
  </si>
  <si>
    <t>刻刀</t>
  </si>
  <si>
    <t>绯红刺刀：对周围最多5个敌人造成相当于攻击力300%的物理伤害。对飞行单位的攻击力系数加倍</t>
  </si>
  <si>
    <t>多次伤害</t>
  </si>
  <si>
    <t>猎蜂</t>
  </si>
  <si>
    <t>急速拳：攻击间隔减小(-50%)</t>
  </si>
  <si>
    <t>临时伤害值，减攻debuff</t>
  </si>
  <si>
    <t>慕斯</t>
  </si>
  <si>
    <t>挠伤：下次攻击时攻击力+30%，5秒内使击中目标攻击力-15%</t>
  </si>
  <si>
    <t>临时伤害值，减速debuff</t>
  </si>
  <si>
    <t>霜叶</t>
  </si>
  <si>
    <t>凝冰枪刃:攻击速度+5；每次攻击使命中目标移动速度-30%，并有15%的几率使其束缚（无法移动）1.5秒</t>
  </si>
  <si>
    <t>?</t>
  </si>
  <si>
    <t>宴</t>
  </si>
  <si>
    <t>无</t>
  </si>
  <si>
    <t>安比尔</t>
  </si>
  <si>
    <t>雷达定位：攻击力+40%，攻击范围扩大至整个战场，但攻击间隔略微增大(+0.9)，且在攻击超出原本攻击范围的敌方单位时攻击前摇增大</t>
  </si>
  <si>
    <t>溅射伤害，</t>
  </si>
  <si>
    <t>减速debuff</t>
  </si>
  <si>
    <t>白雪</t>
  </si>
  <si>
    <t>凝武：攻击变为投掷回旋的大飞镖，短时间内使命中目标的移动速度降低22%，并每秒受到相当于攻击力50%的法术伤害</t>
  </si>
  <si>
    <t>弹跳伤害</t>
  </si>
  <si>
    <t>红云</t>
  </si>
  <si>
    <t>双弦开弓：攻击力+10%，每次攻击额外攻击1个目标</t>
  </si>
  <si>
    <t>伤害，</t>
  </si>
  <si>
    <t>临时敏捷buff</t>
  </si>
  <si>
    <t>杰西卡</t>
  </si>
  <si>
    <t>掩护烟幕：攻击力+20%，获得75%的物理和法术闪避</t>
  </si>
  <si>
    <t>移除格挡action</t>
  </si>
  <si>
    <t>流星</t>
  </si>
  <si>
    <t>碎甲击·扩散：立即对攻击范围内至多5个敌人造成相当于攻击力140%的物理伤害，5秒内使命中目标的防御力-25%</t>
  </si>
  <si>
    <t>眩晕debuff</t>
  </si>
  <si>
    <t>梅</t>
  </si>
  <si>
    <t>麻痹弹：下次攻击的攻击力提高至135%，并使目标停顿1.5秒</t>
  </si>
  <si>
    <t>松果</t>
  </si>
  <si>
    <t>能力：发条鞋</t>
  </si>
  <si>
    <t>酸糖</t>
  </si>
  <si>
    <t>滑射技巧：每次攻击至少造成20%攻击力的伤害（当敌人在正前方两格时提升至30%）</t>
  </si>
  <si>
    <t>格挡，</t>
  </si>
  <si>
    <t>格挡恢复，代价本回合无法攻击</t>
  </si>
  <si>
    <t>古米</t>
  </si>
  <si>
    <t>食粮烹制：开始烹饪，10秒内停止攻击敌人，防御力+50%。烹饪完成后专注于治疗附近的友方角色，攻击力+30%</t>
  </si>
  <si>
    <t>格挡，伤害</t>
  </si>
  <si>
    <t>坚雷</t>
  </si>
  <si>
    <t>起盾回击：攻击力+20%，同时攻击阻挡的所有敌人</t>
  </si>
  <si>
    <t>格挡，人工制品buff，消耗</t>
  </si>
  <si>
    <t>角峰</t>
  </si>
  <si>
    <t>抗寒体质：生命上限+20%，防御力+10%，法术抗性+50%</t>
  </si>
  <si>
    <t>代价本回合无法攻击，临时势不可当</t>
  </si>
  <si>
    <t>泡泡</t>
  </si>
  <si>
    <t>挨打：停止攻击敌人；防御力+45%，自身更易受敌人攻击，每次受到攻击时对目标造成相当于泡泡防御力30%的物理伤害</t>
  </si>
  <si>
    <t>格挡，代价本回合无法攻击</t>
  </si>
  <si>
    <t>大量格挡，代价本回合无法攻击</t>
  </si>
  <si>
    <t>蛇屠箱</t>
  </si>
  <si>
    <t>面板</t>
  </si>
  <si>
    <t>每回合格挡恢复</t>
  </si>
  <si>
    <t>调香师</t>
  </si>
  <si>
    <t>天赋</t>
  </si>
  <si>
    <t>？</t>
  </si>
  <si>
    <t>嘉维尔</t>
  </si>
  <si>
    <t>格挡恢复，保留</t>
  </si>
  <si>
    <t>末药</t>
  </si>
  <si>
    <t>急救包：部署后立刻恢复全体友方单位的生命值，恢复量为末药攻击力的100%</t>
  </si>
  <si>
    <t>清流</t>
  </si>
  <si>
    <t>格挡恢复，计数削弱</t>
  </si>
  <si>
    <t>苏苏洛</t>
  </si>
  <si>
    <t>深度治疗：攻击力+40%，攻击速度+40。同一次作战中最多使用2次</t>
  </si>
  <si>
    <t>体力流失，减速debuff</t>
  </si>
  <si>
    <t>波登可</t>
  </si>
  <si>
    <t>全体减速debuff</t>
  </si>
  <si>
    <t>地灵</t>
  </si>
  <si>
    <t>召唤</t>
  </si>
  <si>
    <t>深海色</t>
  </si>
  <si>
    <t>体力流失群伤，全体减速debuff</t>
  </si>
  <si>
    <t>格雷伊</t>
  </si>
  <si>
    <t>卡达</t>
  </si>
  <si>
    <t>体力流失伤害，临时法术易伤debuff</t>
  </si>
  <si>
    <t>夜烟</t>
  </si>
  <si>
    <t>群伤，结束你的回合。</t>
  </si>
  <si>
    <t>远山</t>
  </si>
  <si>
    <t>阿消</t>
  </si>
  <si>
    <t>暗锁</t>
  </si>
  <si>
    <t>伤害，格挡恢复，虚无</t>
  </si>
  <si>
    <t>孑</t>
  </si>
  <si>
    <t>防御，丢弃特效</t>
  </si>
  <si>
    <t>砾</t>
  </si>
  <si>
    <t>伤害，临时减速debuff</t>
  </si>
  <si>
    <t>伊桑</t>
  </si>
  <si>
    <t>群伤，回费，全体眩晕</t>
  </si>
  <si>
    <t>德克萨斯-剑雨</t>
  </si>
  <si>
    <t>剑雨：</t>
  </si>
  <si>
    <t>格挡，伤害值上升</t>
  </si>
  <si>
    <t>格拉尼</t>
  </si>
  <si>
    <t>永不后退！：攻击距离缩短，攻击力和防御力+30%，阻挡数+1，同时攻击阻挡的所有敌人</t>
  </si>
  <si>
    <t>无，开局获得技力</t>
  </si>
  <si>
    <t>回费，减速debuff，移除无实体</t>
  </si>
  <si>
    <t>极境</t>
  </si>
  <si>
    <t>聆听：停止攻击，逐渐回复总共20点部署费用，并在持续时间内锁定周围至多3个敌人
被锁定的单位移动速度-60%，防御力-20%，失去隐匿效果</t>
  </si>
  <si>
    <t>贾维</t>
  </si>
  <si>
    <t>回费，临时伤害值，击杀回费</t>
  </si>
  <si>
    <t>凛冬</t>
  </si>
  <si>
    <t>乌萨斯战吼：技能持续时间内逐渐获得9点部署费用。所有先锋干员攻击力和防御力+25%，并在击杀敌人时额外获得1点部署费用</t>
  </si>
  <si>
    <t>苇草</t>
  </si>
  <si>
    <t>临时力量，临时敏捷，伤害，格挡</t>
  </si>
  <si>
    <t>二连击，临时敏捷</t>
  </si>
  <si>
    <t>阿米娅（近卫）</t>
  </si>
  <si>
    <t>临时力量，临时敏捷，</t>
  </si>
  <si>
    <t>80100连击伤害x2，格挡</t>
  </si>
  <si>
    <t>多次弹跳连击，眩晕debuff</t>
  </si>
  <si>
    <t>柏喙</t>
  </si>
  <si>
    <t>异刃斩：对前方范围内最多5名敌人造成相当于攻击力130%的法术伤害，并令其晕眩0.8秒
可充能3次</t>
  </si>
  <si>
    <t>暴行</t>
  </si>
  <si>
    <t>鞭刃</t>
  </si>
  <si>
    <t>布洛卡</t>
  </si>
  <si>
    <t>断崖</t>
  </si>
  <si>
    <t>弗兰卡</t>
  </si>
  <si>
    <t>拉普兰德</t>
  </si>
  <si>
    <t>诗怀雅</t>
  </si>
  <si>
    <t>燧石</t>
  </si>
  <si>
    <t>星极</t>
  </si>
  <si>
    <t>炎客</t>
  </si>
  <si>
    <t>因陀罗</t>
  </si>
  <si>
    <t>幽灵鲨</t>
  </si>
  <si>
    <t>铸铁</t>
  </si>
  <si>
    <t>安哲拉</t>
  </si>
  <si>
    <t>奥斯塔</t>
  </si>
  <si>
    <t>白金</t>
  </si>
  <si>
    <t>灰喉</t>
  </si>
  <si>
    <t>蓝毒</t>
  </si>
  <si>
    <t>普罗旺斯</t>
  </si>
  <si>
    <t>慑砂</t>
  </si>
  <si>
    <t>守林人</t>
  </si>
  <si>
    <t>四月</t>
  </si>
  <si>
    <t>送葬人</t>
  </si>
  <si>
    <t>陨星</t>
  </si>
  <si>
    <t>拜松</t>
  </si>
  <si>
    <t>哞</t>
  </si>
  <si>
    <t>火神</t>
  </si>
  <si>
    <t>可颂</t>
  </si>
  <si>
    <t>雷蛇</t>
  </si>
  <si>
    <t>临光</t>
  </si>
  <si>
    <t>石棉</t>
  </si>
  <si>
    <t>白面鸮</t>
  </si>
  <si>
    <t>赫默</t>
  </si>
  <si>
    <t>华法林</t>
  </si>
  <si>
    <t>图耶</t>
  </si>
  <si>
    <t>微风</t>
  </si>
  <si>
    <t>锡兰</t>
  </si>
  <si>
    <t>絮雨</t>
  </si>
  <si>
    <t>亚叶</t>
  </si>
  <si>
    <t>初雪</t>
  </si>
  <si>
    <t>格劳克斯</t>
  </si>
  <si>
    <t>梅尔</t>
  </si>
  <si>
    <t>巫恋</t>
  </si>
  <si>
    <t>稀音</t>
  </si>
  <si>
    <t>月禾</t>
  </si>
  <si>
    <t>真理</t>
  </si>
  <si>
    <t>爱丽丝</t>
  </si>
  <si>
    <t>薄绿</t>
  </si>
  <si>
    <t>惊蛰</t>
  </si>
  <si>
    <t>苦艾</t>
  </si>
  <si>
    <t>莱恩哈特</t>
  </si>
  <si>
    <t>蜜蜡</t>
  </si>
  <si>
    <t>特米米</t>
  </si>
  <si>
    <t>天火</t>
  </si>
  <si>
    <t>炎狱炎熔</t>
  </si>
  <si>
    <t>夜魔</t>
  </si>
  <si>
    <t>红</t>
  </si>
  <si>
    <t>槐琥</t>
  </si>
  <si>
    <t>卡夫卡</t>
  </si>
  <si>
    <t>罗宾</t>
  </si>
  <si>
    <t>狮蝎</t>
  </si>
  <si>
    <t>食铁兽</t>
  </si>
  <si>
    <t>乌有</t>
  </si>
  <si>
    <t>雪雉</t>
  </si>
  <si>
    <t>崖心</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</si>
</sst>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1">
    <font>
      <sz val="11"/>
      <color theme="1"/>
      <name val="宋体"/>
      <charset val="134"/>
      <scheme val="minor"/>
    </font>
    <font>
      <sz val="12.5"/>
      <color rgb="FF202122"/>
      <name val="宋体"/>
      <charset val="134"/>
    </font>
    <font>
      <sz val="11"/>
      <color rgb="FFFF0000"/>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b/>
      <sz val="18"/>
      <color theme="3"/>
      <name val="宋体"/>
      <charset val="134"/>
      <scheme val="minor"/>
    </font>
    <font>
      <sz val="11"/>
      <color rgb="FF3F3F76"/>
      <name val="宋体"/>
      <charset val="0"/>
      <scheme val="minor"/>
    </font>
    <font>
      <b/>
      <sz val="15"/>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i/>
      <sz val="11"/>
      <color rgb="FF7F7F7F"/>
      <name val="宋体"/>
      <charset val="0"/>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7">
    <fill>
      <patternFill patternType="none"/>
    </fill>
    <fill>
      <patternFill patternType="gray125"/>
    </fill>
    <fill>
      <patternFill patternType="solid">
        <fgColor theme="6" tint="0.8"/>
        <bgColor indexed="64"/>
      </patternFill>
    </fill>
    <fill>
      <patternFill patternType="solid">
        <fgColor theme="2" tint="-0.25"/>
        <bgColor indexed="64"/>
      </patternFill>
    </fill>
    <fill>
      <patternFill patternType="solid">
        <fgColor theme="8"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theme="5"/>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7"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9" borderId="0" applyNumberFormat="0" applyBorder="0" applyAlignment="0" applyProtection="0">
      <alignment vertical="center"/>
    </xf>
    <xf numFmtId="0" fontId="11" fillId="13" borderId="0" applyNumberFormat="0" applyBorder="0" applyAlignment="0" applyProtection="0">
      <alignment vertical="center"/>
    </xf>
    <xf numFmtId="43" fontId="0" fillId="0" borderId="0" applyFont="0" applyFill="0" applyBorder="0" applyAlignment="0" applyProtection="0">
      <alignment vertical="center"/>
    </xf>
    <xf numFmtId="0" fontId="10" fillId="16"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6" borderId="3" applyNumberFormat="0" applyFont="0" applyAlignment="0" applyProtection="0">
      <alignment vertical="center"/>
    </xf>
    <xf numFmtId="0" fontId="10" fillId="19" borderId="0" applyNumberFormat="0" applyBorder="0" applyAlignment="0" applyProtection="0">
      <alignment vertical="center"/>
    </xf>
    <xf numFmtId="0" fontId="4"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5" applyNumberFormat="0" applyFill="0" applyAlignment="0" applyProtection="0">
      <alignment vertical="center"/>
    </xf>
    <xf numFmtId="0" fontId="13" fillId="0" borderId="5" applyNumberFormat="0" applyFill="0" applyAlignment="0" applyProtection="0">
      <alignment vertical="center"/>
    </xf>
    <xf numFmtId="0" fontId="10" fillId="21" borderId="0" applyNumberFormat="0" applyBorder="0" applyAlignment="0" applyProtection="0">
      <alignment vertical="center"/>
    </xf>
    <xf numFmtId="0" fontId="4" fillId="0" borderId="2" applyNumberFormat="0" applyFill="0" applyAlignment="0" applyProtection="0">
      <alignment vertical="center"/>
    </xf>
    <xf numFmtId="0" fontId="10" fillId="24" borderId="0" applyNumberFormat="0" applyBorder="0" applyAlignment="0" applyProtection="0">
      <alignment vertical="center"/>
    </xf>
    <xf numFmtId="0" fontId="15" fillId="25" borderId="6" applyNumberFormat="0" applyAlignment="0" applyProtection="0">
      <alignment vertical="center"/>
    </xf>
    <xf numFmtId="0" fontId="16" fillId="25" borderId="4" applyNumberFormat="0" applyAlignment="0" applyProtection="0">
      <alignment vertical="center"/>
    </xf>
    <xf numFmtId="0" fontId="17" fillId="26" borderId="7" applyNumberFormat="0" applyAlignment="0" applyProtection="0">
      <alignment vertical="center"/>
    </xf>
    <xf numFmtId="0" fontId="9" fillId="11" borderId="0" applyNumberFormat="0" applyBorder="0" applyAlignment="0" applyProtection="0">
      <alignment vertical="center"/>
    </xf>
    <xf numFmtId="0" fontId="10" fillId="28"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29" borderId="0" applyNumberFormat="0" applyBorder="0" applyAlignment="0" applyProtection="0">
      <alignment vertical="center"/>
    </xf>
    <xf numFmtId="0" fontId="14" fillId="20" borderId="0" applyNumberFormat="0" applyBorder="0" applyAlignment="0" applyProtection="0">
      <alignment vertical="center"/>
    </xf>
    <xf numFmtId="0" fontId="9" fillId="31" borderId="0" applyNumberFormat="0" applyBorder="0" applyAlignment="0" applyProtection="0">
      <alignment vertical="center"/>
    </xf>
    <xf numFmtId="0" fontId="10" fillId="33" borderId="0" applyNumberFormat="0" applyBorder="0" applyAlignment="0" applyProtection="0">
      <alignment vertical="center"/>
    </xf>
    <xf numFmtId="0" fontId="9" fillId="32" borderId="0" applyNumberFormat="0" applyBorder="0" applyAlignment="0" applyProtection="0">
      <alignment vertical="center"/>
    </xf>
    <xf numFmtId="0" fontId="9" fillId="34" borderId="0" applyNumberFormat="0" applyBorder="0" applyAlignment="0" applyProtection="0">
      <alignment vertical="center"/>
    </xf>
    <xf numFmtId="0" fontId="9" fillId="18" borderId="0" applyNumberFormat="0" applyBorder="0" applyAlignment="0" applyProtection="0">
      <alignment vertical="center"/>
    </xf>
    <xf numFmtId="0" fontId="9" fillId="23" borderId="0" applyNumberFormat="0" applyBorder="0" applyAlignment="0" applyProtection="0">
      <alignment vertical="center"/>
    </xf>
    <xf numFmtId="0" fontId="10" fillId="17" borderId="0" applyNumberFormat="0" applyBorder="0" applyAlignment="0" applyProtection="0">
      <alignment vertical="center"/>
    </xf>
    <xf numFmtId="0" fontId="10" fillId="22" borderId="0" applyNumberFormat="0" applyBorder="0" applyAlignment="0" applyProtection="0">
      <alignment vertical="center"/>
    </xf>
    <xf numFmtId="0" fontId="9" fillId="36" borderId="0" applyNumberFormat="0" applyBorder="0" applyAlignment="0" applyProtection="0">
      <alignment vertical="center"/>
    </xf>
    <xf numFmtId="0" fontId="9" fillId="8" borderId="0" applyNumberFormat="0" applyBorder="0" applyAlignment="0" applyProtection="0">
      <alignment vertical="center"/>
    </xf>
    <xf numFmtId="0" fontId="10" fillId="10" borderId="0" applyNumberFormat="0" applyBorder="0" applyAlignment="0" applyProtection="0">
      <alignment vertical="center"/>
    </xf>
    <xf numFmtId="0" fontId="9" fillId="27"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9" fillId="15" borderId="0" applyNumberFormat="0" applyBorder="0" applyAlignment="0" applyProtection="0">
      <alignment vertical="center"/>
    </xf>
    <xf numFmtId="0" fontId="10" fillId="14" borderId="0" applyNumberFormat="0" applyBorder="0" applyAlignment="0" applyProtection="0">
      <alignment vertical="center"/>
    </xf>
  </cellStyleXfs>
  <cellXfs count="13">
    <xf numFmtId="0" fontId="0" fillId="0" borderId="0" xfId="0">
      <alignment vertical="center"/>
    </xf>
    <xf numFmtId="0" fontId="0" fillId="2" borderId="0" xfId="0" applyFill="1">
      <alignment vertical="center"/>
    </xf>
    <xf numFmtId="0" fontId="0" fillId="0" borderId="0" xfId="0" applyFill="1">
      <alignment vertical="center"/>
    </xf>
    <xf numFmtId="0" fontId="0" fillId="0" borderId="0" xfId="0" applyAlignment="1">
      <alignment vertical="center"/>
    </xf>
    <xf numFmtId="0" fontId="1" fillId="0" borderId="0" xfId="0" applyFont="1">
      <alignment vertical="center"/>
    </xf>
    <xf numFmtId="0" fontId="0" fillId="0" borderId="0" xfId="0" applyAlignment="1">
      <alignment vertical="center" wrapText="1"/>
    </xf>
    <xf numFmtId="0" fontId="1" fillId="0" borderId="0" xfId="0" applyFont="1"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3" borderId="1" xfId="0" applyFill="1" applyBorder="1">
      <alignment vertical="center"/>
    </xf>
    <xf numFmtId="0" fontId="0" fillId="0" borderId="1" xfId="0" applyBorder="1">
      <alignment vertical="center"/>
    </xf>
    <xf numFmtId="0" fontId="0" fillId="4" borderId="1" xfId="0" applyFill="1" applyBorder="1">
      <alignment vertical="center"/>
    </xf>
    <xf numFmtId="0" fontId="0" fillId="5" borderId="1"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9"/>
  <sheetViews>
    <sheetView workbookViewId="0">
      <selection activeCell="B22" sqref="B22"/>
    </sheetView>
  </sheetViews>
  <sheetFormatPr defaultColWidth="9" defaultRowHeight="13.5"/>
  <cols>
    <col min="2" max="2" width="34.25" customWidth="1"/>
    <col min="5" max="5" width="19.375" customWidth="1"/>
    <col min="6" max="6" width="52.625" customWidth="1"/>
    <col min="7" max="7" width="17.5" customWidth="1"/>
    <col min="8" max="8" width="51.5" customWidth="1"/>
    <col min="9" max="9" width="26.375" customWidth="1"/>
  </cols>
  <sheetData>
    <row r="1" spans="1:19">
      <c r="A1" t="s">
        <v>0</v>
      </c>
      <c r="B1" t="s">
        <v>1</v>
      </c>
      <c r="E1" t="s">
        <v>2</v>
      </c>
      <c r="F1" t="s">
        <v>3</v>
      </c>
      <c r="G1" t="s">
        <v>4</v>
      </c>
      <c r="H1" t="s">
        <v>5</v>
      </c>
      <c r="S1" t="s">
        <v>6</v>
      </c>
    </row>
    <row r="2" spans="1:19">
      <c r="A2" t="s">
        <v>7</v>
      </c>
      <c r="B2" t="s">
        <v>8</v>
      </c>
      <c r="E2" s="3" t="s">
        <v>9</v>
      </c>
      <c r="F2" s="3" t="s">
        <v>10</v>
      </c>
      <c r="G2" t="s">
        <v>11</v>
      </c>
      <c r="H2" t="s">
        <v>12</v>
      </c>
      <c r="K2" s="7" t="s">
        <v>13</v>
      </c>
      <c r="L2" s="7"/>
      <c r="O2" s="8" t="s">
        <v>14</v>
      </c>
      <c r="P2" s="3"/>
      <c r="Q2" s="3"/>
      <c r="S2" t="s">
        <v>15</v>
      </c>
    </row>
    <row r="3" spans="1:19">
      <c r="A3" t="s">
        <v>16</v>
      </c>
      <c r="B3" t="s">
        <v>17</v>
      </c>
      <c r="E3" s="3" t="s">
        <v>18</v>
      </c>
      <c r="F3" s="3" t="s">
        <v>19</v>
      </c>
      <c r="G3" t="s">
        <v>11</v>
      </c>
      <c r="K3" s="9" t="s">
        <v>20</v>
      </c>
      <c r="L3" s="9">
        <f>COUNTIF(方舟技能映射方案!B$2:B$1048562,K3)</f>
        <v>8</v>
      </c>
      <c r="M3" s="2"/>
      <c r="N3" s="2"/>
      <c r="S3" t="s">
        <v>21</v>
      </c>
    </row>
    <row r="4" spans="1:19">
      <c r="A4" t="s">
        <v>22</v>
      </c>
      <c r="B4" t="s">
        <v>23</v>
      </c>
      <c r="E4" t="s">
        <v>24</v>
      </c>
      <c r="F4" t="s">
        <v>25</v>
      </c>
      <c r="G4" t="s">
        <v>11</v>
      </c>
      <c r="K4" s="10" t="s">
        <v>26</v>
      </c>
      <c r="L4" s="10">
        <f>COUNTIF(方舟技能映射方案!B$2:B$1048562,K4)</f>
        <v>17</v>
      </c>
      <c r="M4" s="2"/>
      <c r="N4" s="2"/>
      <c r="O4">
        <v>20</v>
      </c>
      <c r="S4" t="s">
        <v>27</v>
      </c>
    </row>
    <row r="5" spans="1:19">
      <c r="A5" t="s">
        <v>28</v>
      </c>
      <c r="B5" t="s">
        <v>29</v>
      </c>
      <c r="E5" t="s">
        <v>30</v>
      </c>
      <c r="F5" t="s">
        <v>31</v>
      </c>
      <c r="G5" t="s">
        <v>32</v>
      </c>
      <c r="H5" t="s">
        <v>33</v>
      </c>
      <c r="K5" s="11" t="s">
        <v>34</v>
      </c>
      <c r="L5" s="11">
        <f>COUNTIF(方舟技能映射方案!B$2:B$1048562,K5)</f>
        <v>46</v>
      </c>
      <c r="M5" s="2"/>
      <c r="N5" s="2"/>
      <c r="O5">
        <v>35</v>
      </c>
      <c r="S5" t="s">
        <v>35</v>
      </c>
    </row>
    <row r="6" spans="1:15">
      <c r="A6" t="s">
        <v>36</v>
      </c>
      <c r="B6" t="s">
        <v>37</v>
      </c>
      <c r="E6" t="s">
        <v>38</v>
      </c>
      <c r="G6" t="s">
        <v>39</v>
      </c>
      <c r="H6" t="s">
        <v>40</v>
      </c>
      <c r="K6" s="12" t="s">
        <v>41</v>
      </c>
      <c r="L6" s="12">
        <f>COUNTIF(方舟技能映射方案!B$2:B$1048562,K6)</f>
        <v>3</v>
      </c>
      <c r="M6" s="2"/>
      <c r="N6" s="2"/>
      <c r="O6">
        <v>20</v>
      </c>
    </row>
    <row r="7" spans="1:14">
      <c r="A7" t="s">
        <v>42</v>
      </c>
      <c r="B7" t="s">
        <v>43</v>
      </c>
      <c r="E7" t="s">
        <v>44</v>
      </c>
      <c r="G7" t="s">
        <v>45</v>
      </c>
      <c r="H7" t="s">
        <v>33</v>
      </c>
      <c r="K7" s="12" t="s">
        <v>46</v>
      </c>
      <c r="L7" s="12">
        <f>COUNTIF(方舟技能映射方案!B$2:B$1048562,K7)</f>
        <v>5</v>
      </c>
      <c r="M7" s="2"/>
      <c r="N7" s="2"/>
    </row>
    <row r="8" spans="1:14">
      <c r="A8" t="s">
        <v>47</v>
      </c>
      <c r="B8" t="s">
        <v>48</v>
      </c>
      <c r="E8" t="s">
        <v>49</v>
      </c>
      <c r="F8" t="s">
        <v>50</v>
      </c>
      <c r="G8" t="s">
        <v>51</v>
      </c>
      <c r="K8" s="2"/>
      <c r="L8" s="2"/>
      <c r="M8" s="2"/>
      <c r="N8" s="2" t="s">
        <v>52</v>
      </c>
    </row>
    <row r="9" spans="1:14">
      <c r="A9" t="s">
        <v>53</v>
      </c>
      <c r="B9" t="s">
        <v>54</v>
      </c>
      <c r="K9" s="2"/>
      <c r="L9" s="2"/>
      <c r="M9" s="2"/>
      <c r="N9" s="2">
        <f>SUM(方舟技能映射方案!F$2:F$1048562)</f>
        <v>16</v>
      </c>
    </row>
    <row r="10" spans="1:2">
      <c r="A10" t="s">
        <v>55</v>
      </c>
      <c r="B10" t="s">
        <v>43</v>
      </c>
    </row>
    <row r="11" spans="1:2">
      <c r="A11" t="s">
        <v>56</v>
      </c>
      <c r="B11" t="s">
        <v>57</v>
      </c>
    </row>
    <row r="12" spans="1:8">
      <c r="A12" t="s">
        <v>58</v>
      </c>
      <c r="B12" t="s">
        <v>59</v>
      </c>
      <c r="E12" t="s">
        <v>60</v>
      </c>
      <c r="G12" t="s">
        <v>60</v>
      </c>
      <c r="H12" t="s">
        <v>61</v>
      </c>
    </row>
    <row r="13" spans="1:8">
      <c r="A13" t="s">
        <v>62</v>
      </c>
      <c r="B13" t="s">
        <v>63</v>
      </c>
      <c r="E13" t="s">
        <v>64</v>
      </c>
      <c r="G13" t="s">
        <v>65</v>
      </c>
      <c r="H13" t="s">
        <v>66</v>
      </c>
    </row>
    <row r="14" spans="1:2">
      <c r="A14" t="s">
        <v>67</v>
      </c>
      <c r="B14" t="s">
        <v>68</v>
      </c>
    </row>
    <row r="15" spans="1:8">
      <c r="A15" t="s">
        <v>69</v>
      </c>
      <c r="B15" t="s">
        <v>70</v>
      </c>
      <c r="E15" t="s">
        <v>71</v>
      </c>
      <c r="G15" t="s">
        <v>72</v>
      </c>
      <c r="H15" t="s">
        <v>73</v>
      </c>
    </row>
    <row r="16" spans="1:8">
      <c r="A16" t="s">
        <v>74</v>
      </c>
      <c r="B16" t="s">
        <v>75</v>
      </c>
      <c r="E16" t="s">
        <v>76</v>
      </c>
      <c r="G16" t="s">
        <v>77</v>
      </c>
      <c r="H16" t="s">
        <v>73</v>
      </c>
    </row>
    <row r="17" spans="1:8">
      <c r="A17" t="s">
        <v>78</v>
      </c>
      <c r="B17" t="s">
        <v>75</v>
      </c>
      <c r="E17" t="s">
        <v>79</v>
      </c>
      <c r="G17" t="s">
        <v>80</v>
      </c>
      <c r="H17" t="s">
        <v>81</v>
      </c>
    </row>
    <row r="18" spans="1:8">
      <c r="A18" t="s">
        <v>82</v>
      </c>
      <c r="B18" t="s">
        <v>75</v>
      </c>
      <c r="E18" t="s">
        <v>83</v>
      </c>
      <c r="F18" s="3"/>
      <c r="G18" t="s">
        <v>84</v>
      </c>
      <c r="H18" t="s">
        <v>85</v>
      </c>
    </row>
    <row r="21" spans="5:8">
      <c r="E21" t="s">
        <v>86</v>
      </c>
      <c r="G21" t="s">
        <v>63</v>
      </c>
      <c r="H21" t="s">
        <v>87</v>
      </c>
    </row>
    <row r="22" spans="7:8">
      <c r="G22" t="s">
        <v>70</v>
      </c>
      <c r="H22" t="s">
        <v>88</v>
      </c>
    </row>
    <row r="23" spans="5:8">
      <c r="E23" t="s">
        <v>89</v>
      </c>
      <c r="G23" t="s">
        <v>90</v>
      </c>
      <c r="H23" t="s">
        <v>91</v>
      </c>
    </row>
    <row r="27" spans="5:7">
      <c r="E27" t="s">
        <v>92</v>
      </c>
      <c r="G27" t="s">
        <v>93</v>
      </c>
    </row>
    <row r="28" spans="5:7">
      <c r="E28" t="s">
        <v>94</v>
      </c>
      <c r="G28" t="s">
        <v>95</v>
      </c>
    </row>
    <row r="29" spans="5:7">
      <c r="E29" t="s">
        <v>96</v>
      </c>
      <c r="G29" t="s">
        <v>97</v>
      </c>
    </row>
  </sheetData>
  <mergeCells count="1">
    <mergeCell ref="K2:L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9"/>
  <sheetViews>
    <sheetView tabSelected="1" zoomScale="115" zoomScaleNormal="115" topLeftCell="E23" workbookViewId="0">
      <selection activeCell="K44" sqref="K44"/>
    </sheetView>
  </sheetViews>
  <sheetFormatPr defaultColWidth="9" defaultRowHeight="13.5"/>
  <cols>
    <col min="1" max="1" width="12.625" customWidth="1"/>
    <col min="2" max="4" width="20.375" customWidth="1"/>
    <col min="5" max="5" width="8.625" customWidth="1"/>
    <col min="6" max="6" width="14.0166666666667" customWidth="1"/>
    <col min="7" max="7" width="16.625" customWidth="1"/>
    <col min="8" max="8" width="22.875" customWidth="1"/>
    <col min="9" max="9" width="43.125" customWidth="1"/>
    <col min="10" max="10" width="28" customWidth="1"/>
    <col min="11" max="11" width="20.5" customWidth="1"/>
    <col min="12" max="12" width="8.625" customWidth="1"/>
    <col min="13" max="13" width="17.625" customWidth="1"/>
    <col min="14" max="14" width="49.75" customWidth="1"/>
    <col min="16" max="16" width="26.125" customWidth="1"/>
    <col min="17" max="17" width="16.25" customWidth="1"/>
  </cols>
  <sheetData>
    <row r="1" spans="1:14">
      <c r="A1" t="s">
        <v>98</v>
      </c>
      <c r="B1" t="s">
        <v>99</v>
      </c>
      <c r="C1" t="s">
        <v>100</v>
      </c>
      <c r="D1" t="s">
        <v>101</v>
      </c>
      <c r="E1" s="2" t="s">
        <v>102</v>
      </c>
      <c r="F1" s="1" t="s">
        <v>103</v>
      </c>
      <c r="G1" t="s">
        <v>104</v>
      </c>
      <c r="H1" t="s">
        <v>105</v>
      </c>
      <c r="I1" t="s">
        <v>106</v>
      </c>
      <c r="J1" t="s">
        <v>107</v>
      </c>
      <c r="K1" s="1" t="s">
        <v>108</v>
      </c>
      <c r="L1" t="s">
        <v>109</v>
      </c>
      <c r="M1" t="s">
        <v>110</v>
      </c>
      <c r="N1" t="s">
        <v>111</v>
      </c>
    </row>
    <row r="2" spans="1:14">
      <c r="A2" t="s">
        <v>112</v>
      </c>
      <c r="B2" t="s">
        <v>20</v>
      </c>
      <c r="E2" s="2">
        <v>1</v>
      </c>
      <c r="F2" s="2">
        <f>IF(COUNTIF(I2,"*伤*")&gt;0,1,0)+IF(COUNTIF(I2,"*格挡*")&gt;0,-1,0)</f>
        <v>1</v>
      </c>
      <c r="I2" t="s">
        <v>113</v>
      </c>
      <c r="M2" t="s">
        <v>114</v>
      </c>
      <c r="N2" t="s">
        <v>115</v>
      </c>
    </row>
    <row r="3" spans="1:14">
      <c r="A3" t="s">
        <v>112</v>
      </c>
      <c r="B3" t="s">
        <v>20</v>
      </c>
      <c r="E3">
        <v>1</v>
      </c>
      <c r="F3" s="2">
        <f t="shared" ref="F3:F21" si="0">IF(COUNTIF(I3,"*伤*")&gt;0,1,0)+IF(COUNTIF(I3,"*格挡*")&gt;0,-1,0)</f>
        <v>1</v>
      </c>
      <c r="I3" t="s">
        <v>113</v>
      </c>
      <c r="M3" t="s">
        <v>116</v>
      </c>
      <c r="N3" t="s">
        <v>115</v>
      </c>
    </row>
    <row r="4" spans="1:14">
      <c r="A4" t="s">
        <v>112</v>
      </c>
      <c r="B4" t="s">
        <v>20</v>
      </c>
      <c r="E4">
        <v>1</v>
      </c>
      <c r="F4" s="2">
        <f t="shared" si="0"/>
        <v>1</v>
      </c>
      <c r="I4" t="s">
        <v>113</v>
      </c>
      <c r="M4" t="s">
        <v>117</v>
      </c>
      <c r="N4" t="s">
        <v>115</v>
      </c>
    </row>
    <row r="5" spans="1:14">
      <c r="A5" t="s">
        <v>118</v>
      </c>
      <c r="B5" t="s">
        <v>20</v>
      </c>
      <c r="E5">
        <v>1</v>
      </c>
      <c r="F5" s="2">
        <f t="shared" si="0"/>
        <v>0</v>
      </c>
      <c r="I5" t="s">
        <v>119</v>
      </c>
      <c r="M5" t="s">
        <v>120</v>
      </c>
      <c r="N5" t="s">
        <v>115</v>
      </c>
    </row>
    <row r="6" spans="1:14">
      <c r="A6" t="s">
        <v>118</v>
      </c>
      <c r="B6" t="s">
        <v>20</v>
      </c>
      <c r="E6">
        <v>0</v>
      </c>
      <c r="F6" s="2">
        <f t="shared" si="0"/>
        <v>0</v>
      </c>
      <c r="I6" t="s">
        <v>121</v>
      </c>
      <c r="M6" t="s">
        <v>122</v>
      </c>
      <c r="N6" t="s">
        <v>115</v>
      </c>
    </row>
    <row r="7" spans="1:14">
      <c r="A7" t="s">
        <v>63</v>
      </c>
      <c r="B7" t="s">
        <v>20</v>
      </c>
      <c r="E7">
        <v>0</v>
      </c>
      <c r="F7" s="2">
        <f t="shared" si="0"/>
        <v>-1</v>
      </c>
      <c r="I7" t="s">
        <v>123</v>
      </c>
      <c r="M7" t="s">
        <v>124</v>
      </c>
      <c r="N7" t="s">
        <v>115</v>
      </c>
    </row>
    <row r="8" spans="1:14">
      <c r="A8" t="s">
        <v>82</v>
      </c>
      <c r="B8" t="s">
        <v>20</v>
      </c>
      <c r="E8">
        <v>0</v>
      </c>
      <c r="F8" s="2">
        <f t="shared" si="0"/>
        <v>0</v>
      </c>
      <c r="I8" t="s">
        <v>125</v>
      </c>
      <c r="M8" t="s">
        <v>126</v>
      </c>
      <c r="N8" t="s">
        <v>115</v>
      </c>
    </row>
    <row r="9" spans="1:14">
      <c r="A9" t="s">
        <v>127</v>
      </c>
      <c r="B9" t="s">
        <v>20</v>
      </c>
      <c r="E9">
        <v>1</v>
      </c>
      <c r="F9" s="2">
        <f t="shared" si="0"/>
        <v>-1</v>
      </c>
      <c r="I9" t="s">
        <v>128</v>
      </c>
      <c r="M9" t="s">
        <v>129</v>
      </c>
      <c r="N9" t="s">
        <v>115</v>
      </c>
    </row>
    <row r="10" spans="2:14">
      <c r="B10" t="s">
        <v>46</v>
      </c>
      <c r="E10">
        <v>2</v>
      </c>
      <c r="F10" s="2">
        <f t="shared" si="0"/>
        <v>1</v>
      </c>
      <c r="I10" t="s">
        <v>130</v>
      </c>
      <c r="M10" t="s">
        <v>131</v>
      </c>
      <c r="N10" t="s">
        <v>132</v>
      </c>
    </row>
    <row r="11" spans="2:14">
      <c r="B11" t="s">
        <v>46</v>
      </c>
      <c r="E11">
        <v>2</v>
      </c>
      <c r="F11" s="2">
        <f t="shared" si="0"/>
        <v>1</v>
      </c>
      <c r="I11" t="s">
        <v>133</v>
      </c>
      <c r="M11" t="s">
        <v>131</v>
      </c>
      <c r="N11" t="s">
        <v>134</v>
      </c>
    </row>
    <row r="12" spans="2:14">
      <c r="B12" t="s">
        <v>46</v>
      </c>
      <c r="E12">
        <v>3</v>
      </c>
      <c r="F12" s="2">
        <f t="shared" si="0"/>
        <v>1</v>
      </c>
      <c r="I12" t="s">
        <v>135</v>
      </c>
      <c r="M12" t="s">
        <v>131</v>
      </c>
      <c r="N12" t="s">
        <v>136</v>
      </c>
    </row>
    <row r="13" spans="2:14">
      <c r="B13" t="s">
        <v>26</v>
      </c>
      <c r="F13" s="2">
        <f t="shared" si="0"/>
        <v>1</v>
      </c>
      <c r="G13" t="s">
        <v>77</v>
      </c>
      <c r="H13" t="str">
        <f>VLOOKUP(G13,模板!G:H,2,FALSE)</f>
        <v>平时小收益，触发大收益</v>
      </c>
      <c r="I13" t="s">
        <v>137</v>
      </c>
      <c r="J13" t="s">
        <v>138</v>
      </c>
      <c r="K13" t="str">
        <f>VLOOKUP(L13,模板!A:B,2,FALSE)</f>
        <v>伤害，回费，开局特效</v>
      </c>
      <c r="L13" t="s">
        <v>0</v>
      </c>
      <c r="M13" t="s">
        <v>139</v>
      </c>
      <c r="N13" t="s">
        <v>140</v>
      </c>
    </row>
    <row r="14" s="1" customFormat="1" spans="2:14">
      <c r="B14" s="1" t="s">
        <v>26</v>
      </c>
      <c r="F14" s="1">
        <f t="shared" si="0"/>
        <v>0</v>
      </c>
      <c r="G14" s="1" t="s">
        <v>77</v>
      </c>
      <c r="H14" s="1" t="str">
        <f>VLOOKUP(G14,模板!G:H,2,FALSE)</f>
        <v>平时小收益，触发大收益</v>
      </c>
      <c r="K14" s="1" t="str">
        <f>VLOOKUP(L14,模板!A:B,2,FALSE)</f>
        <v>伤害，回费，开局特效</v>
      </c>
      <c r="L14" s="1" t="s">
        <v>0</v>
      </c>
      <c r="M14" s="1" t="s">
        <v>141</v>
      </c>
      <c r="N14" s="1" t="s">
        <v>140</v>
      </c>
    </row>
    <row r="15" spans="2:14">
      <c r="B15" t="s">
        <v>26</v>
      </c>
      <c r="F15" s="2">
        <f t="shared" si="0"/>
        <v>1</v>
      </c>
      <c r="G15" t="s">
        <v>80</v>
      </c>
      <c r="H15" t="str">
        <f>VLOOKUP(G15,模板!G:H,2,FALSE)</f>
        <v>固定中收益</v>
      </c>
      <c r="I15" t="s">
        <v>142</v>
      </c>
      <c r="K15" t="str">
        <f>VLOOKUP(L15,模板!A:B,2,FALSE)</f>
        <v>伤害，回费，开局特效</v>
      </c>
      <c r="L15" t="s">
        <v>0</v>
      </c>
      <c r="M15" t="s">
        <v>143</v>
      </c>
      <c r="N15" t="s">
        <v>140</v>
      </c>
    </row>
    <row r="16" spans="2:14">
      <c r="B16" t="s">
        <v>26</v>
      </c>
      <c r="F16" s="2">
        <f t="shared" si="0"/>
        <v>0</v>
      </c>
      <c r="G16" s="2" t="s">
        <v>77</v>
      </c>
      <c r="H16" t="str">
        <f>VLOOKUP(G16,模板!G:H,2,FALSE)</f>
        <v>平时小收益，触发大收益</v>
      </c>
      <c r="I16" t="s">
        <v>8</v>
      </c>
      <c r="J16" t="s">
        <v>144</v>
      </c>
      <c r="K16" t="str">
        <f>VLOOKUP(L16,模板!A:B,2,FALSE)</f>
        <v>伤害，格挡</v>
      </c>
      <c r="L16" t="s">
        <v>7</v>
      </c>
      <c r="M16" t="s">
        <v>145</v>
      </c>
      <c r="N16" t="s">
        <v>140</v>
      </c>
    </row>
    <row r="17" spans="2:14">
      <c r="B17" t="s">
        <v>26</v>
      </c>
      <c r="F17" s="2">
        <f t="shared" si="0"/>
        <v>0</v>
      </c>
      <c r="G17" s="2" t="s">
        <v>72</v>
      </c>
      <c r="H17" t="str">
        <f>VLOOKUP(G17,模板!G:H,2,FALSE)</f>
        <v>平时小收益，触发大收益</v>
      </c>
      <c r="I17" t="s">
        <v>146</v>
      </c>
      <c r="J17" t="s">
        <v>144</v>
      </c>
      <c r="K17" t="str">
        <f>VLOOKUP(L17,模板!A:B,2,FALSE)</f>
        <v>群伤，格挡</v>
      </c>
      <c r="L17" t="s">
        <v>16</v>
      </c>
      <c r="M17" t="s">
        <v>147</v>
      </c>
      <c r="N17" t="s">
        <v>140</v>
      </c>
    </row>
    <row r="18" s="2" customFormat="1" spans="2:14">
      <c r="B18" s="2" t="s">
        <v>26</v>
      </c>
      <c r="F18" s="2">
        <f t="shared" si="0"/>
        <v>0</v>
      </c>
      <c r="G18" s="2" t="s">
        <v>80</v>
      </c>
      <c r="H18" s="2" t="str">
        <f>VLOOKUP(G18,模板!G:H,2,FALSE)</f>
        <v>固定中收益</v>
      </c>
      <c r="I18" s="2" t="s">
        <v>23</v>
      </c>
      <c r="K18" s="2" t="str">
        <f>VLOOKUP(L18,模板!A:B,2,FALSE)</f>
        <v>80100连击伤害，格挡</v>
      </c>
      <c r="L18" s="2" t="s">
        <v>22</v>
      </c>
      <c r="M18" s="2" t="s">
        <v>148</v>
      </c>
      <c r="N18" s="2" t="s">
        <v>140</v>
      </c>
    </row>
    <row r="19" spans="2:14">
      <c r="B19" t="s">
        <v>26</v>
      </c>
      <c r="F19" s="2">
        <f t="shared" si="0"/>
        <v>1</v>
      </c>
      <c r="G19" s="2" t="s">
        <v>77</v>
      </c>
      <c r="H19" t="str">
        <f>VLOOKUP(G19,模板!G:H,2,FALSE)</f>
        <v>平时小收益，触发大收益</v>
      </c>
      <c r="I19" t="s">
        <v>43</v>
      </c>
      <c r="J19" t="s">
        <v>144</v>
      </c>
      <c r="K19" t="str">
        <f>VLOOKUP(L19,模板!A:B,2,FALSE)</f>
        <v>伤害</v>
      </c>
      <c r="L19" t="s">
        <v>42</v>
      </c>
      <c r="M19" t="s">
        <v>149</v>
      </c>
      <c r="N19" t="s">
        <v>140</v>
      </c>
    </row>
    <row r="20" spans="2:14">
      <c r="B20" t="s">
        <v>26</v>
      </c>
      <c r="F20" s="2">
        <f t="shared" si="0"/>
        <v>1</v>
      </c>
      <c r="G20" t="s">
        <v>72</v>
      </c>
      <c r="H20" t="str">
        <f>VLOOKUP(G20,模板!G:H,2,FALSE)</f>
        <v>平时小收益，触发大收益</v>
      </c>
      <c r="I20" t="s">
        <v>43</v>
      </c>
      <c r="J20" t="s">
        <v>150</v>
      </c>
      <c r="K20" t="str">
        <f>VLOOKUP(L20,模板!A:B,2,FALSE)</f>
        <v>伤害</v>
      </c>
      <c r="L20" t="s">
        <v>42</v>
      </c>
      <c r="M20" t="s">
        <v>151</v>
      </c>
      <c r="N20" t="s">
        <v>140</v>
      </c>
    </row>
    <row r="21" spans="2:14">
      <c r="B21" t="s">
        <v>26</v>
      </c>
      <c r="F21" s="2">
        <f t="shared" si="0"/>
        <v>1</v>
      </c>
      <c r="G21" t="s">
        <v>80</v>
      </c>
      <c r="H21" t="str">
        <f>VLOOKUP(G21,模板!G:H,2,FALSE)</f>
        <v>固定中收益</v>
      </c>
      <c r="I21" t="s">
        <v>48</v>
      </c>
      <c r="K21" t="str">
        <f>VLOOKUP(L21,模板!A:B,2,FALSE)</f>
        <v>溅射伤害</v>
      </c>
      <c r="L21" t="s">
        <v>47</v>
      </c>
      <c r="M21" t="s">
        <v>152</v>
      </c>
      <c r="N21" t="s">
        <v>140</v>
      </c>
    </row>
    <row r="22" spans="2:14">
      <c r="B22" t="s">
        <v>26</v>
      </c>
      <c r="F22" s="2">
        <f t="shared" ref="F22:F37" si="1">IF(COUNTIF(I22,"*伤*")&gt;0,1,0)+IF(COUNTIF(I22,"*格挡*")&gt;0,-1,0)</f>
        <v>-1</v>
      </c>
      <c r="G22" s="2" t="s">
        <v>77</v>
      </c>
      <c r="H22" t="str">
        <f>VLOOKUP(G22,模板!G:H,2,FALSE)</f>
        <v>平时小收益，触发大收益</v>
      </c>
      <c r="I22" t="s">
        <v>59</v>
      </c>
      <c r="J22" t="s">
        <v>63</v>
      </c>
      <c r="K22" t="str">
        <f>VLOOKUP(L22,模板!A:B,2,FALSE)</f>
        <v>格挡，格挡恢复</v>
      </c>
      <c r="L22" t="s">
        <v>56</v>
      </c>
      <c r="M22" t="s">
        <v>153</v>
      </c>
      <c r="N22" t="s">
        <v>140</v>
      </c>
    </row>
    <row r="23" s="1" customFormat="1" spans="2:14">
      <c r="B23" s="1" t="s">
        <v>26</v>
      </c>
      <c r="F23" s="1">
        <f t="shared" si="1"/>
        <v>-1</v>
      </c>
      <c r="G23" s="1" t="s">
        <v>80</v>
      </c>
      <c r="H23" s="1" t="str">
        <f>VLOOKUP(G23,模板!G:H,2,FALSE)</f>
        <v>固定中收益</v>
      </c>
      <c r="I23" s="1" t="s">
        <v>59</v>
      </c>
      <c r="K23" s="1" t="str">
        <f>VLOOKUP(L23,模板!A:B,2,FALSE)</f>
        <v>格挡</v>
      </c>
      <c r="L23" s="1" t="s">
        <v>58</v>
      </c>
      <c r="M23" s="1" t="s">
        <v>154</v>
      </c>
      <c r="N23" s="1" t="s">
        <v>140</v>
      </c>
    </row>
    <row r="24" spans="2:14">
      <c r="B24" t="s">
        <v>26</v>
      </c>
      <c r="F24" s="2">
        <f t="shared" si="1"/>
        <v>-1</v>
      </c>
      <c r="G24" t="s">
        <v>80</v>
      </c>
      <c r="H24" t="str">
        <f>VLOOKUP(G24,模板!G:H,2,FALSE)</f>
        <v>固定中收益</v>
      </c>
      <c r="I24" t="s">
        <v>59</v>
      </c>
      <c r="K24" t="str">
        <f>VLOOKUP(L24,模板!A:B,2,FALSE)</f>
        <v>格挡</v>
      </c>
      <c r="L24" t="s">
        <v>58</v>
      </c>
      <c r="M24" t="s">
        <v>155</v>
      </c>
      <c r="N24" t="s">
        <v>140</v>
      </c>
    </row>
    <row r="25" spans="2:14">
      <c r="B25" t="s">
        <v>26</v>
      </c>
      <c r="F25" s="2">
        <f t="shared" si="1"/>
        <v>-1</v>
      </c>
      <c r="G25" t="s">
        <v>80</v>
      </c>
      <c r="H25" t="str">
        <f>VLOOKUP(G25,模板!G:H,2,FALSE)</f>
        <v>固定中收益</v>
      </c>
      <c r="I25" t="s">
        <v>63</v>
      </c>
      <c r="K25" t="str">
        <f>VLOOKUP(L25,模板!A:B,2,FALSE)</f>
        <v>格挡恢复</v>
      </c>
      <c r="L25" t="s">
        <v>62</v>
      </c>
      <c r="M25" t="s">
        <v>156</v>
      </c>
      <c r="N25" t="s">
        <v>140</v>
      </c>
    </row>
    <row r="26" s="1" customFormat="1" spans="2:14">
      <c r="B26" s="1" t="s">
        <v>26</v>
      </c>
      <c r="F26" s="1">
        <f t="shared" si="1"/>
        <v>-1</v>
      </c>
      <c r="G26" s="1" t="s">
        <v>80</v>
      </c>
      <c r="H26" s="1" t="str">
        <f>VLOOKUP(G26,模板!G:H,2,FALSE)</f>
        <v>固定中收益</v>
      </c>
      <c r="I26" s="1" t="s">
        <v>63</v>
      </c>
      <c r="K26" s="1" t="str">
        <f>VLOOKUP(L26,模板!A:B,2,FALSE)</f>
        <v>格挡恢复</v>
      </c>
      <c r="L26" s="1" t="s">
        <v>62</v>
      </c>
      <c r="M26" s="1" t="s">
        <v>157</v>
      </c>
      <c r="N26" s="1" t="s">
        <v>140</v>
      </c>
    </row>
    <row r="27" spans="2:14">
      <c r="B27" t="s">
        <v>26</v>
      </c>
      <c r="F27" s="2">
        <f t="shared" si="1"/>
        <v>1</v>
      </c>
      <c r="G27" t="s">
        <v>80</v>
      </c>
      <c r="H27" t="str">
        <f>VLOOKUP(G27,模板!G:H,2,FALSE)</f>
        <v>固定中收益</v>
      </c>
      <c r="I27" t="s">
        <v>158</v>
      </c>
      <c r="K27" t="str">
        <f>VLOOKUP(L27,模板!A:B,2,FALSE)</f>
        <v>无模板</v>
      </c>
      <c r="L27" t="s">
        <v>74</v>
      </c>
      <c r="M27" t="s">
        <v>159</v>
      </c>
      <c r="N27" t="s">
        <v>140</v>
      </c>
    </row>
    <row r="28" spans="2:14">
      <c r="B28" t="s">
        <v>26</v>
      </c>
      <c r="F28" s="2">
        <f t="shared" si="1"/>
        <v>1</v>
      </c>
      <c r="G28" t="s">
        <v>80</v>
      </c>
      <c r="H28" t="str">
        <f>VLOOKUP(G28,模板!G:H,2,FALSE)</f>
        <v>固定中收益</v>
      </c>
      <c r="I28" t="s">
        <v>43</v>
      </c>
      <c r="K28" t="str">
        <f>VLOOKUP(L28,模板!A:B,2,FALSE)</f>
        <v>体力流失伤害</v>
      </c>
      <c r="L28" t="s">
        <v>28</v>
      </c>
      <c r="M28" t="s">
        <v>160</v>
      </c>
      <c r="N28" t="s">
        <v>140</v>
      </c>
    </row>
    <row r="29" spans="2:14">
      <c r="B29" t="s">
        <v>26</v>
      </c>
      <c r="F29" s="2">
        <f t="shared" si="1"/>
        <v>1</v>
      </c>
      <c r="G29" t="s">
        <v>80</v>
      </c>
      <c r="H29" t="str">
        <f>VLOOKUP(G29,模板!G:H,2,FALSE)</f>
        <v>固定中收益</v>
      </c>
      <c r="I29" t="s">
        <v>161</v>
      </c>
      <c r="K29" t="str">
        <f>VLOOKUP(L29,模板!A:B,2,FALSE)</f>
        <v>体力流失群伤</v>
      </c>
      <c r="L29" t="s">
        <v>36</v>
      </c>
      <c r="M29" t="s">
        <v>162</v>
      </c>
      <c r="N29" t="s">
        <v>140</v>
      </c>
    </row>
    <row r="30" spans="2:14">
      <c r="B30" t="s">
        <v>34</v>
      </c>
      <c r="F30" s="2">
        <f t="shared" si="1"/>
        <v>0</v>
      </c>
      <c r="G30" t="s">
        <v>77</v>
      </c>
      <c r="H30" t="str">
        <f>VLOOKUP(G30,模板!G:H,2,FALSE)</f>
        <v>平时小收益，触发大收益</v>
      </c>
      <c r="I30" t="s">
        <v>163</v>
      </c>
      <c r="J30" t="s">
        <v>164</v>
      </c>
      <c r="K30" t="str">
        <f>VLOOKUP(L30,模板!A:B,2,FALSE)</f>
        <v>伤害，回费，开局特效</v>
      </c>
      <c r="L30" t="s">
        <v>0</v>
      </c>
      <c r="M30" t="s">
        <v>165</v>
      </c>
      <c r="N30" t="s">
        <v>166</v>
      </c>
    </row>
    <row r="31" spans="2:14">
      <c r="B31" t="s">
        <v>34</v>
      </c>
      <c r="F31" s="2">
        <f t="shared" si="1"/>
        <v>1</v>
      </c>
      <c r="G31" t="s">
        <v>72</v>
      </c>
      <c r="H31" t="str">
        <f>VLOOKUP(G31,模板!G:H,2,FALSE)</f>
        <v>平时小收益，触发大收益</v>
      </c>
      <c r="I31" t="s">
        <v>142</v>
      </c>
      <c r="J31" t="s">
        <v>144</v>
      </c>
      <c r="K31" t="str">
        <f>VLOOKUP(L31,模板!A:B,2,FALSE)</f>
        <v>伤害，回费，开局特效</v>
      </c>
      <c r="L31" t="s">
        <v>0</v>
      </c>
      <c r="M31" t="s">
        <v>167</v>
      </c>
      <c r="N31" t="s">
        <v>166</v>
      </c>
    </row>
    <row r="32" spans="2:14">
      <c r="B32" t="s">
        <v>34</v>
      </c>
      <c r="F32" s="2">
        <f t="shared" ref="F32:F42" si="2">IF(COUNTIF(I32,"*伤*")&gt;0,1,0)+IF(COUNTIF(I32,"*格挡*")&gt;0,-1,0)</f>
        <v>1</v>
      </c>
      <c r="G32" t="s">
        <v>77</v>
      </c>
      <c r="H32" t="str">
        <f>VLOOKUP(G32,模板!G:H,2,FALSE)</f>
        <v>平时小收益，触发大收益</v>
      </c>
      <c r="I32" t="s">
        <v>168</v>
      </c>
      <c r="J32" t="s">
        <v>169</v>
      </c>
      <c r="K32" t="str">
        <f>VLOOKUP(L32,模板!A:B,2,FALSE)</f>
        <v>伤害，回费，开局特效</v>
      </c>
      <c r="L32" t="s">
        <v>0</v>
      </c>
      <c r="M32" t="s">
        <v>170</v>
      </c>
      <c r="N32" t="s">
        <v>171</v>
      </c>
    </row>
    <row r="33" spans="2:14">
      <c r="B33" t="s">
        <v>34</v>
      </c>
      <c r="F33" s="2">
        <f t="shared" si="2"/>
        <v>1</v>
      </c>
      <c r="G33" t="s">
        <v>77</v>
      </c>
      <c r="H33" t="str">
        <f>VLOOKUP(G33,模板!G:H,2,FALSE)</f>
        <v>平时小收益，触发大收益</v>
      </c>
      <c r="I33" t="s">
        <v>172</v>
      </c>
      <c r="J33" t="s">
        <v>173</v>
      </c>
      <c r="K33" t="str">
        <f>VLOOKUP(L33,模板!A:B,2,FALSE)</f>
        <v>伤害，回费，开局特效</v>
      </c>
      <c r="L33" t="s">
        <v>0</v>
      </c>
      <c r="M33" t="s">
        <v>174</v>
      </c>
      <c r="N33" t="s">
        <v>166</v>
      </c>
    </row>
    <row r="34" spans="2:14">
      <c r="B34" t="s">
        <v>34</v>
      </c>
      <c r="F34" s="2">
        <f t="shared" si="2"/>
        <v>-1</v>
      </c>
      <c r="G34" t="s">
        <v>77</v>
      </c>
      <c r="H34" t="str">
        <f>VLOOKUP(G34,模板!G:H,2,FALSE)</f>
        <v>平时小收益，触发大收益</v>
      </c>
      <c r="I34" t="s">
        <v>175</v>
      </c>
      <c r="J34" t="s">
        <v>176</v>
      </c>
      <c r="K34" t="str">
        <f>VLOOKUP(L34,模板!A:B,2,FALSE)</f>
        <v>伤害，回费，开局特效</v>
      </c>
      <c r="L34" t="s">
        <v>0</v>
      </c>
      <c r="M34" t="s">
        <v>177</v>
      </c>
      <c r="N34" t="s">
        <v>171</v>
      </c>
    </row>
    <row r="35" spans="2:13">
      <c r="B35" t="s">
        <v>34</v>
      </c>
      <c r="F35" s="2">
        <f t="shared" si="2"/>
        <v>0</v>
      </c>
      <c r="H35" t="e">
        <f>VLOOKUP(G35,模板!G:H,2,FALSE)</f>
        <v>#N/A</v>
      </c>
      <c r="K35" t="e">
        <f>VLOOKUP(L35,模板!A:B,2,FALSE)</f>
        <v>#N/A</v>
      </c>
      <c r="M35" t="s">
        <v>178</v>
      </c>
    </row>
    <row r="36" spans="2:14">
      <c r="B36" t="s">
        <v>34</v>
      </c>
      <c r="F36" s="2">
        <f t="shared" si="2"/>
        <v>1</v>
      </c>
      <c r="G36" t="s">
        <v>77</v>
      </c>
      <c r="H36" t="str">
        <f>VLOOKUP(G36,模板!G:H,2,FALSE)</f>
        <v>平时小收益，触发大收益</v>
      </c>
      <c r="I36" t="s">
        <v>43</v>
      </c>
      <c r="J36" t="s">
        <v>179</v>
      </c>
      <c r="K36" t="e">
        <f>VLOOKUP(L36,模板!A:B,2,FALSE)</f>
        <v>#N/A</v>
      </c>
      <c r="M36" t="s">
        <v>180</v>
      </c>
      <c r="N36" t="s">
        <v>181</v>
      </c>
    </row>
    <row r="37" spans="2:14">
      <c r="B37" t="s">
        <v>34</v>
      </c>
      <c r="F37" s="2">
        <f t="shared" si="2"/>
        <v>0</v>
      </c>
      <c r="G37" t="s">
        <v>80</v>
      </c>
      <c r="H37" t="str">
        <f>VLOOKUP(G37,模板!G:H,2,FALSE)</f>
        <v>固定中收益</v>
      </c>
      <c r="I37" t="s">
        <v>182</v>
      </c>
      <c r="K37" t="str">
        <f>VLOOKUP(L37,模板!A:B,2,FALSE)</f>
        <v>无模板</v>
      </c>
      <c r="L37" t="s">
        <v>82</v>
      </c>
      <c r="M37" t="s">
        <v>183</v>
      </c>
      <c r="N37" t="s">
        <v>166</v>
      </c>
    </row>
    <row r="38" spans="2:14">
      <c r="B38" t="s">
        <v>34</v>
      </c>
      <c r="F38" s="2">
        <f t="shared" si="2"/>
        <v>1</v>
      </c>
      <c r="G38" t="s">
        <v>80</v>
      </c>
      <c r="H38" t="str">
        <f>VLOOKUP(G38,模板!G:H,2,FALSE)</f>
        <v>固定中收益</v>
      </c>
      <c r="I38" t="s">
        <v>184</v>
      </c>
      <c r="K38" t="str">
        <f>VLOOKUP(L38,模板!A:B,2,FALSE)</f>
        <v>伤害，格挡</v>
      </c>
      <c r="L38" t="s">
        <v>7</v>
      </c>
      <c r="M38" t="s">
        <v>185</v>
      </c>
      <c r="N38" t="s">
        <v>166</v>
      </c>
    </row>
    <row r="39" spans="2:14">
      <c r="B39" t="s">
        <v>34</v>
      </c>
      <c r="F39" s="2">
        <f t="shared" si="2"/>
        <v>0</v>
      </c>
      <c r="G39" t="s">
        <v>77</v>
      </c>
      <c r="H39" t="str">
        <f>VLOOKUP(G39,模板!G:H,2,FALSE)</f>
        <v>平时小收益，触发大收益</v>
      </c>
      <c r="I39" t="s">
        <v>23</v>
      </c>
      <c r="J39" t="s">
        <v>186</v>
      </c>
      <c r="K39" t="str">
        <f>VLOOKUP(L39,模板!A:B,2,FALSE)</f>
        <v>80100连击伤害，格挡</v>
      </c>
      <c r="L39" t="s">
        <v>22</v>
      </c>
      <c r="M39" t="s">
        <v>187</v>
      </c>
      <c r="N39" t="s">
        <v>188</v>
      </c>
    </row>
    <row r="40" spans="2:14">
      <c r="B40" t="s">
        <v>34</v>
      </c>
      <c r="F40" s="2">
        <f t="shared" si="2"/>
        <v>0</v>
      </c>
      <c r="G40" t="s">
        <v>80</v>
      </c>
      <c r="H40" t="str">
        <f>VLOOKUP(G40,模板!G:H,2,FALSE)</f>
        <v>固定中收益</v>
      </c>
      <c r="I40" t="s">
        <v>189</v>
      </c>
      <c r="K40" t="str">
        <f>VLOOKUP(L40,模板!A:B,2,FALSE)</f>
        <v>无模板</v>
      </c>
      <c r="L40" t="s">
        <v>82</v>
      </c>
      <c r="M40" t="s">
        <v>190</v>
      </c>
      <c r="N40" t="s">
        <v>191</v>
      </c>
    </row>
    <row r="41" spans="2:14">
      <c r="B41" t="s">
        <v>34</v>
      </c>
      <c r="F41" s="2">
        <f t="shared" si="2"/>
        <v>0</v>
      </c>
      <c r="G41" t="s">
        <v>80</v>
      </c>
      <c r="H41" t="str">
        <f>VLOOKUP(G41,模板!G:H,2,FALSE)</f>
        <v>固定中收益</v>
      </c>
      <c r="I41" t="s">
        <v>23</v>
      </c>
      <c r="J41" t="s">
        <v>192</v>
      </c>
      <c r="K41" t="str">
        <f>VLOOKUP(L41,模板!A:B,2,FALSE)</f>
        <v>80100连击伤害，格挡</v>
      </c>
      <c r="L41" t="s">
        <v>22</v>
      </c>
      <c r="M41" t="s">
        <v>193</v>
      </c>
      <c r="N41" t="s">
        <v>194</v>
      </c>
    </row>
    <row r="42" spans="2:14">
      <c r="B42" t="s">
        <v>34</v>
      </c>
      <c r="F42" s="2">
        <f t="shared" si="2"/>
        <v>1</v>
      </c>
      <c r="G42" t="s">
        <v>80</v>
      </c>
      <c r="H42" t="str">
        <f>VLOOKUP(G42,模板!G:H,2,FALSE)</f>
        <v>固定中收益</v>
      </c>
      <c r="I42" t="s">
        <v>195</v>
      </c>
      <c r="K42" t="str">
        <f>VLOOKUP(L42,模板!A:B,2,FALSE)</f>
        <v>伤害，格挡</v>
      </c>
      <c r="L42" t="s">
        <v>7</v>
      </c>
      <c r="M42" t="s">
        <v>196</v>
      </c>
      <c r="N42" t="s">
        <v>197</v>
      </c>
    </row>
    <row r="43" spans="2:14">
      <c r="B43" t="s">
        <v>34</v>
      </c>
      <c r="F43" s="2">
        <f t="shared" ref="F43:F58" si="3">IF(COUNTIF(I43,"*伤*")&gt;0,1,0)+IF(COUNTIF(I43,"*格挡*")&gt;0,-1,0)</f>
        <v>0</v>
      </c>
      <c r="G43" t="s">
        <v>72</v>
      </c>
      <c r="H43" t="str">
        <f>VLOOKUP(G43,模板!G:H,2,FALSE)</f>
        <v>平时小收益，触发大收益</v>
      </c>
      <c r="I43" t="s">
        <v>23</v>
      </c>
      <c r="J43" t="s">
        <v>198</v>
      </c>
      <c r="K43" t="str">
        <f>VLOOKUP(L43,模板!A:B,2,FALSE)</f>
        <v>伤害，格挡</v>
      </c>
      <c r="L43" t="s">
        <v>7</v>
      </c>
      <c r="M43" t="s">
        <v>199</v>
      </c>
      <c r="N43" t="s">
        <v>200</v>
      </c>
    </row>
    <row r="44" spans="2:14">
      <c r="B44" t="s">
        <v>34</v>
      </c>
      <c r="F44" s="2">
        <f t="shared" si="3"/>
        <v>0</v>
      </c>
      <c r="G44" t="s">
        <v>77</v>
      </c>
      <c r="H44" t="str">
        <f>VLOOKUP(G44,模板!G:H,2,FALSE)</f>
        <v>平时小收益，触发大收益</v>
      </c>
      <c r="I44" t="s">
        <v>23</v>
      </c>
      <c r="J44" t="s">
        <v>201</v>
      </c>
      <c r="K44" t="str">
        <f>VLOOKUP(L44,模板!A:B,2,FALSE)</f>
        <v>80100连击伤害，格挡</v>
      </c>
      <c r="L44" t="s">
        <v>22</v>
      </c>
      <c r="M44" t="s">
        <v>202</v>
      </c>
      <c r="N44" t="s">
        <v>203</v>
      </c>
    </row>
    <row r="45" spans="2:14">
      <c r="B45" t="s">
        <v>34</v>
      </c>
      <c r="F45" s="2">
        <f t="shared" si="3"/>
        <v>0</v>
      </c>
      <c r="H45" t="e">
        <f>VLOOKUP(G45,模板!G:H,2,FALSE)</f>
        <v>#N/A</v>
      </c>
      <c r="K45" t="e">
        <f>VLOOKUP(L45,模板!A:B,2,FALSE)</f>
        <v>#N/A</v>
      </c>
      <c r="L45" t="s">
        <v>204</v>
      </c>
      <c r="M45" t="s">
        <v>205</v>
      </c>
      <c r="N45" t="s">
        <v>166</v>
      </c>
    </row>
    <row r="46" spans="2:14">
      <c r="B46" t="s">
        <v>34</v>
      </c>
      <c r="F46" s="2">
        <f t="shared" si="3"/>
        <v>0</v>
      </c>
      <c r="G46" t="s">
        <v>77</v>
      </c>
      <c r="H46" t="str">
        <f>VLOOKUP(G46,模板!G:H,2,FALSE)</f>
        <v>平时小收益，触发大收益</v>
      </c>
      <c r="I46" t="s">
        <v>206</v>
      </c>
      <c r="J46" t="s">
        <v>54</v>
      </c>
      <c r="K46" t="str">
        <f>VLOOKUP(L46,模板!A:B,2,FALSE)</f>
        <v>大量伤害</v>
      </c>
      <c r="L46" t="s">
        <v>53</v>
      </c>
      <c r="M46" t="s">
        <v>207</v>
      </c>
      <c r="N46" t="s">
        <v>208</v>
      </c>
    </row>
    <row r="47" spans="2:14">
      <c r="B47" t="s">
        <v>34</v>
      </c>
      <c r="F47" s="2">
        <f t="shared" si="3"/>
        <v>1</v>
      </c>
      <c r="G47" t="s">
        <v>80</v>
      </c>
      <c r="H47" t="str">
        <f>VLOOKUP(G47,模板!G:H,2,FALSE)</f>
        <v>固定中收益</v>
      </c>
      <c r="I47" t="s">
        <v>209</v>
      </c>
      <c r="J47" t="s">
        <v>210</v>
      </c>
      <c r="K47" t="str">
        <f>VLOOKUP(L47,模板!A:B,2,FALSE)</f>
        <v>溅射伤害</v>
      </c>
      <c r="L47" t="s">
        <v>47</v>
      </c>
      <c r="M47" t="s">
        <v>211</v>
      </c>
      <c r="N47" t="s">
        <v>212</v>
      </c>
    </row>
    <row r="48" spans="2:14">
      <c r="B48" t="s">
        <v>34</v>
      </c>
      <c r="F48" s="2">
        <f t="shared" si="3"/>
        <v>1</v>
      </c>
      <c r="G48" t="s">
        <v>80</v>
      </c>
      <c r="H48" t="str">
        <f>VLOOKUP(G48,模板!G:H,2,FALSE)</f>
        <v>固定中收益</v>
      </c>
      <c r="I48" t="s">
        <v>213</v>
      </c>
      <c r="K48" t="str">
        <f>VLOOKUP(L48,模板!A:B,2,FALSE)</f>
        <v>伤害</v>
      </c>
      <c r="L48" t="s">
        <v>42</v>
      </c>
      <c r="M48" t="s">
        <v>214</v>
      </c>
      <c r="N48" t="s">
        <v>215</v>
      </c>
    </row>
    <row r="49" spans="2:14">
      <c r="B49" t="s">
        <v>34</v>
      </c>
      <c r="F49" s="2">
        <f t="shared" si="3"/>
        <v>1</v>
      </c>
      <c r="G49" t="s">
        <v>77</v>
      </c>
      <c r="H49" t="str">
        <f>VLOOKUP(G49,模板!G:H,2,FALSE)</f>
        <v>平时小收益，触发大收益</v>
      </c>
      <c r="I49" t="s">
        <v>216</v>
      </c>
      <c r="J49" t="s">
        <v>217</v>
      </c>
      <c r="K49" t="str">
        <f>VLOOKUP(L49,模板!A:B,2,FALSE)</f>
        <v>伤害</v>
      </c>
      <c r="L49" t="s">
        <v>42</v>
      </c>
      <c r="M49" t="s">
        <v>218</v>
      </c>
      <c r="N49" t="s">
        <v>219</v>
      </c>
    </row>
    <row r="50" spans="2:14">
      <c r="B50" t="s">
        <v>34</v>
      </c>
      <c r="F50" s="2">
        <f t="shared" si="3"/>
        <v>1</v>
      </c>
      <c r="G50" t="s">
        <v>77</v>
      </c>
      <c r="H50" t="str">
        <f>VLOOKUP(G50,模板!G:H,2,FALSE)</f>
        <v>平时小收益，触发大收益</v>
      </c>
      <c r="I50" t="s">
        <v>216</v>
      </c>
      <c r="J50" t="s">
        <v>220</v>
      </c>
      <c r="K50" t="str">
        <f>VLOOKUP(L50,模板!A:B,2,FALSE)</f>
        <v>伤害</v>
      </c>
      <c r="L50" t="s">
        <v>42</v>
      </c>
      <c r="M50" t="s">
        <v>221</v>
      </c>
      <c r="N50" t="s">
        <v>222</v>
      </c>
    </row>
    <row r="51" spans="2:14">
      <c r="B51" t="s">
        <v>34</v>
      </c>
      <c r="F51" s="2">
        <f t="shared" ref="F51:F66" si="4">IF(COUNTIF(M51,"*伤*")&gt;0,1,0)+IF(COUNTIF(M51,"*格挡*")&gt;0,-1,0)</f>
        <v>0</v>
      </c>
      <c r="G51" t="s">
        <v>72</v>
      </c>
      <c r="H51" t="str">
        <f>VLOOKUP(G51,模板!G:H,2,FALSE)</f>
        <v>平时小收益，触发大收益</v>
      </c>
      <c r="I51" t="s">
        <v>216</v>
      </c>
      <c r="J51" t="s">
        <v>223</v>
      </c>
      <c r="K51" t="str">
        <f>VLOOKUP(L51,模板!A:B,2,FALSE)</f>
        <v>伤害</v>
      </c>
      <c r="L51" t="s">
        <v>42</v>
      </c>
      <c r="M51" t="s">
        <v>224</v>
      </c>
      <c r="N51" t="s">
        <v>225</v>
      </c>
    </row>
    <row r="52" spans="2:13">
      <c r="B52" t="s">
        <v>34</v>
      </c>
      <c r="F52" s="2">
        <f t="shared" si="4"/>
        <v>0</v>
      </c>
      <c r="H52" t="e">
        <f>VLOOKUP(G52,模板!G:H,2,FALSE)</f>
        <v>#N/A</v>
      </c>
      <c r="K52" t="str">
        <f>VLOOKUP(L52,模板!A:B,2,FALSE)</f>
        <v>伤害</v>
      </c>
      <c r="L52" t="s">
        <v>55</v>
      </c>
      <c r="M52" t="s">
        <v>226</v>
      </c>
    </row>
    <row r="53" spans="2:14">
      <c r="B53" t="s">
        <v>34</v>
      </c>
      <c r="F53" s="2">
        <f t="shared" si="4"/>
        <v>0</v>
      </c>
      <c r="G53" t="s">
        <v>80</v>
      </c>
      <c r="H53" t="str">
        <f>VLOOKUP(G53,模板!G:H,2,FALSE)</f>
        <v>固定中收益</v>
      </c>
      <c r="I53" t="s">
        <v>227</v>
      </c>
      <c r="K53" t="str">
        <f>VLOOKUP(L53,模板!A:B,2,FALSE)</f>
        <v>伤害</v>
      </c>
      <c r="L53" t="s">
        <v>42</v>
      </c>
      <c r="M53" t="s">
        <v>228</v>
      </c>
      <c r="N53" t="s">
        <v>229</v>
      </c>
    </row>
    <row r="54" spans="2:14">
      <c r="B54" t="s">
        <v>34</v>
      </c>
      <c r="F54" s="2">
        <f t="shared" si="4"/>
        <v>0</v>
      </c>
      <c r="G54" t="s">
        <v>77</v>
      </c>
      <c r="H54" t="str">
        <f>VLOOKUP(G54,模板!G:H,2,FALSE)</f>
        <v>平时小收益，触发大收益</v>
      </c>
      <c r="I54" t="s">
        <v>230</v>
      </c>
      <c r="J54" t="s">
        <v>231</v>
      </c>
      <c r="K54" t="str">
        <f>VLOOKUP(L54,模板!A:B,2,FALSE)</f>
        <v>格挡，格挡恢复</v>
      </c>
      <c r="L54" t="s">
        <v>56</v>
      </c>
      <c r="M54" t="s">
        <v>232</v>
      </c>
      <c r="N54" s="3" t="s">
        <v>233</v>
      </c>
    </row>
    <row r="55" spans="2:14">
      <c r="B55" t="s">
        <v>34</v>
      </c>
      <c r="F55" s="2">
        <f t="shared" si="4"/>
        <v>0</v>
      </c>
      <c r="G55" t="s">
        <v>80</v>
      </c>
      <c r="H55" t="str">
        <f>VLOOKUP(G55,模板!G:H,2,FALSE)</f>
        <v>固定中收益</v>
      </c>
      <c r="I55" t="s">
        <v>234</v>
      </c>
      <c r="K55" t="str">
        <f>VLOOKUP(L55,模板!A:B,2,FALSE)</f>
        <v>格挡</v>
      </c>
      <c r="L55" t="s">
        <v>58</v>
      </c>
      <c r="M55" t="s">
        <v>235</v>
      </c>
      <c r="N55" t="s">
        <v>236</v>
      </c>
    </row>
    <row r="56" spans="2:14">
      <c r="B56" t="s">
        <v>34</v>
      </c>
      <c r="F56" s="2">
        <f t="shared" si="4"/>
        <v>0</v>
      </c>
      <c r="G56" t="s">
        <v>80</v>
      </c>
      <c r="H56" t="str">
        <f>VLOOKUP(G56,模板!G:H,2,FALSE)</f>
        <v>固定中收益</v>
      </c>
      <c r="I56" t="s">
        <v>237</v>
      </c>
      <c r="K56" t="str">
        <f>VLOOKUP(L56,模板!A:B,2,FALSE)</f>
        <v>格挡</v>
      </c>
      <c r="L56" t="s">
        <v>58</v>
      </c>
      <c r="M56" t="s">
        <v>238</v>
      </c>
      <c r="N56" t="s">
        <v>239</v>
      </c>
    </row>
    <row r="57" ht="15" spans="2:14">
      <c r="B57" t="s">
        <v>34</v>
      </c>
      <c r="F57" s="2">
        <f t="shared" si="4"/>
        <v>0</v>
      </c>
      <c r="G57" t="s">
        <v>77</v>
      </c>
      <c r="H57" t="str">
        <f>VLOOKUP(G57,模板!G:H,2,FALSE)</f>
        <v>平时小收益，触发大收益</v>
      </c>
      <c r="I57" t="s">
        <v>59</v>
      </c>
      <c r="J57" t="s">
        <v>240</v>
      </c>
      <c r="K57" t="str">
        <f>VLOOKUP(L57,模板!A:B,2,FALSE)</f>
        <v>格挡</v>
      </c>
      <c r="L57" t="s">
        <v>58</v>
      </c>
      <c r="M57" t="s">
        <v>241</v>
      </c>
      <c r="N57" s="4" t="s">
        <v>242</v>
      </c>
    </row>
    <row r="58" spans="2:14">
      <c r="B58" t="s">
        <v>34</v>
      </c>
      <c r="F58" s="2">
        <f t="shared" si="4"/>
        <v>0</v>
      </c>
      <c r="G58" t="s">
        <v>77</v>
      </c>
      <c r="H58" t="str">
        <f>VLOOKUP(G58,模板!G:H,2,FALSE)</f>
        <v>平时小收益，触发大收益</v>
      </c>
      <c r="I58" t="s">
        <v>243</v>
      </c>
      <c r="J58" t="s">
        <v>244</v>
      </c>
      <c r="K58" t="str">
        <f>VLOOKUP(L58,模板!A:B,2,FALSE)</f>
        <v>格挡</v>
      </c>
      <c r="L58" t="s">
        <v>58</v>
      </c>
      <c r="M58" t="s">
        <v>245</v>
      </c>
      <c r="N58" t="s">
        <v>246</v>
      </c>
    </row>
    <row r="59" spans="2:14">
      <c r="B59" t="s">
        <v>34</v>
      </c>
      <c r="F59" s="2">
        <f t="shared" si="4"/>
        <v>0</v>
      </c>
      <c r="G59" t="s">
        <v>80</v>
      </c>
      <c r="H59" t="str">
        <f>VLOOKUP(G59,模板!G:H,2,FALSE)</f>
        <v>固定中收益</v>
      </c>
      <c r="I59" t="s">
        <v>247</v>
      </c>
      <c r="K59" t="str">
        <f>VLOOKUP(L59,模板!A:B,2,FALSE)</f>
        <v>格挡恢复，延时格挡恢复</v>
      </c>
      <c r="L59" t="s">
        <v>67</v>
      </c>
      <c r="M59" t="s">
        <v>248</v>
      </c>
      <c r="N59" t="s">
        <v>249</v>
      </c>
    </row>
    <row r="60" spans="2:13">
      <c r="B60" t="s">
        <v>34</v>
      </c>
      <c r="F60" s="2">
        <f t="shared" si="4"/>
        <v>0</v>
      </c>
      <c r="H60" t="e">
        <f>VLOOKUP(G60,模板!G:H,2,FALSE)</f>
        <v>#N/A</v>
      </c>
      <c r="I60" t="s">
        <v>250</v>
      </c>
      <c r="K60" t="str">
        <f>VLOOKUP(L60,模板!A:B,2,FALSE)</f>
        <v>格挡恢复</v>
      </c>
      <c r="L60" t="s">
        <v>62</v>
      </c>
      <c r="M60" t="s">
        <v>251</v>
      </c>
    </row>
    <row r="61" spans="2:14">
      <c r="B61" t="s">
        <v>34</v>
      </c>
      <c r="F61" s="2">
        <f t="shared" si="4"/>
        <v>0</v>
      </c>
      <c r="G61" t="s">
        <v>80</v>
      </c>
      <c r="H61" t="str">
        <f>VLOOKUP(G61,模板!G:H,2,FALSE)</f>
        <v>固定中收益</v>
      </c>
      <c r="I61" t="s">
        <v>252</v>
      </c>
      <c r="K61" t="str">
        <f>VLOOKUP(L61,模板!A:B,2,FALSE)</f>
        <v>格挡恢复</v>
      </c>
      <c r="L61" t="s">
        <v>62</v>
      </c>
      <c r="M61" t="s">
        <v>253</v>
      </c>
      <c r="N61" t="s">
        <v>254</v>
      </c>
    </row>
    <row r="62" spans="2:14">
      <c r="B62" t="s">
        <v>34</v>
      </c>
      <c r="F62" s="2">
        <f t="shared" si="4"/>
        <v>0</v>
      </c>
      <c r="G62" t="s">
        <v>80</v>
      </c>
      <c r="H62" t="str">
        <f>VLOOKUP(G62,模板!G:H,2,FALSE)</f>
        <v>固定中收益</v>
      </c>
      <c r="I62" t="s">
        <v>70</v>
      </c>
      <c r="K62" t="str">
        <f>VLOOKUP(L62,模板!A:B,2,FALSE)</f>
        <v>格挡恢复+</v>
      </c>
      <c r="L62" t="s">
        <v>69</v>
      </c>
      <c r="M62" t="s">
        <v>255</v>
      </c>
      <c r="N62" t="s">
        <v>246</v>
      </c>
    </row>
    <row r="63" ht="27" spans="2:14">
      <c r="B63" t="s">
        <v>34</v>
      </c>
      <c r="F63" s="2">
        <f t="shared" si="4"/>
        <v>0</v>
      </c>
      <c r="G63" t="s">
        <v>80</v>
      </c>
      <c r="H63" t="str">
        <f>VLOOKUP(G63,模板!G:H,2,FALSE)</f>
        <v>固定中收益</v>
      </c>
      <c r="I63" t="s">
        <v>256</v>
      </c>
      <c r="K63" t="str">
        <f>VLOOKUP(L63,模板!A:B,2,FALSE)</f>
        <v>格挡恢复</v>
      </c>
      <c r="L63" t="s">
        <v>62</v>
      </c>
      <c r="M63" t="s">
        <v>257</v>
      </c>
      <c r="N63" s="5" t="s">
        <v>258</v>
      </c>
    </row>
    <row r="64" spans="2:13">
      <c r="B64" t="s">
        <v>34</v>
      </c>
      <c r="F64" s="2">
        <f t="shared" si="4"/>
        <v>0</v>
      </c>
      <c r="G64" t="s">
        <v>77</v>
      </c>
      <c r="H64" t="str">
        <f>VLOOKUP(G64,模板!G:H,2,FALSE)</f>
        <v>平时小收益，触发大收益</v>
      </c>
      <c r="I64" t="s">
        <v>259</v>
      </c>
      <c r="J64" t="s">
        <v>63</v>
      </c>
      <c r="K64" t="str">
        <f>VLOOKUP(L64,模板!A:B,2,FALSE)</f>
        <v>无模板</v>
      </c>
      <c r="L64" t="s">
        <v>74</v>
      </c>
      <c r="M64" t="s">
        <v>260</v>
      </c>
    </row>
    <row r="65" spans="2:13">
      <c r="B65" t="s">
        <v>34</v>
      </c>
      <c r="F65" s="2">
        <f t="shared" si="4"/>
        <v>0</v>
      </c>
      <c r="G65" t="s">
        <v>77</v>
      </c>
      <c r="H65" t="str">
        <f>VLOOKUP(G65,模板!G:H,2,FALSE)</f>
        <v>平时小收益，触发大收益</v>
      </c>
      <c r="I65" t="s">
        <v>259</v>
      </c>
      <c r="J65" t="s">
        <v>261</v>
      </c>
      <c r="K65" t="str">
        <f>VLOOKUP(L65,模板!A:B,2,FALSE)</f>
        <v>无模板</v>
      </c>
      <c r="L65" t="s">
        <v>74</v>
      </c>
      <c r="M65" t="s">
        <v>262</v>
      </c>
    </row>
    <row r="66" spans="2:13">
      <c r="B66" t="s">
        <v>34</v>
      </c>
      <c r="F66" s="2">
        <f t="shared" si="4"/>
        <v>0</v>
      </c>
      <c r="H66" t="e">
        <f>VLOOKUP(G66,模板!G:H,2,FALSE)</f>
        <v>#N/A</v>
      </c>
      <c r="I66" t="s">
        <v>263</v>
      </c>
      <c r="K66" t="str">
        <f>VLOOKUP(L66,模板!A:B,2,FALSE)</f>
        <v>无模板</v>
      </c>
      <c r="L66" t="s">
        <v>74</v>
      </c>
      <c r="M66" t="s">
        <v>264</v>
      </c>
    </row>
    <row r="67" spans="2:13">
      <c r="B67" t="s">
        <v>34</v>
      </c>
      <c r="F67" s="2"/>
      <c r="G67" t="s">
        <v>80</v>
      </c>
      <c r="H67" t="str">
        <f>VLOOKUP(G67,模板!G:H,2,FALSE)</f>
        <v>固定中收益</v>
      </c>
      <c r="I67" t="s">
        <v>265</v>
      </c>
      <c r="K67" t="str">
        <f>VLOOKUP(L67,模板!A:B,2,FALSE)</f>
        <v>体力流失群伤</v>
      </c>
      <c r="L67" t="s">
        <v>36</v>
      </c>
      <c r="M67" t="s">
        <v>266</v>
      </c>
    </row>
    <row r="68" spans="2:13">
      <c r="B68" t="s">
        <v>34</v>
      </c>
      <c r="F68" s="2"/>
      <c r="H68" t="e">
        <f>VLOOKUP(G68,模板!G:H,2,FALSE)</f>
        <v>#N/A</v>
      </c>
      <c r="I68" t="s">
        <v>250</v>
      </c>
      <c r="K68" t="e">
        <f>VLOOKUP(L68,模板!A:B,2,FALSE)</f>
        <v>#N/A</v>
      </c>
      <c r="M68" t="s">
        <v>267</v>
      </c>
    </row>
    <row r="69" spans="2:13">
      <c r="B69" t="s">
        <v>34</v>
      </c>
      <c r="F69" s="2"/>
      <c r="H69" t="e">
        <f>VLOOKUP(G69,模板!G:H,2,FALSE)</f>
        <v>#N/A</v>
      </c>
      <c r="I69" t="s">
        <v>268</v>
      </c>
      <c r="K69" t="str">
        <f>VLOOKUP(L69,模板!A:B,2,FALSE)</f>
        <v>体力流失伤害</v>
      </c>
      <c r="L69" t="s">
        <v>28</v>
      </c>
      <c r="M69" t="s">
        <v>269</v>
      </c>
    </row>
    <row r="70" spans="2:13">
      <c r="B70" t="s">
        <v>34</v>
      </c>
      <c r="F70" s="2"/>
      <c r="H70" t="e">
        <f>VLOOKUP(G70,模板!G:H,2,FALSE)</f>
        <v>#N/A</v>
      </c>
      <c r="I70" t="s">
        <v>270</v>
      </c>
      <c r="K70" t="str">
        <f>VLOOKUP(L70,模板!A:B,2,FALSE)</f>
        <v>体力流失群伤</v>
      </c>
      <c r="L70" t="s">
        <v>36</v>
      </c>
      <c r="M70" t="s">
        <v>271</v>
      </c>
    </row>
    <row r="71" spans="2:13">
      <c r="B71" t="s">
        <v>34</v>
      </c>
      <c r="F71" s="2"/>
      <c r="G71" t="s">
        <v>80</v>
      </c>
      <c r="H71" t="str">
        <f>VLOOKUP(G71,模板!G:H,2,FALSE)</f>
        <v>固定中收益</v>
      </c>
      <c r="I71" t="s">
        <v>96</v>
      </c>
      <c r="K71" t="str">
        <f>VLOOKUP(L71,模板!A:B,2,FALSE)</f>
        <v>无模板</v>
      </c>
      <c r="L71" t="s">
        <v>78</v>
      </c>
      <c r="M71" t="s">
        <v>272</v>
      </c>
    </row>
    <row r="72" spans="2:13">
      <c r="B72" t="s">
        <v>34</v>
      </c>
      <c r="F72" s="2"/>
      <c r="G72" t="s">
        <v>80</v>
      </c>
      <c r="H72" t="str">
        <f>VLOOKUP(G72,模板!G:H,2,FALSE)</f>
        <v>固定中收益</v>
      </c>
      <c r="I72" t="s">
        <v>94</v>
      </c>
      <c r="K72" t="str">
        <f>VLOOKUP(L72,模板!A:B,2,FALSE)</f>
        <v>无模板</v>
      </c>
      <c r="L72" t="s">
        <v>78</v>
      </c>
      <c r="M72" t="s">
        <v>273</v>
      </c>
    </row>
    <row r="73" spans="2:13">
      <c r="B73" t="s">
        <v>34</v>
      </c>
      <c r="F73" s="2"/>
      <c r="G73" t="s">
        <v>80</v>
      </c>
      <c r="H73" t="str">
        <f>VLOOKUP(G73,模板!G:H,2,FALSE)</f>
        <v>固定中收益</v>
      </c>
      <c r="I73" t="s">
        <v>274</v>
      </c>
      <c r="K73" t="str">
        <f>VLOOKUP(L73,模板!A:B,2,FALSE)</f>
        <v>无模板</v>
      </c>
      <c r="L73" t="s">
        <v>78</v>
      </c>
      <c r="M73" t="s">
        <v>275</v>
      </c>
    </row>
    <row r="74" spans="2:13">
      <c r="B74" t="s">
        <v>34</v>
      </c>
      <c r="F74" s="2"/>
      <c r="G74" t="s">
        <v>80</v>
      </c>
      <c r="H74" t="str">
        <f>VLOOKUP(G74,模板!G:H,2,FALSE)</f>
        <v>固定中收益</v>
      </c>
      <c r="I74" t="s">
        <v>276</v>
      </c>
      <c r="K74" t="str">
        <f>VLOOKUP(L74,模板!A:B,2,FALSE)</f>
        <v>无模板</v>
      </c>
      <c r="L74" t="s">
        <v>78</v>
      </c>
      <c r="M74" t="s">
        <v>277</v>
      </c>
    </row>
    <row r="75" spans="2:13">
      <c r="B75" t="s">
        <v>34</v>
      </c>
      <c r="F75" s="2"/>
      <c r="G75" t="s">
        <v>80</v>
      </c>
      <c r="H75" t="str">
        <f>VLOOKUP(G75,模板!G:H,2,FALSE)</f>
        <v>固定中收益</v>
      </c>
      <c r="I75" t="s">
        <v>278</v>
      </c>
      <c r="K75" t="str">
        <f>VLOOKUP(L75,模板!A:B,2,FALSE)</f>
        <v>无模板</v>
      </c>
      <c r="L75" t="s">
        <v>78</v>
      </c>
      <c r="M75" t="s">
        <v>279</v>
      </c>
    </row>
    <row r="76" spans="2:14">
      <c r="B76" t="s">
        <v>41</v>
      </c>
      <c r="F76" s="2"/>
      <c r="G76" t="s">
        <v>77</v>
      </c>
      <c r="H76" t="str">
        <f>VLOOKUP(G76,模板!G:H,2,FALSE)</f>
        <v>平时小收益，触发大收益</v>
      </c>
      <c r="I76" t="s">
        <v>172</v>
      </c>
      <c r="J76" t="s">
        <v>280</v>
      </c>
      <c r="K76" t="str">
        <f>VLOOKUP(L76,模板!A:B,2,FALSE)</f>
        <v>伤害，回费，开局特效</v>
      </c>
      <c r="L76" t="s">
        <v>0</v>
      </c>
      <c r="M76" t="s">
        <v>281</v>
      </c>
      <c r="N76" t="s">
        <v>282</v>
      </c>
    </row>
    <row r="77" spans="6:14">
      <c r="F77" s="2"/>
      <c r="G77" t="s">
        <v>77</v>
      </c>
      <c r="H77" t="str">
        <f>VLOOKUP(G77,模板!G:H,2,FALSE)</f>
        <v>平时小收益，触发大收益</v>
      </c>
      <c r="I77" t="s">
        <v>142</v>
      </c>
      <c r="J77" t="s">
        <v>283</v>
      </c>
      <c r="K77" t="str">
        <f>VLOOKUP(L77,模板!A:B,2,FALSE)</f>
        <v>伤害，回费，开局特效</v>
      </c>
      <c r="L77" t="s">
        <v>0</v>
      </c>
      <c r="M77" t="s">
        <v>284</v>
      </c>
      <c r="N77" t="s">
        <v>285</v>
      </c>
    </row>
    <row r="78" spans="2:14">
      <c r="B78" t="s">
        <v>41</v>
      </c>
      <c r="F78" s="2"/>
      <c r="G78" t="s">
        <v>77</v>
      </c>
      <c r="H78" t="str">
        <f>VLOOKUP(G78,模板!G:H,2,FALSE)</f>
        <v>平时小收益，触发大收益</v>
      </c>
      <c r="I78" t="s">
        <v>286</v>
      </c>
      <c r="J78" t="s">
        <v>287</v>
      </c>
      <c r="K78" t="str">
        <f>VLOOKUP(L78,模板!A:B,2,FALSE)</f>
        <v>伤害，回费，开局特效</v>
      </c>
      <c r="L78" t="s">
        <v>0</v>
      </c>
      <c r="M78" t="s">
        <v>288</v>
      </c>
      <c r="N78" s="3" t="s">
        <v>289</v>
      </c>
    </row>
    <row r="79" spans="6:13">
      <c r="F79" s="2"/>
      <c r="H79" t="e">
        <f>VLOOKUP(G79,模板!G:H,2,FALSE)</f>
        <v>#N/A</v>
      </c>
      <c r="I79" t="s">
        <v>250</v>
      </c>
      <c r="K79" t="str">
        <f>VLOOKUP(L79,模板!A:B,2,FALSE)</f>
        <v>伤害，回费，开局特效</v>
      </c>
      <c r="L79" t="s">
        <v>0</v>
      </c>
      <c r="M79" t="s">
        <v>290</v>
      </c>
    </row>
    <row r="80" spans="2:14">
      <c r="B80" t="s">
        <v>41</v>
      </c>
      <c r="F80" s="2"/>
      <c r="G80" t="s">
        <v>77</v>
      </c>
      <c r="H80" t="str">
        <f>VLOOKUP(G80,模板!G:H,2,FALSE)</f>
        <v>平时小收益，触发大收益</v>
      </c>
      <c r="I80" t="s">
        <v>172</v>
      </c>
      <c r="J80" t="s">
        <v>291</v>
      </c>
      <c r="K80" t="str">
        <f>VLOOKUP(L80,模板!A:B,2,FALSE)</f>
        <v>伤害，回费，开局特效</v>
      </c>
      <c r="L80" t="s">
        <v>0</v>
      </c>
      <c r="M80" t="s">
        <v>292</v>
      </c>
      <c r="N80" t="s">
        <v>293</v>
      </c>
    </row>
    <row r="81" spans="6:13">
      <c r="F81" s="2"/>
      <c r="G81" t="s">
        <v>77</v>
      </c>
      <c r="H81" t="str">
        <f>VLOOKUP(G81,模板!G:H,2,FALSE)</f>
        <v>平时小收益，触发大收益</v>
      </c>
      <c r="I81" t="s">
        <v>250</v>
      </c>
      <c r="K81" t="str">
        <f>VLOOKUP(L81,模板!A:B,2,FALSE)</f>
        <v>伤害，回费，开局特效</v>
      </c>
      <c r="L81" t="s">
        <v>0</v>
      </c>
      <c r="M81" t="s">
        <v>294</v>
      </c>
    </row>
    <row r="82" spans="2:13">
      <c r="B82" t="s">
        <v>46</v>
      </c>
      <c r="F82" s="2"/>
      <c r="H82" t="e">
        <f>VLOOKUP(G82,模板!G:H,2,FALSE)</f>
        <v>#N/A</v>
      </c>
      <c r="I82" t="s">
        <v>295</v>
      </c>
      <c r="J82" t="s">
        <v>296</v>
      </c>
      <c r="K82" t="str">
        <f>VLOOKUP(L82,模板!A:B,2,FALSE)</f>
        <v>伤害，格挡</v>
      </c>
      <c r="L82" t="s">
        <v>7</v>
      </c>
      <c r="M82" t="s">
        <v>297</v>
      </c>
    </row>
    <row r="83" spans="2:13">
      <c r="B83" t="s">
        <v>46</v>
      </c>
      <c r="F83" s="2"/>
      <c r="G83" t="s">
        <v>72</v>
      </c>
      <c r="H83" t="str">
        <f>VLOOKUP(G83,模板!G:H,2,FALSE)</f>
        <v>平时小收益，触发大收益</v>
      </c>
      <c r="I83" t="s">
        <v>298</v>
      </c>
      <c r="J83" t="s">
        <v>250</v>
      </c>
      <c r="K83" t="str">
        <f>VLOOKUP(L83,模板!A:B,2,FALSE)</f>
        <v>伤害，格挡</v>
      </c>
      <c r="L83" t="s">
        <v>7</v>
      </c>
      <c r="M83" t="s">
        <v>297</v>
      </c>
    </row>
    <row r="84" ht="15" spans="6:14">
      <c r="F84" s="2"/>
      <c r="H84" t="e">
        <f>VLOOKUP(G84,模板!G:H,2,FALSE)</f>
        <v>#N/A</v>
      </c>
      <c r="I84" t="s">
        <v>299</v>
      </c>
      <c r="J84" t="s">
        <v>300</v>
      </c>
      <c r="K84" t="str">
        <f>VLOOKUP(L84,模板!A:B,2,FALSE)</f>
        <v>80100连击伤害，格挡</v>
      </c>
      <c r="L84" t="s">
        <v>22</v>
      </c>
      <c r="M84" t="s">
        <v>301</v>
      </c>
      <c r="N84" s="6" t="s">
        <v>302</v>
      </c>
    </row>
    <row r="85" spans="6:13">
      <c r="F85" s="2"/>
      <c r="H85" t="e">
        <f>VLOOKUP(G85,模板!G:H,2,FALSE)</f>
        <v>#N/A</v>
      </c>
      <c r="K85" t="e">
        <f>VLOOKUP(L85,模板!A:B,2,FALSE)</f>
        <v>#N/A</v>
      </c>
      <c r="M85" t="s">
        <v>303</v>
      </c>
    </row>
    <row r="86" spans="6:13">
      <c r="F86" s="2"/>
      <c r="H86" t="e">
        <f>VLOOKUP(G86,模板!G:H,2,FALSE)</f>
        <v>#N/A</v>
      </c>
      <c r="K86" t="e">
        <f>VLOOKUP(L86,模板!A:B,2,FALSE)</f>
        <v>#N/A</v>
      </c>
      <c r="M86" t="s">
        <v>304</v>
      </c>
    </row>
    <row r="87" spans="6:13">
      <c r="F87" s="2"/>
      <c r="H87" t="e">
        <f>VLOOKUP(G87,模板!G:H,2,FALSE)</f>
        <v>#N/A</v>
      </c>
      <c r="K87" t="e">
        <f>VLOOKUP(L87,模板!A:B,2,FALSE)</f>
        <v>#N/A</v>
      </c>
      <c r="M87" t="s">
        <v>305</v>
      </c>
    </row>
    <row r="88" spans="6:13">
      <c r="F88" s="2"/>
      <c r="H88" t="e">
        <f>VLOOKUP(G88,模板!G:H,2,FALSE)</f>
        <v>#N/A</v>
      </c>
      <c r="K88" t="e">
        <f>VLOOKUP(L88,模板!A:B,2,FALSE)</f>
        <v>#N/A</v>
      </c>
      <c r="M88" t="s">
        <v>306</v>
      </c>
    </row>
    <row r="89" spans="6:13">
      <c r="F89" s="2"/>
      <c r="H89" t="e">
        <f>VLOOKUP(G89,模板!G:H,2,FALSE)</f>
        <v>#N/A</v>
      </c>
      <c r="K89" t="e">
        <f>VLOOKUP(L89,模板!A:B,2,FALSE)</f>
        <v>#N/A</v>
      </c>
      <c r="M89" t="s">
        <v>307</v>
      </c>
    </row>
    <row r="90" spans="6:13">
      <c r="F90" s="2"/>
      <c r="H90" t="e">
        <f>VLOOKUP(G90,模板!G:H,2,FALSE)</f>
        <v>#N/A</v>
      </c>
      <c r="K90" t="e">
        <f>VLOOKUP(L90,模板!A:B,2,FALSE)</f>
        <v>#N/A</v>
      </c>
      <c r="M90" t="s">
        <v>308</v>
      </c>
    </row>
    <row r="91" spans="6:13">
      <c r="F91" s="2"/>
      <c r="H91" t="e">
        <f>VLOOKUP(G91,模板!G:H,2,FALSE)</f>
        <v>#N/A</v>
      </c>
      <c r="K91" t="e">
        <f>VLOOKUP(L91,模板!A:B,2,FALSE)</f>
        <v>#N/A</v>
      </c>
      <c r="M91" t="s">
        <v>309</v>
      </c>
    </row>
    <row r="92" spans="6:13">
      <c r="F92" s="2"/>
      <c r="H92" t="e">
        <f>VLOOKUP(G92,模板!G:H,2,FALSE)</f>
        <v>#N/A</v>
      </c>
      <c r="K92" t="e">
        <f>VLOOKUP(L92,模板!A:B,2,FALSE)</f>
        <v>#N/A</v>
      </c>
      <c r="M92" t="s">
        <v>310</v>
      </c>
    </row>
    <row r="93" spans="6:13">
      <c r="F93" s="2"/>
      <c r="H93" t="e">
        <f>VLOOKUP(G93,模板!G:H,2,FALSE)</f>
        <v>#N/A</v>
      </c>
      <c r="K93" t="e">
        <f>VLOOKUP(L93,模板!A:B,2,FALSE)</f>
        <v>#N/A</v>
      </c>
      <c r="M93" t="s">
        <v>311</v>
      </c>
    </row>
    <row r="94" spans="6:13">
      <c r="F94" s="2"/>
      <c r="H94" t="e">
        <f>VLOOKUP(G94,模板!G:H,2,FALSE)</f>
        <v>#N/A</v>
      </c>
      <c r="K94" t="e">
        <f>VLOOKUP(L94,模板!A:B,2,FALSE)</f>
        <v>#N/A</v>
      </c>
      <c r="M94" t="s">
        <v>312</v>
      </c>
    </row>
    <row r="95" spans="6:13">
      <c r="F95" s="2"/>
      <c r="H95" t="e">
        <f>VLOOKUP(G95,模板!G:H,2,FALSE)</f>
        <v>#N/A</v>
      </c>
      <c r="K95" t="e">
        <f>VLOOKUP(L95,模板!A:B,2,FALSE)</f>
        <v>#N/A</v>
      </c>
      <c r="M95" t="s">
        <v>313</v>
      </c>
    </row>
    <row r="96" spans="6:13">
      <c r="F96" s="2"/>
      <c r="H96" t="e">
        <f>VLOOKUP(G96,模板!G:H,2,FALSE)</f>
        <v>#N/A</v>
      </c>
      <c r="K96" t="e">
        <f>VLOOKUP(L96,模板!A:B,2,FALSE)</f>
        <v>#N/A</v>
      </c>
      <c r="M96" t="s">
        <v>314</v>
      </c>
    </row>
    <row r="97" spans="6:13">
      <c r="F97" s="2"/>
      <c r="H97" t="e">
        <f>VLOOKUP(G97,模板!G:H,2,FALSE)</f>
        <v>#N/A</v>
      </c>
      <c r="K97" t="e">
        <f>VLOOKUP(L97,模板!A:B,2,FALSE)</f>
        <v>#N/A</v>
      </c>
      <c r="M97" t="s">
        <v>315</v>
      </c>
    </row>
    <row r="98" spans="6:13">
      <c r="F98" s="2"/>
      <c r="H98" t="e">
        <f>VLOOKUP(G98,模板!G:H,2,FALSE)</f>
        <v>#N/A</v>
      </c>
      <c r="K98" t="str">
        <f>VLOOKUP(L98,模板!A:B,2,FALSE)</f>
        <v>大量伤害</v>
      </c>
      <c r="L98" t="s">
        <v>53</v>
      </c>
      <c r="M98" t="s">
        <v>316</v>
      </c>
    </row>
    <row r="99" spans="6:13">
      <c r="F99" s="2"/>
      <c r="H99" t="e">
        <f>VLOOKUP(G99,模板!G:H,2,FALSE)</f>
        <v>#N/A</v>
      </c>
      <c r="K99" t="str">
        <f>VLOOKUP(L99,模板!A:B,2,FALSE)</f>
        <v>伤害</v>
      </c>
      <c r="L99" t="s">
        <v>55</v>
      </c>
      <c r="M99" t="s">
        <v>317</v>
      </c>
    </row>
    <row r="100" spans="6:13">
      <c r="F100" s="2"/>
      <c r="H100" t="e">
        <f>VLOOKUP(G100,模板!G:H,2,FALSE)</f>
        <v>#N/A</v>
      </c>
      <c r="K100" t="str">
        <f>VLOOKUP(L100,模板!A:B,2,FALSE)</f>
        <v>伤害</v>
      </c>
      <c r="L100" t="s">
        <v>42</v>
      </c>
      <c r="M100" t="s">
        <v>318</v>
      </c>
    </row>
    <row r="101" spans="6:13">
      <c r="F101" s="2"/>
      <c r="H101" t="e">
        <f>VLOOKUP(G101,模板!G:H,2,FALSE)</f>
        <v>#N/A</v>
      </c>
      <c r="K101" t="e">
        <f>VLOOKUP(L101,模板!A:B,2,FALSE)</f>
        <v>#N/A</v>
      </c>
      <c r="M101" t="s">
        <v>319</v>
      </c>
    </row>
    <row r="102" spans="6:13">
      <c r="F102" s="2"/>
      <c r="H102" t="e">
        <f>VLOOKUP(G102,模板!G:H,2,FALSE)</f>
        <v>#N/A</v>
      </c>
      <c r="K102" t="e">
        <f>VLOOKUP(L102,模板!A:B,2,FALSE)</f>
        <v>#N/A</v>
      </c>
      <c r="M102" t="s">
        <v>320</v>
      </c>
    </row>
    <row r="103" spans="6:13">
      <c r="F103" s="2"/>
      <c r="H103" t="e">
        <f>VLOOKUP(G103,模板!G:H,2,FALSE)</f>
        <v>#N/A</v>
      </c>
      <c r="K103" t="str">
        <f>VLOOKUP(L103,模板!A:B,2,FALSE)</f>
        <v>伤害</v>
      </c>
      <c r="L103" t="s">
        <v>55</v>
      </c>
      <c r="M103" t="s">
        <v>321</v>
      </c>
    </row>
    <row r="104" spans="6:13">
      <c r="F104" s="2"/>
      <c r="H104" t="e">
        <f>VLOOKUP(G104,模板!G:H,2,FALSE)</f>
        <v>#N/A</v>
      </c>
      <c r="K104" t="e">
        <f>VLOOKUP(L104,模板!A:B,2,FALSE)</f>
        <v>#N/A</v>
      </c>
      <c r="M104" t="s">
        <v>322</v>
      </c>
    </row>
    <row r="105" spans="6:13">
      <c r="F105" s="2"/>
      <c r="H105" t="e">
        <f>VLOOKUP(G105,模板!G:H,2,FALSE)</f>
        <v>#N/A</v>
      </c>
      <c r="K105" t="e">
        <f>VLOOKUP(L105,模板!A:B,2,FALSE)</f>
        <v>#N/A</v>
      </c>
      <c r="M105" t="s">
        <v>323</v>
      </c>
    </row>
    <row r="106" spans="6:13">
      <c r="F106" s="2"/>
      <c r="H106" t="e">
        <f>VLOOKUP(G106,模板!G:H,2,FALSE)</f>
        <v>#N/A</v>
      </c>
      <c r="K106" t="e">
        <f>VLOOKUP(L106,模板!A:B,2,FALSE)</f>
        <v>#N/A</v>
      </c>
      <c r="M106" t="s">
        <v>324</v>
      </c>
    </row>
    <row r="107" spans="6:13">
      <c r="F107" s="2"/>
      <c r="H107" t="e">
        <f>VLOOKUP(G107,模板!G:H,2,FALSE)</f>
        <v>#N/A</v>
      </c>
      <c r="K107" t="e">
        <f>VLOOKUP(L107,模板!A:B,2,FALSE)</f>
        <v>#N/A</v>
      </c>
      <c r="M107" t="s">
        <v>325</v>
      </c>
    </row>
    <row r="108" spans="8:13">
      <c r="H108" t="e">
        <f>VLOOKUP(G108,模板!G:H,2,FALSE)</f>
        <v>#N/A</v>
      </c>
      <c r="K108" t="e">
        <f>VLOOKUP(L108,模板!A:B,2,FALSE)</f>
        <v>#N/A</v>
      </c>
      <c r="M108" t="s">
        <v>326</v>
      </c>
    </row>
    <row r="109" spans="8:13">
      <c r="H109" t="e">
        <f>VLOOKUP(G109,模板!G:H,2,FALSE)</f>
        <v>#N/A</v>
      </c>
      <c r="K109" t="e">
        <f>VLOOKUP(L109,模板!A:B,2,FALSE)</f>
        <v>#N/A</v>
      </c>
      <c r="M109" t="s">
        <v>327</v>
      </c>
    </row>
    <row r="110" spans="8:13">
      <c r="H110" t="e">
        <f>VLOOKUP(G110,模板!G:H,2,FALSE)</f>
        <v>#N/A</v>
      </c>
      <c r="K110" t="e">
        <f>VLOOKUP(L110,模板!A:B,2,FALSE)</f>
        <v>#N/A</v>
      </c>
      <c r="M110" t="s">
        <v>328</v>
      </c>
    </row>
    <row r="111" spans="8:13">
      <c r="H111" t="e">
        <f>VLOOKUP(G111,模板!G:H,2,FALSE)</f>
        <v>#N/A</v>
      </c>
      <c r="K111" t="e">
        <f>VLOOKUP(L111,模板!A:B,2,FALSE)</f>
        <v>#N/A</v>
      </c>
      <c r="M111" t="s">
        <v>329</v>
      </c>
    </row>
    <row r="112" spans="8:13">
      <c r="H112" t="e">
        <f>VLOOKUP(G112,模板!G:H,2,FALSE)</f>
        <v>#N/A</v>
      </c>
      <c r="K112" t="e">
        <f>VLOOKUP(L112,模板!A:B,2,FALSE)</f>
        <v>#N/A</v>
      </c>
      <c r="M112" t="s">
        <v>330</v>
      </c>
    </row>
    <row r="113" spans="8:13">
      <c r="H113" t="e">
        <f>VLOOKUP(G113,模板!G:H,2,FALSE)</f>
        <v>#N/A</v>
      </c>
      <c r="K113" t="e">
        <f>VLOOKUP(L113,模板!A:B,2,FALSE)</f>
        <v>#N/A</v>
      </c>
      <c r="M113" t="s">
        <v>331</v>
      </c>
    </row>
    <row r="114" spans="8:13">
      <c r="H114" t="e">
        <f>VLOOKUP(G114,模板!G:H,2,FALSE)</f>
        <v>#N/A</v>
      </c>
      <c r="K114" t="e">
        <f>VLOOKUP(L114,模板!A:B,2,FALSE)</f>
        <v>#N/A</v>
      </c>
      <c r="M114" t="s">
        <v>332</v>
      </c>
    </row>
    <row r="115" spans="8:13">
      <c r="H115" t="e">
        <f>VLOOKUP(G115,模板!G:H,2,FALSE)</f>
        <v>#N/A</v>
      </c>
      <c r="K115" t="e">
        <f>VLOOKUP(L115,模板!A:B,2,FALSE)</f>
        <v>#N/A</v>
      </c>
      <c r="M115" t="s">
        <v>333</v>
      </c>
    </row>
    <row r="116" spans="8:13">
      <c r="H116" t="e">
        <f>VLOOKUP(G116,模板!G:H,2,FALSE)</f>
        <v>#N/A</v>
      </c>
      <c r="K116" t="e">
        <f>VLOOKUP(L116,模板!A:B,2,FALSE)</f>
        <v>#N/A</v>
      </c>
      <c r="M116" t="s">
        <v>334</v>
      </c>
    </row>
    <row r="117" spans="8:13">
      <c r="H117" t="e">
        <f>VLOOKUP(G117,模板!G:H,2,FALSE)</f>
        <v>#N/A</v>
      </c>
      <c r="K117" t="e">
        <f>VLOOKUP(L117,模板!A:B,2,FALSE)</f>
        <v>#N/A</v>
      </c>
      <c r="M117" t="s">
        <v>335</v>
      </c>
    </row>
    <row r="118" spans="8:13">
      <c r="H118" t="e">
        <f>VLOOKUP(G118,模板!G:H,2,FALSE)</f>
        <v>#N/A</v>
      </c>
      <c r="K118" t="e">
        <f>VLOOKUP(L118,模板!A:B,2,FALSE)</f>
        <v>#N/A</v>
      </c>
      <c r="M118" t="s">
        <v>336</v>
      </c>
    </row>
    <row r="119" spans="8:13">
      <c r="H119" t="e">
        <f>VLOOKUP(G119,模板!G:H,2,FALSE)</f>
        <v>#N/A</v>
      </c>
      <c r="K119" t="e">
        <f>VLOOKUP(L119,模板!A:B,2,FALSE)</f>
        <v>#N/A</v>
      </c>
      <c r="M119" t="s">
        <v>337</v>
      </c>
    </row>
    <row r="120" spans="8:13">
      <c r="H120" t="e">
        <f>VLOOKUP(G120,模板!G:H,2,FALSE)</f>
        <v>#N/A</v>
      </c>
      <c r="K120" t="e">
        <f>VLOOKUP(L120,模板!A:B,2,FALSE)</f>
        <v>#N/A</v>
      </c>
      <c r="M120" t="s">
        <v>338</v>
      </c>
    </row>
    <row r="121" spans="8:13">
      <c r="H121" t="e">
        <f>VLOOKUP(G121,模板!G:H,2,FALSE)</f>
        <v>#N/A</v>
      </c>
      <c r="K121" t="e">
        <f>VLOOKUP(L121,模板!A:B,2,FALSE)</f>
        <v>#N/A</v>
      </c>
      <c r="M121" t="s">
        <v>339</v>
      </c>
    </row>
    <row r="122" spans="8:13">
      <c r="H122" t="e">
        <f>VLOOKUP(G122,模板!G:H,2,FALSE)</f>
        <v>#N/A</v>
      </c>
      <c r="K122" t="e">
        <f>VLOOKUP(L122,模板!A:B,2,FALSE)</f>
        <v>#N/A</v>
      </c>
      <c r="M122" t="s">
        <v>340</v>
      </c>
    </row>
    <row r="123" spans="8:13">
      <c r="H123" t="e">
        <f>VLOOKUP(G123,模板!G:H,2,FALSE)</f>
        <v>#N/A</v>
      </c>
      <c r="K123" t="e">
        <f>VLOOKUP(L123,模板!A:B,2,FALSE)</f>
        <v>#N/A</v>
      </c>
      <c r="M123" t="s">
        <v>341</v>
      </c>
    </row>
    <row r="124" spans="8:13">
      <c r="H124" t="e">
        <f>VLOOKUP(G124,模板!G:H,2,FALSE)</f>
        <v>#N/A</v>
      </c>
      <c r="K124" t="e">
        <f>VLOOKUP(L124,模板!A:B,2,FALSE)</f>
        <v>#N/A</v>
      </c>
      <c r="M124" t="s">
        <v>342</v>
      </c>
    </row>
    <row r="125" spans="8:13">
      <c r="H125" t="e">
        <f>VLOOKUP(G125,模板!G:H,2,FALSE)</f>
        <v>#N/A</v>
      </c>
      <c r="K125" t="e">
        <f>VLOOKUP(L125,模板!A:B,2,FALSE)</f>
        <v>#N/A</v>
      </c>
      <c r="M125" t="s">
        <v>343</v>
      </c>
    </row>
    <row r="126" spans="8:13">
      <c r="H126" t="e">
        <f>VLOOKUP(G126,模板!G:H,2,FALSE)</f>
        <v>#N/A</v>
      </c>
      <c r="K126" t="e">
        <f>VLOOKUP(L126,模板!A:B,2,FALSE)</f>
        <v>#N/A</v>
      </c>
      <c r="M126" t="s">
        <v>344</v>
      </c>
    </row>
    <row r="127" spans="8:13">
      <c r="H127" t="e">
        <f>VLOOKUP(G127,模板!G:H,2,FALSE)</f>
        <v>#N/A</v>
      </c>
      <c r="K127" t="e">
        <f>VLOOKUP(L127,模板!A:B,2,FALSE)</f>
        <v>#N/A</v>
      </c>
      <c r="M127" t="s">
        <v>345</v>
      </c>
    </row>
    <row r="128" spans="8:13">
      <c r="H128" t="e">
        <f>VLOOKUP(G128,模板!G:H,2,FALSE)</f>
        <v>#N/A</v>
      </c>
      <c r="K128" t="e">
        <f>VLOOKUP(L128,模板!A:B,2,FALSE)</f>
        <v>#N/A</v>
      </c>
      <c r="M128" t="s">
        <v>346</v>
      </c>
    </row>
    <row r="129" spans="8:13">
      <c r="H129" t="e">
        <f>VLOOKUP(G129,模板!G:H,2,FALSE)</f>
        <v>#N/A</v>
      </c>
      <c r="K129" t="e">
        <f>VLOOKUP(L129,模板!A:B,2,FALSE)</f>
        <v>#N/A</v>
      </c>
      <c r="M129" t="s">
        <v>347</v>
      </c>
    </row>
    <row r="130" spans="8:13">
      <c r="H130" t="e">
        <f>VLOOKUP(G130,模板!G:H,2,FALSE)</f>
        <v>#N/A</v>
      </c>
      <c r="K130" t="e">
        <f>VLOOKUP(L130,模板!A:B,2,FALSE)</f>
        <v>#N/A</v>
      </c>
      <c r="M130" t="s">
        <v>348</v>
      </c>
    </row>
    <row r="131" spans="8:13">
      <c r="H131" t="e">
        <f>VLOOKUP(G131,模板!G:H,2,FALSE)</f>
        <v>#N/A</v>
      </c>
      <c r="K131" t="e">
        <f>VLOOKUP(L131,模板!A:B,2,FALSE)</f>
        <v>#N/A</v>
      </c>
      <c r="M131" t="s">
        <v>349</v>
      </c>
    </row>
    <row r="132" spans="8:13">
      <c r="H132" t="e">
        <f>VLOOKUP(G132,模板!G:H,2,FALSE)</f>
        <v>#N/A</v>
      </c>
      <c r="K132" t="e">
        <f>VLOOKUP(L132,模板!A:B,2,FALSE)</f>
        <v>#N/A</v>
      </c>
      <c r="M132" t="s">
        <v>350</v>
      </c>
    </row>
    <row r="133" spans="8:13">
      <c r="H133" t="e">
        <f>VLOOKUP(G133,模板!G:H,2,FALSE)</f>
        <v>#N/A</v>
      </c>
      <c r="K133" t="e">
        <f>VLOOKUP(L133,模板!A:B,2,FALSE)</f>
        <v>#N/A</v>
      </c>
      <c r="M133" t="s">
        <v>351</v>
      </c>
    </row>
    <row r="134" spans="8:13">
      <c r="H134" t="e">
        <f>VLOOKUP(G134,模板!G:H,2,FALSE)</f>
        <v>#N/A</v>
      </c>
      <c r="K134" t="e">
        <f>VLOOKUP(L134,模板!A:B,2,FALSE)</f>
        <v>#N/A</v>
      </c>
      <c r="M134" t="s">
        <v>352</v>
      </c>
    </row>
    <row r="135" spans="8:13">
      <c r="H135" t="e">
        <f>VLOOKUP(G135,模板!G:H,2,FALSE)</f>
        <v>#N/A</v>
      </c>
      <c r="K135" t="e">
        <f>VLOOKUP(L135,模板!A:B,2,FALSE)</f>
        <v>#N/A</v>
      </c>
      <c r="M135" t="s">
        <v>353</v>
      </c>
    </row>
    <row r="136" spans="8:13">
      <c r="H136" t="e">
        <f>VLOOKUP(G136,模板!G:H,2,FALSE)</f>
        <v>#N/A</v>
      </c>
      <c r="K136" t="e">
        <f>VLOOKUP(L136,模板!A:B,2,FALSE)</f>
        <v>#N/A</v>
      </c>
      <c r="M136" t="s">
        <v>354</v>
      </c>
    </row>
    <row r="137" spans="8:13">
      <c r="H137" t="e">
        <f>VLOOKUP(G137,模板!G:H,2,FALSE)</f>
        <v>#N/A</v>
      </c>
      <c r="K137" t="e">
        <f>VLOOKUP(L137,模板!A:B,2,FALSE)</f>
        <v>#N/A</v>
      </c>
      <c r="M137" t="s">
        <v>355</v>
      </c>
    </row>
    <row r="138" spans="8:13">
      <c r="H138" t="e">
        <f>VLOOKUP(G138,模板!G:H,2,FALSE)</f>
        <v>#N/A</v>
      </c>
      <c r="K138" t="e">
        <f>VLOOKUP(L138,模板!A:B,2,FALSE)</f>
        <v>#N/A</v>
      </c>
      <c r="M138" t="s">
        <v>356</v>
      </c>
    </row>
    <row r="139" spans="8:13">
      <c r="H139" t="e">
        <f>VLOOKUP(G139,模板!G:H,2,FALSE)</f>
        <v>#N/A</v>
      </c>
      <c r="K139" t="e">
        <f>VLOOKUP(L139,模板!A:B,2,FALSE)</f>
        <v>#N/A</v>
      </c>
      <c r="M139" t="s">
        <v>357</v>
      </c>
    </row>
    <row r="140" spans="8:13">
      <c r="H140" t="e">
        <f>VLOOKUP(G140,模板!G:H,2,FALSE)</f>
        <v>#N/A</v>
      </c>
      <c r="K140" t="e">
        <f>VLOOKUP(L140,模板!A:B,2,FALSE)</f>
        <v>#N/A</v>
      </c>
      <c r="M140" t="s">
        <v>358</v>
      </c>
    </row>
    <row r="141" spans="8:13">
      <c r="H141" t="e">
        <f>VLOOKUP(G141,模板!G:H,2,FALSE)</f>
        <v>#N/A</v>
      </c>
      <c r="K141" t="e">
        <f>VLOOKUP(L141,模板!A:B,2,FALSE)</f>
        <v>#N/A</v>
      </c>
      <c r="M141" t="s">
        <v>359</v>
      </c>
    </row>
    <row r="142" spans="8:13">
      <c r="H142" t="e">
        <f>VLOOKUP(G142,模板!G:H,2,FALSE)</f>
        <v>#N/A</v>
      </c>
      <c r="K142" t="e">
        <f>VLOOKUP(L142,模板!A:B,2,FALSE)</f>
        <v>#N/A</v>
      </c>
      <c r="M142" t="s">
        <v>360</v>
      </c>
    </row>
    <row r="143" spans="8:13">
      <c r="H143" t="e">
        <f>VLOOKUP(G143,模板!G:H,2,FALSE)</f>
        <v>#N/A</v>
      </c>
      <c r="K143" t="e">
        <f>VLOOKUP(L143,模板!A:B,2,FALSE)</f>
        <v>#N/A</v>
      </c>
      <c r="M143" t="s">
        <v>361</v>
      </c>
    </row>
    <row r="144" spans="8:13">
      <c r="H144" t="e">
        <f>VLOOKUP(G144,模板!G:H,2,FALSE)</f>
        <v>#N/A</v>
      </c>
      <c r="K144" t="e">
        <f>VLOOKUP(L144,模板!A:B,2,FALSE)</f>
        <v>#N/A</v>
      </c>
      <c r="M144" t="s">
        <v>362</v>
      </c>
    </row>
    <row r="145" spans="8:13">
      <c r="H145" t="e">
        <f>VLOOKUP(G145,模板!G:H,2,FALSE)</f>
        <v>#N/A</v>
      </c>
      <c r="K145" t="e">
        <f>VLOOKUP(L145,模板!A:B,2,FALSE)</f>
        <v>#N/A</v>
      </c>
      <c r="M145" t="s">
        <v>363</v>
      </c>
    </row>
    <row r="146" spans="8:13">
      <c r="H146" t="e">
        <f>VLOOKUP(G146,模板!G:H,2,FALSE)</f>
        <v>#N/A</v>
      </c>
      <c r="K146" t="e">
        <f>VLOOKUP(L146,模板!A:B,2,FALSE)</f>
        <v>#N/A</v>
      </c>
      <c r="M146" t="s">
        <v>364</v>
      </c>
    </row>
    <row r="147" spans="8:13">
      <c r="H147" t="e">
        <f>VLOOKUP(G147,模板!G:H,2,FALSE)</f>
        <v>#N/A</v>
      </c>
      <c r="K147" t="e">
        <f>VLOOKUP(L147,模板!A:B,2,FALSE)</f>
        <v>#N/A</v>
      </c>
      <c r="M147" t="s">
        <v>365</v>
      </c>
    </row>
    <row r="148" spans="8:13">
      <c r="H148" t="e">
        <f>VLOOKUP(G148,模板!G:H,2,FALSE)</f>
        <v>#N/A</v>
      </c>
      <c r="K148" t="e">
        <f>VLOOKUP(L148,模板!A:B,2,FALSE)</f>
        <v>#N/A</v>
      </c>
      <c r="M148" t="s">
        <v>366</v>
      </c>
    </row>
    <row r="149" spans="8:13">
      <c r="H149" t="e">
        <f>VLOOKUP(G149,模板!G:H,2,FALSE)</f>
        <v>#N/A</v>
      </c>
      <c r="K149" t="e">
        <f>VLOOKUP(L149,模板!A:B,2,FALSE)</f>
        <v>#N/A</v>
      </c>
      <c r="M149" t="s">
        <v>367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模板</vt:lpstr>
      <vt:lpstr>方舟技能映射方案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混沌</cp:lastModifiedBy>
  <dcterms:created xsi:type="dcterms:W3CDTF">2021-02-05T07:06:00Z</dcterms:created>
  <dcterms:modified xsi:type="dcterms:W3CDTF">2021-02-27T10:22:39Z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