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chrishun\Box Sync\000 Projects IndEcol\90088200 EVD4EUR\X00 EurEVFootprints\Submission files\code\data\"/>
    </mc:Choice>
  </mc:AlternateContent>
  <xr:revisionPtr revIDLastSave="0" documentId="13_ncr:1_{AEC09C25-6931-495C-996A-5097E582416B}" xr6:coauthVersionLast="45" xr6:coauthVersionMax="45" xr10:uidLastSave="{00000000-0000-0000-0000-000000000000}"/>
  <bookViews>
    <workbookView xWindow="14760" yWindow="5700" windowWidth="12495" windowHeight="10950" activeTab="2" xr2:uid="{00000000-000D-0000-FFFF-FFFF00000000}"/>
  </bookViews>
  <sheets>
    <sheet name="Sheet1" sheetId="1" r:id="rId1"/>
    <sheet name="Sheet3" sheetId="3" r:id="rId2"/>
    <sheet name="alt_energ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3" l="1"/>
  <c r="C8" i="3"/>
  <c r="B3" i="3"/>
  <c r="C3" i="3"/>
  <c r="D3" i="3"/>
  <c r="E3" i="3"/>
  <c r="B2" i="3"/>
  <c r="C2" i="3"/>
  <c r="C5" i="3" s="1"/>
  <c r="D2" i="3"/>
  <c r="D5" i="3" s="1"/>
  <c r="E2" i="3"/>
  <c r="E8" i="3" s="1"/>
  <c r="E2" i="2"/>
  <c r="F2" i="2"/>
  <c r="G2" i="2"/>
  <c r="D2" i="2"/>
  <c r="D8" i="3" l="1"/>
  <c r="B8" i="3"/>
  <c r="E5" i="3"/>
  <c r="E10" i="1"/>
  <c r="F10" i="1"/>
  <c r="G10" i="1"/>
  <c r="D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Christine Hung</author>
    <author>tc={50411104-D421-4864-9159-C45E7C9EB28C}</author>
  </authors>
  <commentList>
    <comment ref="D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Christine Hung:</t>
        </r>
        <r>
          <rPr>
            <sz val="9"/>
            <color indexed="81"/>
            <rFont val="Tahoma"/>
            <family val="2"/>
          </rPr>
          <t xml:space="preserve">
253 kg battery pack, 0.60152 kg batt cell/kg battery pack
20 kWh el/kg batt cell</t>
        </r>
      </text>
    </comment>
    <comment ref="G7" authorId="1" shapeId="0" xr:uid="{50411104-D421-4864-9159-C45E7C9EB28C}">
      <text>
        <t>[Threaded comment]
Your version of Excel allows you to read this threaded comment; however, any edits to it will get removed if the file is opened in a newer version of Excel. Learn more: https://go.microsoft.com/fwlink/?linkid=870924
Comment:
    WLTP values, average per segment, from EV database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tc={7D31461C-9010-4911-9A56-73609FB9C97F}</author>
  </authors>
  <commentList>
    <comment ref="D2" authorId="0" shapeId="0" xr:uid="{7D31461C-9010-4911-9A56-73609FB9C97F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Corresponds to 65 kWhe/kWhc, from Tesla Gigafactory 1 (battery cell production + battery modules and assembly), as per Kurland 2019</t>
      </text>
    </comment>
  </commentList>
</comments>
</file>

<file path=xl/sharedStrings.xml><?xml version="1.0" encoding="utf-8"?>
<sst xmlns="http://schemas.openxmlformats.org/spreadsheetml/2006/main" count="41" uniqueCount="20">
  <si>
    <t>A</t>
  </si>
  <si>
    <t>C</t>
  </si>
  <si>
    <t>D</t>
  </si>
  <si>
    <t>F</t>
  </si>
  <si>
    <t>BEV</t>
  </si>
  <si>
    <t>Batt size</t>
  </si>
  <si>
    <t>Use phase</t>
  </si>
  <si>
    <t>EOL</t>
  </si>
  <si>
    <t>ICEV</t>
  </si>
  <si>
    <t>t CO2</t>
  </si>
  <si>
    <t>kWh</t>
  </si>
  <si>
    <t>Wh/km</t>
  </si>
  <si>
    <t>Production, ROV</t>
  </si>
  <si>
    <t>Production el, battery</t>
  </si>
  <si>
    <t>Production, RObattery</t>
  </si>
  <si>
    <t>Production</t>
  </si>
  <si>
    <t>g CO2/km</t>
  </si>
  <si>
    <t>cycles</t>
  </si>
  <si>
    <t>km/battery lifetime</t>
  </si>
  <si>
    <t>Max EFC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</si>
</sst>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tine Hung" id="{FDFBB03C-7A38-4EF3-A5B0-64708E03A64A}" userId="S::chrishun@ntnu.no::a401f737-0463-4231-bcf0-4f88e0baa0c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7" dT="2020-02-11T19:31:54.17" personId="{FDFBB03C-7A38-4EF3-A5B0-64708E03A64A}" id="{50411104-D421-4864-9159-C45E7C9EB28C}">
    <text>WLTP values, average per segment, from EV database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2" dT="2021-03-05T12:19:43.23" personId="{FDFBB03C-7A38-4EF3-A5B0-64708E03A64A}" id="{7D31461C-9010-4911-9A56-73609FB9C97F}">
    <text>Corresponds to 65 kWhe/kWhc, from Tesla Gigafactory 1 (battery cell production + battery modules and assembly), as per Kurland 2019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G12"/>
  <sheetViews>
    <sheetView zoomScale="160" zoomScaleNormal="160" workbookViewId="0">
      <selection activeCell="C25" sqref="C25"/>
    </sheetView>
  </sheetViews>
  <sheetFormatPr defaultRowHeight="15" x14ac:dyDescent="0.25"/>
  <cols>
    <col min="2" max="2" width="16.140625" customWidth="1"/>
    <col min="3" max="3" width="9.5703125" bestFit="1" customWidth="1"/>
    <col min="4" max="7" width="10.42578125" customWidth="1"/>
  </cols>
  <sheetData>
    <row r="1" spans="1:7" x14ac:dyDescent="0.25">
      <c r="D1" t="s">
        <v>0</v>
      </c>
      <c r="E1" t="s">
        <v>1</v>
      </c>
      <c r="F1" t="s">
        <v>2</v>
      </c>
      <c r="G1" t="s">
        <v>3</v>
      </c>
    </row>
    <row r="2" spans="1:7" x14ac:dyDescent="0.25">
      <c r="A2" t="s">
        <v>4</v>
      </c>
      <c r="B2" t="s">
        <v>5</v>
      </c>
      <c r="C2" t="s">
        <v>10</v>
      </c>
      <c r="D2">
        <v>26.6</v>
      </c>
      <c r="E2">
        <v>42.1</v>
      </c>
      <c r="F2">
        <v>59.9</v>
      </c>
      <c r="G2">
        <v>89.8</v>
      </c>
    </row>
    <row r="3" spans="1:7" x14ac:dyDescent="0.25">
      <c r="B3" t="s">
        <v>12</v>
      </c>
      <c r="C3" t="s">
        <v>9</v>
      </c>
      <c r="D3">
        <v>4.8</v>
      </c>
      <c r="E3">
        <v>6.5</v>
      </c>
      <c r="F3">
        <v>7</v>
      </c>
      <c r="G3">
        <v>8</v>
      </c>
    </row>
    <row r="4" spans="1:7" x14ac:dyDescent="0.25">
      <c r="B4" t="s">
        <v>13</v>
      </c>
      <c r="C4" t="s">
        <v>10</v>
      </c>
      <c r="D4" s="3">
        <v>3045.8679999999999</v>
      </c>
      <c r="E4" s="3">
        <v>4822.9879679999995</v>
      </c>
      <c r="F4" s="3">
        <v>6853.650803999999</v>
      </c>
      <c r="G4" s="3">
        <v>9138.2758800000011</v>
      </c>
    </row>
    <row r="5" spans="1:7" x14ac:dyDescent="0.25">
      <c r="B5" t="s">
        <v>14</v>
      </c>
      <c r="C5" t="s">
        <v>9</v>
      </c>
      <c r="D5" s="2">
        <v>2.5014584034463323</v>
      </c>
      <c r="E5" s="2">
        <v>3.675743128153754</v>
      </c>
      <c r="F5" s="2">
        <v>5.1410251227883261</v>
      </c>
      <c r="G5" s="2">
        <v>6.8760853669046842</v>
      </c>
    </row>
    <row r="6" spans="1:7" x14ac:dyDescent="0.25">
      <c r="B6" t="s">
        <v>19</v>
      </c>
      <c r="C6" t="s">
        <v>17</v>
      </c>
      <c r="D6" s="2">
        <v>1500</v>
      </c>
      <c r="E6" s="2">
        <v>1500</v>
      </c>
      <c r="F6" s="2">
        <v>1500</v>
      </c>
      <c r="G6" s="2">
        <v>1500</v>
      </c>
    </row>
    <row r="7" spans="1:7" x14ac:dyDescent="0.25">
      <c r="B7" t="s">
        <v>6</v>
      </c>
      <c r="C7" t="s">
        <v>11</v>
      </c>
      <c r="D7" s="1">
        <v>161.1</v>
      </c>
      <c r="E7" s="1">
        <v>179.2</v>
      </c>
      <c r="F7" s="1">
        <v>172.7</v>
      </c>
      <c r="G7" s="1">
        <v>211</v>
      </c>
    </row>
    <row r="8" spans="1:7" x14ac:dyDescent="0.25">
      <c r="B8" t="s">
        <v>7</v>
      </c>
      <c r="C8" t="s">
        <v>9</v>
      </c>
      <c r="D8">
        <v>0.5</v>
      </c>
      <c r="E8">
        <v>0.7</v>
      </c>
      <c r="F8">
        <v>0.7</v>
      </c>
      <c r="G8">
        <v>0.9</v>
      </c>
    </row>
    <row r="9" spans="1:7" x14ac:dyDescent="0.25">
      <c r="A9" t="s">
        <v>8</v>
      </c>
      <c r="B9" t="s">
        <v>15</v>
      </c>
      <c r="C9" t="s">
        <v>9</v>
      </c>
      <c r="D9">
        <v>3.6</v>
      </c>
      <c r="E9">
        <v>5.4</v>
      </c>
      <c r="F9">
        <v>8.5</v>
      </c>
      <c r="G9">
        <v>10.5</v>
      </c>
    </row>
    <row r="10" spans="1:7" x14ac:dyDescent="0.25">
      <c r="B10" t="s">
        <v>6</v>
      </c>
      <c r="C10" t="s">
        <v>16</v>
      </c>
      <c r="D10" s="4">
        <f>D12*1000000/180000</f>
        <v>131.86920980926431</v>
      </c>
      <c r="E10" s="4">
        <f t="shared" ref="E10:G10" si="0">E12*1000000/180000</f>
        <v>172.14933517964295</v>
      </c>
      <c r="F10" s="4">
        <f t="shared" si="0"/>
        <v>194.71006704039544</v>
      </c>
      <c r="G10" s="4">
        <f t="shared" si="0"/>
        <v>254.38157840860023</v>
      </c>
    </row>
    <row r="11" spans="1:7" x14ac:dyDescent="0.25">
      <c r="B11" t="s">
        <v>7</v>
      </c>
      <c r="C11" t="s">
        <v>9</v>
      </c>
      <c r="D11">
        <v>0.3</v>
      </c>
      <c r="E11">
        <v>0.5</v>
      </c>
      <c r="F11">
        <v>0.6</v>
      </c>
      <c r="G11">
        <v>0.7</v>
      </c>
    </row>
    <row r="12" spans="1:7" x14ac:dyDescent="0.25">
      <c r="B12" t="s">
        <v>6</v>
      </c>
      <c r="C12" t="s">
        <v>9</v>
      </c>
      <c r="D12" s="2">
        <v>23.736457765667577</v>
      </c>
      <c r="E12" s="2">
        <v>30.98688033233573</v>
      </c>
      <c r="F12" s="2">
        <v>35.047812067271181</v>
      </c>
      <c r="G12" s="2">
        <v>45.788684113548037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8226-EE62-48A3-B90B-A28D4879B86C}">
  <sheetPr>
    <tabColor theme="9" tint="0.59999389629810485"/>
  </sheetPr>
  <dimension ref="A2:E8"/>
  <sheetViews>
    <sheetView workbookViewId="0">
      <selection activeCell="B5" sqref="B5"/>
    </sheetView>
  </sheetViews>
  <sheetFormatPr defaultRowHeight="15" x14ac:dyDescent="0.25"/>
  <cols>
    <col min="1" max="1" width="18.85546875" bestFit="1" customWidth="1"/>
  </cols>
  <sheetData>
    <row r="2" spans="1:5" x14ac:dyDescent="0.25">
      <c r="A2" t="s">
        <v>10</v>
      </c>
      <c r="B2">
        <f>Sheet1!D2</f>
        <v>26.6</v>
      </c>
      <c r="C2">
        <f>Sheet1!E2</f>
        <v>42.1</v>
      </c>
      <c r="D2">
        <f>Sheet1!F2</f>
        <v>59.9</v>
      </c>
      <c r="E2">
        <f>Sheet1!G2</f>
        <v>89.8</v>
      </c>
    </row>
    <row r="3" spans="1:5" x14ac:dyDescent="0.25">
      <c r="A3" t="s">
        <v>11</v>
      </c>
      <c r="B3">
        <f>Sheet1!D7</f>
        <v>161.1</v>
      </c>
      <c r="C3">
        <f>Sheet1!E7</f>
        <v>179.2</v>
      </c>
      <c r="D3">
        <f>Sheet1!F7</f>
        <v>172.7</v>
      </c>
      <c r="E3">
        <f>Sheet1!G7</f>
        <v>211</v>
      </c>
    </row>
    <row r="4" spans="1:5" x14ac:dyDescent="0.25">
      <c r="A4" t="s">
        <v>17</v>
      </c>
      <c r="B4">
        <v>2000</v>
      </c>
      <c r="C4">
        <v>2000</v>
      </c>
      <c r="D4">
        <v>2000</v>
      </c>
      <c r="E4">
        <v>2000</v>
      </c>
    </row>
    <row r="5" spans="1:5" x14ac:dyDescent="0.25">
      <c r="A5" t="s">
        <v>18</v>
      </c>
      <c r="B5">
        <f>(AVERAGE(B2,0.8*B2)*1000*B4)/B3</f>
        <v>297206.70391061454</v>
      </c>
      <c r="C5">
        <f t="shared" ref="C5:E5" si="0">(C2*1000*C4)/C3</f>
        <v>469866.07142857148</v>
      </c>
      <c r="D5">
        <f t="shared" si="0"/>
        <v>693688.47712796764</v>
      </c>
      <c r="E5">
        <f t="shared" si="0"/>
        <v>851184.83412322274</v>
      </c>
    </row>
    <row r="7" spans="1:5" x14ac:dyDescent="0.25">
      <c r="A7" t="s">
        <v>17</v>
      </c>
      <c r="B7">
        <v>1000</v>
      </c>
      <c r="C7">
        <v>1000</v>
      </c>
      <c r="D7">
        <v>1000</v>
      </c>
      <c r="E7">
        <v>1000</v>
      </c>
    </row>
    <row r="8" spans="1:5" x14ac:dyDescent="0.25">
      <c r="A8" t="s">
        <v>18</v>
      </c>
      <c r="B8">
        <f>(B2*1000*B7)/B3</f>
        <v>165114.83550589698</v>
      </c>
      <c r="C8">
        <f t="shared" ref="C8:E8" si="1">(C2*1000*C7)/C3</f>
        <v>234933.03571428574</v>
      </c>
      <c r="D8">
        <f t="shared" si="1"/>
        <v>346844.23856398382</v>
      </c>
      <c r="E8">
        <f t="shared" si="1"/>
        <v>425592.41706161137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596D-5CE4-4504-93FB-8542EA3EC15C}">
  <sheetPr>
    <tabColor theme="9" tint="0.59999389629810485"/>
  </sheetPr>
  <dimension ref="A1:G2"/>
  <sheetViews>
    <sheetView tabSelected="1" zoomScale="160" zoomScaleNormal="160" workbookViewId="0">
      <selection activeCell="E26" sqref="E26"/>
    </sheetView>
  </sheetViews>
  <sheetFormatPr defaultRowHeight="15" x14ac:dyDescent="0.25"/>
  <cols>
    <col min="1" max="1" width="4.42578125" bestFit="1" customWidth="1"/>
    <col min="2" max="2" width="20.5703125" bestFit="1" customWidth="1"/>
    <col min="3" max="3" width="9.5703125" customWidth="1"/>
    <col min="4" max="7" width="10.42578125" customWidth="1"/>
  </cols>
  <sheetData>
    <row r="1" spans="1:7" x14ac:dyDescent="0.25">
      <c r="D1" t="s">
        <v>0</v>
      </c>
      <c r="E1" t="s">
        <v>1</v>
      </c>
      <c r="F1" t="s">
        <v>2</v>
      </c>
      <c r="G1" t="s">
        <v>3</v>
      </c>
    </row>
    <row r="2" spans="1:7" x14ac:dyDescent="0.25">
      <c r="A2" t="s">
        <v>4</v>
      </c>
      <c r="B2" t="s">
        <v>13</v>
      </c>
      <c r="C2" t="s">
        <v>10</v>
      </c>
      <c r="D2">
        <f>65*Sheet1!D2</f>
        <v>1729</v>
      </c>
      <c r="E2">
        <f>65*Sheet1!E2</f>
        <v>2736.5</v>
      </c>
      <c r="F2">
        <f>65*Sheet1!F2</f>
        <v>3893.5</v>
      </c>
      <c r="G2">
        <f>65*Sheet1!G2</f>
        <v>5837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alt_energy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Hung</dc:creator>
  <cp:lastModifiedBy>Christine Hung</cp:lastModifiedBy>
  <dcterms:created xsi:type="dcterms:W3CDTF">2018-06-04T07:32:30Z</dcterms:created>
  <dcterms:modified xsi:type="dcterms:W3CDTF">2021-03-09T16:53:06Z</dcterms:modified>
</cp:coreProperties>
</file>