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11\06_太田工場販売管理\見積関係2020\"/>
    </mc:Choice>
  </mc:AlternateContent>
  <xr:revisionPtr revIDLastSave="0" documentId="13_ncr:1_{C08494AF-1BCD-4E28-85F5-8716112559EB}" xr6:coauthVersionLast="46" xr6:coauthVersionMax="46" xr10:uidLastSave="{00000000-0000-0000-0000-000000000000}"/>
  <bookViews>
    <workbookView xWindow="38280" yWindow="-120" windowWidth="29040" windowHeight="15840" tabRatio="732" xr2:uid="{12FC9756-5473-46BA-A7BB-C2ACAA275DB3}"/>
  </bookViews>
  <sheets>
    <sheet name="合計" sheetId="15" r:id="rId1"/>
    <sheet name="2020年4月" sheetId="16" r:id="rId2"/>
    <sheet name="2020年5月" sheetId="17" r:id="rId3"/>
    <sheet name="2020年6月" sheetId="4" r:id="rId4"/>
    <sheet name="2020年7月" sheetId="5" r:id="rId5"/>
    <sheet name="2020年8月" sheetId="6" r:id="rId6"/>
    <sheet name="2020年9月" sheetId="7" r:id="rId7"/>
    <sheet name="2020年10月" sheetId="8" r:id="rId8"/>
    <sheet name="2020年11月" sheetId="9" r:id="rId9"/>
    <sheet name="2020年12月" sheetId="10" r:id="rId10"/>
    <sheet name="2021年1月" sheetId="11" r:id="rId11"/>
    <sheet name="2021年2月" sheetId="12" r:id="rId12"/>
    <sheet name="2021年3月" sheetId="13" r:id="rId13"/>
  </sheets>
  <definedNames>
    <definedName name="_xlnm._FilterDatabase" localSheetId="12" hidden="1">'2021年3月'!$A$1:$N$24</definedName>
    <definedName name="_xlnm.Print_Area" localSheetId="7">'2020年10月'!$A$1:$J$19</definedName>
    <definedName name="_xlnm.Print_Area" localSheetId="8">'2020年11月'!$A:$J</definedName>
    <definedName name="_xlnm.Print_Area" localSheetId="9">'2020年12月'!$A:$J</definedName>
    <definedName name="_xlnm.Print_Area" localSheetId="1">'2020年4月'!$A$1:$J$21</definedName>
    <definedName name="_xlnm.Print_Area" localSheetId="2">'2020年5月'!$A$1:$J$17</definedName>
    <definedName name="_xlnm.Print_Area" localSheetId="3">'2020年6月'!$A$1:$J$18</definedName>
    <definedName name="_xlnm.Print_Area" localSheetId="4">'2020年7月'!$A$1:$J$18</definedName>
    <definedName name="_xlnm.Print_Area" localSheetId="5">'2020年8月'!$A$1:$J$15</definedName>
    <definedName name="_xlnm.Print_Area" localSheetId="6">'2020年9月'!$A$1:$J$33</definedName>
    <definedName name="_xlnm.Print_Area" localSheetId="10">'2021年1月'!$A:$J</definedName>
    <definedName name="_xlnm.Print_Area" localSheetId="11">'2021年2月'!$A$1:$J$13</definedName>
    <definedName name="_xlnm.Print_Area" localSheetId="12">'2021年3月'!$A$1:$M$26</definedName>
    <definedName name="_xlnm.Print_Area" localSheetId="0">合計!$A$1:$N$23</definedName>
    <definedName name="_xlnm.Print_Titles" localSheetId="4">'2020年7月'!$1:$1</definedName>
    <definedName name="_xlnm.Print_Titles" localSheetId="6">'2020年9月'!$1:$1</definedName>
    <definedName name="_xlnm.Print_Titles" localSheetId="10">'2021年1月'!$1:$1</definedName>
    <definedName name="_xlnm.Print_Titles" localSheetId="12">'2021年3月'!$1:$1</definedName>
    <definedName name="顧客">合計!$A$6:$A$22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3" l="1"/>
  <c r="I26" i="13"/>
  <c r="K2" i="15"/>
  <c r="J22" i="11"/>
  <c r="I22" i="11"/>
  <c r="G26" i="13"/>
  <c r="I13" i="12"/>
  <c r="J13" i="12"/>
  <c r="M21" i="15"/>
  <c r="L21" i="15"/>
  <c r="K21" i="15"/>
  <c r="J21" i="15"/>
  <c r="I21" i="15"/>
  <c r="H21" i="15"/>
  <c r="G21" i="15"/>
  <c r="F21" i="15"/>
  <c r="E21" i="15"/>
  <c r="D21" i="15"/>
  <c r="C21" i="15"/>
  <c r="J21" i="10"/>
  <c r="N21" i="15" l="1"/>
  <c r="G21" i="10"/>
  <c r="I21" i="10"/>
  <c r="J28" i="9"/>
  <c r="I28" i="9"/>
  <c r="G28" i="9"/>
  <c r="I19" i="8" l="1"/>
  <c r="J19" i="8"/>
  <c r="G19" i="8" l="1"/>
  <c r="J33" i="7" l="1"/>
  <c r="I33" i="7"/>
  <c r="J15" i="6" l="1"/>
  <c r="I15" i="6" l="1"/>
  <c r="I7" i="15" l="1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2" i="15"/>
  <c r="I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2" i="15"/>
  <c r="H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2" i="15"/>
  <c r="G6" i="15"/>
  <c r="F6" i="15"/>
  <c r="E6" i="15"/>
  <c r="G33" i="7"/>
  <c r="G2" i="15"/>
  <c r="H23" i="15" l="1"/>
  <c r="I23" i="15"/>
  <c r="G23" i="15"/>
  <c r="J18" i="5" l="1"/>
  <c r="I18" i="5"/>
  <c r="G15" i="6" l="1"/>
  <c r="J18" i="4" l="1"/>
  <c r="I18" i="4"/>
  <c r="G18" i="5" l="1"/>
  <c r="G18" i="4"/>
  <c r="M7" i="15" l="1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2" i="15"/>
  <c r="M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2" i="15"/>
  <c r="L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2" i="15"/>
  <c r="K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2" i="15"/>
  <c r="J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2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2" i="15"/>
  <c r="K23" i="15" l="1"/>
  <c r="L23" i="15"/>
  <c r="E23" i="15"/>
  <c r="M23" i="15"/>
  <c r="J23" i="15"/>
  <c r="F23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2" i="15"/>
  <c r="D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2" i="15"/>
  <c r="B6" i="15"/>
  <c r="C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N19" i="15" s="1"/>
  <c r="B20" i="15"/>
  <c r="B22" i="15"/>
  <c r="N20" i="15" l="1"/>
  <c r="D23" i="15"/>
  <c r="B23" i="15"/>
  <c r="C23" i="15"/>
  <c r="N12" i="15"/>
  <c r="N15" i="15"/>
  <c r="N11" i="15"/>
  <c r="N7" i="15"/>
  <c r="N16" i="15"/>
  <c r="N8" i="15"/>
  <c r="N18" i="15"/>
  <c r="N14" i="15"/>
  <c r="N10" i="15"/>
  <c r="N22" i="15"/>
  <c r="N17" i="15"/>
  <c r="N13" i="15"/>
  <c r="N9" i="15"/>
  <c r="J17" i="17" l="1"/>
  <c r="I17" i="17" l="1"/>
  <c r="J21" i="16" l="1"/>
  <c r="I21" i="16"/>
  <c r="G17" i="17" l="1"/>
  <c r="G22" i="11" l="1"/>
  <c r="N6" i="15" l="1"/>
  <c r="N23" i="15" l="1"/>
  <c r="J2" i="15" l="1"/>
  <c r="C2" i="15" l="1"/>
  <c r="B2" i="15" l="1"/>
  <c r="G21" i="16"/>
  <c r="B4" i="15" l="1"/>
  <c r="C4" i="15"/>
  <c r="B3" i="15"/>
  <c r="C3" i="15" s="1"/>
  <c r="L2" i="15"/>
  <c r="I2" i="15" l="1"/>
  <c r="M2" i="15" l="1"/>
  <c r="H2" i="15" l="1"/>
  <c r="F2" i="15" l="1"/>
  <c r="E2" i="15" l="1"/>
  <c r="D2" i="15" l="1"/>
  <c r="D3" i="15" l="1"/>
  <c r="E3" i="15" s="1"/>
  <c r="F3" i="15" s="1"/>
  <c r="G3" i="15" s="1"/>
  <c r="H3" i="15" s="1"/>
  <c r="I3" i="15" s="1"/>
  <c r="J3" i="15" s="1"/>
  <c r="K3" i="15" s="1"/>
  <c r="L3" i="15" s="1"/>
  <c r="M3" i="15" s="1"/>
  <c r="M4" i="15"/>
  <c r="L4" i="15"/>
  <c r="K4" i="15"/>
  <c r="D4" i="15"/>
  <c r="F4" i="15"/>
  <c r="J4" i="15"/>
  <c r="I4" i="15"/>
  <c r="H4" i="15"/>
  <c r="G4" i="15"/>
  <c r="E4" i="15"/>
  <c r="N2" i="15"/>
  <c r="O21" i="15" s="1"/>
  <c r="O15" i="15" l="1"/>
  <c r="O12" i="15"/>
  <c r="O19" i="15"/>
  <c r="O18" i="15"/>
  <c r="O10" i="15"/>
  <c r="O22" i="15"/>
  <c r="O14" i="15"/>
  <c r="O11" i="15"/>
  <c r="O16" i="15"/>
  <c r="O8" i="15"/>
  <c r="O7" i="15"/>
  <c r="O20" i="15"/>
  <c r="O13" i="15"/>
  <c r="O9" i="15"/>
  <c r="O17" i="15"/>
  <c r="O6" i="15"/>
  <c r="O2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PC2010</author>
  </authors>
  <commentList>
    <comment ref="H13" authorId="0" shapeId="0" xr:uid="{A9A4C89E-869C-43CB-927E-EDBF537D8A2B}">
      <text>
        <r>
          <rPr>
            <b/>
            <sz val="10"/>
            <color indexed="81"/>
            <rFont val="MS P ゴシック"/>
            <family val="3"/>
            <charset val="128"/>
          </rPr>
          <t>A2006291M予備入力に詳細</t>
        </r>
      </text>
    </comment>
  </commentList>
</comments>
</file>

<file path=xl/sharedStrings.xml><?xml version="1.0" encoding="utf-8"?>
<sst xmlns="http://schemas.openxmlformats.org/spreadsheetml/2006/main" count="1548" uniqueCount="958">
  <si>
    <t>見積No</t>
    <rPh sb="0" eb="2">
      <t>ミツモリ</t>
    </rPh>
    <phoneticPr fontId="3"/>
  </si>
  <si>
    <t>注番</t>
    <rPh sb="0" eb="1">
      <t>チュウ</t>
    </rPh>
    <rPh sb="1" eb="2">
      <t>バン</t>
    </rPh>
    <phoneticPr fontId="3"/>
  </si>
  <si>
    <t>納入先</t>
    <rPh sb="0" eb="2">
      <t>ノウニュウ</t>
    </rPh>
    <rPh sb="2" eb="3">
      <t>サキ</t>
    </rPh>
    <phoneticPr fontId="3"/>
  </si>
  <si>
    <t>面数</t>
    <rPh sb="0" eb="1">
      <t>メン</t>
    </rPh>
    <rPh sb="1" eb="2">
      <t>スウ</t>
    </rPh>
    <phoneticPr fontId="3"/>
  </si>
  <si>
    <t>見積金額</t>
    <rPh sb="0" eb="2">
      <t>ミツモリ</t>
    </rPh>
    <rPh sb="2" eb="4">
      <t>キンガク</t>
    </rPh>
    <phoneticPr fontId="3"/>
  </si>
  <si>
    <t>決定金額</t>
    <rPh sb="0" eb="2">
      <t>ケッテイ</t>
    </rPh>
    <rPh sb="2" eb="4">
      <t>キンガク</t>
    </rPh>
    <phoneticPr fontId="3"/>
  </si>
  <si>
    <t>総合計</t>
    <rPh sb="0" eb="1">
      <t>ソウ</t>
    </rPh>
    <rPh sb="1" eb="3">
      <t>ゴウケイ</t>
    </rPh>
    <phoneticPr fontId="3"/>
  </si>
  <si>
    <t>会社名</t>
    <rPh sb="0" eb="3">
      <t>カイシャメイ</t>
    </rPh>
    <phoneticPr fontId="2"/>
  </si>
  <si>
    <t>産機勝田</t>
    <rPh sb="0" eb="2">
      <t>サンキ</t>
    </rPh>
    <rPh sb="2" eb="4">
      <t>カツタ</t>
    </rPh>
    <phoneticPr fontId="2"/>
  </si>
  <si>
    <t>品名</t>
    <rPh sb="0" eb="2">
      <t>ヒンメイ</t>
    </rPh>
    <phoneticPr fontId="2"/>
  </si>
  <si>
    <t>作番</t>
    <rPh sb="0" eb="2">
      <t>サクバン</t>
    </rPh>
    <phoneticPr fontId="2"/>
  </si>
  <si>
    <t>顧客作番</t>
    <rPh sb="0" eb="2">
      <t>コキャク</t>
    </rPh>
    <rPh sb="2" eb="4">
      <t>サクバン</t>
    </rPh>
    <phoneticPr fontId="3"/>
  </si>
  <si>
    <t>日立パワー(PDEG)</t>
    <rPh sb="0" eb="2">
      <t>ヒタチ</t>
    </rPh>
    <phoneticPr fontId="2"/>
  </si>
  <si>
    <t>合計</t>
    <rPh sb="0" eb="2">
      <t>ゴウケイ</t>
    </rPh>
    <phoneticPr fontId="2"/>
  </si>
  <si>
    <t>売上合計</t>
    <rPh sb="0" eb="2">
      <t>ウリアゲ</t>
    </rPh>
    <rPh sb="2" eb="4">
      <t>ゴウケイ</t>
    </rPh>
    <phoneticPr fontId="2"/>
  </si>
  <si>
    <t>日立パワー(勝田)</t>
    <rPh sb="0" eb="2">
      <t>ヒタチ</t>
    </rPh>
    <rPh sb="6" eb="8">
      <t>カツタ</t>
    </rPh>
    <phoneticPr fontId="2"/>
  </si>
  <si>
    <t>日立パワー(国別）</t>
    <rPh sb="0" eb="2">
      <t>ヒタチ</t>
    </rPh>
    <rPh sb="6" eb="7">
      <t>コク</t>
    </rPh>
    <rPh sb="7" eb="8">
      <t>ベツ</t>
    </rPh>
    <phoneticPr fontId="2"/>
  </si>
  <si>
    <t>納品日</t>
    <rPh sb="0" eb="3">
      <t>ノウヒンビ</t>
    </rPh>
    <phoneticPr fontId="2"/>
  </si>
  <si>
    <t>帳票</t>
    <rPh sb="0" eb="2">
      <t>チョウヒョウ</t>
    </rPh>
    <phoneticPr fontId="2"/>
  </si>
  <si>
    <t>見積提出</t>
    <rPh sb="0" eb="2">
      <t>ミツモリ</t>
    </rPh>
    <rPh sb="2" eb="4">
      <t>テイシュツ</t>
    </rPh>
    <phoneticPr fontId="2"/>
  </si>
  <si>
    <t>日立パワー(本社)</t>
    <rPh sb="0" eb="2">
      <t>ヒタチ</t>
    </rPh>
    <rPh sb="6" eb="8">
      <t>ホンシャ</t>
    </rPh>
    <phoneticPr fontId="2"/>
  </si>
  <si>
    <t>プロテックシステム</t>
    <phoneticPr fontId="2"/>
  </si>
  <si>
    <t>備考</t>
    <rPh sb="0" eb="2">
      <t>ビコウ</t>
    </rPh>
    <phoneticPr fontId="2"/>
  </si>
  <si>
    <t>日本フルックス</t>
    <rPh sb="0" eb="2">
      <t>ニホン</t>
    </rPh>
    <phoneticPr fontId="2"/>
  </si>
  <si>
    <t>備考</t>
    <rPh sb="0" eb="2">
      <t>ビコウ</t>
    </rPh>
    <phoneticPr fontId="2"/>
  </si>
  <si>
    <t>日立パワー(沼)</t>
    <rPh sb="0" eb="2">
      <t>ヒタチ</t>
    </rPh>
    <rPh sb="6" eb="7">
      <t>ヌマ</t>
    </rPh>
    <phoneticPr fontId="2"/>
  </si>
  <si>
    <t>ファインテクノ</t>
    <phoneticPr fontId="2"/>
  </si>
  <si>
    <t>売上累計</t>
    <rPh sb="0" eb="2">
      <t>ウリアゲ</t>
    </rPh>
    <rPh sb="2" eb="4">
      <t>ルイケイ</t>
    </rPh>
    <phoneticPr fontId="2"/>
  </si>
  <si>
    <t>売上平均</t>
    <rPh sb="0" eb="2">
      <t>ウリアゲ</t>
    </rPh>
    <rPh sb="2" eb="4">
      <t>ヘイキン</t>
    </rPh>
    <phoneticPr fontId="2"/>
  </si>
  <si>
    <t>日立パワー(お)</t>
    <rPh sb="0" eb="2">
      <t>ヒタチ</t>
    </rPh>
    <phoneticPr fontId="2"/>
  </si>
  <si>
    <t>前田（株）</t>
    <rPh sb="0" eb="2">
      <t>マエダ</t>
    </rPh>
    <rPh sb="2" eb="5">
      <t>カブ</t>
    </rPh>
    <phoneticPr fontId="2"/>
  </si>
  <si>
    <t>HPM</t>
    <phoneticPr fontId="2"/>
  </si>
  <si>
    <t>合計</t>
    <rPh sb="0" eb="2">
      <t>ゴウケイ</t>
    </rPh>
    <phoneticPr fontId="2"/>
  </si>
  <si>
    <t>日立製作所(HPL)</t>
    <rPh sb="0" eb="2">
      <t>ヒタチ</t>
    </rPh>
    <rPh sb="2" eb="5">
      <t>セイサクショ</t>
    </rPh>
    <phoneticPr fontId="2"/>
  </si>
  <si>
    <t>SMCC-30K</t>
    <phoneticPr fontId="2"/>
  </si>
  <si>
    <t>SWGR</t>
    <phoneticPr fontId="2"/>
  </si>
  <si>
    <t>日立産機</t>
    <rPh sb="0" eb="2">
      <t>ヒタチ</t>
    </rPh>
    <rPh sb="2" eb="4">
      <t>サンキ</t>
    </rPh>
    <phoneticPr fontId="2"/>
  </si>
  <si>
    <t>古河電池</t>
    <rPh sb="0" eb="2">
      <t>フルカワ</t>
    </rPh>
    <rPh sb="2" eb="4">
      <t>デンチ</t>
    </rPh>
    <phoneticPr fontId="2"/>
  </si>
  <si>
    <t>OS盤</t>
    <rPh sb="2" eb="3">
      <t>バン</t>
    </rPh>
    <phoneticPr fontId="2"/>
  </si>
  <si>
    <t>SMCC-50K</t>
    <phoneticPr fontId="2"/>
  </si>
  <si>
    <t>都水三郷(第二排水処理）</t>
    <rPh sb="0" eb="1">
      <t>ト</t>
    </rPh>
    <rPh sb="1" eb="2">
      <t>スイ</t>
    </rPh>
    <rPh sb="2" eb="4">
      <t>ミサト</t>
    </rPh>
    <rPh sb="5" eb="7">
      <t>ダイニ</t>
    </rPh>
    <rPh sb="7" eb="9">
      <t>ハイスイ</t>
    </rPh>
    <rPh sb="9" eb="11">
      <t>ショリ</t>
    </rPh>
    <phoneticPr fontId="2"/>
  </si>
  <si>
    <t>A2006001M</t>
    <phoneticPr fontId="2"/>
  </si>
  <si>
    <t>A2110831M</t>
    <phoneticPr fontId="2"/>
  </si>
  <si>
    <t>横浜市南部</t>
    <rPh sb="0" eb="3">
      <t>ヨコハマシ</t>
    </rPh>
    <rPh sb="3" eb="5">
      <t>ナンブ</t>
    </rPh>
    <phoneticPr fontId="2"/>
  </si>
  <si>
    <t>琵琶湖湖南中部浄化センター</t>
    <rPh sb="0" eb="3">
      <t>ビワコ</t>
    </rPh>
    <rPh sb="3" eb="5">
      <t>コナン</t>
    </rPh>
    <rPh sb="5" eb="7">
      <t>チュウブ</t>
    </rPh>
    <rPh sb="7" eb="9">
      <t>ジョウカ</t>
    </rPh>
    <phoneticPr fontId="2"/>
  </si>
  <si>
    <t>岬鉄工所</t>
    <rPh sb="0" eb="1">
      <t>ミサキ</t>
    </rPh>
    <rPh sb="1" eb="4">
      <t>テッコウショ</t>
    </rPh>
    <phoneticPr fontId="2"/>
  </si>
  <si>
    <t>U35116</t>
    <phoneticPr fontId="2"/>
  </si>
  <si>
    <t>日産栃木</t>
    <rPh sb="0" eb="2">
      <t>ニッサン</t>
    </rPh>
    <rPh sb="2" eb="4">
      <t>トチギ</t>
    </rPh>
    <phoneticPr fontId="2"/>
  </si>
  <si>
    <t>U35964</t>
    <phoneticPr fontId="2"/>
  </si>
  <si>
    <t>U35965</t>
  </si>
  <si>
    <t>A2006291M</t>
    <phoneticPr fontId="2"/>
  </si>
  <si>
    <t>埼玉県柿木浄水場</t>
    <rPh sb="0" eb="3">
      <t>サイタマケン</t>
    </rPh>
    <rPh sb="3" eb="5">
      <t>カキノキ</t>
    </rPh>
    <rPh sb="5" eb="8">
      <t>ジョウスイジョウ</t>
    </rPh>
    <phoneticPr fontId="2"/>
  </si>
  <si>
    <t>C19-034</t>
    <phoneticPr fontId="2"/>
  </si>
  <si>
    <t>K714112</t>
    <phoneticPr fontId="2"/>
  </si>
  <si>
    <t>K505342</t>
    <phoneticPr fontId="2"/>
  </si>
  <si>
    <t>市原閏戸太陽光</t>
    <rPh sb="0" eb="2">
      <t>イチハラ</t>
    </rPh>
    <rPh sb="2" eb="4">
      <t>ウルイド</t>
    </rPh>
    <rPh sb="4" eb="7">
      <t>タイヨウコウ</t>
    </rPh>
    <phoneticPr fontId="2"/>
  </si>
  <si>
    <t>接続箱</t>
    <rPh sb="0" eb="2">
      <t>セツゾク</t>
    </rPh>
    <rPh sb="2" eb="3">
      <t>バコ</t>
    </rPh>
    <phoneticPr fontId="2"/>
  </si>
  <si>
    <t>J67451</t>
    <phoneticPr fontId="2"/>
  </si>
  <si>
    <t>B30703</t>
    <phoneticPr fontId="2"/>
  </si>
  <si>
    <t>K505339</t>
    <phoneticPr fontId="2"/>
  </si>
  <si>
    <t>SGET広島</t>
    <rPh sb="4" eb="6">
      <t>ヒロシマ</t>
    </rPh>
    <phoneticPr fontId="2"/>
  </si>
  <si>
    <t>気象変換機箱</t>
    <rPh sb="0" eb="2">
      <t>キショウ</t>
    </rPh>
    <rPh sb="2" eb="5">
      <t>ヘンカンキ</t>
    </rPh>
    <rPh sb="5" eb="6">
      <t>バコ</t>
    </rPh>
    <phoneticPr fontId="2"/>
  </si>
  <si>
    <t>U36157</t>
    <phoneticPr fontId="2"/>
  </si>
  <si>
    <t>A2111332M</t>
    <phoneticPr fontId="2"/>
  </si>
  <si>
    <t>東京都港湾局芝浦排水機場</t>
    <rPh sb="0" eb="3">
      <t>トウキョウト</t>
    </rPh>
    <rPh sb="3" eb="5">
      <t>コウワン</t>
    </rPh>
    <rPh sb="5" eb="6">
      <t>キョク</t>
    </rPh>
    <rPh sb="6" eb="8">
      <t>シバウラ</t>
    </rPh>
    <rPh sb="8" eb="11">
      <t>ハイスイキ</t>
    </rPh>
    <rPh sb="11" eb="12">
      <t>ジョウ</t>
    </rPh>
    <phoneticPr fontId="2"/>
  </si>
  <si>
    <t>M19-035</t>
    <phoneticPr fontId="2"/>
  </si>
  <si>
    <t>J67143</t>
    <phoneticPr fontId="2"/>
  </si>
  <si>
    <t>P6000357A</t>
    <phoneticPr fontId="2"/>
  </si>
  <si>
    <t>J66984</t>
    <phoneticPr fontId="2"/>
  </si>
  <si>
    <t>P6000356A</t>
    <phoneticPr fontId="2"/>
  </si>
  <si>
    <t>B19-083-2</t>
    <phoneticPr fontId="2"/>
  </si>
  <si>
    <t>設計費</t>
    <rPh sb="0" eb="2">
      <t>セッケイ</t>
    </rPh>
    <rPh sb="2" eb="3">
      <t>ヒ</t>
    </rPh>
    <phoneticPr fontId="2"/>
  </si>
  <si>
    <t>茨城港D棟照明</t>
    <rPh sb="0" eb="2">
      <t>イバラキ</t>
    </rPh>
    <rPh sb="2" eb="3">
      <t>コウ</t>
    </rPh>
    <rPh sb="4" eb="5">
      <t>トウ</t>
    </rPh>
    <rPh sb="5" eb="7">
      <t>ショウメイ</t>
    </rPh>
    <phoneticPr fontId="2"/>
  </si>
  <si>
    <t>O63455</t>
    <phoneticPr fontId="2"/>
  </si>
  <si>
    <t>T70B550</t>
    <phoneticPr fontId="2"/>
  </si>
  <si>
    <t>日立製作所</t>
    <rPh sb="0" eb="2">
      <t>ヒタチ</t>
    </rPh>
    <rPh sb="2" eb="5">
      <t>セイサクショ</t>
    </rPh>
    <phoneticPr fontId="2"/>
  </si>
  <si>
    <t>B31409</t>
    <phoneticPr fontId="2"/>
  </si>
  <si>
    <t>K714116</t>
    <phoneticPr fontId="2"/>
  </si>
  <si>
    <t>A2111196M</t>
    <phoneticPr fontId="2"/>
  </si>
  <si>
    <t>廿日市浄化センター</t>
    <rPh sb="0" eb="3">
      <t>ハツカイチ</t>
    </rPh>
    <rPh sb="3" eb="5">
      <t>ジョウカ</t>
    </rPh>
    <phoneticPr fontId="2"/>
  </si>
  <si>
    <t>A2111302M</t>
    <phoneticPr fontId="2"/>
  </si>
  <si>
    <t>原田浄水場</t>
    <rPh sb="0" eb="2">
      <t>ハラダ</t>
    </rPh>
    <rPh sb="2" eb="5">
      <t>ジョウスイジョウ</t>
    </rPh>
    <phoneticPr fontId="2"/>
  </si>
  <si>
    <t>A2111147M</t>
    <phoneticPr fontId="2"/>
  </si>
  <si>
    <t>JS下松市竹屋川ポンプ場</t>
    <rPh sb="2" eb="3">
      <t>シモ</t>
    </rPh>
    <rPh sb="4" eb="5">
      <t>シ</t>
    </rPh>
    <rPh sb="5" eb="7">
      <t>タケヤ</t>
    </rPh>
    <rPh sb="7" eb="8">
      <t>ガワ</t>
    </rPh>
    <rPh sb="11" eb="12">
      <t>ジョウ</t>
    </rPh>
    <phoneticPr fontId="2"/>
  </si>
  <si>
    <t>A2111273M</t>
    <phoneticPr fontId="2"/>
  </si>
  <si>
    <t>広島市江波水資源再生センター</t>
    <rPh sb="0" eb="3">
      <t>ヒロシマシ</t>
    </rPh>
    <rPh sb="3" eb="5">
      <t>エバ</t>
    </rPh>
    <rPh sb="5" eb="8">
      <t>ミズシゲン</t>
    </rPh>
    <rPh sb="8" eb="10">
      <t>サイセイ</t>
    </rPh>
    <phoneticPr fontId="2"/>
  </si>
  <si>
    <t>A2111219M</t>
    <phoneticPr fontId="2"/>
  </si>
  <si>
    <t>那珂久慈浄化センター</t>
    <rPh sb="0" eb="2">
      <t>ナカ</t>
    </rPh>
    <rPh sb="2" eb="4">
      <t>クジ</t>
    </rPh>
    <rPh sb="4" eb="6">
      <t>ジョウカ</t>
    </rPh>
    <phoneticPr fontId="2"/>
  </si>
  <si>
    <t>A2111216M</t>
    <phoneticPr fontId="2"/>
  </si>
  <si>
    <t>JS東海市元浜P</t>
    <rPh sb="2" eb="5">
      <t>トウカイシ</t>
    </rPh>
    <rPh sb="5" eb="7">
      <t>モトハマ</t>
    </rPh>
    <phoneticPr fontId="2"/>
  </si>
  <si>
    <t>A2006446M</t>
    <phoneticPr fontId="2"/>
  </si>
  <si>
    <t>南部山浄水場</t>
    <rPh sb="0" eb="2">
      <t>ナンブ</t>
    </rPh>
    <rPh sb="2" eb="3">
      <t>ヤマ</t>
    </rPh>
    <rPh sb="3" eb="6">
      <t>ジョウスイジョウ</t>
    </rPh>
    <phoneticPr fontId="2"/>
  </si>
  <si>
    <t>A2111259M</t>
    <phoneticPr fontId="2"/>
  </si>
  <si>
    <t>A2111129M</t>
    <phoneticPr fontId="2"/>
  </si>
  <si>
    <t>A2111291M</t>
    <phoneticPr fontId="2"/>
  </si>
  <si>
    <t>西部水再生センター</t>
    <rPh sb="0" eb="2">
      <t>セイブ</t>
    </rPh>
    <rPh sb="2" eb="3">
      <t>ミズ</t>
    </rPh>
    <rPh sb="3" eb="5">
      <t>サイセイ</t>
    </rPh>
    <phoneticPr fontId="2"/>
  </si>
  <si>
    <t>茂木町大瀬取水場</t>
    <rPh sb="0" eb="3">
      <t>モテギマチ</t>
    </rPh>
    <rPh sb="3" eb="5">
      <t>オオセ</t>
    </rPh>
    <rPh sb="5" eb="7">
      <t>シュスイ</t>
    </rPh>
    <rPh sb="7" eb="8">
      <t>ジョウ</t>
    </rPh>
    <phoneticPr fontId="2"/>
  </si>
  <si>
    <t>SWGR(屋外)</t>
    <rPh sb="5" eb="7">
      <t>オクガイ</t>
    </rPh>
    <phoneticPr fontId="2"/>
  </si>
  <si>
    <t>日立研究所NS棟</t>
    <rPh sb="0" eb="2">
      <t>ヒタチ</t>
    </rPh>
    <rPh sb="2" eb="5">
      <t>ケンキュウショ</t>
    </rPh>
    <rPh sb="7" eb="8">
      <t>トウ</t>
    </rPh>
    <phoneticPr fontId="2"/>
  </si>
  <si>
    <t>SWGR(屋内)</t>
    <rPh sb="5" eb="7">
      <t>オクナイ</t>
    </rPh>
    <phoneticPr fontId="2"/>
  </si>
  <si>
    <t>立会</t>
    <rPh sb="0" eb="2">
      <t>タチアイ</t>
    </rPh>
    <phoneticPr fontId="2"/>
  </si>
  <si>
    <t>SC0372</t>
    <phoneticPr fontId="2"/>
  </si>
  <si>
    <t>新明電材</t>
    <rPh sb="0" eb="2">
      <t>シンメイ</t>
    </rPh>
    <rPh sb="2" eb="4">
      <t>デンザイ</t>
    </rPh>
    <phoneticPr fontId="2"/>
  </si>
  <si>
    <t>B19-076</t>
    <phoneticPr fontId="2"/>
  </si>
  <si>
    <t>ベンツ日立工場</t>
    <rPh sb="3" eb="7">
      <t>ヒタチコウジョウ</t>
    </rPh>
    <phoneticPr fontId="2"/>
  </si>
  <si>
    <t>パネル</t>
    <phoneticPr fontId="2"/>
  </si>
  <si>
    <t>屋内盤</t>
    <rPh sb="0" eb="2">
      <t>オクナイ</t>
    </rPh>
    <rPh sb="2" eb="3">
      <t>バン</t>
    </rPh>
    <phoneticPr fontId="2"/>
  </si>
  <si>
    <t>C20-002</t>
    <phoneticPr fontId="2"/>
  </si>
  <si>
    <t>A82292</t>
    <phoneticPr fontId="2"/>
  </si>
  <si>
    <t>A2006186M</t>
    <phoneticPr fontId="2"/>
  </si>
  <si>
    <t>都水三郷(原水ポンプ）</t>
    <rPh sb="0" eb="1">
      <t>ト</t>
    </rPh>
    <rPh sb="1" eb="2">
      <t>スイ</t>
    </rPh>
    <rPh sb="2" eb="4">
      <t>ミサト</t>
    </rPh>
    <rPh sb="5" eb="7">
      <t>ゲンスイ</t>
    </rPh>
    <phoneticPr fontId="2"/>
  </si>
  <si>
    <t>C20-003</t>
    <phoneticPr fontId="2"/>
  </si>
  <si>
    <t>A82293</t>
    <phoneticPr fontId="2"/>
  </si>
  <si>
    <t>A2111113M</t>
    <phoneticPr fontId="2"/>
  </si>
  <si>
    <t>呉市新宮</t>
    <rPh sb="0" eb="2">
      <t>クレシ</t>
    </rPh>
    <rPh sb="2" eb="3">
      <t>シン</t>
    </rPh>
    <phoneticPr fontId="2"/>
  </si>
  <si>
    <t>7B8470</t>
    <phoneticPr fontId="2"/>
  </si>
  <si>
    <t>第一三共（株）平塚</t>
  </si>
  <si>
    <t>K505334</t>
  </si>
  <si>
    <t>K505334</t>
    <phoneticPr fontId="2"/>
  </si>
  <si>
    <t>C20-001-1</t>
    <phoneticPr fontId="2"/>
  </si>
  <si>
    <t>C20-001-2</t>
  </si>
  <si>
    <t>7B8471</t>
  </si>
  <si>
    <t>ZN-0ベース</t>
  </si>
  <si>
    <t>C20-001-3</t>
  </si>
  <si>
    <t>C20-001-4</t>
  </si>
  <si>
    <t>C20-001-5</t>
  </si>
  <si>
    <t>C20-001-6</t>
  </si>
  <si>
    <t>C20-001-7</t>
  </si>
  <si>
    <t>7B8472</t>
  </si>
  <si>
    <t>7B8473</t>
  </si>
  <si>
    <t>7B8474</t>
  </si>
  <si>
    <t>7B8475</t>
  </si>
  <si>
    <t>7B8476</t>
  </si>
  <si>
    <t>A2110959M</t>
    <phoneticPr fontId="2"/>
  </si>
  <si>
    <t>琵琶湖湖南中部</t>
    <rPh sb="0" eb="3">
      <t>ビワコ</t>
    </rPh>
    <rPh sb="3" eb="5">
      <t>コナン</t>
    </rPh>
    <rPh sb="5" eb="7">
      <t>チュウブ</t>
    </rPh>
    <phoneticPr fontId="2"/>
  </si>
  <si>
    <t>B20-001</t>
    <phoneticPr fontId="2"/>
  </si>
  <si>
    <t>B20-006</t>
  </si>
  <si>
    <t>M19-034-2</t>
    <phoneticPr fontId="2"/>
  </si>
  <si>
    <t>M19-034-3</t>
  </si>
  <si>
    <t>M20-001</t>
    <phoneticPr fontId="2"/>
  </si>
  <si>
    <t>A2111199M</t>
    <phoneticPr fontId="2"/>
  </si>
  <si>
    <t>浜松市中部浄化センター</t>
    <rPh sb="0" eb="3">
      <t>ハママツシ</t>
    </rPh>
    <rPh sb="3" eb="5">
      <t>チュウブ</t>
    </rPh>
    <rPh sb="5" eb="7">
      <t>ジョウカ</t>
    </rPh>
    <phoneticPr fontId="2"/>
  </si>
  <si>
    <t>M20-008</t>
    <phoneticPr fontId="2"/>
  </si>
  <si>
    <t>C538325</t>
    <phoneticPr fontId="2"/>
  </si>
  <si>
    <t>四国地整徳島　西山トンネル</t>
    <rPh sb="0" eb="2">
      <t>シコク</t>
    </rPh>
    <rPh sb="2" eb="3">
      <t>チ</t>
    </rPh>
    <rPh sb="3" eb="4">
      <t>セイ</t>
    </rPh>
    <rPh sb="4" eb="6">
      <t>トクシマ</t>
    </rPh>
    <rPh sb="7" eb="9">
      <t>ニシヤマ</t>
    </rPh>
    <phoneticPr fontId="2"/>
  </si>
  <si>
    <t>JF-MCC 30kA</t>
    <phoneticPr fontId="2"/>
  </si>
  <si>
    <t>M20-013</t>
    <phoneticPr fontId="2"/>
  </si>
  <si>
    <t>M20-011</t>
    <phoneticPr fontId="2"/>
  </si>
  <si>
    <t>A2110776M</t>
    <phoneticPr fontId="2"/>
  </si>
  <si>
    <t>横浜市西部水再生センター</t>
    <rPh sb="0" eb="3">
      <t>ヨコハマシ</t>
    </rPh>
    <rPh sb="3" eb="5">
      <t>セイブ</t>
    </rPh>
    <rPh sb="5" eb="6">
      <t>ミズ</t>
    </rPh>
    <rPh sb="6" eb="8">
      <t>サイセイ</t>
    </rPh>
    <phoneticPr fontId="2"/>
  </si>
  <si>
    <t>M20-012-1</t>
    <phoneticPr fontId="2"/>
  </si>
  <si>
    <t>M20-012-2</t>
  </si>
  <si>
    <t>M20-009</t>
    <phoneticPr fontId="2"/>
  </si>
  <si>
    <t>7Q2439</t>
    <phoneticPr fontId="2"/>
  </si>
  <si>
    <t>S-MCC30kA</t>
    <phoneticPr fontId="2"/>
  </si>
  <si>
    <t>A2111231M</t>
    <phoneticPr fontId="2"/>
  </si>
  <si>
    <t>テクノポート福井</t>
    <rPh sb="6" eb="8">
      <t>フクイ</t>
    </rPh>
    <phoneticPr fontId="2"/>
  </si>
  <si>
    <t>7Q2447</t>
    <phoneticPr fontId="2"/>
  </si>
  <si>
    <t>K714112</t>
    <phoneticPr fontId="2"/>
  </si>
  <si>
    <t>日産栃木(変更作業)</t>
    <rPh sb="0" eb="2">
      <t>ニッサン</t>
    </rPh>
    <rPh sb="2" eb="4">
      <t>トチギ</t>
    </rPh>
    <rPh sb="5" eb="7">
      <t>ヘンコウ</t>
    </rPh>
    <rPh sb="7" eb="9">
      <t>サギョウ</t>
    </rPh>
    <phoneticPr fontId="2"/>
  </si>
  <si>
    <t>配線変更</t>
    <rPh sb="0" eb="2">
      <t>ハイセン</t>
    </rPh>
    <rPh sb="2" eb="4">
      <t>ヘンコウ</t>
    </rPh>
    <phoneticPr fontId="2"/>
  </si>
  <si>
    <t>A82303</t>
    <phoneticPr fontId="2"/>
  </si>
  <si>
    <t>A82304</t>
    <phoneticPr fontId="2"/>
  </si>
  <si>
    <t>C538319</t>
    <phoneticPr fontId="2"/>
  </si>
  <si>
    <t>国際埠頭</t>
    <rPh sb="0" eb="2">
      <t>コクサイ</t>
    </rPh>
    <rPh sb="2" eb="4">
      <t>フトウ</t>
    </rPh>
    <phoneticPr fontId="2"/>
  </si>
  <si>
    <t>モデル配線</t>
    <rPh sb="3" eb="5">
      <t>ハイセン</t>
    </rPh>
    <phoneticPr fontId="2"/>
  </si>
  <si>
    <t>ユニット6台</t>
    <rPh sb="5" eb="6">
      <t>ダイ</t>
    </rPh>
    <phoneticPr fontId="2"/>
  </si>
  <si>
    <t>C20-004</t>
  </si>
  <si>
    <t>C20-005</t>
  </si>
  <si>
    <t>C20-006</t>
    <phoneticPr fontId="2"/>
  </si>
  <si>
    <t>C20-007</t>
    <phoneticPr fontId="2"/>
  </si>
  <si>
    <t>C20-008</t>
    <phoneticPr fontId="2"/>
  </si>
  <si>
    <t>A2083795M</t>
    <phoneticPr fontId="2"/>
  </si>
  <si>
    <t>三重県　水沢浄水場</t>
    <rPh sb="0" eb="3">
      <t>ミエケン</t>
    </rPh>
    <rPh sb="4" eb="6">
      <t>ミズサワ</t>
    </rPh>
    <rPh sb="6" eb="9">
      <t>ジョウスイジョウ</t>
    </rPh>
    <phoneticPr fontId="2"/>
  </si>
  <si>
    <t>C20-009</t>
    <phoneticPr fontId="2"/>
  </si>
  <si>
    <t>A82305</t>
    <phoneticPr fontId="2"/>
  </si>
  <si>
    <t>A2186612M</t>
    <phoneticPr fontId="2"/>
  </si>
  <si>
    <t>三重県北部浄化センター</t>
    <rPh sb="0" eb="3">
      <t>ミエケン</t>
    </rPh>
    <rPh sb="3" eb="5">
      <t>ホクブ</t>
    </rPh>
    <rPh sb="5" eb="7">
      <t>ジョウカ</t>
    </rPh>
    <phoneticPr fontId="2"/>
  </si>
  <si>
    <t>器具取付変更</t>
    <rPh sb="0" eb="6">
      <t>キグトリツケヘンコウ</t>
    </rPh>
    <phoneticPr fontId="2"/>
  </si>
  <si>
    <t>U36932</t>
    <phoneticPr fontId="2"/>
  </si>
  <si>
    <t>A82302</t>
    <phoneticPr fontId="2"/>
  </si>
  <si>
    <t>U36927</t>
    <phoneticPr fontId="2"/>
  </si>
  <si>
    <t>WORK</t>
    <phoneticPr fontId="2"/>
  </si>
  <si>
    <t>C20-010</t>
    <phoneticPr fontId="2"/>
  </si>
  <si>
    <t>C20-011</t>
    <phoneticPr fontId="2"/>
  </si>
  <si>
    <t>A82312</t>
    <phoneticPr fontId="2"/>
  </si>
  <si>
    <t>埼玉県柿木</t>
    <rPh sb="0" eb="3">
      <t>サイタマケン</t>
    </rPh>
    <rPh sb="3" eb="5">
      <t>カキノキ</t>
    </rPh>
    <phoneticPr fontId="2"/>
  </si>
  <si>
    <t>7Q2450</t>
    <phoneticPr fontId="2"/>
  </si>
  <si>
    <t>K714112</t>
    <phoneticPr fontId="2"/>
  </si>
  <si>
    <t>日産栃木</t>
    <rPh sb="0" eb="2">
      <t>ニッサン</t>
    </rPh>
    <rPh sb="2" eb="4">
      <t>トチギ</t>
    </rPh>
    <phoneticPr fontId="2"/>
  </si>
  <si>
    <t>A82313</t>
    <phoneticPr fontId="2"/>
  </si>
  <si>
    <t>U36967</t>
    <phoneticPr fontId="2"/>
  </si>
  <si>
    <t>K505351</t>
    <phoneticPr fontId="2"/>
  </si>
  <si>
    <t>B32115</t>
    <phoneticPr fontId="2"/>
  </si>
  <si>
    <t>U36918</t>
    <phoneticPr fontId="2"/>
  </si>
  <si>
    <t>U36928</t>
    <phoneticPr fontId="2"/>
  </si>
  <si>
    <t>U36929</t>
    <phoneticPr fontId="2"/>
  </si>
  <si>
    <t>U36930</t>
  </si>
  <si>
    <t>K714122</t>
    <phoneticPr fontId="2"/>
  </si>
  <si>
    <t>U36931</t>
    <phoneticPr fontId="2"/>
  </si>
  <si>
    <t>A2110536M</t>
    <phoneticPr fontId="2"/>
  </si>
  <si>
    <t>JS恵庭</t>
    <rPh sb="2" eb="4">
      <t>エニワ</t>
    </rPh>
    <phoneticPr fontId="2"/>
  </si>
  <si>
    <t>仙台南蒲生</t>
    <rPh sb="0" eb="2">
      <t>センダイ</t>
    </rPh>
    <rPh sb="2" eb="3">
      <t>ミナミ</t>
    </rPh>
    <rPh sb="3" eb="5">
      <t>ガモウ</t>
    </rPh>
    <phoneticPr fontId="2"/>
  </si>
  <si>
    <t>東京ガス新居浜LNG</t>
    <rPh sb="0" eb="2">
      <t>トウキョウ</t>
    </rPh>
    <rPh sb="4" eb="7">
      <t>ニイハマ</t>
    </rPh>
    <phoneticPr fontId="2"/>
  </si>
  <si>
    <t>東洋製缶豊橋</t>
    <rPh sb="0" eb="2">
      <t>トウヨウ</t>
    </rPh>
    <rPh sb="2" eb="4">
      <t>セイカン</t>
    </rPh>
    <rPh sb="4" eb="6">
      <t>トヨハシ</t>
    </rPh>
    <phoneticPr fontId="2"/>
  </si>
  <si>
    <t>SWGR</t>
    <phoneticPr fontId="2"/>
  </si>
  <si>
    <t>C20-012</t>
    <phoneticPr fontId="2"/>
  </si>
  <si>
    <t>B32284</t>
    <phoneticPr fontId="2"/>
  </si>
  <si>
    <t>M20-014</t>
    <phoneticPr fontId="2"/>
  </si>
  <si>
    <t>M20-002</t>
    <phoneticPr fontId="2"/>
  </si>
  <si>
    <t>M381604U</t>
  </si>
  <si>
    <t>A82330</t>
  </si>
  <si>
    <t>B19-077</t>
    <phoneticPr fontId="2"/>
  </si>
  <si>
    <t>B19-086</t>
    <phoneticPr fontId="2"/>
  </si>
  <si>
    <t>K505355</t>
    <phoneticPr fontId="2"/>
  </si>
  <si>
    <t>B20-007</t>
    <phoneticPr fontId="2"/>
  </si>
  <si>
    <t>K505276</t>
    <phoneticPr fontId="2"/>
  </si>
  <si>
    <t>A2111002M</t>
  </si>
  <si>
    <t>舘山寺</t>
    <rPh sb="0" eb="3">
      <t>カンザンジ</t>
    </rPh>
    <phoneticPr fontId="2"/>
  </si>
  <si>
    <t>ﾕﾆｯﾄ製造NP交換</t>
    <rPh sb="4" eb="6">
      <t>セイゾウ</t>
    </rPh>
    <rPh sb="8" eb="10">
      <t>コウカン</t>
    </rPh>
    <phoneticPr fontId="2"/>
  </si>
  <si>
    <t>U37197</t>
    <phoneticPr fontId="2"/>
  </si>
  <si>
    <t>C20-013</t>
    <phoneticPr fontId="2"/>
  </si>
  <si>
    <t>C20-014</t>
    <phoneticPr fontId="2"/>
  </si>
  <si>
    <t>C20-015</t>
  </si>
  <si>
    <t>C20-016</t>
  </si>
  <si>
    <t>C20-017</t>
  </si>
  <si>
    <t>C20-018</t>
  </si>
  <si>
    <t>A82329</t>
  </si>
  <si>
    <t>M381604</t>
  </si>
  <si>
    <t>WORK</t>
  </si>
  <si>
    <t>A82331</t>
  </si>
  <si>
    <t>A82332</t>
  </si>
  <si>
    <t>A2111002MU</t>
  </si>
  <si>
    <t>C20-019</t>
  </si>
  <si>
    <t>7Q2462</t>
    <phoneticPr fontId="2"/>
  </si>
  <si>
    <t>M13A240W</t>
    <phoneticPr fontId="2"/>
  </si>
  <si>
    <t>大阪水道局　樟葉</t>
    <rPh sb="0" eb="5">
      <t>オオサカスイドウキョク</t>
    </rPh>
    <rPh sb="6" eb="8">
      <t>クズハ</t>
    </rPh>
    <phoneticPr fontId="2"/>
  </si>
  <si>
    <t>盤組立配線</t>
    <rPh sb="0" eb="1">
      <t>バン</t>
    </rPh>
    <rPh sb="1" eb="3">
      <t>クミタテ</t>
    </rPh>
    <rPh sb="3" eb="5">
      <t>ハイセン</t>
    </rPh>
    <phoneticPr fontId="2"/>
  </si>
  <si>
    <t>O63457</t>
    <phoneticPr fontId="2"/>
  </si>
  <si>
    <t>T70B551</t>
    <phoneticPr fontId="2"/>
  </si>
  <si>
    <t>シールド塗装 3個</t>
    <rPh sb="4" eb="6">
      <t>トソウ</t>
    </rPh>
    <rPh sb="8" eb="9">
      <t>コ</t>
    </rPh>
    <phoneticPr fontId="2"/>
  </si>
  <si>
    <t>シールド塗装　３個</t>
    <rPh sb="4" eb="6">
      <t>トソウ</t>
    </rPh>
    <rPh sb="8" eb="9">
      <t>コ</t>
    </rPh>
    <phoneticPr fontId="2"/>
  </si>
  <si>
    <t>M20-004-1</t>
    <phoneticPr fontId="2"/>
  </si>
  <si>
    <t>D20-002</t>
    <phoneticPr fontId="2"/>
  </si>
  <si>
    <t>A46995</t>
    <phoneticPr fontId="2"/>
  </si>
  <si>
    <t>WE30926</t>
    <phoneticPr fontId="2"/>
  </si>
  <si>
    <t>特定老人ホーム松風園</t>
    <rPh sb="0" eb="2">
      <t>トクテイ</t>
    </rPh>
    <rPh sb="2" eb="4">
      <t>ロウジン</t>
    </rPh>
    <rPh sb="7" eb="10">
      <t>ショウフウエン</t>
    </rPh>
    <phoneticPr fontId="2"/>
  </si>
  <si>
    <t>MLFCケーブル</t>
    <phoneticPr fontId="2"/>
  </si>
  <si>
    <t>WORK(S7304)</t>
    <phoneticPr fontId="2"/>
  </si>
  <si>
    <t>ユニット16台</t>
    <rPh sb="6" eb="7">
      <t>ダイ</t>
    </rPh>
    <phoneticPr fontId="2"/>
  </si>
  <si>
    <t>5/中旬</t>
    <rPh sb="2" eb="4">
      <t>チュウジュン</t>
    </rPh>
    <phoneticPr fontId="2"/>
  </si>
  <si>
    <t>B20-009</t>
    <phoneticPr fontId="2"/>
  </si>
  <si>
    <t>青山製作所</t>
    <rPh sb="0" eb="2">
      <t>アオヤマ</t>
    </rPh>
    <rPh sb="2" eb="5">
      <t>セイサクショ</t>
    </rPh>
    <phoneticPr fontId="2"/>
  </si>
  <si>
    <t>梯子塗装</t>
    <rPh sb="0" eb="2">
      <t>ハシゴ</t>
    </rPh>
    <rPh sb="2" eb="4">
      <t>トソウ</t>
    </rPh>
    <phoneticPr fontId="2"/>
  </si>
  <si>
    <t>A2186841M</t>
    <phoneticPr fontId="2"/>
  </si>
  <si>
    <t>A82334</t>
    <phoneticPr fontId="2"/>
  </si>
  <si>
    <t>A82335</t>
    <phoneticPr fontId="2"/>
  </si>
  <si>
    <t>産機勝田</t>
  </si>
  <si>
    <t>産機勝田</t>
    <phoneticPr fontId="2"/>
  </si>
  <si>
    <t>A2187153M</t>
    <phoneticPr fontId="2"/>
  </si>
  <si>
    <t>A82336</t>
    <phoneticPr fontId="2"/>
  </si>
  <si>
    <t>日立市企業局　池の川</t>
    <rPh sb="0" eb="2">
      <t>ヒタチ</t>
    </rPh>
    <rPh sb="2" eb="3">
      <t>シ</t>
    </rPh>
    <rPh sb="3" eb="5">
      <t>キギョウ</t>
    </rPh>
    <rPh sb="5" eb="6">
      <t>キョク</t>
    </rPh>
    <rPh sb="7" eb="8">
      <t>イケ</t>
    </rPh>
    <rPh sb="9" eb="10">
      <t>カワ</t>
    </rPh>
    <phoneticPr fontId="2"/>
  </si>
  <si>
    <t>ﾕﾆｯﾄ組立配線、ﾃﾞﾊﾞｲｽ打込み</t>
    <rPh sb="4" eb="6">
      <t>クミタテ</t>
    </rPh>
    <rPh sb="6" eb="8">
      <t>ハイセン</t>
    </rPh>
    <rPh sb="15" eb="17">
      <t>ウチコ</t>
    </rPh>
    <phoneticPr fontId="2"/>
  </si>
  <si>
    <t>A82339</t>
  </si>
  <si>
    <t>A82337</t>
    <phoneticPr fontId="2"/>
  </si>
  <si>
    <t>A2111414M</t>
  </si>
  <si>
    <t>A2111414M</t>
    <phoneticPr fontId="2"/>
  </si>
  <si>
    <t>金沢市横枕</t>
    <rPh sb="0" eb="3">
      <t>カナザワシ</t>
    </rPh>
    <rPh sb="3" eb="5">
      <t>ヨコマクラ</t>
    </rPh>
    <phoneticPr fontId="2"/>
  </si>
  <si>
    <t>ﾓﾃﾞﾙ配線製作</t>
    <rPh sb="4" eb="6">
      <t>ハイセン</t>
    </rPh>
    <rPh sb="6" eb="8">
      <t>セイサク</t>
    </rPh>
    <phoneticPr fontId="2"/>
  </si>
  <si>
    <t>A82338</t>
    <phoneticPr fontId="2"/>
  </si>
  <si>
    <t>ﾕﾆｯﾄ組立配線</t>
    <phoneticPr fontId="2"/>
  </si>
  <si>
    <t>日本フルックス</t>
    <rPh sb="0" eb="2">
      <t>ニホン</t>
    </rPh>
    <phoneticPr fontId="2"/>
  </si>
  <si>
    <t>白メッキ</t>
    <rPh sb="0" eb="1">
      <t>シロ</t>
    </rPh>
    <phoneticPr fontId="2"/>
  </si>
  <si>
    <t>浜松市舘山寺</t>
  </si>
  <si>
    <t>浜松市舘山寺</t>
    <rPh sb="0" eb="3">
      <t>ハママツシ</t>
    </rPh>
    <rPh sb="3" eb="6">
      <t>カンザンジ</t>
    </rPh>
    <phoneticPr fontId="2"/>
  </si>
  <si>
    <t>ﾓﾃﾞﾙ配線製作</t>
    <rPh sb="4" eb="6">
      <t>ハイセン</t>
    </rPh>
    <rPh sb="6" eb="8">
      <t>セイサク</t>
    </rPh>
    <phoneticPr fontId="2"/>
  </si>
  <si>
    <t>ﾓﾃﾞﾙ配線製作</t>
    <phoneticPr fontId="2"/>
  </si>
  <si>
    <t>C20-020</t>
    <phoneticPr fontId="2"/>
  </si>
  <si>
    <t>C20-021</t>
  </si>
  <si>
    <t>C20-022</t>
  </si>
  <si>
    <t>C20-023</t>
  </si>
  <si>
    <t>C20-024</t>
  </si>
  <si>
    <t>C20-025</t>
  </si>
  <si>
    <t>ﾕﾆｯﾄ組立配線</t>
    <phoneticPr fontId="2"/>
  </si>
  <si>
    <t>U37198</t>
    <phoneticPr fontId="2"/>
  </si>
  <si>
    <t>B32498</t>
    <phoneticPr fontId="2"/>
  </si>
  <si>
    <t>出荷対応(S7053)</t>
    <rPh sb="0" eb="2">
      <t>シュッカ</t>
    </rPh>
    <rPh sb="2" eb="4">
      <t>タイオウ</t>
    </rPh>
    <phoneticPr fontId="2"/>
  </si>
  <si>
    <t>産機勝田</t>
    <phoneticPr fontId="2"/>
  </si>
  <si>
    <t>A82344</t>
    <phoneticPr fontId="2"/>
  </si>
  <si>
    <t>C20-026</t>
    <phoneticPr fontId="2"/>
  </si>
  <si>
    <t>A82345</t>
    <phoneticPr fontId="2"/>
  </si>
  <si>
    <t>C20-027</t>
    <phoneticPr fontId="2"/>
  </si>
  <si>
    <t>A2006291M</t>
    <phoneticPr fontId="2"/>
  </si>
  <si>
    <t>日立パワー大沼</t>
    <rPh sb="0" eb="2">
      <t>ヒタチ</t>
    </rPh>
    <rPh sb="5" eb="7">
      <t>オオヌマ</t>
    </rPh>
    <phoneticPr fontId="2"/>
  </si>
  <si>
    <t>M20-015</t>
    <phoneticPr fontId="2"/>
  </si>
  <si>
    <t>M20-016</t>
    <phoneticPr fontId="2"/>
  </si>
  <si>
    <t>陸上自衛隊十条</t>
    <rPh sb="0" eb="2">
      <t>リクジョウ</t>
    </rPh>
    <rPh sb="2" eb="5">
      <t>ジエイタイ</t>
    </rPh>
    <rPh sb="5" eb="7">
      <t>ジュウジョウ</t>
    </rPh>
    <phoneticPr fontId="2"/>
  </si>
  <si>
    <t>図面作成</t>
    <rPh sb="0" eb="2">
      <t>ズメン</t>
    </rPh>
    <rPh sb="2" eb="4">
      <t>サクセイ</t>
    </rPh>
    <phoneticPr fontId="2"/>
  </si>
  <si>
    <t>C538328</t>
  </si>
  <si>
    <t>日本酢ビ･ポパール</t>
    <rPh sb="0" eb="2">
      <t>ニホン</t>
    </rPh>
    <rPh sb="2" eb="3">
      <t>ス</t>
    </rPh>
    <phoneticPr fontId="2"/>
  </si>
  <si>
    <t>C20-028</t>
    <phoneticPr fontId="2"/>
  </si>
  <si>
    <t>A82348</t>
    <phoneticPr fontId="2"/>
  </si>
  <si>
    <t>一般配線・組立(S7015)</t>
    <rPh sb="0" eb="2">
      <t>イッパン</t>
    </rPh>
    <rPh sb="2" eb="4">
      <t>ハイセン</t>
    </rPh>
    <rPh sb="5" eb="7">
      <t>クミタテ</t>
    </rPh>
    <phoneticPr fontId="2"/>
  </si>
  <si>
    <t>WORK-6/4(S7019)</t>
    <phoneticPr fontId="2"/>
  </si>
  <si>
    <t>E20-001-1</t>
    <phoneticPr fontId="2"/>
  </si>
  <si>
    <t>E20-002-1</t>
    <phoneticPr fontId="2"/>
  </si>
  <si>
    <t>B20-017</t>
    <phoneticPr fontId="2"/>
  </si>
  <si>
    <t>B20-022</t>
    <phoneticPr fontId="2"/>
  </si>
  <si>
    <t>C20-029</t>
    <phoneticPr fontId="2"/>
  </si>
  <si>
    <t>A2110959M</t>
    <phoneticPr fontId="2"/>
  </si>
  <si>
    <t>納明ﾎﾞﾙﾄ追加、配線変更、ﾃﾞﾊﾞｲｽ交換(S7022)</t>
    <rPh sb="0" eb="1">
      <t>ノウ</t>
    </rPh>
    <rPh sb="1" eb="2">
      <t>メイ</t>
    </rPh>
    <rPh sb="6" eb="8">
      <t>ツイカ</t>
    </rPh>
    <rPh sb="9" eb="11">
      <t>ハイセン</t>
    </rPh>
    <rPh sb="11" eb="13">
      <t>ヘンコウ</t>
    </rPh>
    <rPh sb="20" eb="22">
      <t>コウカン</t>
    </rPh>
    <phoneticPr fontId="2"/>
  </si>
  <si>
    <t>SC0377</t>
    <phoneticPr fontId="2"/>
  </si>
  <si>
    <t>B19-079-2</t>
    <phoneticPr fontId="2"/>
  </si>
  <si>
    <t>B19-078-1</t>
    <phoneticPr fontId="2"/>
  </si>
  <si>
    <t>B19-078-2</t>
  </si>
  <si>
    <t>5Q3716</t>
    <phoneticPr fontId="2"/>
  </si>
  <si>
    <t>5Q3755</t>
    <phoneticPr fontId="2"/>
  </si>
  <si>
    <t>5H7G4520</t>
    <phoneticPr fontId="2"/>
  </si>
  <si>
    <t>(国)HPL</t>
    <rPh sb="1" eb="2">
      <t>コク</t>
    </rPh>
    <phoneticPr fontId="2"/>
  </si>
  <si>
    <t>&lt;H2&gt;動力配電盤</t>
    <rPh sb="4" eb="6">
      <t>ドウリョク</t>
    </rPh>
    <rPh sb="6" eb="9">
      <t>ハイデンバン</t>
    </rPh>
    <phoneticPr fontId="2"/>
  </si>
  <si>
    <t>&lt;H3&gt;直流電源配電盤</t>
    <rPh sb="4" eb="6">
      <t>チョクリュウ</t>
    </rPh>
    <rPh sb="6" eb="8">
      <t>デンゲン</t>
    </rPh>
    <rPh sb="8" eb="11">
      <t>ハイデンバン</t>
    </rPh>
    <phoneticPr fontId="2"/>
  </si>
  <si>
    <t>A50693</t>
    <phoneticPr fontId="2"/>
  </si>
  <si>
    <t>4W5E427-4005</t>
    <phoneticPr fontId="2"/>
  </si>
  <si>
    <t>A82367</t>
    <phoneticPr fontId="2"/>
  </si>
  <si>
    <t>C20-030</t>
  </si>
  <si>
    <t>A82366</t>
    <phoneticPr fontId="2"/>
  </si>
  <si>
    <t>C538335</t>
    <phoneticPr fontId="2"/>
  </si>
  <si>
    <t>日本酢ビ･ポパール</t>
    <rPh sb="0" eb="2">
      <t>ニホン</t>
    </rPh>
    <rPh sb="2" eb="3">
      <t>サク</t>
    </rPh>
    <phoneticPr fontId="2"/>
  </si>
  <si>
    <t>D20-006</t>
    <phoneticPr fontId="2"/>
  </si>
  <si>
    <t>D20-007</t>
  </si>
  <si>
    <t>A56314</t>
    <phoneticPr fontId="2"/>
  </si>
  <si>
    <t>A59944</t>
    <phoneticPr fontId="2"/>
  </si>
  <si>
    <t>WE30942-7002</t>
    <phoneticPr fontId="2"/>
  </si>
  <si>
    <t>WE30948-7003</t>
    <phoneticPr fontId="2"/>
  </si>
  <si>
    <t>住友化学　大分工場</t>
    <rPh sb="0" eb="2">
      <t>スミトモ</t>
    </rPh>
    <rPh sb="2" eb="4">
      <t>カガク</t>
    </rPh>
    <rPh sb="5" eb="9">
      <t>オオイタコウジョウ</t>
    </rPh>
    <phoneticPr fontId="2"/>
  </si>
  <si>
    <t>高知県企業局</t>
    <rPh sb="0" eb="3">
      <t>コウチケン</t>
    </rPh>
    <rPh sb="3" eb="5">
      <t>キギョウ</t>
    </rPh>
    <rPh sb="5" eb="6">
      <t>キョク</t>
    </rPh>
    <phoneticPr fontId="2"/>
  </si>
  <si>
    <t>AVR(TOP60B)</t>
    <phoneticPr fontId="2"/>
  </si>
  <si>
    <t>AVR(TOP30B)</t>
    <phoneticPr fontId="2"/>
  </si>
  <si>
    <t>B20-011</t>
    <phoneticPr fontId="2"/>
  </si>
  <si>
    <t>岬鉄工所</t>
    <rPh sb="0" eb="1">
      <t>ミサキ</t>
    </rPh>
    <rPh sb="1" eb="4">
      <t>テッコウショ</t>
    </rPh>
    <phoneticPr fontId="2"/>
  </si>
  <si>
    <t>ブラケット18枚塗装</t>
    <rPh sb="7" eb="8">
      <t>マイ</t>
    </rPh>
    <rPh sb="8" eb="10">
      <t>トソウ</t>
    </rPh>
    <phoneticPr fontId="2"/>
  </si>
  <si>
    <t>B33544</t>
    <phoneticPr fontId="2"/>
  </si>
  <si>
    <t>B33545</t>
    <phoneticPr fontId="2"/>
  </si>
  <si>
    <t>B20-008-A</t>
    <phoneticPr fontId="2"/>
  </si>
  <si>
    <t>B20-008-B</t>
    <phoneticPr fontId="2"/>
  </si>
  <si>
    <t>A2111206M</t>
    <phoneticPr fontId="2"/>
  </si>
  <si>
    <t>U37607</t>
    <phoneticPr fontId="2"/>
  </si>
  <si>
    <t>U37608</t>
  </si>
  <si>
    <t>U37609</t>
  </si>
  <si>
    <t>M20-017-1</t>
    <phoneticPr fontId="2"/>
  </si>
  <si>
    <t>M20-017-2</t>
  </si>
  <si>
    <t>U37610</t>
    <phoneticPr fontId="2"/>
  </si>
  <si>
    <t>岩木川浄化センター</t>
    <rPh sb="0" eb="3">
      <t>イワキガワ</t>
    </rPh>
    <rPh sb="3" eb="5">
      <t>ジョウカ</t>
    </rPh>
    <phoneticPr fontId="2"/>
  </si>
  <si>
    <t>M20-019</t>
    <phoneticPr fontId="2"/>
  </si>
  <si>
    <t>A2111094M</t>
    <phoneticPr fontId="2"/>
  </si>
  <si>
    <t>JS寒河江市浄化センター</t>
    <rPh sb="2" eb="5">
      <t>サガエ</t>
    </rPh>
    <rPh sb="5" eb="6">
      <t>シ</t>
    </rPh>
    <rPh sb="6" eb="8">
      <t>ジョウカ</t>
    </rPh>
    <phoneticPr fontId="2"/>
  </si>
  <si>
    <t>U37518</t>
    <phoneticPr fontId="2"/>
  </si>
  <si>
    <t>U37523</t>
    <phoneticPr fontId="2"/>
  </si>
  <si>
    <t>U37651</t>
    <phoneticPr fontId="2"/>
  </si>
  <si>
    <t>C20-031</t>
    <phoneticPr fontId="2"/>
  </si>
  <si>
    <t>A82370</t>
    <phoneticPr fontId="2"/>
  </si>
  <si>
    <t>A2186915M</t>
    <phoneticPr fontId="2"/>
  </si>
  <si>
    <t>鶴岡市櫛引</t>
    <rPh sb="0" eb="3">
      <t>ツルオカシ</t>
    </rPh>
    <rPh sb="3" eb="5">
      <t>クシビキ</t>
    </rPh>
    <phoneticPr fontId="2"/>
  </si>
  <si>
    <t>モデル線製作</t>
    <rPh sb="3" eb="4">
      <t>セン</t>
    </rPh>
    <rPh sb="4" eb="6">
      <t>セイサク</t>
    </rPh>
    <phoneticPr fontId="2"/>
  </si>
  <si>
    <t>A2186915M</t>
    <phoneticPr fontId="2"/>
  </si>
  <si>
    <t>A82371</t>
    <phoneticPr fontId="2"/>
  </si>
  <si>
    <t>C20-032</t>
  </si>
  <si>
    <t>C20-033</t>
  </si>
  <si>
    <t>A82372</t>
  </si>
  <si>
    <t>ﾕﾆｯﾄ組立配線作業</t>
    <rPh sb="4" eb="6">
      <t>クミタテ</t>
    </rPh>
    <rPh sb="6" eb="8">
      <t>ハイセン</t>
    </rPh>
    <rPh sb="8" eb="10">
      <t>サギョウ</t>
    </rPh>
    <phoneticPr fontId="2"/>
  </si>
  <si>
    <t>A2110959M</t>
    <phoneticPr fontId="2"/>
  </si>
  <si>
    <t>琵琶湖湖南中部</t>
    <rPh sb="0" eb="3">
      <t>ビワコ</t>
    </rPh>
    <rPh sb="3" eb="5">
      <t>コナン</t>
    </rPh>
    <rPh sb="5" eb="7">
      <t>チュウブチュウブ</t>
    </rPh>
    <phoneticPr fontId="2"/>
  </si>
  <si>
    <t>発送準備</t>
    <rPh sb="0" eb="4">
      <t>ハッソウジュンビ</t>
    </rPh>
    <phoneticPr fontId="2"/>
  </si>
  <si>
    <t>A58993</t>
    <phoneticPr fontId="2"/>
  </si>
  <si>
    <t>WE30947-7002</t>
    <phoneticPr fontId="2"/>
  </si>
  <si>
    <t>神島リビング</t>
    <rPh sb="0" eb="2">
      <t>カミシマ</t>
    </rPh>
    <phoneticPr fontId="2"/>
  </si>
  <si>
    <t>タンク塗装</t>
    <rPh sb="3" eb="5">
      <t>トソウ</t>
    </rPh>
    <phoneticPr fontId="2"/>
  </si>
  <si>
    <t>D20-008</t>
    <phoneticPr fontId="2"/>
  </si>
  <si>
    <t>B33997</t>
    <phoneticPr fontId="2"/>
  </si>
  <si>
    <t>B33998</t>
  </si>
  <si>
    <t>K505360</t>
    <phoneticPr fontId="2"/>
  </si>
  <si>
    <t>K505361</t>
  </si>
  <si>
    <t>日立金属豊浦</t>
    <rPh sb="0" eb="2">
      <t>ヒタチ</t>
    </rPh>
    <rPh sb="2" eb="4">
      <t>キンゾク</t>
    </rPh>
    <rPh sb="4" eb="6">
      <t>トヨウラ</t>
    </rPh>
    <phoneticPr fontId="2"/>
  </si>
  <si>
    <t>低圧盤(200V)</t>
    <rPh sb="0" eb="2">
      <t>テイアツ</t>
    </rPh>
    <rPh sb="2" eb="3">
      <t>バン</t>
    </rPh>
    <phoneticPr fontId="2"/>
  </si>
  <si>
    <t>低圧盤(400V)</t>
    <rPh sb="0" eb="2">
      <t>テイアツ</t>
    </rPh>
    <rPh sb="2" eb="3">
      <t>バン</t>
    </rPh>
    <phoneticPr fontId="2"/>
  </si>
  <si>
    <t>M20-020-1</t>
    <phoneticPr fontId="2"/>
  </si>
  <si>
    <t>M20-020-2</t>
  </si>
  <si>
    <t>M20-021</t>
    <phoneticPr fontId="2"/>
  </si>
  <si>
    <t>多可町中浄化センター</t>
    <rPh sb="0" eb="1">
      <t>タ</t>
    </rPh>
    <rPh sb="1" eb="2">
      <t>カ</t>
    </rPh>
    <rPh sb="2" eb="3">
      <t>マチ</t>
    </rPh>
    <rPh sb="3" eb="4">
      <t>ナカ</t>
    </rPh>
    <rPh sb="4" eb="6">
      <t>ジョウカ</t>
    </rPh>
    <phoneticPr fontId="2"/>
  </si>
  <si>
    <t>津田沼浄化センター</t>
    <rPh sb="0" eb="3">
      <t>ツダヌマ</t>
    </rPh>
    <rPh sb="3" eb="5">
      <t>ジョウカ</t>
    </rPh>
    <phoneticPr fontId="2"/>
  </si>
  <si>
    <t>多々良川浄化センター</t>
    <rPh sb="0" eb="3">
      <t>タタラ</t>
    </rPh>
    <rPh sb="3" eb="4">
      <t>ガワ</t>
    </rPh>
    <rPh sb="4" eb="6">
      <t>ジョウカ</t>
    </rPh>
    <phoneticPr fontId="2"/>
  </si>
  <si>
    <t>S-MCC30kA</t>
    <phoneticPr fontId="2"/>
  </si>
  <si>
    <t>A2111237M</t>
    <phoneticPr fontId="2"/>
  </si>
  <si>
    <t>A2111564M</t>
    <phoneticPr fontId="2"/>
  </si>
  <si>
    <t>A2111460M</t>
    <phoneticPr fontId="2"/>
  </si>
  <si>
    <t>D20-009</t>
    <phoneticPr fontId="2"/>
  </si>
  <si>
    <t>D20-010</t>
  </si>
  <si>
    <t>A62328</t>
    <phoneticPr fontId="2"/>
  </si>
  <si>
    <t>WE30951-7002</t>
    <phoneticPr fontId="2"/>
  </si>
  <si>
    <t>日経東京制作センター</t>
    <rPh sb="0" eb="2">
      <t>ニッケイ</t>
    </rPh>
    <rPh sb="2" eb="4">
      <t>トウキョウ</t>
    </rPh>
    <rPh sb="4" eb="6">
      <t>セイサク</t>
    </rPh>
    <phoneticPr fontId="2"/>
  </si>
  <si>
    <t>タンク塗装</t>
    <rPh sb="3" eb="5">
      <t>トソウ</t>
    </rPh>
    <phoneticPr fontId="2"/>
  </si>
  <si>
    <t>WE30950-7001</t>
    <phoneticPr fontId="2"/>
  </si>
  <si>
    <t>テレビ朝日　森タワー</t>
    <rPh sb="3" eb="5">
      <t>アサヒ</t>
    </rPh>
    <rPh sb="6" eb="7">
      <t>モリ</t>
    </rPh>
    <phoneticPr fontId="2"/>
  </si>
  <si>
    <t>産機勝田</t>
    <phoneticPr fontId="2"/>
  </si>
  <si>
    <t>A82386</t>
    <phoneticPr fontId="2"/>
  </si>
  <si>
    <t>A2111129M</t>
    <phoneticPr fontId="2"/>
  </si>
  <si>
    <t>岩木川浄化センター</t>
    <phoneticPr fontId="2"/>
  </si>
  <si>
    <t>SMCC-30K</t>
  </si>
  <si>
    <t>A82387</t>
  </si>
  <si>
    <t>横浜市西部</t>
    <rPh sb="0" eb="3">
      <t>ヨコハマシ</t>
    </rPh>
    <rPh sb="3" eb="5">
      <t>セイブ</t>
    </rPh>
    <phoneticPr fontId="2"/>
  </si>
  <si>
    <t>SMCC-30K</t>
    <phoneticPr fontId="2"/>
  </si>
  <si>
    <t>U37908</t>
    <phoneticPr fontId="2"/>
  </si>
  <si>
    <t>U37907</t>
    <phoneticPr fontId="2"/>
  </si>
  <si>
    <t>U37906</t>
    <phoneticPr fontId="2"/>
  </si>
  <si>
    <t>U37905</t>
    <phoneticPr fontId="2"/>
  </si>
  <si>
    <t>越前町朝日</t>
    <rPh sb="0" eb="3">
      <t>エチゼンマチ</t>
    </rPh>
    <rPh sb="3" eb="5">
      <t>アサヒ</t>
    </rPh>
    <phoneticPr fontId="2"/>
  </si>
  <si>
    <t>U37963</t>
    <phoneticPr fontId="2"/>
  </si>
  <si>
    <t>A2111264M</t>
    <phoneticPr fontId="2"/>
  </si>
  <si>
    <t>C20-034</t>
    <phoneticPr fontId="2"/>
  </si>
  <si>
    <t>C20-035</t>
    <phoneticPr fontId="2"/>
  </si>
  <si>
    <t>A82391</t>
  </si>
  <si>
    <t>C20-036</t>
  </si>
  <si>
    <t>A2006446M</t>
    <phoneticPr fontId="2"/>
  </si>
  <si>
    <t>SMCC-50K</t>
  </si>
  <si>
    <t>8/17</t>
    <phoneticPr fontId="2"/>
  </si>
  <si>
    <t>C20-037</t>
    <phoneticPr fontId="2"/>
  </si>
  <si>
    <t>C20-038</t>
  </si>
  <si>
    <t>A2111516M</t>
    <phoneticPr fontId="2"/>
  </si>
  <si>
    <t>金沢市上諸江ポンプ場</t>
    <rPh sb="0" eb="3">
      <t>カナザワシ</t>
    </rPh>
    <rPh sb="3" eb="4">
      <t>カミ</t>
    </rPh>
    <rPh sb="4" eb="6">
      <t>モロエ</t>
    </rPh>
    <rPh sb="9" eb="10">
      <t>ジョウ</t>
    </rPh>
    <phoneticPr fontId="2"/>
  </si>
  <si>
    <t>A2111557M</t>
    <phoneticPr fontId="2"/>
  </si>
  <si>
    <t>金沢市西部水質管理センター</t>
    <rPh sb="0" eb="3">
      <t>カナザワシ</t>
    </rPh>
    <rPh sb="3" eb="5">
      <t>セイブ</t>
    </rPh>
    <rPh sb="5" eb="7">
      <t>スイシツ</t>
    </rPh>
    <rPh sb="7" eb="9">
      <t>カンリ</t>
    </rPh>
    <phoneticPr fontId="2"/>
  </si>
  <si>
    <t>A2111359M</t>
    <phoneticPr fontId="2"/>
  </si>
  <si>
    <t>横浜市都筑水再生センター</t>
    <rPh sb="0" eb="3">
      <t>ヨコハマシ</t>
    </rPh>
    <rPh sb="3" eb="5">
      <t>ツヅキ</t>
    </rPh>
    <rPh sb="5" eb="6">
      <t>ミズ</t>
    </rPh>
    <rPh sb="6" eb="8">
      <t>サイセイ</t>
    </rPh>
    <phoneticPr fontId="2"/>
  </si>
  <si>
    <t>S-MCC50K</t>
    <phoneticPr fontId="2"/>
  </si>
  <si>
    <t>S-MCC30K</t>
    <phoneticPr fontId="2"/>
  </si>
  <si>
    <t>A2006329M</t>
    <phoneticPr fontId="2"/>
  </si>
  <si>
    <t>ひたちなか市上坪浄水場</t>
    <rPh sb="5" eb="6">
      <t>シ</t>
    </rPh>
    <rPh sb="6" eb="8">
      <t>カミツボ</t>
    </rPh>
    <rPh sb="8" eb="11">
      <t>ジョウスイジョウ</t>
    </rPh>
    <phoneticPr fontId="2"/>
  </si>
  <si>
    <t>埼玉県毛長川</t>
    <rPh sb="0" eb="3">
      <t>サイタマケン</t>
    </rPh>
    <rPh sb="3" eb="4">
      <t>ケ</t>
    </rPh>
    <rPh sb="4" eb="5">
      <t>ナガ</t>
    </rPh>
    <rPh sb="5" eb="6">
      <t>ガワ</t>
    </rPh>
    <phoneticPr fontId="2"/>
  </si>
  <si>
    <t>富士ファイバー真岡</t>
    <rPh sb="0" eb="2">
      <t>フジ</t>
    </rPh>
    <rPh sb="7" eb="9">
      <t>モオカ</t>
    </rPh>
    <phoneticPr fontId="2"/>
  </si>
  <si>
    <t>SWGR</t>
    <phoneticPr fontId="2"/>
  </si>
  <si>
    <t>日立製作所日立工場</t>
    <rPh sb="0" eb="2">
      <t>ヒタチ</t>
    </rPh>
    <rPh sb="2" eb="5">
      <t>セイサクショ</t>
    </rPh>
    <rPh sb="5" eb="9">
      <t>ヒタチコウジョウ</t>
    </rPh>
    <phoneticPr fontId="2"/>
  </si>
  <si>
    <t>SWGR改造</t>
    <rPh sb="4" eb="6">
      <t>カイゾウ</t>
    </rPh>
    <phoneticPr fontId="2"/>
  </si>
  <si>
    <t>里野宮取水場</t>
    <rPh sb="0" eb="2">
      <t>サトノ</t>
    </rPh>
    <rPh sb="2" eb="3">
      <t>ミヤ</t>
    </rPh>
    <rPh sb="3" eb="5">
      <t>シュスイ</t>
    </rPh>
    <rPh sb="5" eb="6">
      <t>ジョウ</t>
    </rPh>
    <phoneticPr fontId="2"/>
  </si>
  <si>
    <t>高圧盤改修部品</t>
    <rPh sb="0" eb="2">
      <t>コウアツ</t>
    </rPh>
    <rPh sb="2" eb="3">
      <t>バン</t>
    </rPh>
    <rPh sb="3" eb="5">
      <t>カイシュウ</t>
    </rPh>
    <rPh sb="5" eb="7">
      <t>ブヒン</t>
    </rPh>
    <phoneticPr fontId="2"/>
  </si>
  <si>
    <t>A82396</t>
    <phoneticPr fontId="2"/>
  </si>
  <si>
    <t>A82397</t>
    <phoneticPr fontId="2"/>
  </si>
  <si>
    <t>C20-039</t>
    <phoneticPr fontId="2"/>
  </si>
  <si>
    <t>宮城県仙南</t>
    <rPh sb="0" eb="3">
      <t>ミヤギケン</t>
    </rPh>
    <rPh sb="3" eb="5">
      <t>センナン</t>
    </rPh>
    <phoneticPr fontId="2"/>
  </si>
  <si>
    <t>A61619</t>
    <phoneticPr fontId="2"/>
  </si>
  <si>
    <t>M19-029</t>
    <phoneticPr fontId="2"/>
  </si>
  <si>
    <t>E20-004</t>
    <phoneticPr fontId="2"/>
  </si>
  <si>
    <t>E20-005</t>
  </si>
  <si>
    <t>6Q0713</t>
    <phoneticPr fontId="2"/>
  </si>
  <si>
    <t>6Q0711</t>
    <phoneticPr fontId="2"/>
  </si>
  <si>
    <t>GM70178-02501</t>
    <phoneticPr fontId="2"/>
  </si>
  <si>
    <t>武田薬品工業大阪</t>
    <rPh sb="0" eb="2">
      <t>タケダ</t>
    </rPh>
    <rPh sb="2" eb="4">
      <t>ヤクヒン</t>
    </rPh>
    <rPh sb="4" eb="6">
      <t>コウギョウ</t>
    </rPh>
    <rPh sb="6" eb="8">
      <t>オオサカ</t>
    </rPh>
    <phoneticPr fontId="2"/>
  </si>
  <si>
    <t>現地調査</t>
    <rPh sb="0" eb="2">
      <t>ゲンチ</t>
    </rPh>
    <rPh sb="2" eb="4">
      <t>チョウサ</t>
    </rPh>
    <phoneticPr fontId="2"/>
  </si>
  <si>
    <t>GM20815-00601</t>
    <phoneticPr fontId="2"/>
  </si>
  <si>
    <t>住友生命OBP城見ビル</t>
    <rPh sb="0" eb="2">
      <t>スミトモ</t>
    </rPh>
    <rPh sb="2" eb="4">
      <t>セイメイ</t>
    </rPh>
    <rPh sb="7" eb="9">
      <t>シロミ</t>
    </rPh>
    <phoneticPr fontId="2"/>
  </si>
  <si>
    <t>6Q0776</t>
    <phoneticPr fontId="2"/>
  </si>
  <si>
    <t>GT20993-00301</t>
    <phoneticPr fontId="2"/>
  </si>
  <si>
    <t>ネスレ日本</t>
    <rPh sb="3" eb="5">
      <t>ニホン</t>
    </rPh>
    <phoneticPr fontId="2"/>
  </si>
  <si>
    <t>冷却扇制御盤改造</t>
    <rPh sb="0" eb="2">
      <t>レイキャク</t>
    </rPh>
    <rPh sb="2" eb="3">
      <t>セン</t>
    </rPh>
    <rPh sb="3" eb="6">
      <t>セイギョバン</t>
    </rPh>
    <rPh sb="6" eb="8">
      <t>カイゾウ</t>
    </rPh>
    <phoneticPr fontId="2"/>
  </si>
  <si>
    <t>6P7781</t>
    <phoneticPr fontId="2"/>
  </si>
  <si>
    <t>6P7782</t>
  </si>
  <si>
    <t>GM20837-00401</t>
    <phoneticPr fontId="2"/>
  </si>
  <si>
    <t>GM20838-01001</t>
    <phoneticPr fontId="2"/>
  </si>
  <si>
    <t>D20-013</t>
    <phoneticPr fontId="2"/>
  </si>
  <si>
    <t>金具製作</t>
    <rPh sb="0" eb="2">
      <t>カナグ</t>
    </rPh>
    <rPh sb="2" eb="4">
      <t>セイサク</t>
    </rPh>
    <phoneticPr fontId="2"/>
  </si>
  <si>
    <t>WE30951-7006</t>
    <phoneticPr fontId="2"/>
  </si>
  <si>
    <t>日経東京制作センター</t>
    <rPh sb="0" eb="2">
      <t>ニッケイ</t>
    </rPh>
    <rPh sb="2" eb="4">
      <t>トウキョウ</t>
    </rPh>
    <rPh sb="4" eb="6">
      <t>セイサク</t>
    </rPh>
    <phoneticPr fontId="2"/>
  </si>
  <si>
    <t>D20-014</t>
  </si>
  <si>
    <t>A69312</t>
    <phoneticPr fontId="2"/>
  </si>
  <si>
    <t>A70460</t>
    <phoneticPr fontId="2"/>
  </si>
  <si>
    <t>WJ31247-7502</t>
    <phoneticPr fontId="2"/>
  </si>
  <si>
    <t>福田機械店</t>
    <rPh sb="0" eb="2">
      <t>フクダ</t>
    </rPh>
    <rPh sb="2" eb="4">
      <t>キカイ</t>
    </rPh>
    <rPh sb="4" eb="5">
      <t>ミセ</t>
    </rPh>
    <phoneticPr fontId="2"/>
  </si>
  <si>
    <t>発動機部品　リレー基板</t>
    <rPh sb="0" eb="3">
      <t>ハツドウキ</t>
    </rPh>
    <rPh sb="3" eb="5">
      <t>ブヒン</t>
    </rPh>
    <rPh sb="9" eb="11">
      <t>キバン</t>
    </rPh>
    <phoneticPr fontId="2"/>
  </si>
  <si>
    <t>U38248</t>
    <phoneticPr fontId="2"/>
  </si>
  <si>
    <t>U38251</t>
    <phoneticPr fontId="2"/>
  </si>
  <si>
    <t>A2111557M</t>
  </si>
  <si>
    <t>S-MCC30kA</t>
  </si>
  <si>
    <t>U38252</t>
  </si>
  <si>
    <t>C20-041</t>
  </si>
  <si>
    <t>JS東海市元浜</t>
    <rPh sb="2" eb="4">
      <t>トウカイ</t>
    </rPh>
    <rPh sb="4" eb="5">
      <t>シ</t>
    </rPh>
    <rPh sb="5" eb="7">
      <t>モトハマ</t>
    </rPh>
    <phoneticPr fontId="2"/>
  </si>
  <si>
    <t>C20-043</t>
  </si>
  <si>
    <t>C20-044</t>
  </si>
  <si>
    <t>C20-045</t>
  </si>
  <si>
    <t>A2111094MU</t>
    <phoneticPr fontId="2"/>
  </si>
  <si>
    <t>JS寒河江市浄化センター</t>
    <phoneticPr fontId="2"/>
  </si>
  <si>
    <t>C20-042</t>
  </si>
  <si>
    <t>C20-046</t>
  </si>
  <si>
    <t>B19-073-2</t>
    <phoneticPr fontId="2"/>
  </si>
  <si>
    <t>B19-081-3</t>
    <phoneticPr fontId="2"/>
  </si>
  <si>
    <t>U38249</t>
    <phoneticPr fontId="2"/>
  </si>
  <si>
    <t>B35112</t>
    <phoneticPr fontId="2"/>
  </si>
  <si>
    <t>K50A403(SC0383)</t>
    <phoneticPr fontId="2"/>
  </si>
  <si>
    <t>B20-030</t>
    <phoneticPr fontId="2"/>
  </si>
  <si>
    <t>A82422</t>
    <phoneticPr fontId="2"/>
  </si>
  <si>
    <t>C20-047</t>
  </si>
  <si>
    <t>A82380</t>
  </si>
  <si>
    <t>A2110776MU</t>
  </si>
  <si>
    <t>C20-048</t>
  </si>
  <si>
    <t>C20-049</t>
  </si>
  <si>
    <t>A2111231M</t>
  </si>
  <si>
    <t>A82423</t>
    <phoneticPr fontId="2"/>
  </si>
  <si>
    <t>U38289</t>
    <phoneticPr fontId="2"/>
  </si>
  <si>
    <t>C20-050</t>
  </si>
  <si>
    <t>A82435</t>
    <phoneticPr fontId="2"/>
  </si>
  <si>
    <t>SMCC-30K</t>
    <phoneticPr fontId="2"/>
  </si>
  <si>
    <t>S-MCC30K(仕#7012)</t>
    <phoneticPr fontId="2"/>
  </si>
  <si>
    <t>A82416</t>
  </si>
  <si>
    <t>A2110776M</t>
  </si>
  <si>
    <t>横浜市西部</t>
  </si>
  <si>
    <t>B20-034</t>
    <phoneticPr fontId="2"/>
  </si>
  <si>
    <t>SC0384</t>
    <phoneticPr fontId="2"/>
  </si>
  <si>
    <t>C20-040</t>
  </si>
  <si>
    <t>A82417</t>
  </si>
  <si>
    <t>A2111216M</t>
  </si>
  <si>
    <t>A82430</t>
  </si>
  <si>
    <t>A2111291M</t>
  </si>
  <si>
    <t>A82440</t>
    <phoneticPr fontId="2"/>
  </si>
  <si>
    <t>A21110831M</t>
    <phoneticPr fontId="2"/>
  </si>
  <si>
    <t>横浜市南部</t>
    <rPh sb="3" eb="4">
      <t>ミナミ</t>
    </rPh>
    <phoneticPr fontId="2"/>
  </si>
  <si>
    <t>A82441</t>
    <phoneticPr fontId="2"/>
  </si>
  <si>
    <t>A2110944M</t>
    <phoneticPr fontId="2"/>
  </si>
  <si>
    <t>矢作川浄化流域下水道</t>
    <phoneticPr fontId="2"/>
  </si>
  <si>
    <t>浜松市中部浄化センター</t>
    <phoneticPr fontId="2"/>
  </si>
  <si>
    <t>A82442</t>
    <phoneticPr fontId="2"/>
  </si>
  <si>
    <t>A2111199M</t>
    <phoneticPr fontId="2"/>
  </si>
  <si>
    <t>A82439</t>
    <phoneticPr fontId="2"/>
  </si>
  <si>
    <t>M20-023</t>
    <phoneticPr fontId="2"/>
  </si>
  <si>
    <t>M20-006-4</t>
    <phoneticPr fontId="2"/>
  </si>
  <si>
    <t>M20-006-5</t>
  </si>
  <si>
    <t>M20-006-6</t>
  </si>
  <si>
    <t>M19-026-2-5</t>
    <phoneticPr fontId="2"/>
  </si>
  <si>
    <t>M19-026-2-6</t>
  </si>
  <si>
    <t>SMCC-30K(仕#70172)</t>
    <phoneticPr fontId="2"/>
  </si>
  <si>
    <t>SMCC-30K(仕#70122)</t>
    <phoneticPr fontId="2"/>
  </si>
  <si>
    <t>SMCC-30K(仕#70151)</t>
    <phoneticPr fontId="2"/>
  </si>
  <si>
    <t>SMCC-30K(仕#70161)</t>
    <phoneticPr fontId="2"/>
  </si>
  <si>
    <t>SMCC-30K(仕#75112)</t>
    <phoneticPr fontId="2"/>
  </si>
  <si>
    <t>SMCC-30K(仕#70272)</t>
    <phoneticPr fontId="2"/>
  </si>
  <si>
    <t>SMCC-30K(仕#70142)</t>
    <phoneticPr fontId="2"/>
  </si>
  <si>
    <t>SMCC-30K(仕#75111)</t>
    <phoneticPr fontId="2"/>
  </si>
  <si>
    <t>K505368</t>
    <phoneticPr fontId="2"/>
  </si>
  <si>
    <t>B35443</t>
    <phoneticPr fontId="2"/>
  </si>
  <si>
    <t>B20-029</t>
    <phoneticPr fontId="2"/>
  </si>
  <si>
    <t>M20-026-1</t>
    <phoneticPr fontId="2"/>
  </si>
  <si>
    <t>M20-026-2</t>
  </si>
  <si>
    <t>M20-026-3</t>
  </si>
  <si>
    <t>M20-026-4</t>
  </si>
  <si>
    <t>M20-028</t>
    <phoneticPr fontId="2"/>
  </si>
  <si>
    <t>A2111597M</t>
    <phoneticPr fontId="2"/>
  </si>
  <si>
    <t>千葉市南部</t>
    <rPh sb="0" eb="3">
      <t>チバシ</t>
    </rPh>
    <rPh sb="3" eb="5">
      <t>ナンブ</t>
    </rPh>
    <phoneticPr fontId="2"/>
  </si>
  <si>
    <t>M20-029</t>
    <phoneticPr fontId="2"/>
  </si>
  <si>
    <t>M20-030</t>
    <phoneticPr fontId="2"/>
  </si>
  <si>
    <t>A2111586M</t>
    <phoneticPr fontId="2"/>
  </si>
  <si>
    <t>金沢市西部</t>
    <rPh sb="0" eb="3">
      <t>カナザワシ</t>
    </rPh>
    <rPh sb="3" eb="5">
      <t>セイブ</t>
    </rPh>
    <phoneticPr fontId="2"/>
  </si>
  <si>
    <t>M20-031</t>
  </si>
  <si>
    <t>A2111620M</t>
    <phoneticPr fontId="2"/>
  </si>
  <si>
    <t>伊師浄化センター</t>
    <rPh sb="0" eb="2">
      <t>イシ</t>
    </rPh>
    <rPh sb="2" eb="4">
      <t>ジョウカ</t>
    </rPh>
    <phoneticPr fontId="2"/>
  </si>
  <si>
    <t>M20-027</t>
    <phoneticPr fontId="2"/>
  </si>
  <si>
    <t>M20-025</t>
    <phoneticPr fontId="2"/>
  </si>
  <si>
    <t>M20-024-1</t>
    <phoneticPr fontId="2"/>
  </si>
  <si>
    <t>M20-024-2</t>
  </si>
  <si>
    <t>U38584</t>
    <phoneticPr fontId="2"/>
  </si>
  <si>
    <t>A2111320M</t>
    <phoneticPr fontId="2"/>
  </si>
  <si>
    <t>U38585</t>
    <phoneticPr fontId="2"/>
  </si>
  <si>
    <t>U38586</t>
  </si>
  <si>
    <t>U38587</t>
    <phoneticPr fontId="2"/>
  </si>
  <si>
    <t>U38588</t>
    <phoneticPr fontId="2"/>
  </si>
  <si>
    <t>C20-051</t>
    <phoneticPr fontId="2"/>
  </si>
  <si>
    <t>A82445</t>
    <phoneticPr fontId="2"/>
  </si>
  <si>
    <t>SMCC-30K(仕#70161)</t>
    <phoneticPr fontId="2"/>
  </si>
  <si>
    <t>A82446</t>
  </si>
  <si>
    <t>SMCC-30K(仕#70171)</t>
    <phoneticPr fontId="2"/>
  </si>
  <si>
    <t>U37611</t>
    <phoneticPr fontId="2"/>
  </si>
  <si>
    <t>U38517</t>
    <phoneticPr fontId="2"/>
  </si>
  <si>
    <t>U38514</t>
    <phoneticPr fontId="2"/>
  </si>
  <si>
    <t>U38515</t>
  </si>
  <si>
    <t>U38516</t>
  </si>
  <si>
    <t>C20-052</t>
    <phoneticPr fontId="2"/>
  </si>
  <si>
    <t>A2111264M</t>
    <phoneticPr fontId="2"/>
  </si>
  <si>
    <t>越前町朝日</t>
    <phoneticPr fontId="2"/>
  </si>
  <si>
    <t>S88677</t>
    <phoneticPr fontId="2"/>
  </si>
  <si>
    <t>御笠川浄化センター</t>
    <rPh sb="0" eb="1">
      <t>ゴ</t>
    </rPh>
    <rPh sb="1" eb="2">
      <t>カサ</t>
    </rPh>
    <rPh sb="2" eb="3">
      <t>カワ</t>
    </rPh>
    <rPh sb="3" eb="5">
      <t>ジョウカ</t>
    </rPh>
    <phoneticPr fontId="2"/>
  </si>
  <si>
    <t>C20-053</t>
  </si>
  <si>
    <t>A82449</t>
    <phoneticPr fontId="2"/>
  </si>
  <si>
    <t>A82450</t>
    <phoneticPr fontId="2"/>
  </si>
  <si>
    <t>越前町朝日</t>
  </si>
  <si>
    <t>SMCC-30K(仕#70191)</t>
    <phoneticPr fontId="2"/>
  </si>
  <si>
    <t>SMCC-30K(仕#75071)</t>
    <phoneticPr fontId="2"/>
  </si>
  <si>
    <t>岬鉄工所</t>
    <rPh sb="0" eb="1">
      <t>ミサキ</t>
    </rPh>
    <rPh sb="1" eb="3">
      <t>テッコウ</t>
    </rPh>
    <rPh sb="3" eb="4">
      <t>ジョ</t>
    </rPh>
    <phoneticPr fontId="2"/>
  </si>
  <si>
    <t>キャビネット塗り替え</t>
    <rPh sb="6" eb="7">
      <t>ヌ</t>
    </rPh>
    <rPh sb="8" eb="9">
      <t>カ</t>
    </rPh>
    <phoneticPr fontId="2"/>
  </si>
  <si>
    <t>塗装一式（７件）</t>
    <rPh sb="0" eb="2">
      <t>トソウ</t>
    </rPh>
    <rPh sb="2" eb="4">
      <t>イッシキ</t>
    </rPh>
    <rPh sb="6" eb="7">
      <t>ケン</t>
    </rPh>
    <phoneticPr fontId="2"/>
  </si>
  <si>
    <t>A2111591M</t>
    <phoneticPr fontId="2"/>
  </si>
  <si>
    <t>石川県かほく南部浄化センター</t>
    <rPh sb="0" eb="2">
      <t>イシカワ</t>
    </rPh>
    <rPh sb="2" eb="3">
      <t>ケン</t>
    </rPh>
    <rPh sb="6" eb="8">
      <t>ナンブ</t>
    </rPh>
    <rPh sb="8" eb="10">
      <t>ジョウカ</t>
    </rPh>
    <phoneticPr fontId="2"/>
  </si>
  <si>
    <t>A2111713M</t>
    <phoneticPr fontId="2"/>
  </si>
  <si>
    <t>ひたちなか市下水浄化センター</t>
    <rPh sb="5" eb="6">
      <t>シ</t>
    </rPh>
    <rPh sb="6" eb="8">
      <t>ゲスイ</t>
    </rPh>
    <rPh sb="8" eb="10">
      <t>ジョウカ</t>
    </rPh>
    <phoneticPr fontId="2"/>
  </si>
  <si>
    <t>横浜西部水再生センター</t>
    <rPh sb="0" eb="2">
      <t>ヨコハマ</t>
    </rPh>
    <rPh sb="2" eb="4">
      <t>セイブ</t>
    </rPh>
    <rPh sb="4" eb="5">
      <t>ミズ</t>
    </rPh>
    <rPh sb="5" eb="7">
      <t>サイセイ</t>
    </rPh>
    <phoneticPr fontId="2"/>
  </si>
  <si>
    <t>C20-054</t>
    <phoneticPr fontId="2"/>
  </si>
  <si>
    <t>JS琵琶湖湖南</t>
    <rPh sb="2" eb="5">
      <t>ビワコ</t>
    </rPh>
    <rPh sb="5" eb="7">
      <t>コナン</t>
    </rPh>
    <phoneticPr fontId="2"/>
  </si>
  <si>
    <t>A82456</t>
    <phoneticPr fontId="2"/>
  </si>
  <si>
    <t>A2111591M</t>
    <phoneticPr fontId="2"/>
  </si>
  <si>
    <t>U38819</t>
    <phoneticPr fontId="2"/>
  </si>
  <si>
    <t>U38820</t>
    <phoneticPr fontId="2"/>
  </si>
  <si>
    <t>U38821</t>
    <phoneticPr fontId="2"/>
  </si>
  <si>
    <t>A2111667M</t>
    <phoneticPr fontId="2"/>
  </si>
  <si>
    <t>広島市鶴見ポンプ場</t>
    <rPh sb="0" eb="3">
      <t>ヒロシマシ</t>
    </rPh>
    <rPh sb="3" eb="5">
      <t>ツルミ</t>
    </rPh>
    <rPh sb="8" eb="9">
      <t>ジョウ</t>
    </rPh>
    <phoneticPr fontId="2"/>
  </si>
  <si>
    <t>M20-033</t>
    <phoneticPr fontId="2"/>
  </si>
  <si>
    <t>M20-032-1</t>
    <phoneticPr fontId="2"/>
  </si>
  <si>
    <t>M20-032-2</t>
    <phoneticPr fontId="2"/>
  </si>
  <si>
    <t>済</t>
    <rPh sb="0" eb="1">
      <t>スミ</t>
    </rPh>
    <phoneticPr fontId="2"/>
  </si>
  <si>
    <t>SMCC-30K(仕#70221)</t>
    <phoneticPr fontId="2"/>
  </si>
  <si>
    <t>C20-055</t>
  </si>
  <si>
    <t>SMCC-30K(仕#70231)</t>
    <phoneticPr fontId="2"/>
  </si>
  <si>
    <t>A82457</t>
  </si>
  <si>
    <t>C20-056</t>
  </si>
  <si>
    <t>C20-057</t>
  </si>
  <si>
    <t>SMCC-30K(仕#70242)</t>
    <phoneticPr fontId="2"/>
  </si>
  <si>
    <t>A82461</t>
    <phoneticPr fontId="2"/>
  </si>
  <si>
    <t>A82460</t>
    <phoneticPr fontId="2"/>
  </si>
  <si>
    <t>SMCC-30K(仕#70212)</t>
    <phoneticPr fontId="2"/>
  </si>
  <si>
    <t>A2111264MU</t>
    <phoneticPr fontId="2"/>
  </si>
  <si>
    <t>D20-015</t>
    <phoneticPr fontId="2"/>
  </si>
  <si>
    <t>A78197</t>
    <phoneticPr fontId="2"/>
  </si>
  <si>
    <t>A80341</t>
    <phoneticPr fontId="2"/>
  </si>
  <si>
    <t>D20-016</t>
  </si>
  <si>
    <t>WE30965-7002</t>
    <phoneticPr fontId="2"/>
  </si>
  <si>
    <t>ホーマック本荘店</t>
    <rPh sb="5" eb="7">
      <t>ホンジョウ</t>
    </rPh>
    <rPh sb="7" eb="8">
      <t>テン</t>
    </rPh>
    <phoneticPr fontId="2"/>
  </si>
  <si>
    <t>WE30968-7004</t>
    <phoneticPr fontId="2"/>
  </si>
  <si>
    <t>成田市／宗吾配水場</t>
    <rPh sb="0" eb="3">
      <t>ナリタシ</t>
    </rPh>
    <rPh sb="4" eb="6">
      <t>ソウゴ</t>
    </rPh>
    <rPh sb="6" eb="8">
      <t>ハイスイ</t>
    </rPh>
    <rPh sb="8" eb="9">
      <t>ジョウ</t>
    </rPh>
    <phoneticPr fontId="2"/>
  </si>
  <si>
    <t>重量棚塗装</t>
    <rPh sb="0" eb="2">
      <t>ジュウリョウ</t>
    </rPh>
    <rPh sb="2" eb="3">
      <t>タナ</t>
    </rPh>
    <rPh sb="3" eb="5">
      <t>トソウ</t>
    </rPh>
    <phoneticPr fontId="2"/>
  </si>
  <si>
    <t>A81625</t>
    <phoneticPr fontId="2"/>
  </si>
  <si>
    <t>WJ31273-7502</t>
    <phoneticPr fontId="2"/>
  </si>
  <si>
    <t>春日部市　水角排水機場</t>
    <rPh sb="0" eb="4">
      <t>カスカベシ</t>
    </rPh>
    <rPh sb="5" eb="6">
      <t>ミズ</t>
    </rPh>
    <rPh sb="6" eb="7">
      <t>カド</t>
    </rPh>
    <rPh sb="7" eb="10">
      <t>ハイスイキ</t>
    </rPh>
    <rPh sb="10" eb="11">
      <t>ジョウ</t>
    </rPh>
    <phoneticPr fontId="2"/>
  </si>
  <si>
    <t>充電器盤</t>
    <rPh sb="0" eb="3">
      <t>ジュウデンキ</t>
    </rPh>
    <rPh sb="3" eb="4">
      <t>バン</t>
    </rPh>
    <phoneticPr fontId="2"/>
  </si>
  <si>
    <t>第一生命水戸ビル</t>
    <rPh sb="0" eb="2">
      <t>ダイイチ</t>
    </rPh>
    <rPh sb="2" eb="4">
      <t>セイメイ</t>
    </rPh>
    <rPh sb="4" eb="6">
      <t>ミト</t>
    </rPh>
    <phoneticPr fontId="2"/>
  </si>
  <si>
    <t>自立スタントベース</t>
    <rPh sb="0" eb="2">
      <t>ジリツ</t>
    </rPh>
    <phoneticPr fontId="2"/>
  </si>
  <si>
    <t>済</t>
    <rPh sb="0" eb="1">
      <t>スミ</t>
    </rPh>
    <phoneticPr fontId="2"/>
  </si>
  <si>
    <t>D20-019</t>
    <phoneticPr fontId="2"/>
  </si>
  <si>
    <t>A84397</t>
    <phoneticPr fontId="2"/>
  </si>
  <si>
    <t>WJ31308-7502</t>
    <phoneticPr fontId="2"/>
  </si>
  <si>
    <t>(株)リコー　横浜仲町事業所</t>
    <rPh sb="0" eb="3">
      <t>カブシキガイシャ</t>
    </rPh>
    <rPh sb="7" eb="9">
      <t>ヨコハマ</t>
    </rPh>
    <rPh sb="9" eb="11">
      <t>ナカマチ</t>
    </rPh>
    <rPh sb="11" eb="14">
      <t>ジギョウショ</t>
    </rPh>
    <phoneticPr fontId="2"/>
  </si>
  <si>
    <t>ﾘﾚｰﾎﾞｰﾄﾞ・ｽｲｯﾁﾎﾞｰﾄﾞ</t>
    <phoneticPr fontId="2"/>
  </si>
  <si>
    <t>A84396</t>
    <phoneticPr fontId="2"/>
  </si>
  <si>
    <t>WJ31271-7508</t>
    <phoneticPr fontId="2"/>
  </si>
  <si>
    <t>寒河江斎場</t>
    <rPh sb="0" eb="3">
      <t>サガエ</t>
    </rPh>
    <rPh sb="3" eb="5">
      <t>サイジョウ</t>
    </rPh>
    <phoneticPr fontId="2"/>
  </si>
  <si>
    <t>非常用発電機部品交換</t>
    <rPh sb="0" eb="3">
      <t>ヒジョウヨウ</t>
    </rPh>
    <rPh sb="3" eb="6">
      <t>ハツデンキ</t>
    </rPh>
    <rPh sb="6" eb="8">
      <t>ブヒン</t>
    </rPh>
    <rPh sb="8" eb="10">
      <t>コウカン</t>
    </rPh>
    <phoneticPr fontId="2"/>
  </si>
  <si>
    <t>D20-020</t>
    <phoneticPr fontId="2"/>
  </si>
  <si>
    <t>A82464</t>
    <phoneticPr fontId="2"/>
  </si>
  <si>
    <t>A82465</t>
    <phoneticPr fontId="2"/>
  </si>
  <si>
    <t>A2111259MU</t>
    <phoneticPr fontId="2"/>
  </si>
  <si>
    <t>御笠川浄化センター</t>
    <rPh sb="0" eb="3">
      <t>ミカサガワ</t>
    </rPh>
    <rPh sb="3" eb="5">
      <t>ジョウカ</t>
    </rPh>
    <phoneticPr fontId="2"/>
  </si>
  <si>
    <t>SMCC-30K(仕#70131)</t>
    <phoneticPr fontId="2"/>
  </si>
  <si>
    <t>SMCC-30K(仕#75171)</t>
    <phoneticPr fontId="2"/>
  </si>
  <si>
    <t>C20-059</t>
  </si>
  <si>
    <t>C20-060</t>
  </si>
  <si>
    <t>A2111291M</t>
    <phoneticPr fontId="2"/>
  </si>
  <si>
    <t>C20-061</t>
  </si>
  <si>
    <t>SMCC-50K(仕#70341)</t>
    <phoneticPr fontId="2"/>
  </si>
  <si>
    <t>B20-041</t>
    <phoneticPr fontId="2"/>
  </si>
  <si>
    <t>岬鉄工所</t>
    <rPh sb="0" eb="1">
      <t>ミサキ</t>
    </rPh>
    <rPh sb="1" eb="3">
      <t>テッコウ</t>
    </rPh>
    <rPh sb="3" eb="4">
      <t>ジョ</t>
    </rPh>
    <phoneticPr fontId="2"/>
  </si>
  <si>
    <t>工具用柵再塗装</t>
    <rPh sb="0" eb="3">
      <t>コウグヨウ</t>
    </rPh>
    <rPh sb="3" eb="4">
      <t>サク</t>
    </rPh>
    <rPh sb="4" eb="7">
      <t>サイトソウ</t>
    </rPh>
    <phoneticPr fontId="2"/>
  </si>
  <si>
    <t>B20-040-1</t>
    <phoneticPr fontId="2"/>
  </si>
  <si>
    <t>B20-040-2</t>
  </si>
  <si>
    <t>B20-040-3</t>
  </si>
  <si>
    <t>B20-040-4</t>
  </si>
  <si>
    <t>自立スタントベース用FTG</t>
    <rPh sb="0" eb="2">
      <t>ジリツ</t>
    </rPh>
    <rPh sb="9" eb="10">
      <t>ヨウ</t>
    </rPh>
    <phoneticPr fontId="2"/>
  </si>
  <si>
    <t>RG90206－D048-B</t>
    <phoneticPr fontId="2"/>
  </si>
  <si>
    <t>RG90206－D048-C</t>
    <phoneticPr fontId="2"/>
  </si>
  <si>
    <t>A83436</t>
    <phoneticPr fontId="2"/>
  </si>
  <si>
    <t>A83437</t>
  </si>
  <si>
    <t>A83438</t>
  </si>
  <si>
    <t>A83439</t>
  </si>
  <si>
    <t>RG90206－D037-A</t>
    <phoneticPr fontId="2"/>
  </si>
  <si>
    <t>RG90206－D038-A</t>
    <phoneticPr fontId="2"/>
  </si>
  <si>
    <t>RG90366-40110</t>
    <phoneticPr fontId="2"/>
  </si>
  <si>
    <t>RG90366-40120</t>
    <phoneticPr fontId="2"/>
  </si>
  <si>
    <t>RG90366-40130</t>
    <phoneticPr fontId="2"/>
  </si>
  <si>
    <t>RG90366-40140</t>
    <phoneticPr fontId="2"/>
  </si>
  <si>
    <t>K505363</t>
    <phoneticPr fontId="2"/>
  </si>
  <si>
    <t>B36576</t>
    <phoneticPr fontId="2"/>
  </si>
  <si>
    <t>B36577</t>
  </si>
  <si>
    <t>BASE(仕#2371)</t>
    <phoneticPr fontId="2"/>
  </si>
  <si>
    <t>BASE(仕#2372)</t>
    <phoneticPr fontId="2"/>
  </si>
  <si>
    <t>済</t>
    <rPh sb="0" eb="1">
      <t>スミ</t>
    </rPh>
    <phoneticPr fontId="2"/>
  </si>
  <si>
    <t>岬鉄工所</t>
    <rPh sb="0" eb="1">
      <t>ミサキ</t>
    </rPh>
    <rPh sb="1" eb="3">
      <t>テッコウ</t>
    </rPh>
    <rPh sb="3" eb="4">
      <t>ジョ</t>
    </rPh>
    <phoneticPr fontId="2"/>
  </si>
  <si>
    <t>3台車枠塗装</t>
    <rPh sb="1" eb="2">
      <t>ダイ</t>
    </rPh>
    <rPh sb="2" eb="3">
      <t>シャ</t>
    </rPh>
    <rPh sb="3" eb="4">
      <t>ワク</t>
    </rPh>
    <rPh sb="4" eb="6">
      <t>トソウ</t>
    </rPh>
    <phoneticPr fontId="2"/>
  </si>
  <si>
    <t>U39047</t>
    <phoneticPr fontId="2"/>
  </si>
  <si>
    <t>A82471</t>
    <phoneticPr fontId="2"/>
  </si>
  <si>
    <t>B20-040-5</t>
  </si>
  <si>
    <t>RG90206－D037-A</t>
  </si>
  <si>
    <t>C20-063</t>
  </si>
  <si>
    <t>A2111460M</t>
  </si>
  <si>
    <t>RG90366-4002</t>
    <phoneticPr fontId="2"/>
  </si>
  <si>
    <t>A87867</t>
    <phoneticPr fontId="2"/>
  </si>
  <si>
    <t>A2111769M</t>
    <phoneticPr fontId="2"/>
  </si>
  <si>
    <t>西宮市浜ポンプ場</t>
    <rPh sb="0" eb="3">
      <t>ニシノミヤシ</t>
    </rPh>
    <rPh sb="3" eb="4">
      <t>ハマ</t>
    </rPh>
    <rPh sb="7" eb="8">
      <t>ジョウ</t>
    </rPh>
    <phoneticPr fontId="2"/>
  </si>
  <si>
    <t>M20-035</t>
    <phoneticPr fontId="2"/>
  </si>
  <si>
    <t>A82478</t>
    <phoneticPr fontId="2"/>
  </si>
  <si>
    <t>済</t>
    <rPh sb="0" eb="1">
      <t>スミ</t>
    </rPh>
    <phoneticPr fontId="2"/>
  </si>
  <si>
    <t>A85966</t>
    <phoneticPr fontId="2"/>
  </si>
  <si>
    <t>WE30973-700210</t>
    <phoneticPr fontId="2"/>
  </si>
  <si>
    <t>サンビューハイツ5番町</t>
    <rPh sb="9" eb="10">
      <t>バン</t>
    </rPh>
    <rPh sb="10" eb="11">
      <t>マチ</t>
    </rPh>
    <phoneticPr fontId="2"/>
  </si>
  <si>
    <t>タンク塗装</t>
    <rPh sb="3" eb="5">
      <t>トソウ</t>
    </rPh>
    <phoneticPr fontId="2"/>
  </si>
  <si>
    <t>関電工～新小平記念館</t>
    <rPh sb="0" eb="3">
      <t>カンデンコウ</t>
    </rPh>
    <rPh sb="4" eb="5">
      <t>シン</t>
    </rPh>
    <rPh sb="5" eb="7">
      <t>コダイラ</t>
    </rPh>
    <rPh sb="7" eb="9">
      <t>キネン</t>
    </rPh>
    <rPh sb="9" eb="10">
      <t>カン</t>
    </rPh>
    <phoneticPr fontId="2"/>
  </si>
  <si>
    <t>A2111699M</t>
    <phoneticPr fontId="2"/>
  </si>
  <si>
    <t>呉市新宮浄化センター</t>
    <rPh sb="0" eb="2">
      <t>クレシ</t>
    </rPh>
    <rPh sb="2" eb="4">
      <t>シングウ</t>
    </rPh>
    <rPh sb="4" eb="6">
      <t>ジョウカ</t>
    </rPh>
    <phoneticPr fontId="2"/>
  </si>
  <si>
    <t>岬鉄工所</t>
    <rPh sb="0" eb="1">
      <t>ミサキ</t>
    </rPh>
    <rPh sb="1" eb="3">
      <t>テッコウ</t>
    </rPh>
    <rPh sb="3" eb="4">
      <t>ジョ</t>
    </rPh>
    <phoneticPr fontId="2"/>
  </si>
  <si>
    <t>掲示板塗装</t>
    <rPh sb="0" eb="3">
      <t>ケイジバン</t>
    </rPh>
    <rPh sb="3" eb="5">
      <t>トソウ</t>
    </rPh>
    <phoneticPr fontId="2"/>
  </si>
  <si>
    <t>済</t>
    <rPh sb="0" eb="1">
      <t>スミ</t>
    </rPh>
    <phoneticPr fontId="2"/>
  </si>
  <si>
    <t>B20-045-1</t>
  </si>
  <si>
    <t>B20-045-2</t>
  </si>
  <si>
    <t>A82481</t>
    <phoneticPr fontId="2"/>
  </si>
  <si>
    <t>S-MCC30kA(仕#70162)</t>
    <phoneticPr fontId="2"/>
  </si>
  <si>
    <t>S-MCC30kA(仕#70151)</t>
    <phoneticPr fontId="2"/>
  </si>
  <si>
    <t>A82482</t>
    <phoneticPr fontId="2"/>
  </si>
  <si>
    <t>M20-022</t>
    <phoneticPr fontId="2"/>
  </si>
  <si>
    <t>C20-062</t>
    <phoneticPr fontId="2"/>
  </si>
  <si>
    <t>A2111564M</t>
    <phoneticPr fontId="2"/>
  </si>
  <si>
    <t>S-MCC30kA(仕#70092)</t>
    <phoneticPr fontId="2"/>
  </si>
  <si>
    <t>B19-082-1</t>
    <phoneticPr fontId="2"/>
  </si>
  <si>
    <t>U39212</t>
    <phoneticPr fontId="2"/>
  </si>
  <si>
    <t>K505377</t>
    <phoneticPr fontId="2"/>
  </si>
  <si>
    <t>B37002</t>
    <phoneticPr fontId="2"/>
  </si>
  <si>
    <t>SGET大田原</t>
    <rPh sb="4" eb="7">
      <t>オオタワラ</t>
    </rPh>
    <rPh sb="6" eb="7">
      <t>ハラ</t>
    </rPh>
    <phoneticPr fontId="2"/>
  </si>
  <si>
    <t>A88445</t>
    <phoneticPr fontId="2"/>
  </si>
  <si>
    <t>A89741</t>
    <phoneticPr fontId="2"/>
  </si>
  <si>
    <t>WJ31305-7502</t>
    <phoneticPr fontId="2"/>
  </si>
  <si>
    <t>WJ31314-7501</t>
    <phoneticPr fontId="2"/>
  </si>
  <si>
    <t>熊本市西消防署</t>
    <rPh sb="0" eb="3">
      <t>クマモトシ</t>
    </rPh>
    <rPh sb="3" eb="4">
      <t>ニシ</t>
    </rPh>
    <rPh sb="4" eb="7">
      <t>ショウボウショ</t>
    </rPh>
    <phoneticPr fontId="2"/>
  </si>
  <si>
    <t>D20-021</t>
    <phoneticPr fontId="2"/>
  </si>
  <si>
    <t>A2111516M</t>
    <phoneticPr fontId="2"/>
  </si>
  <si>
    <t>C20-064</t>
    <phoneticPr fontId="2"/>
  </si>
  <si>
    <t>C20-065</t>
    <phoneticPr fontId="2"/>
  </si>
  <si>
    <t>C20-066</t>
  </si>
  <si>
    <t>A2111557MU</t>
    <phoneticPr fontId="2"/>
  </si>
  <si>
    <t>C20-067</t>
  </si>
  <si>
    <t>C20-068</t>
  </si>
  <si>
    <t>A2111359M</t>
  </si>
  <si>
    <t>S-MCC30K(仕＃75101)</t>
    <phoneticPr fontId="2"/>
  </si>
  <si>
    <t>A82492</t>
    <phoneticPr fontId="2"/>
  </si>
  <si>
    <t>S-MCC30K(仕＃70211)</t>
    <phoneticPr fontId="2"/>
  </si>
  <si>
    <t>A82491</t>
    <phoneticPr fontId="2"/>
  </si>
  <si>
    <t>U39265</t>
    <phoneticPr fontId="2"/>
  </si>
  <si>
    <t>U39310</t>
    <phoneticPr fontId="2"/>
  </si>
  <si>
    <t>S-MCC30K(仕＃70122)</t>
    <rPh sb="9" eb="10">
      <t>シ</t>
    </rPh>
    <phoneticPr fontId="2"/>
  </si>
  <si>
    <t>A82495</t>
    <phoneticPr fontId="2"/>
  </si>
  <si>
    <t>段積変更作業</t>
    <rPh sb="0" eb="1">
      <t>ダン</t>
    </rPh>
    <rPh sb="1" eb="2">
      <t>ツ</t>
    </rPh>
    <rPh sb="2" eb="4">
      <t>ヘンコウ</t>
    </rPh>
    <rPh sb="4" eb="6">
      <t>サギョウ</t>
    </rPh>
    <phoneticPr fontId="2"/>
  </si>
  <si>
    <t>非可逆-可逆変更(2台)</t>
    <rPh sb="0" eb="1">
      <t>ヒ</t>
    </rPh>
    <rPh sb="1" eb="2">
      <t>カ</t>
    </rPh>
    <rPh sb="2" eb="3">
      <t>ギャク</t>
    </rPh>
    <rPh sb="6" eb="8">
      <t>ヘンコウ</t>
    </rPh>
    <rPh sb="10" eb="11">
      <t>ダイ</t>
    </rPh>
    <phoneticPr fontId="2"/>
  </si>
  <si>
    <t>解体品追加、主TB位置変更、他</t>
    <rPh sb="0" eb="3">
      <t>カイタイヒン</t>
    </rPh>
    <rPh sb="3" eb="5">
      <t>ツイカ</t>
    </rPh>
    <rPh sb="6" eb="7">
      <t>シュ</t>
    </rPh>
    <rPh sb="9" eb="13">
      <t>イチヘンコウ</t>
    </rPh>
    <rPh sb="14" eb="15">
      <t>ホカ</t>
    </rPh>
    <phoneticPr fontId="2"/>
  </si>
  <si>
    <t>A82494</t>
    <phoneticPr fontId="2"/>
  </si>
  <si>
    <t>C20-069</t>
  </si>
  <si>
    <t>A2111591M</t>
  </si>
  <si>
    <t>C20-071</t>
  </si>
  <si>
    <t>出荷準備</t>
    <rPh sb="0" eb="2">
      <t>シュッカ</t>
    </rPh>
    <rPh sb="2" eb="4">
      <t>ジュンビ</t>
    </rPh>
    <phoneticPr fontId="2"/>
  </si>
  <si>
    <t>A2111620M</t>
  </si>
  <si>
    <t>C20-070</t>
    <phoneticPr fontId="2"/>
  </si>
  <si>
    <t>Ｈﾌﾞｽ9本交換作業/MCCB交換(#7011)</t>
    <rPh sb="15" eb="17">
      <t>コウカン</t>
    </rPh>
    <phoneticPr fontId="2"/>
  </si>
  <si>
    <t>製造NP交換</t>
    <rPh sb="0" eb="2">
      <t>セイゾウ</t>
    </rPh>
    <rPh sb="4" eb="6">
      <t>コウカン</t>
    </rPh>
    <phoneticPr fontId="2"/>
  </si>
  <si>
    <t>取纏品員数分納指示、渡線追加</t>
    <rPh sb="0" eb="1">
      <t>ト</t>
    </rPh>
    <rPh sb="1" eb="2">
      <t>マト</t>
    </rPh>
    <rPh sb="2" eb="3">
      <t>ヒン</t>
    </rPh>
    <rPh sb="3" eb="5">
      <t>インズウ</t>
    </rPh>
    <rPh sb="5" eb="6">
      <t>ブン</t>
    </rPh>
    <rPh sb="6" eb="7">
      <t>ノウ</t>
    </rPh>
    <rPh sb="7" eb="9">
      <t>シジ</t>
    </rPh>
    <rPh sb="10" eb="11">
      <t>ワタリ</t>
    </rPh>
    <rPh sb="11" eb="12">
      <t>セン</t>
    </rPh>
    <rPh sb="12" eb="14">
      <t>ツイカ</t>
    </rPh>
    <phoneticPr fontId="2"/>
  </si>
  <si>
    <t>S-MCC30kA(仕＃75081)</t>
    <phoneticPr fontId="2"/>
  </si>
  <si>
    <t>A82524</t>
    <phoneticPr fontId="2"/>
  </si>
  <si>
    <t>S-MCC30kA(仕＃70241)</t>
    <phoneticPr fontId="2"/>
  </si>
  <si>
    <t>S-MCC30kA(仕＃70232)</t>
    <phoneticPr fontId="2"/>
  </si>
  <si>
    <t>A82522</t>
    <phoneticPr fontId="2"/>
  </si>
  <si>
    <t>A82523</t>
    <phoneticPr fontId="2"/>
  </si>
  <si>
    <t>C20-072</t>
    <phoneticPr fontId="2"/>
  </si>
  <si>
    <t>B20-035</t>
    <phoneticPr fontId="2"/>
  </si>
  <si>
    <t>岬鉄工所</t>
    <rPh sb="0" eb="1">
      <t>ミサキ</t>
    </rPh>
    <rPh sb="1" eb="3">
      <t>テッコウ</t>
    </rPh>
    <rPh sb="3" eb="4">
      <t>ジョ</t>
    </rPh>
    <phoneticPr fontId="2"/>
  </si>
  <si>
    <t>塗装一式(3件)</t>
    <rPh sb="0" eb="2">
      <t>トソウ</t>
    </rPh>
    <rPh sb="2" eb="4">
      <t>イッシキ</t>
    </rPh>
    <rPh sb="6" eb="7">
      <t>ケン</t>
    </rPh>
    <phoneticPr fontId="2"/>
  </si>
  <si>
    <t>済</t>
    <rPh sb="0" eb="1">
      <t>スミ</t>
    </rPh>
    <phoneticPr fontId="2"/>
  </si>
  <si>
    <t>C20-073</t>
  </si>
  <si>
    <t>S-MCC50K(仕＃70152,7011)</t>
    <phoneticPr fontId="2"/>
  </si>
  <si>
    <t>配線変更、製造NP交換</t>
    <rPh sb="0" eb="2">
      <t>ハイセン</t>
    </rPh>
    <rPh sb="2" eb="4">
      <t>ヘンコウ</t>
    </rPh>
    <rPh sb="5" eb="7">
      <t>セイゾウ</t>
    </rPh>
    <rPh sb="9" eb="11">
      <t>コウカン</t>
    </rPh>
    <phoneticPr fontId="2"/>
  </si>
  <si>
    <t>A82529</t>
    <phoneticPr fontId="2"/>
  </si>
  <si>
    <t>C20-074</t>
  </si>
  <si>
    <t>U39508</t>
    <phoneticPr fontId="2"/>
  </si>
  <si>
    <t>A2111702M</t>
    <phoneticPr fontId="2"/>
  </si>
  <si>
    <t>U39509</t>
    <phoneticPr fontId="2"/>
  </si>
  <si>
    <t>M20-034</t>
    <phoneticPr fontId="2"/>
  </si>
  <si>
    <t>U39632</t>
    <phoneticPr fontId="2"/>
  </si>
  <si>
    <t>A2111826M</t>
    <phoneticPr fontId="2"/>
  </si>
  <si>
    <t>東京都下水道局　加平ポンプ場</t>
    <phoneticPr fontId="2"/>
  </si>
  <si>
    <t>A2111359M</t>
    <phoneticPr fontId="2"/>
  </si>
  <si>
    <t>A2111591M</t>
    <phoneticPr fontId="2"/>
  </si>
  <si>
    <t>A82531</t>
    <phoneticPr fontId="2"/>
  </si>
  <si>
    <t>S-MCC30KA(仕＃70142)</t>
    <rPh sb="10" eb="11">
      <t>シ</t>
    </rPh>
    <phoneticPr fontId="2"/>
  </si>
  <si>
    <t>A82530</t>
    <phoneticPr fontId="2"/>
  </si>
  <si>
    <t>S-MCC30kA(仕＃7509,70251)</t>
    <phoneticPr fontId="2"/>
  </si>
  <si>
    <t>S-MCC50K(仕＃70172)</t>
    <phoneticPr fontId="2"/>
  </si>
  <si>
    <t>A2111591MU</t>
    <phoneticPr fontId="2"/>
  </si>
  <si>
    <t>A94328</t>
    <phoneticPr fontId="2"/>
  </si>
  <si>
    <t>ひたちなか市役所</t>
    <rPh sb="5" eb="8">
      <t>シヤクショ</t>
    </rPh>
    <phoneticPr fontId="2"/>
  </si>
  <si>
    <t>非常用発電機</t>
    <rPh sb="0" eb="3">
      <t>ヒジョウヨウ</t>
    </rPh>
    <rPh sb="3" eb="6">
      <t>ハツデンキ</t>
    </rPh>
    <phoneticPr fontId="2"/>
  </si>
  <si>
    <t>SWGR</t>
    <phoneticPr fontId="2"/>
  </si>
  <si>
    <t>オリエンタルランド/遮断器盤</t>
    <rPh sb="10" eb="13">
      <t>シャダンキ</t>
    </rPh>
    <rPh sb="13" eb="14">
      <t>バン</t>
    </rPh>
    <phoneticPr fontId="2"/>
  </si>
  <si>
    <t>備考</t>
    <rPh sb="0" eb="2">
      <t>ビコウ</t>
    </rPh>
    <phoneticPr fontId="2"/>
  </si>
  <si>
    <t>M20-005</t>
    <phoneticPr fontId="2"/>
  </si>
  <si>
    <t>B20-049</t>
    <phoneticPr fontId="2"/>
  </si>
  <si>
    <t>GT21023</t>
    <phoneticPr fontId="2"/>
  </si>
  <si>
    <t>中外製薬</t>
    <rPh sb="0" eb="4">
      <t>チュウガイセイヤク</t>
    </rPh>
    <phoneticPr fontId="2"/>
  </si>
  <si>
    <t>変圧器用冷却扇制御盤</t>
    <rPh sb="0" eb="4">
      <t>ヘンアツキヨウ</t>
    </rPh>
    <rPh sb="4" eb="6">
      <t>レイキャク</t>
    </rPh>
    <rPh sb="6" eb="7">
      <t>セン</t>
    </rPh>
    <rPh sb="7" eb="10">
      <t>セイギョバン</t>
    </rPh>
    <phoneticPr fontId="2"/>
  </si>
  <si>
    <t>A82539</t>
    <phoneticPr fontId="2"/>
  </si>
  <si>
    <t>A82540</t>
    <phoneticPr fontId="2"/>
  </si>
  <si>
    <t>A2187036M</t>
    <phoneticPr fontId="2"/>
  </si>
  <si>
    <t>愛知県日光川</t>
    <rPh sb="0" eb="3">
      <t>アイチケン</t>
    </rPh>
    <rPh sb="3" eb="6">
      <t>ニッコウカワ</t>
    </rPh>
    <phoneticPr fontId="2"/>
  </si>
  <si>
    <t>PARTS(仕＃99907)</t>
    <rPh sb="6" eb="7">
      <t>シ</t>
    </rPh>
    <phoneticPr fontId="2"/>
  </si>
  <si>
    <t>PARTS(仕＃99908)</t>
    <rPh sb="6" eb="7">
      <t>シ</t>
    </rPh>
    <phoneticPr fontId="2"/>
  </si>
  <si>
    <t>モデル線製作</t>
    <rPh sb="3" eb="4">
      <t>セン</t>
    </rPh>
    <rPh sb="4" eb="6">
      <t>セイサク</t>
    </rPh>
    <phoneticPr fontId="2"/>
  </si>
  <si>
    <t>D20-025</t>
    <phoneticPr fontId="2"/>
  </si>
  <si>
    <t>A95039</t>
    <phoneticPr fontId="2"/>
  </si>
  <si>
    <t>WE30980-7001</t>
    <phoneticPr fontId="2"/>
  </si>
  <si>
    <t>松山電気ビル</t>
    <rPh sb="0" eb="2">
      <t>マツヤマ</t>
    </rPh>
    <rPh sb="2" eb="4">
      <t>デンキ</t>
    </rPh>
    <phoneticPr fontId="2"/>
  </si>
  <si>
    <t>遮断器盤内部品手配</t>
    <rPh sb="0" eb="3">
      <t>シャダンキ</t>
    </rPh>
    <rPh sb="3" eb="4">
      <t>バン</t>
    </rPh>
    <rPh sb="4" eb="6">
      <t>ナイブ</t>
    </rPh>
    <rPh sb="6" eb="7">
      <t>ヒン</t>
    </rPh>
    <rPh sb="7" eb="9">
      <t>テハイ</t>
    </rPh>
    <phoneticPr fontId="2"/>
  </si>
  <si>
    <t>P600375A</t>
    <phoneticPr fontId="2"/>
  </si>
  <si>
    <t>D20-026</t>
    <phoneticPr fontId="2"/>
  </si>
  <si>
    <t>D20-027</t>
    <phoneticPr fontId="2"/>
  </si>
  <si>
    <t>D20-028</t>
    <phoneticPr fontId="2"/>
  </si>
  <si>
    <t>A96255</t>
  </si>
  <si>
    <t>A96254</t>
    <phoneticPr fontId="2"/>
  </si>
  <si>
    <t>SC0387</t>
    <phoneticPr fontId="2"/>
  </si>
  <si>
    <t>WE20927-7003</t>
    <phoneticPr fontId="2"/>
  </si>
  <si>
    <t>成田カーゴセンター</t>
    <rPh sb="0" eb="2">
      <t>ナリタ</t>
    </rPh>
    <phoneticPr fontId="2"/>
  </si>
  <si>
    <t>主回路切替盤</t>
    <rPh sb="0" eb="3">
      <t>シュカイロ</t>
    </rPh>
    <rPh sb="3" eb="6">
      <t>キリカエバン</t>
    </rPh>
    <phoneticPr fontId="2"/>
  </si>
  <si>
    <t>D20-022</t>
    <phoneticPr fontId="2"/>
  </si>
  <si>
    <t>VESTAS</t>
  </si>
  <si>
    <t>VESTAS</t>
    <phoneticPr fontId="2"/>
  </si>
  <si>
    <t>B20-048-2</t>
  </si>
  <si>
    <t>B20-048-5</t>
  </si>
  <si>
    <t>B20-048-6</t>
  </si>
  <si>
    <t>発電抑制P</t>
    <rPh sb="0" eb="4">
      <t>ハツデンヨクセイ</t>
    </rPh>
    <phoneticPr fontId="2"/>
  </si>
  <si>
    <t>PCP(Hibikinada)</t>
    <phoneticPr fontId="2"/>
  </si>
  <si>
    <t>PCP(Konagai)</t>
    <phoneticPr fontId="2"/>
  </si>
  <si>
    <t>J71311</t>
    <phoneticPr fontId="2"/>
  </si>
  <si>
    <t>SC0385</t>
    <phoneticPr fontId="2"/>
  </si>
  <si>
    <t>SC0386</t>
    <phoneticPr fontId="2"/>
  </si>
  <si>
    <t>A2111713M</t>
    <phoneticPr fontId="2"/>
  </si>
  <si>
    <t>付属品STEP追加、主回路TB移動、ｹｰﾌﾞﾙｻﾎﾟｰﾄ追加</t>
    <rPh sb="0" eb="2">
      <t>フゾク</t>
    </rPh>
    <rPh sb="2" eb="3">
      <t>ヒン</t>
    </rPh>
    <rPh sb="7" eb="9">
      <t>ツイカ</t>
    </rPh>
    <rPh sb="15" eb="17">
      <t>イドウ</t>
    </rPh>
    <rPh sb="28" eb="30">
      <t>ツイカ</t>
    </rPh>
    <phoneticPr fontId="2"/>
  </si>
  <si>
    <t>ユニット組立配線</t>
    <rPh sb="4" eb="8">
      <t>クミタテハイセン</t>
    </rPh>
    <phoneticPr fontId="2"/>
  </si>
  <si>
    <t>C20-076</t>
  </si>
  <si>
    <t>C20-077</t>
    <phoneticPr fontId="2"/>
  </si>
  <si>
    <t>C20-078</t>
    <phoneticPr fontId="2"/>
  </si>
  <si>
    <t>A82550</t>
    <phoneticPr fontId="2"/>
  </si>
  <si>
    <t>A82551</t>
    <phoneticPr fontId="2"/>
  </si>
  <si>
    <t>A2187140M</t>
    <phoneticPr fontId="2"/>
  </si>
  <si>
    <t>PARTS(仕＃99905)</t>
    <rPh sb="6" eb="7">
      <t>シ</t>
    </rPh>
    <phoneticPr fontId="2"/>
  </si>
  <si>
    <t>PARTS(仕＃99906)</t>
    <rPh sb="6" eb="7">
      <t>シ</t>
    </rPh>
    <phoneticPr fontId="2"/>
  </si>
  <si>
    <t>C20-079</t>
  </si>
  <si>
    <t>C20-080</t>
  </si>
  <si>
    <t>JS/東海市名和前</t>
    <rPh sb="3" eb="5">
      <t>トウカイ</t>
    </rPh>
    <rPh sb="5" eb="6">
      <t>シ</t>
    </rPh>
    <rPh sb="6" eb="8">
      <t>ナワ</t>
    </rPh>
    <rPh sb="8" eb="9">
      <t>マエ</t>
    </rPh>
    <phoneticPr fontId="2"/>
  </si>
  <si>
    <t>S-MCC30K(仕#70141)</t>
    <phoneticPr fontId="2"/>
  </si>
  <si>
    <t>A82552</t>
    <phoneticPr fontId="2"/>
  </si>
  <si>
    <t>A82553</t>
    <phoneticPr fontId="2"/>
  </si>
  <si>
    <t>S-MCC30K(仕#70152)</t>
    <phoneticPr fontId="2"/>
  </si>
  <si>
    <t>出荷準備</t>
    <rPh sb="0" eb="4">
      <t>シュッカジュンビ</t>
    </rPh>
    <phoneticPr fontId="2"/>
  </si>
  <si>
    <t>B38354</t>
    <phoneticPr fontId="2"/>
  </si>
  <si>
    <t>P500146</t>
    <phoneticPr fontId="2"/>
  </si>
  <si>
    <t>C20-081</t>
  </si>
  <si>
    <t>A82555</t>
    <phoneticPr fontId="2"/>
  </si>
  <si>
    <t>A2111516M</t>
    <phoneticPr fontId="2"/>
  </si>
  <si>
    <t>S-MCC30K(仕#70152,7016)</t>
    <phoneticPr fontId="2"/>
  </si>
  <si>
    <t>出荷準備/TBプレート交換、ケーブルサイズ変更、配線追加</t>
    <rPh sb="0" eb="4">
      <t>シュッカジュンビ</t>
    </rPh>
    <phoneticPr fontId="2"/>
  </si>
  <si>
    <t>出荷準備/主回路TB左寄せ配置</t>
    <rPh sb="0" eb="4">
      <t>シュッカジュンビ</t>
    </rPh>
    <phoneticPr fontId="2"/>
  </si>
  <si>
    <t>C20-075</t>
    <phoneticPr fontId="2"/>
  </si>
  <si>
    <t>A82556</t>
  </si>
  <si>
    <t>A2111586M</t>
  </si>
  <si>
    <t>S-MCC30K(仕#70132,7012)</t>
  </si>
  <si>
    <t>C20-082</t>
    <phoneticPr fontId="2"/>
  </si>
  <si>
    <t>集塵機タンク</t>
    <rPh sb="0" eb="2">
      <t>シュウジン</t>
    </rPh>
    <rPh sb="2" eb="3">
      <t>キ</t>
    </rPh>
    <phoneticPr fontId="2"/>
  </si>
  <si>
    <t>済</t>
    <rPh sb="0" eb="1">
      <t>スミ</t>
    </rPh>
    <phoneticPr fontId="2"/>
  </si>
  <si>
    <t>備考</t>
    <rPh sb="0" eb="2">
      <t>ビコウ</t>
    </rPh>
    <phoneticPr fontId="2"/>
  </si>
  <si>
    <t>6Q7264</t>
    <phoneticPr fontId="2"/>
  </si>
  <si>
    <t>WE10158-7008</t>
    <phoneticPr fontId="2"/>
  </si>
  <si>
    <t>WE10157-7004</t>
    <phoneticPr fontId="2"/>
  </si>
  <si>
    <t>A2006329M</t>
    <phoneticPr fontId="2"/>
  </si>
  <si>
    <t>ひたちなか市上坪浄水場</t>
    <rPh sb="5" eb="6">
      <t>シ</t>
    </rPh>
    <rPh sb="6" eb="8">
      <t>カミツボ</t>
    </rPh>
    <rPh sb="8" eb="11">
      <t>ジョウスイジョウ</t>
    </rPh>
    <phoneticPr fontId="2"/>
  </si>
  <si>
    <t>C20-083</t>
    <phoneticPr fontId="2"/>
  </si>
  <si>
    <t>A82592</t>
    <phoneticPr fontId="2"/>
  </si>
  <si>
    <t>S-MCC30K(仕#70152,#7511*)</t>
    <phoneticPr fontId="2"/>
  </si>
  <si>
    <t>M20-038</t>
    <phoneticPr fontId="2"/>
  </si>
  <si>
    <t>M20-039</t>
    <phoneticPr fontId="2"/>
  </si>
  <si>
    <t>WE30994-7002</t>
    <phoneticPr fontId="2"/>
  </si>
  <si>
    <t>串間市クリーンセンター</t>
    <rPh sb="0" eb="3">
      <t>クシマシ</t>
    </rPh>
    <phoneticPr fontId="2"/>
  </si>
  <si>
    <t>AVR(TOP60B)</t>
    <phoneticPr fontId="2"/>
  </si>
  <si>
    <t>D20-029</t>
    <phoneticPr fontId="2"/>
  </si>
  <si>
    <t>PCP(Hirado)</t>
    <phoneticPr fontId="2"/>
  </si>
  <si>
    <t>表示灯はんだ付け</t>
    <rPh sb="0" eb="3">
      <t>ヒョウジトウ</t>
    </rPh>
    <rPh sb="6" eb="7">
      <t>ヅ</t>
    </rPh>
    <phoneticPr fontId="2"/>
  </si>
  <si>
    <t>現地作業(つくばEXPRESS)</t>
    <rPh sb="0" eb="4">
      <t>ゲンチサギョウ</t>
    </rPh>
    <phoneticPr fontId="2"/>
  </si>
  <si>
    <t>現地作業助勢(SDC)</t>
    <rPh sb="0" eb="4">
      <t>ゲンチサギョウ</t>
    </rPh>
    <rPh sb="4" eb="6">
      <t>ジョセイ</t>
    </rPh>
    <phoneticPr fontId="2"/>
  </si>
  <si>
    <t>M20-036</t>
    <phoneticPr fontId="2"/>
  </si>
  <si>
    <t>D20-023-1</t>
    <phoneticPr fontId="2"/>
  </si>
  <si>
    <t>D20-023-2</t>
    <phoneticPr fontId="2"/>
  </si>
  <si>
    <t>B20-042</t>
    <phoneticPr fontId="2"/>
  </si>
  <si>
    <t>B20-050</t>
    <phoneticPr fontId="2"/>
  </si>
  <si>
    <t>B20-054</t>
    <phoneticPr fontId="2"/>
  </si>
  <si>
    <t>岬鉄工所</t>
    <rPh sb="0" eb="4">
      <t>ミサキテッコウジョ</t>
    </rPh>
    <phoneticPr fontId="2"/>
  </si>
  <si>
    <t>タンク塗装</t>
    <rPh sb="3" eb="5">
      <t>トソウ</t>
    </rPh>
    <phoneticPr fontId="2"/>
  </si>
  <si>
    <t>E20-007-1</t>
    <phoneticPr fontId="2"/>
  </si>
  <si>
    <t>E20-007-2</t>
  </si>
  <si>
    <t>E20-007-3</t>
  </si>
  <si>
    <t>済</t>
    <rPh sb="0" eb="1">
      <t>スミ</t>
    </rPh>
    <phoneticPr fontId="2"/>
  </si>
  <si>
    <t>スズデン</t>
    <phoneticPr fontId="2"/>
  </si>
  <si>
    <t>シールテスター制御盤</t>
    <rPh sb="7" eb="10">
      <t>セイギョバン</t>
    </rPh>
    <phoneticPr fontId="2"/>
  </si>
  <si>
    <t>SC0396</t>
    <phoneticPr fontId="2"/>
  </si>
  <si>
    <t>A2111147M</t>
    <phoneticPr fontId="2"/>
  </si>
  <si>
    <t>C20-084</t>
    <phoneticPr fontId="2"/>
  </si>
  <si>
    <t>C20-085</t>
    <phoneticPr fontId="2"/>
  </si>
  <si>
    <t>B20-047</t>
    <phoneticPr fontId="2"/>
  </si>
  <si>
    <t>岬鉄工所</t>
    <rPh sb="0" eb="4">
      <t>ミサキテッコウジョ</t>
    </rPh>
    <phoneticPr fontId="2"/>
  </si>
  <si>
    <t>切断機クーラントタンク</t>
    <rPh sb="0" eb="3">
      <t>セツダンキ</t>
    </rPh>
    <phoneticPr fontId="2"/>
  </si>
  <si>
    <t>B20-060</t>
    <phoneticPr fontId="2"/>
  </si>
  <si>
    <t>済</t>
    <rPh sb="0" eb="1">
      <t>スミ</t>
    </rPh>
    <phoneticPr fontId="2"/>
  </si>
  <si>
    <t>D20-030</t>
    <phoneticPr fontId="2"/>
  </si>
  <si>
    <t>B08219</t>
    <phoneticPr fontId="2"/>
  </si>
  <si>
    <t>WE30992-7003</t>
    <phoneticPr fontId="2"/>
  </si>
  <si>
    <t>ノースランド　呉羽</t>
    <rPh sb="7" eb="9">
      <t>クレハネ</t>
    </rPh>
    <phoneticPr fontId="2"/>
  </si>
  <si>
    <t>タンク塗装</t>
    <rPh sb="3" eb="5">
      <t>トソウ</t>
    </rPh>
    <phoneticPr fontId="2"/>
  </si>
  <si>
    <t>改造作業</t>
    <rPh sb="0" eb="4">
      <t>カイゾウサギョウ</t>
    </rPh>
    <phoneticPr fontId="2"/>
  </si>
  <si>
    <t>S-MCC30K(仕#70191)</t>
    <phoneticPr fontId="2"/>
  </si>
  <si>
    <t>A82606</t>
    <phoneticPr fontId="2"/>
  </si>
  <si>
    <t>A82607</t>
    <phoneticPr fontId="2"/>
  </si>
  <si>
    <t>S-MCC30K(仕#70201)</t>
    <phoneticPr fontId="2"/>
  </si>
  <si>
    <t>発送準備/ユニット底板正面部へ内作NP貼付</t>
    <rPh sb="0" eb="2">
      <t>ハッソウ</t>
    </rPh>
    <rPh sb="2" eb="4">
      <t>ジュンビ</t>
    </rPh>
    <phoneticPr fontId="2"/>
  </si>
  <si>
    <t>M20-003</t>
    <phoneticPr fontId="2"/>
  </si>
  <si>
    <t>M20-040</t>
    <phoneticPr fontId="2"/>
  </si>
  <si>
    <t>D20-031</t>
    <phoneticPr fontId="2"/>
  </si>
  <si>
    <t>再エネ本 電源シ部 電源設計 自家研</t>
    <rPh sb="0" eb="1">
      <t>サイ</t>
    </rPh>
    <rPh sb="3" eb="4">
      <t>ホン</t>
    </rPh>
    <rPh sb="5" eb="7">
      <t>デンゲン</t>
    </rPh>
    <rPh sb="8" eb="9">
      <t>ブ</t>
    </rPh>
    <rPh sb="10" eb="14">
      <t>デンゲンセッケイ</t>
    </rPh>
    <rPh sb="15" eb="18">
      <t>ジカケン</t>
    </rPh>
    <phoneticPr fontId="2"/>
  </si>
  <si>
    <t>部品製作</t>
    <rPh sb="0" eb="4">
      <t>ブヒンセイサク</t>
    </rPh>
    <phoneticPr fontId="2"/>
  </si>
  <si>
    <t>C20-086</t>
    <phoneticPr fontId="2"/>
  </si>
  <si>
    <t>A2111273MU</t>
    <phoneticPr fontId="2"/>
  </si>
  <si>
    <t>CT貫通回数変更・PIジャンパー変更</t>
    <rPh sb="2" eb="4">
      <t>カンツウ</t>
    </rPh>
    <rPh sb="4" eb="8">
      <t>カイスウヘンコウ</t>
    </rPh>
    <rPh sb="16" eb="18">
      <t>ヘンコウ</t>
    </rPh>
    <phoneticPr fontId="2"/>
  </si>
  <si>
    <t>A2111273M</t>
    <phoneticPr fontId="2"/>
  </si>
  <si>
    <t>発送準備</t>
    <rPh sb="0" eb="4">
      <t>ハッソウジュンビ</t>
    </rPh>
    <phoneticPr fontId="2"/>
  </si>
  <si>
    <t>C20-087</t>
    <phoneticPr fontId="2"/>
  </si>
  <si>
    <t>C20-088</t>
    <phoneticPr fontId="2"/>
  </si>
  <si>
    <t>D20-032</t>
    <phoneticPr fontId="2"/>
  </si>
  <si>
    <t>6W5J717-7025</t>
    <phoneticPr fontId="2"/>
  </si>
  <si>
    <t>B08218</t>
    <phoneticPr fontId="2"/>
  </si>
  <si>
    <t>6W5J717-7023</t>
    <phoneticPr fontId="2"/>
  </si>
  <si>
    <t>B09724</t>
    <phoneticPr fontId="2"/>
  </si>
  <si>
    <t>A82619</t>
    <phoneticPr fontId="2"/>
  </si>
  <si>
    <t>S-MCC30K(仕#75071)</t>
    <phoneticPr fontId="2"/>
  </si>
  <si>
    <t>C20-089</t>
    <phoneticPr fontId="2"/>
  </si>
  <si>
    <t>A2111320M</t>
    <phoneticPr fontId="2"/>
  </si>
  <si>
    <t>発送準備</t>
    <rPh sb="0" eb="4">
      <t>ハッソウジュンビ</t>
    </rPh>
    <phoneticPr fontId="2"/>
  </si>
  <si>
    <t>A2111196M</t>
    <phoneticPr fontId="2"/>
  </si>
  <si>
    <t>呉市新宮浄化センター</t>
    <phoneticPr fontId="2"/>
  </si>
  <si>
    <t>C20-090</t>
    <phoneticPr fontId="2"/>
  </si>
  <si>
    <t>C20-091</t>
    <phoneticPr fontId="2"/>
  </si>
  <si>
    <t>S-MCC30K(仕#70172)</t>
    <phoneticPr fontId="2"/>
  </si>
  <si>
    <t>S-MCC30K(仕#70112)</t>
    <phoneticPr fontId="2"/>
  </si>
  <si>
    <t>S-MCC30K(仕#70222)</t>
    <phoneticPr fontId="2"/>
  </si>
  <si>
    <t>A82626</t>
    <phoneticPr fontId="2"/>
  </si>
  <si>
    <t>A82627</t>
    <phoneticPr fontId="2"/>
  </si>
  <si>
    <t>A82628</t>
    <phoneticPr fontId="2"/>
  </si>
  <si>
    <t>A82625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</si>
</sst>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&quot;年&quot;m&quot;月&quot;"/>
    <numFmt numFmtId="177" formatCode="m/d;@"/>
    <numFmt numFmtId="178" formatCode="yy/mm/dd"/>
    <numFmt numFmtId="179" formatCode="0_);[Red]\(0\)"/>
  </numFmts>
  <fonts count="2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name val="メイリオ"/>
      <family val="3"/>
      <charset val="128"/>
    </font>
    <font>
      <sz val="10"/>
      <color indexed="8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name val="メイリオ"/>
      <family val="3"/>
      <charset val="128"/>
    </font>
    <font>
      <sz val="10"/>
      <color indexed="8"/>
      <name val="メイリオ"/>
      <family val="3"/>
      <charset val="128"/>
    </font>
    <font>
      <sz val="10"/>
      <name val="メイリオ"/>
      <family val="3"/>
      <charset val="128"/>
    </font>
    <font>
      <sz val="10"/>
      <color indexed="8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color indexed="8"/>
      <name val="Meiryo UI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9"/>
      <color indexed="8"/>
      <name val="Meiryo UI"/>
      <family val="3"/>
      <charset val="128"/>
    </font>
    <font>
      <sz val="11"/>
      <color indexed="8"/>
      <name val="Meiryo UI"/>
      <family val="3"/>
      <charset val="128"/>
    </font>
    <font>
      <sz val="11"/>
      <color indexed="8"/>
      <name val="メイリオ"/>
      <family val="3"/>
      <charset val="128"/>
    </font>
    <font>
      <b/>
      <sz val="10"/>
      <color indexed="81"/>
      <name val="MS P ゴシック"/>
      <family val="3"/>
      <charset val="128"/>
    </font>
    <font>
      <sz val="9"/>
      <name val="メイリオ"/>
      <family val="3"/>
      <charset val="128"/>
    </font>
    <font>
      <sz val="8"/>
      <color theme="1"/>
      <name val="メイリオ"/>
      <family val="3"/>
      <charset val="128"/>
    </font>
    <font>
      <sz val="1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38" fontId="4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8" fontId="4" fillId="0" borderId="1" xfId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>
      <alignment vertical="center"/>
    </xf>
    <xf numFmtId="38" fontId="4" fillId="0" borderId="0" xfId="1" applyFont="1">
      <alignment vertical="center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shrinkToFit="1"/>
    </xf>
    <xf numFmtId="0" fontId="6" fillId="0" borderId="1" xfId="0" applyFont="1" applyBorder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38" fontId="4" fillId="0" borderId="1" xfId="1" applyFont="1" applyBorder="1" applyAlignment="1">
      <alignment horizontal="right" vertical="center" shrinkToFi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76" fontId="4" fillId="0" borderId="1" xfId="1" applyNumberFormat="1" applyFont="1" applyBorder="1" applyAlignment="1">
      <alignment horizontal="center" vertical="center"/>
    </xf>
    <xf numFmtId="38" fontId="4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38" fontId="5" fillId="0" borderId="1" xfId="1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38" fontId="7" fillId="0" borderId="1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8" fontId="8" fillId="0" borderId="1" xfId="1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38" fontId="7" fillId="0" borderId="1" xfId="1" applyFont="1" applyBorder="1" applyAlignment="1">
      <alignment horizontal="right" vertical="center"/>
    </xf>
    <xf numFmtId="38" fontId="7" fillId="0" borderId="1" xfId="1" applyFont="1" applyBorder="1">
      <alignment vertical="center"/>
    </xf>
    <xf numFmtId="38" fontId="7" fillId="0" borderId="0" xfId="1" applyFont="1">
      <alignment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38" fontId="10" fillId="0" borderId="1" xfId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8" fontId="10" fillId="0" borderId="1" xfId="1" applyFont="1" applyBorder="1" applyAlignment="1">
      <alignment horizontal="right" vertical="center"/>
    </xf>
    <xf numFmtId="0" fontId="10" fillId="0" borderId="0" xfId="0" applyFont="1" applyAlignment="1">
      <alignment horizontal="center" vertical="center" shrinkToFit="1"/>
    </xf>
    <xf numFmtId="0" fontId="10" fillId="0" borderId="4" xfId="0" applyFont="1" applyBorder="1" applyAlignment="1">
      <alignment horizontal="center" vertical="center"/>
    </xf>
    <xf numFmtId="38" fontId="10" fillId="0" borderId="1" xfId="1" applyFont="1" applyBorder="1">
      <alignment vertical="center"/>
    </xf>
    <xf numFmtId="38" fontId="10" fillId="0" borderId="0" xfId="1" applyFont="1">
      <alignment vertical="center"/>
    </xf>
    <xf numFmtId="0" fontId="13" fillId="0" borderId="1" xfId="0" applyFont="1" applyBorder="1" applyAlignment="1">
      <alignment horizontal="center" vertical="center"/>
    </xf>
    <xf numFmtId="38" fontId="12" fillId="0" borderId="1" xfId="1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38" fontId="14" fillId="0" borderId="1" xfId="1" applyFont="1" applyBorder="1">
      <alignment vertical="center"/>
    </xf>
    <xf numFmtId="0" fontId="12" fillId="0" borderId="0" xfId="0" applyFont="1" applyAlignment="1">
      <alignment horizontal="center" vertical="center" shrinkToFit="1"/>
    </xf>
    <xf numFmtId="0" fontId="15" fillId="0" borderId="0" xfId="0" applyFont="1">
      <alignment vertical="center"/>
    </xf>
    <xf numFmtId="0" fontId="15" fillId="0" borderId="1" xfId="0" applyFont="1" applyBorder="1" applyAlignment="1">
      <alignment horizontal="center" vertical="center"/>
    </xf>
    <xf numFmtId="38" fontId="15" fillId="0" borderId="1" xfId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>
      <alignment vertical="center"/>
    </xf>
    <xf numFmtId="0" fontId="16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38" fontId="15" fillId="0" borderId="1" xfId="1" applyFont="1" applyBorder="1" applyAlignment="1">
      <alignment horizontal="right" vertical="center"/>
    </xf>
    <xf numFmtId="0" fontId="17" fillId="0" borderId="1" xfId="0" applyFont="1" applyBorder="1" applyAlignment="1">
      <alignment horizontal="left" vertical="center"/>
    </xf>
    <xf numFmtId="0" fontId="16" fillId="0" borderId="4" xfId="0" applyFont="1" applyBorder="1">
      <alignment vertical="center"/>
    </xf>
    <xf numFmtId="38" fontId="18" fillId="0" borderId="0" xfId="1" applyFont="1">
      <alignment vertical="center"/>
    </xf>
    <xf numFmtId="38" fontId="18" fillId="0" borderId="0" xfId="0" applyNumberFormat="1" applyFont="1" applyAlignment="1">
      <alignment horizontal="right" vertical="center"/>
    </xf>
    <xf numFmtId="0" fontId="17" fillId="0" borderId="1" xfId="0" applyFont="1" applyBorder="1">
      <alignment vertical="center"/>
    </xf>
    <xf numFmtId="0" fontId="17" fillId="0" borderId="1" xfId="0" applyFont="1" applyBorder="1" applyAlignment="1">
      <alignment horizontal="center" vertical="center"/>
    </xf>
    <xf numFmtId="38" fontId="17" fillId="0" borderId="1" xfId="1" applyFont="1" applyBorder="1">
      <alignment vertical="center"/>
    </xf>
    <xf numFmtId="0" fontId="16" fillId="0" borderId="1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38" fontId="15" fillId="0" borderId="1" xfId="1" applyFont="1" applyBorder="1">
      <alignment vertical="center"/>
    </xf>
    <xf numFmtId="38" fontId="15" fillId="0" borderId="0" xfId="1" applyFont="1">
      <alignment vertical="center"/>
    </xf>
    <xf numFmtId="0" fontId="5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4" fillId="0" borderId="4" xfId="0" applyFont="1" applyBorder="1">
      <alignment vertical="center"/>
    </xf>
    <xf numFmtId="177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left" vertical="center"/>
    </xf>
    <xf numFmtId="177" fontId="4" fillId="0" borderId="0" xfId="0" applyNumberFormat="1" applyFont="1">
      <alignment vertical="center"/>
    </xf>
    <xf numFmtId="177" fontId="4" fillId="0" borderId="0" xfId="0" quotePrefix="1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 shrinkToFit="1"/>
    </xf>
    <xf numFmtId="0" fontId="4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77" fontId="7" fillId="0" borderId="0" xfId="0" applyNumberFormat="1" applyFont="1" applyAlignment="1">
      <alignment horizontal="center" vertical="center"/>
    </xf>
    <xf numFmtId="177" fontId="7" fillId="0" borderId="0" xfId="1" applyNumberFormat="1" applyFont="1" applyAlignment="1">
      <alignment horizontal="center" vertical="center"/>
    </xf>
    <xf numFmtId="0" fontId="5" fillId="0" borderId="2" xfId="0" applyFont="1" applyBorder="1">
      <alignment vertical="center"/>
    </xf>
    <xf numFmtId="177" fontId="15" fillId="0" borderId="0" xfId="0" applyNumberFormat="1" applyFont="1">
      <alignment vertical="center"/>
    </xf>
    <xf numFmtId="177" fontId="15" fillId="0" borderId="0" xfId="0" applyNumberFormat="1" applyFont="1" applyAlignment="1">
      <alignment horizontal="center" vertical="center"/>
    </xf>
    <xf numFmtId="177" fontId="18" fillId="0" borderId="0" xfId="1" applyNumberFormat="1" applyFont="1">
      <alignment vertical="center"/>
    </xf>
    <xf numFmtId="49" fontId="6" fillId="0" borderId="1" xfId="0" applyNumberFormat="1" applyFont="1" applyBorder="1" applyAlignment="1">
      <alignment horizontal="left" vertical="center"/>
    </xf>
    <xf numFmtId="177" fontId="19" fillId="0" borderId="0" xfId="1" applyNumberFormat="1" applyFont="1" applyAlignment="1">
      <alignment horizontal="center" vertical="center"/>
    </xf>
    <xf numFmtId="177" fontId="19" fillId="0" borderId="0" xfId="0" applyNumberFormat="1" applyFont="1" applyAlignment="1">
      <alignment horizontal="center" vertical="center"/>
    </xf>
    <xf numFmtId="177" fontId="20" fillId="0" borderId="0" xfId="0" applyNumberFormat="1" applyFont="1" applyAlignment="1">
      <alignment horizontal="center" vertical="center"/>
    </xf>
    <xf numFmtId="177" fontId="20" fillId="0" borderId="0" xfId="1" applyNumberFormat="1" applyFont="1" applyAlignment="1">
      <alignment horizontal="center" vertical="center"/>
    </xf>
    <xf numFmtId="177" fontId="20" fillId="0" borderId="0" xfId="0" quotePrefix="1" applyNumberFormat="1" applyFont="1" applyAlignment="1">
      <alignment horizontal="center" vertical="center"/>
    </xf>
    <xf numFmtId="177" fontId="20" fillId="0" borderId="0" xfId="0" applyNumberFormat="1" applyFont="1" applyAlignment="1">
      <alignment horizontal="center" vertical="center" shrinkToFit="1"/>
    </xf>
    <xf numFmtId="177" fontId="20" fillId="0" borderId="0" xfId="0" quotePrefix="1" applyNumberFormat="1" applyFont="1" applyAlignment="1">
      <alignment horizontal="center" vertical="center" shrinkToFit="1"/>
    </xf>
    <xf numFmtId="177" fontId="10" fillId="0" borderId="0" xfId="0" applyNumberFormat="1" applyFont="1">
      <alignment vertical="center"/>
    </xf>
    <xf numFmtId="177" fontId="4" fillId="0" borderId="0" xfId="0" quotePrefix="1" applyNumberFormat="1" applyFont="1" applyAlignment="1">
      <alignment horizontal="center" vertical="center" shrinkToFit="1"/>
    </xf>
    <xf numFmtId="38" fontId="4" fillId="0" borderId="1" xfId="1" applyFont="1" applyFill="1" applyBorder="1" applyAlignment="1">
      <alignment horizontal="right" vertical="center"/>
    </xf>
    <xf numFmtId="38" fontId="5" fillId="0" borderId="1" xfId="1" applyFont="1" applyFill="1" applyBorder="1">
      <alignment vertical="center"/>
    </xf>
    <xf numFmtId="0" fontId="4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38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8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7" fontId="20" fillId="0" borderId="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 shrinkToFit="1"/>
    </xf>
    <xf numFmtId="38" fontId="6" fillId="0" borderId="1" xfId="1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38" fontId="4" fillId="0" borderId="1" xfId="1" applyFont="1" applyFill="1" applyBorder="1">
      <alignment vertical="center"/>
    </xf>
    <xf numFmtId="38" fontId="7" fillId="0" borderId="1" xfId="1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6" fillId="0" borderId="0" xfId="0" quotePrefix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38" fontId="15" fillId="0" borderId="1" xfId="1" applyFont="1" applyFill="1" applyBorder="1" applyAlignment="1">
      <alignment horizontal="right" vertical="center"/>
    </xf>
    <xf numFmtId="0" fontId="4" fillId="0" borderId="2" xfId="0" applyFont="1" applyBorder="1">
      <alignment vertical="center"/>
    </xf>
    <xf numFmtId="0" fontId="4" fillId="0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177" fontId="4" fillId="0" borderId="0" xfId="0" quotePrefix="1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2" fillId="0" borderId="4" xfId="0" applyFont="1" applyBorder="1" applyAlignment="1">
      <alignment vertical="center"/>
    </xf>
    <xf numFmtId="38" fontId="4" fillId="2" borderId="1" xfId="1" applyFont="1" applyFill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3" xfId="0" applyFont="1" applyBorder="1">
      <alignment vertical="center"/>
    </xf>
    <xf numFmtId="0" fontId="4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10" fontId="4" fillId="0" borderId="0" xfId="0" applyNumberFormat="1" applyFont="1">
      <alignment vertical="center"/>
    </xf>
    <xf numFmtId="38" fontId="6" fillId="2" borderId="1" xfId="1" applyFont="1" applyFill="1" applyBorder="1" applyAlignment="1">
      <alignment horizontal="right" vertical="center"/>
    </xf>
    <xf numFmtId="38" fontId="4" fillId="2" borderId="1" xfId="1" applyFont="1" applyFill="1" applyBorder="1" applyAlignment="1">
      <alignment horizontal="right" vertical="center" shrinkToFit="1"/>
    </xf>
    <xf numFmtId="38" fontId="6" fillId="0" borderId="1" xfId="1" applyFont="1" applyFill="1" applyBorder="1" applyAlignment="1">
      <alignment horizontal="right" vertical="center"/>
    </xf>
    <xf numFmtId="0" fontId="11" fillId="0" borderId="3" xfId="0" applyFont="1" applyFill="1" applyBorder="1">
      <alignment vertical="center"/>
    </xf>
    <xf numFmtId="0" fontId="6" fillId="0" borderId="4" xfId="0" applyFont="1" applyFill="1" applyBorder="1">
      <alignment vertical="center"/>
    </xf>
    <xf numFmtId="0" fontId="4" fillId="0" borderId="4" xfId="0" applyFont="1" applyFill="1" applyBorder="1">
      <alignment vertical="center"/>
    </xf>
    <xf numFmtId="38" fontId="4" fillId="0" borderId="0" xfId="0" applyNumberFormat="1" applyFont="1" applyFill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3" fillId="0" borderId="1" xfId="0" applyFont="1" applyBorder="1" applyAlignment="1">
      <alignment horizontal="left" vertical="center" shrinkToFit="1"/>
    </xf>
    <xf numFmtId="0" fontId="5" fillId="0" borderId="1" xfId="0" applyFont="1" applyBorder="1" applyAlignment="1">
      <alignment horizontal="left" vertical="center" shrinkToFit="1"/>
    </xf>
    <xf numFmtId="38" fontId="12" fillId="0" borderId="0" xfId="0" applyNumberFormat="1" applyFont="1" applyAlignment="1">
      <alignment horizontal="center" vertical="center" shrinkToFit="1"/>
    </xf>
    <xf numFmtId="38" fontId="15" fillId="0" borderId="0" xfId="0" applyNumberFormat="1" applyFont="1">
      <alignment vertical="center"/>
    </xf>
    <xf numFmtId="0" fontId="4" fillId="0" borderId="5" xfId="0" applyFont="1" applyBorder="1">
      <alignment vertical="center"/>
    </xf>
    <xf numFmtId="38" fontId="8" fillId="0" borderId="1" xfId="1" applyFont="1" applyFill="1" applyBorder="1">
      <alignment vertical="center"/>
    </xf>
    <xf numFmtId="0" fontId="16" fillId="0" borderId="1" xfId="0" applyFont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38" fontId="14" fillId="0" borderId="1" xfId="1" applyFont="1" applyFill="1" applyBorder="1">
      <alignment vertical="center"/>
    </xf>
    <xf numFmtId="38" fontId="12" fillId="0" borderId="1" xfId="1" applyFont="1" applyFill="1" applyBorder="1" applyAlignment="1">
      <alignment horizontal="right" vertical="center"/>
    </xf>
    <xf numFmtId="177" fontId="20" fillId="0" borderId="0" xfId="1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 shrinkToFit="1"/>
    </xf>
    <xf numFmtId="0" fontId="4" fillId="0" borderId="0" xfId="0" applyFont="1" applyAlignment="1">
      <alignment horizontal="left" vertical="center" shrinkToFit="1"/>
    </xf>
    <xf numFmtId="177" fontId="20" fillId="0" borderId="0" xfId="0" applyNumberFormat="1" applyFont="1">
      <alignment vertical="center"/>
    </xf>
    <xf numFmtId="177" fontId="2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rgbClr val="0070C0"/>
          </a:solidFill>
        </a:ln>
      </a:spPr>
      <a:bodyPr vertOverflow="clip" horzOverflow="clip" wrap="square" rtlCol="0" anchor="t"/>
      <a:lstStyle>
        <a:defPPr algn="l"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23"/>
  <sheetViews>
    <sheetView tabSelected="1" view="pageBreakPreview" zoomScale="80" zoomScaleNormal="80" zoomScaleSheetLayoutView="80" workbookViewId="0">
      <selection activeCell="D23" sqref="D23"/>
    </sheetView>
  </sheetViews>
  <sheetFormatPr defaultColWidth="9" defaultRowHeight="22.5" customHeight="1"/>
  <cols>
    <col min="1" max="1" width="20.44140625" style="1" bestFit="1" customWidth="1"/>
    <col min="2" max="2" width="13.77734375" style="8" customWidth="1"/>
    <col min="3" max="3" width="12.77734375" style="1" bestFit="1" customWidth="1"/>
    <col min="4" max="4" width="13" style="1" bestFit="1" customWidth="1"/>
    <col min="5" max="5" width="12.77734375" style="1" bestFit="1" customWidth="1"/>
    <col min="6" max="6" width="13" style="1" bestFit="1" customWidth="1"/>
    <col min="7" max="7" width="13.44140625" style="1" bestFit="1" customWidth="1"/>
    <col min="8" max="10" width="14.88671875" style="1" bestFit="1" customWidth="1"/>
    <col min="11" max="11" width="13.44140625" style="1" bestFit="1" customWidth="1"/>
    <col min="12" max="13" width="14.88671875" style="1" bestFit="1" customWidth="1"/>
    <col min="14" max="14" width="14.109375" style="1" bestFit="1" customWidth="1"/>
    <col min="15" max="15" width="13.44140625" style="1" bestFit="1" customWidth="1"/>
    <col min="16" max="16" width="12.88671875" style="1" bestFit="1" customWidth="1"/>
    <col min="17" max="16384" width="9" style="1"/>
  </cols>
  <sheetData>
    <row r="1" spans="1:16" s="4" customFormat="1" ht="22.5" customHeight="1">
      <c r="A1" s="2"/>
      <c r="B1" s="21">
        <v>43922</v>
      </c>
      <c r="C1" s="21">
        <v>43952</v>
      </c>
      <c r="D1" s="21">
        <v>43983</v>
      </c>
      <c r="E1" s="21">
        <v>44013</v>
      </c>
      <c r="F1" s="21">
        <v>44044</v>
      </c>
      <c r="G1" s="21">
        <v>44075</v>
      </c>
      <c r="H1" s="21">
        <v>44105</v>
      </c>
      <c r="I1" s="21">
        <v>44136</v>
      </c>
      <c r="J1" s="21">
        <v>44166</v>
      </c>
      <c r="K1" s="21">
        <v>44197</v>
      </c>
      <c r="L1" s="21">
        <v>44228</v>
      </c>
      <c r="M1" s="21">
        <v>44256</v>
      </c>
      <c r="N1" s="2" t="s">
        <v>13</v>
      </c>
    </row>
    <row r="2" spans="1:16" ht="22.5" customHeight="1">
      <c r="A2" s="9" t="s">
        <v>14</v>
      </c>
      <c r="B2" s="7">
        <f>'2020年4月'!J21</f>
        <v>12048408</v>
      </c>
      <c r="C2" s="22">
        <f>'2020年5月'!J17</f>
        <v>4798000</v>
      </c>
      <c r="D2" s="22">
        <f>'2020年6月'!J18</f>
        <v>13939250</v>
      </c>
      <c r="E2" s="22">
        <f>'2020年7月'!J18</f>
        <v>19684320</v>
      </c>
      <c r="F2" s="22">
        <f>'2020年8月'!J15</f>
        <v>13760850</v>
      </c>
      <c r="G2" s="22">
        <f>'2020年9月'!J33</f>
        <v>43414200</v>
      </c>
      <c r="H2" s="22">
        <f>'2020年10月'!J19</f>
        <v>21276500</v>
      </c>
      <c r="I2" s="22">
        <f>'2020年11月'!J28</f>
        <v>15178621</v>
      </c>
      <c r="J2" s="22">
        <f>'2020年12月'!J21</f>
        <v>27619750</v>
      </c>
      <c r="K2" s="22">
        <f>'2021年1月'!J22</f>
        <v>17860160</v>
      </c>
      <c r="L2" s="22">
        <f>'2021年2月'!J13</f>
        <v>14643000</v>
      </c>
      <c r="M2" s="22">
        <f>'2021年3月'!J26</f>
        <v>10874900</v>
      </c>
      <c r="N2" s="22">
        <f>SUM(B2:M2)</f>
        <v>215097959</v>
      </c>
      <c r="P2" s="112"/>
    </row>
    <row r="3" spans="1:16" ht="22.5" customHeight="1">
      <c r="A3" s="9" t="s">
        <v>27</v>
      </c>
      <c r="B3" s="7">
        <f>SUM(B2)</f>
        <v>12048408</v>
      </c>
      <c r="C3" s="22">
        <f>SUM(C2,B3)</f>
        <v>16846408</v>
      </c>
      <c r="D3" s="22">
        <f>SUM(D2,C3)</f>
        <v>30785658</v>
      </c>
      <c r="E3" s="22">
        <f t="shared" ref="E3:M3" si="0">SUM(E2,D3)</f>
        <v>50469978</v>
      </c>
      <c r="F3" s="22">
        <f t="shared" si="0"/>
        <v>64230828</v>
      </c>
      <c r="G3" s="22">
        <f t="shared" si="0"/>
        <v>107645028</v>
      </c>
      <c r="H3" s="22">
        <f t="shared" si="0"/>
        <v>128921528</v>
      </c>
      <c r="I3" s="22">
        <f t="shared" si="0"/>
        <v>144100149</v>
      </c>
      <c r="J3" s="22">
        <f t="shared" si="0"/>
        <v>171719899</v>
      </c>
      <c r="K3" s="22">
        <f t="shared" si="0"/>
        <v>189580059</v>
      </c>
      <c r="L3" s="22">
        <f t="shared" si="0"/>
        <v>204223059</v>
      </c>
      <c r="M3" s="22">
        <f t="shared" si="0"/>
        <v>215097959</v>
      </c>
      <c r="N3" s="22"/>
    </row>
    <row r="4" spans="1:16" ht="22.5" customHeight="1">
      <c r="A4" s="9" t="s">
        <v>28</v>
      </c>
      <c r="B4" s="7">
        <f>AVERAGE(B2)</f>
        <v>12048408</v>
      </c>
      <c r="C4" s="22">
        <f>AVERAGE(B2:C2)</f>
        <v>8423204</v>
      </c>
      <c r="D4" s="22">
        <f>AVERAGE(B2:D2)</f>
        <v>10261886</v>
      </c>
      <c r="E4" s="22">
        <f>AVERAGE(B2:E2)</f>
        <v>12617494.5</v>
      </c>
      <c r="F4" s="22">
        <f>AVERAGE(B2:F2)</f>
        <v>12846165.6</v>
      </c>
      <c r="G4" s="22">
        <f>AVERAGE(B2:G2)</f>
        <v>17940838</v>
      </c>
      <c r="H4" s="22">
        <f>AVERAGE(B2:H2)</f>
        <v>18417361.142857142</v>
      </c>
      <c r="I4" s="22">
        <f>AVERAGE(B2:I2)</f>
        <v>18012518.625</v>
      </c>
      <c r="J4" s="22">
        <f>AVERAGE(B2:J2)</f>
        <v>19079988.777777776</v>
      </c>
      <c r="K4" s="22">
        <f>AVERAGE(B2:K2)</f>
        <v>18958005.899999999</v>
      </c>
      <c r="L4" s="22">
        <f>AVERAGE(B2:L2)</f>
        <v>18565732.636363637</v>
      </c>
      <c r="M4" s="22">
        <f>AVERAGE(B2:M2)</f>
        <v>17924829.916666668</v>
      </c>
      <c r="N4" s="9"/>
    </row>
    <row r="5" spans="1:16" ht="10.95" customHeight="1"/>
    <row r="6" spans="1:16" ht="22.5" customHeight="1">
      <c r="A6" s="41" t="s">
        <v>8</v>
      </c>
      <c r="B6" s="7">
        <f>SUMIFS('2020年4月'!$J$2:$J$50,'2020年4月'!$B$2:$B$50,顧客)</f>
        <v>11202408</v>
      </c>
      <c r="C6" s="7">
        <f>SUMIFS('2020年5月'!$J$2:$J$50,'2020年5月'!$B$2:$B$50,顧客)</f>
        <v>4737000</v>
      </c>
      <c r="D6" s="7">
        <f>SUMIFS('2020年6月'!$J$2:$J$57,'2020年6月'!$B$2:$B$57,顧客)</f>
        <v>13867250</v>
      </c>
      <c r="E6" s="7">
        <f>SUMIFS('2020年7月'!$J$2:$J$48,'2020年7月'!$B$2:$B$48,顧客)</f>
        <v>19437500</v>
      </c>
      <c r="F6" s="7">
        <f>SUMIFS('2020年8月'!$J$2:$J$50,'2020年8月'!$B$2:$B$50,顧客)</f>
        <v>13702000</v>
      </c>
      <c r="G6" s="7">
        <f>SUMIFS('2020年9月'!$J$2:$J$73,'2020年9月'!$B$2:$B$73,顧客)</f>
        <v>39590000</v>
      </c>
      <c r="H6" s="7">
        <f>SUMIFS('2020年10月'!$J$3:$J$51,'2020年10月'!$B$3:$B$51,顧客)</f>
        <v>18366000</v>
      </c>
      <c r="I6" s="7">
        <f>SUMIFS('2020年11月'!$J$2:$J$57,'2020年11月'!$B$2:$B$57,顧客)</f>
        <v>14750461</v>
      </c>
      <c r="J6" s="7">
        <f>SUMIFS('2020年12月'!$J$5:$J$54,'2020年12月'!$B$5:$B$54,顧客)</f>
        <v>20357500</v>
      </c>
      <c r="K6" s="7">
        <f>SUMIFS('2021年1月'!$J$2:$J$52,'2021年1月'!$B$2:$B$52,顧客)</f>
        <v>17109000</v>
      </c>
      <c r="L6" s="7">
        <f>SUMIFS('2021年2月'!$J$3:$J$45,'2021年2月'!$B$3:$B$45,顧客)</f>
        <v>8775000</v>
      </c>
      <c r="M6" s="7">
        <f>SUMIFS('2021年3月'!$J$2:$J$46,'2021年3月'!$B$2:$B$46,顧客)</f>
        <v>6548500</v>
      </c>
      <c r="N6" s="7">
        <f>SUM(B6:M6)</f>
        <v>188442619</v>
      </c>
      <c r="O6" s="148">
        <f>N6/$N$2</f>
        <v>0.87607813610170049</v>
      </c>
    </row>
    <row r="7" spans="1:16" ht="22.5" customHeight="1">
      <c r="A7" s="10" t="s">
        <v>15</v>
      </c>
      <c r="B7" s="7">
        <f>SUMIFS('2020年4月'!$J$2:$J$50,'2020年4月'!$B$2:$B$50,A7:A23)</f>
        <v>0</v>
      </c>
      <c r="C7" s="7">
        <f>SUMIFS('2020年5月'!$J$2:$J$50,'2020年5月'!$B$2:$B$50,顧客)</f>
        <v>0</v>
      </c>
      <c r="D7" s="7">
        <f>SUMIFS('2020年6月'!$J$2:$J$57,'2020年6月'!$B$2:$B$57,顧客)</f>
        <v>0</v>
      </c>
      <c r="E7" s="7">
        <f>SUMIFS('2020年7月'!$J$3:$J$48,'2020年7月'!$B$3:$B$48,顧客)</f>
        <v>0</v>
      </c>
      <c r="F7" s="7">
        <f>SUMIFS('2020年8月'!$J$4:$J$50,'2020年8月'!$B$4:$B$50,顧客)</f>
        <v>0</v>
      </c>
      <c r="G7" s="7">
        <f>SUMIFS('2020年9月'!$J$2:$J$73,'2020年9月'!$B$2:$B$73,顧客)</f>
        <v>0</v>
      </c>
      <c r="H7" s="7">
        <f>SUMIFS('2020年10月'!$J$3:$J$51,'2020年10月'!$B$3:$B$51,顧客)</f>
        <v>0</v>
      </c>
      <c r="I7" s="7">
        <f>SUMIFS('2020年11月'!$J$2:$J$57,'2020年11月'!$B$2:$B$57,顧客)</f>
        <v>108460</v>
      </c>
      <c r="J7" s="7">
        <f>SUMIFS('2020年12月'!$J$5:$J$54,'2020年12月'!$B$5:$B$54,顧客)</f>
        <v>0</v>
      </c>
      <c r="K7" s="7">
        <f>SUMIFS('2021年1月'!$J$2:$J$52,'2021年1月'!$B$2:$B$52,顧客)</f>
        <v>0</v>
      </c>
      <c r="L7" s="7">
        <f>SUMIFS('2021年2月'!$J$3:$J$45,'2021年2月'!$B$3:$B$45,顧客)</f>
        <v>0</v>
      </c>
      <c r="M7" s="7">
        <f>SUMIFS('2021年3月'!$J$2:$J$46,'2021年3月'!$B$2:$B$46,顧客)</f>
        <v>0</v>
      </c>
      <c r="N7" s="7">
        <f t="shared" ref="N7:N22" si="1">SUM(B7:M7)</f>
        <v>108460</v>
      </c>
      <c r="O7" s="148">
        <f t="shared" ref="O7:O23" si="2">N7/$N$2</f>
        <v>5.0423537491585402E-4</v>
      </c>
    </row>
    <row r="8" spans="1:16" ht="22.5" customHeight="1">
      <c r="A8" s="10" t="s">
        <v>20</v>
      </c>
      <c r="B8" s="7">
        <f>SUMIFS('2020年4月'!$J$2:$J$50,'2020年4月'!$B$2:$B$50,A8:A24)</f>
        <v>0</v>
      </c>
      <c r="C8" s="7">
        <f>SUMIFS('2020年5月'!$J$2:$J$50,'2020年5月'!$B$2:$B$50,顧客)</f>
        <v>0</v>
      </c>
      <c r="D8" s="7">
        <f>SUMIFS('2020年6月'!$J$2:$J$57,'2020年6月'!$B$2:$B$57,顧客)</f>
        <v>0</v>
      </c>
      <c r="E8" s="7">
        <f>SUMIFS('2020年7月'!$J$3:$J$48,'2020年7月'!$B$3:$B$48,顧客)</f>
        <v>0</v>
      </c>
      <c r="F8" s="7">
        <f>SUMIFS('2020年8月'!$J$4:$J$50,'2020年8月'!$B$4:$B$50,顧客)</f>
        <v>0</v>
      </c>
      <c r="G8" s="7">
        <f>SUMIFS('2020年9月'!$J$2:$J$73,'2020年9月'!$B$2:$B$73,顧客)</f>
        <v>0</v>
      </c>
      <c r="H8" s="7">
        <f>SUMIFS('2020年10月'!$J$3:$J$51,'2020年10月'!$B$3:$B$51,顧客)</f>
        <v>0</v>
      </c>
      <c r="I8" s="7">
        <f>SUMIFS('2020年11月'!$J$2:$J$57,'2020年11月'!$B$2:$B$57,顧客)</f>
        <v>0</v>
      </c>
      <c r="J8" s="7">
        <f>SUMIFS('2020年12月'!$J$5:$J$54,'2020年12月'!$B$5:$B$54,顧客)</f>
        <v>0</v>
      </c>
      <c r="K8" s="7">
        <f>SUMIFS('2021年1月'!$J$2:$J$52,'2021年1月'!$B$2:$B$52,顧客)</f>
        <v>0</v>
      </c>
      <c r="L8" s="7">
        <f>SUMIFS('2021年2月'!$J$3:$J$45,'2021年2月'!$B$3:$B$45,顧客)</f>
        <v>0</v>
      </c>
      <c r="M8" s="7">
        <f>SUMIFS('2021年3月'!$J$2:$J$46,'2021年3月'!$B$2:$B$46,顧客)</f>
        <v>0</v>
      </c>
      <c r="N8" s="7">
        <f t="shared" si="1"/>
        <v>0</v>
      </c>
      <c r="O8" s="148">
        <f t="shared" si="2"/>
        <v>0</v>
      </c>
    </row>
    <row r="9" spans="1:16" ht="22.5" customHeight="1">
      <c r="A9" s="58" t="s">
        <v>12</v>
      </c>
      <c r="B9" s="7">
        <f>SUMIFS('2020年4月'!$J$2:$J$50,'2020年4月'!$B$2:$B$50,A9:A25)</f>
        <v>0</v>
      </c>
      <c r="C9" s="7">
        <f>SUMIFS('2020年5月'!$J$2:$J$50,'2020年5月'!$B$2:$B$50,顧客)</f>
        <v>6000</v>
      </c>
      <c r="D9" s="7">
        <f>SUMIFS('2020年6月'!$J$2:$J$57,'2020年6月'!$B$2:$B$57,顧客)</f>
        <v>0</v>
      </c>
      <c r="E9" s="7">
        <f>SUMIFS('2020年7月'!$J$3:$J$48,'2020年7月'!$B$3:$B$48,顧客)</f>
        <v>53350</v>
      </c>
      <c r="F9" s="7">
        <f>SUMIFS('2020年8月'!$J$4:$J$50,'2020年8月'!$B$4:$B$50,顧客)</f>
        <v>58850</v>
      </c>
      <c r="G9" s="7">
        <f>SUMIFS('2020年9月'!$J$2:$J$73,'2020年9月'!$B$2:$B$73,顧客)</f>
        <v>56700</v>
      </c>
      <c r="H9" s="7">
        <f>SUMIFS('2020年10月'!$J$3:$J$51,'2020年10月'!$B$3:$B$51,顧客)</f>
        <v>0</v>
      </c>
      <c r="I9" s="7">
        <f>SUMIFS('2020年11月'!$J$2:$J$57,'2020年11月'!$B$2:$B$57,顧客)</f>
        <v>59400</v>
      </c>
      <c r="J9" s="7">
        <f>SUMIFS('2020年12月'!$J$5:$J$54,'2020年12月'!$B$5:$B$54,顧客)</f>
        <v>14850</v>
      </c>
      <c r="K9" s="7">
        <f>SUMIFS('2021年1月'!$J$2:$J$52,'2021年1月'!$B$2:$B$52,顧客)</f>
        <v>743160</v>
      </c>
      <c r="L9" s="7">
        <f>SUMIFS('2021年2月'!$J$3:$J$45,'2021年2月'!$B$3:$B$45,顧客)</f>
        <v>5128000</v>
      </c>
      <c r="M9" s="7">
        <f>SUMIFS('2021年3月'!$J$2:$J$46,'2021年3月'!$B$2:$B$46,顧客)</f>
        <v>275400</v>
      </c>
      <c r="N9" s="7">
        <f t="shared" si="1"/>
        <v>6395710</v>
      </c>
      <c r="O9" s="148">
        <f t="shared" si="2"/>
        <v>2.9733940897133292E-2</v>
      </c>
    </row>
    <row r="10" spans="1:16" ht="22.5" customHeight="1">
      <c r="A10" s="14" t="s">
        <v>16</v>
      </c>
      <c r="B10" s="7">
        <f>SUMIFS('2020年4月'!$J$2:$J$50,'2020年4月'!$B$2:$B$50,A10:A26)</f>
        <v>0</v>
      </c>
      <c r="C10" s="7">
        <f>SUMIFS('2020年5月'!$J$2:$J$50,'2020年5月'!$B$2:$B$50,顧客)</f>
        <v>0</v>
      </c>
      <c r="D10" s="7">
        <f>SUMIFS('2020年6月'!$J$2:$J$57,'2020年6月'!$B$2:$B$57,顧客)</f>
        <v>0</v>
      </c>
      <c r="E10" s="7">
        <f>SUMIFS('2020年7月'!$J$3:$J$48,'2020年7月'!$B$3:$B$48,顧客)</f>
        <v>0</v>
      </c>
      <c r="F10" s="7">
        <f>SUMIFS('2020年8月'!$J$4:$J$50,'2020年8月'!$B$4:$B$50,顧客)</f>
        <v>0</v>
      </c>
      <c r="G10" s="7">
        <f>SUMIFS('2020年9月'!$J$2:$J$73,'2020年9月'!$B$2:$B$73,顧客)</f>
        <v>647500</v>
      </c>
      <c r="H10" s="7">
        <f>SUMIFS('2020年10月'!$J$3:$J$51,'2020年10月'!$B$3:$B$51,顧客)</f>
        <v>0</v>
      </c>
      <c r="I10" s="7">
        <f>SUMIFS('2020年11月'!$J$2:$J$57,'2020年11月'!$B$2:$B$57,顧客)</f>
        <v>0</v>
      </c>
      <c r="J10" s="7">
        <f>SUMIFS('2020年12月'!$J$5:$J$54,'2020年12月'!$B$5:$B$54,顧客)</f>
        <v>175000</v>
      </c>
      <c r="K10" s="7">
        <f>SUMIFS('2021年1月'!$J$2:$J$52,'2021年1月'!$B$2:$B$52,顧客)</f>
        <v>0</v>
      </c>
      <c r="L10" s="7">
        <f>SUMIFS('2021年2月'!$J$3:$J$45,'2021年2月'!$B$3:$B$45,顧客)</f>
        <v>0</v>
      </c>
      <c r="M10" s="7">
        <f>SUMIFS('2021年3月'!$J$2:$J$46,'2021年3月'!$B$2:$B$46,顧客)</f>
        <v>607000</v>
      </c>
      <c r="N10" s="7">
        <f t="shared" si="1"/>
        <v>1429500</v>
      </c>
      <c r="O10" s="148">
        <f t="shared" si="2"/>
        <v>6.645809224066138E-3</v>
      </c>
    </row>
    <row r="11" spans="1:16" ht="22.5" customHeight="1">
      <c r="A11" s="58" t="s">
        <v>25</v>
      </c>
      <c r="B11" s="7">
        <f>SUMIFS('2020年4月'!$J$2:$J$50,'2020年4月'!$B$2:$B$50,A11:A27)</f>
        <v>0</v>
      </c>
      <c r="C11" s="7">
        <f>SUMIFS('2020年5月'!$J$2:$J$50,'2020年5月'!$B$2:$B$50,顧客)</f>
        <v>0</v>
      </c>
      <c r="D11" s="7">
        <f>SUMIFS('2020年6月'!$J$2:$J$57,'2020年6月'!$B$2:$B$57,顧客)</f>
        <v>0</v>
      </c>
      <c r="E11" s="7">
        <f>SUMIFS('2020年7月'!$J$3:$J$48,'2020年7月'!$B$3:$B$48,顧客)</f>
        <v>0</v>
      </c>
      <c r="F11" s="7">
        <f>SUMIFS('2020年8月'!$J$4:$J$50,'2020年8月'!$B$4:$B$50,顧客)</f>
        <v>0</v>
      </c>
      <c r="G11" s="7">
        <f>SUMIFS('2020年9月'!$J$2:$J$73,'2020年9月'!$B$2:$B$73,顧客)</f>
        <v>2650000</v>
      </c>
      <c r="H11" s="7">
        <f>SUMIFS('2020年10月'!$J$3:$J$51,'2020年10月'!$B$3:$B$51,顧客)</f>
        <v>0</v>
      </c>
      <c r="I11" s="7">
        <f>SUMIFS('2020年11月'!$J$2:$J$57,'2020年11月'!$B$2:$B$57,顧客)</f>
        <v>0</v>
      </c>
      <c r="J11" s="7">
        <f>SUMIFS('2020年12月'!$J$5:$J$54,'2020年12月'!$B$5:$B$54,顧客)</f>
        <v>0</v>
      </c>
      <c r="K11" s="7">
        <f>SUMIFS('2021年1月'!$J$2:$J$52,'2021年1月'!$B$2:$B$52,顧客)</f>
        <v>0</v>
      </c>
      <c r="L11" s="7">
        <f>SUMIFS('2021年2月'!$J$3:$J$45,'2021年2月'!$B$3:$B$45,顧客)</f>
        <v>0</v>
      </c>
      <c r="M11" s="7">
        <f>SUMIFS('2021年3月'!$J$2:$J$46,'2021年3月'!$B$2:$B$46,顧客)</f>
        <v>0</v>
      </c>
      <c r="N11" s="7">
        <f t="shared" si="1"/>
        <v>2650000</v>
      </c>
      <c r="O11" s="148">
        <f t="shared" si="2"/>
        <v>1.2319968131357304E-2</v>
      </c>
    </row>
    <row r="12" spans="1:16" ht="22.5" customHeight="1">
      <c r="A12" s="10" t="s">
        <v>29</v>
      </c>
      <c r="B12" s="7">
        <f>SUMIFS('2020年4月'!$J$2:$J$50,'2020年4月'!$B$2:$B$50,A12:A28)</f>
        <v>0</v>
      </c>
      <c r="C12" s="7">
        <f>SUMIFS('2020年5月'!$J$2:$J$50,'2020年5月'!$B$2:$B$50,顧客)</f>
        <v>0</v>
      </c>
      <c r="D12" s="7">
        <f>SUMIFS('2020年6月'!$J$2:$J$57,'2020年6月'!$B$2:$B$57,顧客)</f>
        <v>0</v>
      </c>
      <c r="E12" s="7">
        <f>SUMIFS('2020年7月'!$J$3:$J$48,'2020年7月'!$B$3:$B$48,顧客)</f>
        <v>0</v>
      </c>
      <c r="F12" s="7">
        <f>SUMIFS('2020年8月'!$J$4:$J$50,'2020年8月'!$B$4:$B$50,顧客)</f>
        <v>0</v>
      </c>
      <c r="G12" s="7">
        <f>SUMIFS('2020年9月'!$J$2:$J$73,'2020年9月'!$B$2:$B$73,顧客)</f>
        <v>0</v>
      </c>
      <c r="H12" s="7">
        <f>SUMIFS('2020年10月'!$J$3:$J$51,'2020年10月'!$B$3:$B$51,顧客)</f>
        <v>0</v>
      </c>
      <c r="I12" s="7">
        <f>SUMIFS('2020年11月'!$J$2:$J$57,'2020年11月'!$B$2:$B$57,顧客)</f>
        <v>0</v>
      </c>
      <c r="J12" s="7">
        <f>SUMIFS('2020年12月'!$J$5:$J$54,'2020年12月'!$B$5:$B$54,顧客)</f>
        <v>0</v>
      </c>
      <c r="K12" s="7">
        <f>SUMIFS('2021年1月'!$J$2:$J$52,'2021年1月'!$B$2:$B$52,顧客)</f>
        <v>0</v>
      </c>
      <c r="L12" s="7">
        <f>SUMIFS('2021年2月'!$J$3:$J$45,'2021年2月'!$B$3:$B$45,顧客)</f>
        <v>0</v>
      </c>
      <c r="M12" s="7">
        <f>SUMIFS('2021年3月'!$J$2:$J$46,'2021年3月'!$B$2:$B$46,顧客)</f>
        <v>0</v>
      </c>
      <c r="N12" s="7">
        <f t="shared" si="1"/>
        <v>0</v>
      </c>
      <c r="O12" s="148">
        <f t="shared" si="2"/>
        <v>0</v>
      </c>
    </row>
    <row r="13" spans="1:16" ht="22.5" customHeight="1">
      <c r="A13" s="10" t="s">
        <v>21</v>
      </c>
      <c r="B13" s="7">
        <f>SUMIFS('2020年4月'!$J$2:$J$50,'2020年4月'!$B$2:$B$50,A13:A29)</f>
        <v>0</v>
      </c>
      <c r="C13" s="7">
        <f>SUMIFS('2020年5月'!$J$2:$J$50,'2020年5月'!$B$2:$B$50,顧客)</f>
        <v>0</v>
      </c>
      <c r="D13" s="7">
        <f>SUMIFS('2020年6月'!$J$2:$J$57,'2020年6月'!$B$2:$B$57,顧客)</f>
        <v>0</v>
      </c>
      <c r="E13" s="7">
        <f>SUMIFS('2020年7月'!$J$3:$J$48,'2020年7月'!$B$3:$B$48,顧客)</f>
        <v>0</v>
      </c>
      <c r="F13" s="7">
        <f>SUMIFS('2020年8月'!$J$4:$J$50,'2020年8月'!$B$4:$B$50,顧客)</f>
        <v>0</v>
      </c>
      <c r="G13" s="7">
        <f>SUMIFS('2020年9月'!$J$2:$J$73,'2020年9月'!$B$2:$B$73,顧客)</f>
        <v>0</v>
      </c>
      <c r="H13" s="7">
        <f>SUMIFS('2020年10月'!$J$3:$J$51,'2020年10月'!$B$3:$B$51,顧客)</f>
        <v>0</v>
      </c>
      <c r="I13" s="7">
        <f>SUMIFS('2020年11月'!$J$2:$J$57,'2020年11月'!$B$2:$B$57,顧客)</f>
        <v>0</v>
      </c>
      <c r="J13" s="7">
        <f>SUMIFS('2020年12月'!$J$5:$J$54,'2020年12月'!$B$5:$B$54,顧客)</f>
        <v>0</v>
      </c>
      <c r="K13" s="7">
        <f>SUMIFS('2021年1月'!$J$2:$J$52,'2021年1月'!$B$2:$B$52,顧客)</f>
        <v>0</v>
      </c>
      <c r="L13" s="7">
        <f>SUMIFS('2021年2月'!$J$3:$J$45,'2021年2月'!$B$3:$B$45,顧客)</f>
        <v>0</v>
      </c>
      <c r="M13" s="7">
        <f>SUMIFS('2021年3月'!$J$2:$J$46,'2021年3月'!$B$2:$B$46,顧客)</f>
        <v>0</v>
      </c>
      <c r="N13" s="7">
        <f t="shared" si="1"/>
        <v>0</v>
      </c>
      <c r="O13" s="148">
        <f t="shared" si="2"/>
        <v>0</v>
      </c>
    </row>
    <row r="14" spans="1:16" ht="22.5" customHeight="1">
      <c r="A14" s="10" t="s">
        <v>23</v>
      </c>
      <c r="B14" s="7">
        <f>SUMIFS('2020年4月'!$J$2:$J$50,'2020年4月'!$B$2:$B$50,A14:A30)</f>
        <v>0</v>
      </c>
      <c r="C14" s="7">
        <f>SUMIFS('2020年5月'!$J$2:$J$50,'2020年5月'!$B$2:$B$50,顧客)</f>
        <v>0</v>
      </c>
      <c r="D14" s="7">
        <f>SUMIFS('2020年6月'!$J$2:$J$57,'2020年6月'!$B$2:$B$57,顧客)</f>
        <v>0</v>
      </c>
      <c r="E14" s="7">
        <f>SUMIFS('2020年7月'!$J$3:$J$48,'2020年7月'!$B$3:$B$48,顧客)</f>
        <v>0</v>
      </c>
      <c r="F14" s="7">
        <f>SUMIFS('2020年8月'!$J$4:$J$50,'2020年8月'!$B$4:$B$50,顧客)</f>
        <v>0</v>
      </c>
      <c r="G14" s="7">
        <f>SUMIFS('2020年9月'!$J$2:$J$73,'2020年9月'!$B$2:$B$73,顧客)</f>
        <v>0</v>
      </c>
      <c r="H14" s="7">
        <f>SUMIFS('2020年10月'!$J$3:$J$51,'2020年10月'!$B$3:$B$51,顧客)</f>
        <v>0</v>
      </c>
      <c r="I14" s="7">
        <f>SUMIFS('2020年11月'!$J$2:$J$57,'2020年11月'!$B$2:$B$57,顧客)</f>
        <v>0</v>
      </c>
      <c r="J14" s="7">
        <f>SUMIFS('2020年12月'!$J$5:$J$54,'2020年12月'!$B$5:$B$54,顧客)</f>
        <v>0</v>
      </c>
      <c r="K14" s="7">
        <f>SUMIFS('2021年1月'!$J$2:$J$52,'2021年1月'!$B$2:$B$52,顧客)</f>
        <v>0</v>
      </c>
      <c r="L14" s="7">
        <f>SUMIFS('2021年2月'!$J$3:$J$45,'2021年2月'!$B$3:$B$45,顧客)</f>
        <v>0</v>
      </c>
      <c r="M14" s="7">
        <f>SUMIFS('2021年3月'!$J$2:$J$46,'2021年3月'!$B$2:$B$46,顧客)</f>
        <v>0</v>
      </c>
      <c r="N14" s="7">
        <f t="shared" si="1"/>
        <v>0</v>
      </c>
      <c r="O14" s="148">
        <f t="shared" si="2"/>
        <v>0</v>
      </c>
    </row>
    <row r="15" spans="1:16" ht="22.5" customHeight="1">
      <c r="A15" s="10" t="s">
        <v>31</v>
      </c>
      <c r="B15" s="7">
        <f>SUMIFS('2020年4月'!$J$2:$J$50,'2020年4月'!$B$2:$B$50,A15:A31)</f>
        <v>0</v>
      </c>
      <c r="C15" s="7">
        <f>SUMIFS('2020年5月'!$J$2:$J$50,'2020年5月'!$B$2:$B$50,顧客)</f>
        <v>0</v>
      </c>
      <c r="D15" s="7">
        <f>SUMIFS('2020年6月'!$J$2:$J$57,'2020年6月'!$B$2:$B$57,顧客)</f>
        <v>0</v>
      </c>
      <c r="E15" s="7">
        <f>SUMIFS('2020年7月'!$J$3:$J$48,'2020年7月'!$B$3:$B$48,顧客)</f>
        <v>0</v>
      </c>
      <c r="F15" s="7">
        <f>SUMIFS('2020年8月'!$J$4:$J$50,'2020年8月'!$B$4:$B$50,顧客)</f>
        <v>0</v>
      </c>
      <c r="G15" s="7">
        <f>SUMIFS('2020年9月'!$J$2:$J$73,'2020年9月'!$B$2:$B$73,顧客)</f>
        <v>0</v>
      </c>
      <c r="H15" s="7">
        <f>SUMIFS('2020年10月'!$J$3:$J$51,'2020年10月'!$B$3:$B$51,顧客)</f>
        <v>0</v>
      </c>
      <c r="I15" s="7">
        <f>SUMIFS('2020年11月'!$J$2:$J$57,'2020年11月'!$B$2:$B$57,顧客)</f>
        <v>0</v>
      </c>
      <c r="J15" s="7">
        <f>SUMIFS('2020年12月'!$J$5:$J$54,'2020年12月'!$B$5:$B$54,顧客)</f>
        <v>0</v>
      </c>
      <c r="K15" s="7">
        <f>SUMIFS('2021年1月'!$J$2:$J$52,'2021年1月'!$B$2:$B$52,顧客)</f>
        <v>0</v>
      </c>
      <c r="L15" s="7">
        <f>SUMIFS('2021年2月'!$J$3:$J$45,'2021年2月'!$B$3:$B$45,顧客)</f>
        <v>0</v>
      </c>
      <c r="M15" s="7">
        <f>SUMIFS('2021年3月'!$J$2:$J$46,'2021年3月'!$B$2:$B$46,顧客)</f>
        <v>0</v>
      </c>
      <c r="N15" s="7">
        <f t="shared" si="1"/>
        <v>0</v>
      </c>
      <c r="O15" s="148">
        <f t="shared" si="2"/>
        <v>0</v>
      </c>
    </row>
    <row r="16" spans="1:16" ht="22.5" customHeight="1">
      <c r="A16" s="10" t="s">
        <v>33</v>
      </c>
      <c r="B16" s="7">
        <f>SUMIFS('2020年4月'!$J$2:$J$50,'2020年4月'!$B$2:$B$50,A16:A32)</f>
        <v>0</v>
      </c>
      <c r="C16" s="7">
        <f>SUMIFS('2020年5月'!$J$2:$J$50,'2020年5月'!$B$2:$B$50,顧客)</f>
        <v>0</v>
      </c>
      <c r="D16" s="7">
        <f>SUMIFS('2020年6月'!$J$2:$J$57,'2020年6月'!$B$2:$B$57,顧客)</f>
        <v>0</v>
      </c>
      <c r="E16" s="7">
        <f>SUMIFS('2020年7月'!$J$3:$J$48,'2020年7月'!$B$3:$B$48,顧客)</f>
        <v>163870</v>
      </c>
      <c r="F16" s="7">
        <f>SUMIFS('2020年8月'!$J$4:$J$50,'2020年8月'!$B$4:$B$50,顧客)</f>
        <v>0</v>
      </c>
      <c r="G16" s="7">
        <f>SUMIFS('2020年9月'!$J$2:$J$73,'2020年9月'!$B$2:$B$73,顧客)</f>
        <v>0</v>
      </c>
      <c r="H16" s="7">
        <f>SUMIFS('2020年10月'!$J$3:$J$51,'2020年10月'!$B$3:$B$51,顧客)</f>
        <v>0</v>
      </c>
      <c r="I16" s="7">
        <f>SUMIFS('2020年11月'!$J$2:$J$57,'2020年11月'!$B$2:$B$57,顧客)</f>
        <v>0</v>
      </c>
      <c r="J16" s="7">
        <f>SUMIFS('2020年12月'!$J$5:$J$54,'2020年12月'!$B$5:$B$54,顧客)</f>
        <v>0</v>
      </c>
      <c r="K16" s="7">
        <f>SUMIFS('2021年1月'!$J$2:$J$52,'2021年1月'!$B$2:$B$52,顧客)</f>
        <v>0</v>
      </c>
      <c r="L16" s="7">
        <f>SUMIFS('2021年2月'!$J$3:$J$45,'2021年2月'!$B$3:$B$45,顧客)</f>
        <v>0</v>
      </c>
      <c r="M16" s="7">
        <f>SUMIFS('2021年3月'!$J$2:$J$46,'2021年3月'!$B$2:$B$46,顧客)</f>
        <v>0</v>
      </c>
      <c r="N16" s="7">
        <f t="shared" si="1"/>
        <v>163870</v>
      </c>
      <c r="O16" s="148">
        <f t="shared" si="2"/>
        <v>7.6183893497566843E-4</v>
      </c>
    </row>
    <row r="17" spans="1:15" ht="22.5" customHeight="1">
      <c r="A17" s="79" t="s">
        <v>26</v>
      </c>
      <c r="B17" s="7">
        <f>SUMIFS('2020年4月'!$J$2:$J$50,'2020年4月'!$B$2:$B$50,A17:A33)</f>
        <v>0</v>
      </c>
      <c r="C17" s="7">
        <f>SUMIFS('2020年5月'!$J$2:$J$50,'2020年5月'!$B$2:$B$50,顧客)</f>
        <v>0</v>
      </c>
      <c r="D17" s="7">
        <f>SUMIFS('2020年6月'!$J$2:$J$57,'2020年6月'!$B$2:$B$57,顧客)</f>
        <v>0</v>
      </c>
      <c r="E17" s="7">
        <f>SUMIFS('2020年7月'!$J$3:$J$48,'2020年7月'!$B$3:$B$48,顧客)</f>
        <v>0</v>
      </c>
      <c r="F17" s="7">
        <f>SUMIFS('2020年8月'!$J$4:$J$50,'2020年8月'!$B$4:$B$50,顧客)</f>
        <v>0</v>
      </c>
      <c r="G17" s="7">
        <f>SUMIFS('2020年9月'!$J$2:$J$73,'2020年9月'!$B$2:$B$73,顧客)</f>
        <v>0</v>
      </c>
      <c r="H17" s="7">
        <f>SUMIFS('2020年10月'!$J$3:$J$51,'2020年10月'!$B$3:$B$51,顧客)</f>
        <v>0</v>
      </c>
      <c r="I17" s="7">
        <f>SUMIFS('2020年11月'!$J$2:$J$57,'2020年11月'!$B$2:$B$57,顧客)</f>
        <v>0</v>
      </c>
      <c r="J17" s="7">
        <f>SUMIFS('2020年12月'!$J$5:$J$54,'2020年12月'!$B$5:$B$54,顧客)</f>
        <v>0</v>
      </c>
      <c r="K17" s="7">
        <f>SUMIFS('2021年1月'!$J$2:$J$52,'2021年1月'!$B$2:$B$52,顧客)</f>
        <v>0</v>
      </c>
      <c r="L17" s="7">
        <f>SUMIFS('2021年2月'!$J$3:$J$45,'2021年2月'!$B$3:$B$45,顧客)</f>
        <v>0</v>
      </c>
      <c r="M17" s="7">
        <f>SUMIFS('2021年3月'!$J$2:$J$46,'2021年3月'!$B$2:$B$46,顧客)</f>
        <v>0</v>
      </c>
      <c r="N17" s="7">
        <f t="shared" si="1"/>
        <v>0</v>
      </c>
      <c r="O17" s="148">
        <f t="shared" si="2"/>
        <v>0</v>
      </c>
    </row>
    <row r="18" spans="1:15" ht="22.5" customHeight="1">
      <c r="A18" s="9" t="s">
        <v>30</v>
      </c>
      <c r="B18" s="7">
        <f>SUMIFS('2020年4月'!$J$2:$J$50,'2020年4月'!$B$2:$B$50,A18:A34)</f>
        <v>48000</v>
      </c>
      <c r="C18" s="7">
        <f>SUMIFS('2020年5月'!$J$2:$J$50,'2020年5月'!$B$2:$B$50,顧客)</f>
        <v>0</v>
      </c>
      <c r="D18" s="7">
        <f>SUMIFS('2020年6月'!$J$2:$J$57,'2020年6月'!$B$2:$B$57,顧客)</f>
        <v>48000</v>
      </c>
      <c r="E18" s="7">
        <f>SUMIFS('2020年7月'!$J$3:$J$48,'2020年7月'!$B$3:$B$48,顧客)</f>
        <v>0</v>
      </c>
      <c r="F18" s="7">
        <f>SUMIFS('2020年8月'!$J$4:$J$50,'2020年8月'!$B$4:$B$50,顧客)</f>
        <v>0</v>
      </c>
      <c r="G18" s="7">
        <f>SUMIFS('2020年9月'!$J$2:$J$73,'2020年9月'!$B$2:$B$73,顧客)</f>
        <v>0</v>
      </c>
      <c r="H18" s="7">
        <f>SUMIFS('2020年10月'!$J$3:$J$51,'2020年10月'!$B$3:$B$51,顧客)</f>
        <v>0</v>
      </c>
      <c r="I18" s="7">
        <f>SUMIFS('2020年11月'!$J$2:$J$57,'2020年11月'!$B$2:$B$57,顧客)</f>
        <v>0</v>
      </c>
      <c r="J18" s="7">
        <f>SUMIFS('2020年12月'!$J$5:$J$54,'2020年12月'!$B$5:$B$54,顧客)</f>
        <v>0</v>
      </c>
      <c r="K18" s="7">
        <f>SUMIFS('2021年1月'!$J$2:$J$52,'2021年1月'!$B$2:$B$52,顧客)</f>
        <v>0</v>
      </c>
      <c r="L18" s="7">
        <f>SUMIFS('2021年2月'!$J$3:$J$45,'2021年2月'!$B$3:$B$45,顧客)</f>
        <v>0</v>
      </c>
      <c r="M18" s="7">
        <f>SUMIFS('2021年3月'!$J$2:$J$46,'2021年3月'!$B$2:$B$46,顧客)</f>
        <v>0</v>
      </c>
      <c r="N18" s="7">
        <f t="shared" si="1"/>
        <v>96000</v>
      </c>
      <c r="O18" s="148">
        <f t="shared" si="2"/>
        <v>4.4630827947558533E-4</v>
      </c>
    </row>
    <row r="19" spans="1:15" ht="22.5" customHeight="1">
      <c r="A19" s="9" t="s">
        <v>37</v>
      </c>
      <c r="B19" s="7">
        <f>SUMIFS('2020年4月'!$J$2:$J$50,'2020年4月'!$B$2:$B$50,A19:A35)</f>
        <v>0</v>
      </c>
      <c r="C19" s="7">
        <f>SUMIFS('2020年5月'!$J$2:$J$50,'2020年5月'!$B$2:$B$50,顧客)</f>
        <v>0</v>
      </c>
      <c r="D19" s="7">
        <f>SUMIFS('2020年6月'!$J$2:$J$57,'2020年6月'!$B$2:$B$57,顧客)</f>
        <v>0</v>
      </c>
      <c r="E19" s="7">
        <f>SUMIFS('2020年7月'!$J$3:$J$48,'2020年7月'!$B$3:$B$48,顧客)</f>
        <v>0</v>
      </c>
      <c r="F19" s="7">
        <f>SUMIFS('2020年8月'!$J$4:$J$50,'2020年8月'!$B$4:$B$50,顧客)</f>
        <v>0</v>
      </c>
      <c r="G19" s="7">
        <f>SUMIFS('2020年9月'!$J$2:$J$73,'2020年9月'!$B$2:$B$73,顧客)</f>
        <v>0</v>
      </c>
      <c r="H19" s="7">
        <f>SUMIFS('2020年10月'!$J$3:$J$51,'2020年10月'!$B$3:$B$51,顧客)</f>
        <v>0</v>
      </c>
      <c r="I19" s="7">
        <f>SUMIFS('2020年11月'!$J$2:$J$57,'2020年11月'!$B$2:$B$57,顧客)</f>
        <v>0</v>
      </c>
      <c r="J19" s="7">
        <f>SUMIFS('2020年12月'!$J$5:$J$54,'2020年12月'!$B$5:$B$54,顧客)</f>
        <v>0</v>
      </c>
      <c r="K19" s="7">
        <f>SUMIFS('2021年1月'!$J$2:$J$52,'2021年1月'!$B$2:$B$52,顧客)</f>
        <v>0</v>
      </c>
      <c r="L19" s="7">
        <f>SUMIFS('2021年2月'!$J$3:$J$45,'2021年2月'!$B$3:$B$45,顧客)</f>
        <v>0</v>
      </c>
      <c r="M19" s="7">
        <f>SUMIFS('2021年3月'!$J$2:$J$46,'2021年3月'!$B$2:$B$46,顧客)</f>
        <v>0</v>
      </c>
      <c r="N19" s="7">
        <f t="shared" si="1"/>
        <v>0</v>
      </c>
      <c r="O19" s="148">
        <f t="shared" si="2"/>
        <v>0</v>
      </c>
    </row>
    <row r="20" spans="1:15" ht="22.5" customHeight="1">
      <c r="A20" s="9" t="s">
        <v>102</v>
      </c>
      <c r="B20" s="7">
        <f>SUMIFS('2020年4月'!$J$2:$J$50,'2020年4月'!$B$2:$B$50,A20:A36)</f>
        <v>798000</v>
      </c>
      <c r="C20" s="7">
        <f>SUMIFS('2020年5月'!$J$2:$J$50,'2020年5月'!$B$2:$B$50,顧客)</f>
        <v>0</v>
      </c>
      <c r="D20" s="7">
        <f>SUMIFS('2020年6月'!$J$2:$J$57,'2020年6月'!$B$2:$B$57,顧客)</f>
        <v>0</v>
      </c>
      <c r="E20" s="7">
        <f>SUMIFS('2020年7月'!$J$3:$J$48,'2020年7月'!$B$3:$B$48,顧客)</f>
        <v>0</v>
      </c>
      <c r="F20" s="7">
        <f>SUMIFS('2020年8月'!$J$4:$J$50,'2020年8月'!$B$4:$B$50,顧客)</f>
        <v>0</v>
      </c>
      <c r="G20" s="7">
        <f>SUMIFS('2020年9月'!$J$2:$J$73,'2020年9月'!$B$2:$B$73,顧客)</f>
        <v>470000</v>
      </c>
      <c r="H20" s="7">
        <f>SUMIFS('2020年10月'!$J$3:$J$51,'2020年10月'!$B$3:$B$51,顧客)</f>
        <v>0</v>
      </c>
      <c r="I20" s="7">
        <f>SUMIFS('2020年11月'!$J$2:$J$57,'2020年11月'!$B$2:$B$57,顧客)</f>
        <v>0</v>
      </c>
      <c r="J20" s="7">
        <f>SUMIFS('2020年12月'!$J$5:$J$54,'2020年12月'!$B$5:$B$54,顧客)</f>
        <v>0</v>
      </c>
      <c r="K20" s="7">
        <f>SUMIFS('2021年1月'!$J$2:$J$52,'2021年1月'!$B$2:$B$52,顧客)</f>
        <v>0</v>
      </c>
      <c r="L20" s="7">
        <f>SUMIFS('2021年2月'!$J$3:$J$45,'2021年2月'!$B$3:$B$45,顧客)</f>
        <v>0</v>
      </c>
      <c r="M20" s="7">
        <f>SUMIFS('2021年3月'!$J$2:$J$46,'2021年3月'!$B$2:$B$46,顧客)</f>
        <v>0</v>
      </c>
      <c r="N20" s="7">
        <f t="shared" si="1"/>
        <v>1268000</v>
      </c>
      <c r="O20" s="148">
        <f t="shared" si="2"/>
        <v>5.8949885247400234E-3</v>
      </c>
    </row>
    <row r="21" spans="1:15" ht="22.5" customHeight="1">
      <c r="A21" s="9" t="s">
        <v>828</v>
      </c>
      <c r="B21" s="7">
        <v>0</v>
      </c>
      <c r="C21" s="7">
        <f>SUMIFS('2020年5月'!$J$2:$J$50,'2020年5月'!$B$2:$B$50,顧客)</f>
        <v>0</v>
      </c>
      <c r="D21" s="7">
        <f>SUMIFS('2020年6月'!$J$2:$J$57,'2020年6月'!$B$2:$B$57,顧客)</f>
        <v>0</v>
      </c>
      <c r="E21" s="7">
        <f>SUMIFS('2020年7月'!$J$3:$J$48,'2020年7月'!$B$3:$B$48,顧客)</f>
        <v>0</v>
      </c>
      <c r="F21" s="7">
        <f>SUMIFS('2020年8月'!$J$4:$J$50,'2020年8月'!$B$4:$B$50,顧客)</f>
        <v>0</v>
      </c>
      <c r="G21" s="7">
        <f>SUMIFS('2020年9月'!$J$2:$J$73,'2020年9月'!$B$2:$B$73,顧客)</f>
        <v>0</v>
      </c>
      <c r="H21" s="7">
        <f>SUMIFS('2020年10月'!$J$3:$J$51,'2020年10月'!$B$3:$B$51,顧客)</f>
        <v>0</v>
      </c>
      <c r="I21" s="7">
        <f>SUMIFS('2020年11月'!$J$2:$J$57,'2020年11月'!$B$2:$B$57,顧客)</f>
        <v>0</v>
      </c>
      <c r="J21" s="7">
        <f>SUMIFS('2020年12月'!$J$5:$J$54,'2020年12月'!$B$5:$B$54,顧客)</f>
        <v>0</v>
      </c>
      <c r="K21" s="7">
        <f>SUMIFS('2021年1月'!$J$2:$J$52,'2021年1月'!$B$2:$B$52,顧客)</f>
        <v>0</v>
      </c>
      <c r="L21" s="7">
        <f>SUMIFS('2021年2月'!$J$3:$J$45,'2021年2月'!$B$3:$B$45,顧客)</f>
        <v>0</v>
      </c>
      <c r="M21" s="7">
        <f>SUMIFS('2021年3月'!$J$2:$J$46,'2021年3月'!$B$2:$B$46,顧客)</f>
        <v>3432000</v>
      </c>
      <c r="N21" s="7">
        <f t="shared" ref="N21" si="3">SUM(B21:M21)</f>
        <v>3432000</v>
      </c>
      <c r="O21" s="148">
        <f t="shared" ref="O21" si="4">N21/$N$2</f>
        <v>1.5955520991252175E-2</v>
      </c>
    </row>
    <row r="22" spans="1:15" ht="22.5" customHeight="1">
      <c r="A22" s="10" t="s">
        <v>45</v>
      </c>
      <c r="B22" s="7">
        <f>SUMIFS('2020年4月'!$J$2:$J$50,'2020年4月'!$B$2:$B$50,A22:A37)</f>
        <v>0</v>
      </c>
      <c r="C22" s="7">
        <f>SUMIFS('2020年5月'!$J$2:$J$50,'2020年5月'!$B$2:$B$50,顧客)</f>
        <v>55000</v>
      </c>
      <c r="D22" s="7">
        <f>SUMIFS('2020年6月'!$J$2:$J$57,'2020年6月'!$B$2:$B$57,顧客)</f>
        <v>24000</v>
      </c>
      <c r="E22" s="7">
        <f>SUMIFS('2020年7月'!$J$3:$J$48,'2020年7月'!$B$3:$B$48,顧客)</f>
        <v>29600</v>
      </c>
      <c r="F22" s="7">
        <f>SUMIFS('2020年8月'!$J$4:$J$50,'2020年8月'!$B$4:$B$50,顧客)</f>
        <v>0</v>
      </c>
      <c r="G22" s="7">
        <f>SUMIFS('2020年9月'!$J$2:$J$73,'2020年9月'!$B$2:$B$73,顧客)</f>
        <v>0</v>
      </c>
      <c r="H22" s="7">
        <f>SUMIFS('2020年10月'!$J$3:$J$51,'2020年10月'!$B$3:$B$51,顧客)</f>
        <v>147500</v>
      </c>
      <c r="I22" s="7">
        <f>SUMIFS('2020年11月'!$J$2:$J$57,'2020年11月'!$B$2:$B$57,顧客)</f>
        <v>260300</v>
      </c>
      <c r="J22" s="7">
        <f>SUMIFS('2020年12月'!$J$5:$J$54,'2020年12月'!$B$5:$B$54,顧客)</f>
        <v>26400</v>
      </c>
      <c r="K22" s="7">
        <f>SUMIFS('2021年1月'!$J$2:$J$52,'2021年1月'!$B$2:$B$52,顧客)</f>
        <v>8000</v>
      </c>
      <c r="L22" s="7">
        <f>SUMIFS('2021年2月'!$J$3:$J$45,'2021年2月'!$B$3:$B$45,顧客)</f>
        <v>7000</v>
      </c>
      <c r="M22" s="7">
        <f>SUMIFS('2021年3月'!$J$2:$J$46,'2021年3月'!$B$2:$B$46,顧客)</f>
        <v>12000</v>
      </c>
      <c r="N22" s="7">
        <f t="shared" si="1"/>
        <v>569800</v>
      </c>
      <c r="O22" s="148">
        <f t="shared" si="2"/>
        <v>2.6490256004707141E-3</v>
      </c>
    </row>
    <row r="23" spans="1:15" ht="22.5" customHeight="1">
      <c r="A23" s="9" t="s">
        <v>32</v>
      </c>
      <c r="B23" s="7">
        <f t="shared" ref="B23:N23" si="5">SUM(B6:B22)</f>
        <v>12048408</v>
      </c>
      <c r="C23" s="7">
        <f t="shared" si="5"/>
        <v>4798000</v>
      </c>
      <c r="D23" s="7">
        <f t="shared" si="5"/>
        <v>13939250</v>
      </c>
      <c r="E23" s="7">
        <f t="shared" si="5"/>
        <v>19684320</v>
      </c>
      <c r="F23" s="7">
        <f t="shared" si="5"/>
        <v>13760850</v>
      </c>
      <c r="G23" s="7">
        <f t="shared" si="5"/>
        <v>43414200</v>
      </c>
      <c r="H23" s="7">
        <f t="shared" si="5"/>
        <v>18513500</v>
      </c>
      <c r="I23" s="7">
        <f t="shared" si="5"/>
        <v>15178621</v>
      </c>
      <c r="J23" s="7">
        <f t="shared" si="5"/>
        <v>20573750</v>
      </c>
      <c r="K23" s="7">
        <f t="shared" si="5"/>
        <v>17860160</v>
      </c>
      <c r="L23" s="7">
        <f t="shared" si="5"/>
        <v>13910000</v>
      </c>
      <c r="M23" s="7">
        <f t="shared" si="5"/>
        <v>10874900</v>
      </c>
      <c r="N23" s="7">
        <f t="shared" si="5"/>
        <v>204555959</v>
      </c>
      <c r="O23" s="148">
        <f t="shared" si="2"/>
        <v>0.95098977206008728</v>
      </c>
    </row>
  </sheetData>
  <phoneticPr fontId="2"/>
  <pageMargins left="0.2" right="0.2" top="0.51" bottom="0.74803149606299213" header="0.31496062992125984" footer="0.31496062992125984"/>
  <pageSetup paperSize="9" scale="73" fitToHeight="0" orientation="landscape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R21"/>
  <sheetViews>
    <sheetView zoomScaleNormal="100" workbookViewId="0">
      <selection activeCell="I13" sqref="I13"/>
    </sheetView>
  </sheetViews>
  <sheetFormatPr defaultColWidth="9" defaultRowHeight="22.5" customHeight="1"/>
  <cols>
    <col min="1" max="1" width="12.21875" style="37" bestFit="1" customWidth="1"/>
    <col min="2" max="2" width="18.109375" style="37" customWidth="1"/>
    <col min="3" max="3" width="9.109375" style="37" customWidth="1"/>
    <col min="4" max="4" width="9" style="37" bestFit="1" customWidth="1"/>
    <col min="5" max="5" width="19.77734375" style="37" bestFit="1" customWidth="1"/>
    <col min="6" max="6" width="27.109375" style="37" customWidth="1"/>
    <col min="7" max="7" width="4.77734375" style="40" bestFit="1" customWidth="1"/>
    <col min="8" max="8" width="24.21875" style="37" customWidth="1"/>
    <col min="9" max="10" width="12.88671875" style="48" bestFit="1" customWidth="1"/>
    <col min="11" max="11" width="8.44140625" style="102" customWidth="1"/>
    <col min="12" max="13" width="10.77734375" style="102" customWidth="1"/>
    <col min="14" max="14" width="36" style="37" bestFit="1" customWidth="1"/>
    <col min="15" max="16384" width="9" style="37"/>
  </cols>
  <sheetData>
    <row r="1" spans="1:14" s="40" customFormat="1" ht="22.5" customHeight="1">
      <c r="A1" s="38" t="s">
        <v>0</v>
      </c>
      <c r="B1" s="38" t="s">
        <v>7</v>
      </c>
      <c r="C1" s="38" t="s">
        <v>10</v>
      </c>
      <c r="D1" s="38" t="s">
        <v>1</v>
      </c>
      <c r="E1" s="38" t="s">
        <v>11</v>
      </c>
      <c r="F1" s="38" t="s">
        <v>2</v>
      </c>
      <c r="G1" s="38" t="s">
        <v>3</v>
      </c>
      <c r="H1" s="38" t="s">
        <v>9</v>
      </c>
      <c r="I1" s="39" t="s">
        <v>4</v>
      </c>
      <c r="J1" s="39" t="s">
        <v>5</v>
      </c>
      <c r="K1" s="97" t="s">
        <v>19</v>
      </c>
      <c r="L1" s="97" t="s">
        <v>17</v>
      </c>
      <c r="M1" s="97" t="s">
        <v>18</v>
      </c>
      <c r="N1" s="4" t="s">
        <v>24</v>
      </c>
    </row>
    <row r="2" spans="1:14" s="4" customFormat="1" ht="22.5" customHeight="1">
      <c r="A2" s="6" t="s">
        <v>610</v>
      </c>
      <c r="B2" s="41" t="s">
        <v>8</v>
      </c>
      <c r="C2" s="17"/>
      <c r="D2" s="6" t="s">
        <v>604</v>
      </c>
      <c r="E2" s="6" t="s">
        <v>595</v>
      </c>
      <c r="F2" s="10" t="s">
        <v>596</v>
      </c>
      <c r="G2" s="11">
        <v>3</v>
      </c>
      <c r="H2" s="10" t="s">
        <v>480</v>
      </c>
      <c r="I2" s="5">
        <v>3600000</v>
      </c>
      <c r="J2" s="104">
        <v>3345000</v>
      </c>
      <c r="K2" s="97">
        <v>44169</v>
      </c>
      <c r="L2" s="97">
        <v>44169</v>
      </c>
      <c r="M2" s="97"/>
      <c r="N2" s="81"/>
    </row>
    <row r="3" spans="1:14" s="4" customFormat="1" ht="22.5" customHeight="1">
      <c r="A3" s="6" t="s">
        <v>611</v>
      </c>
      <c r="B3" s="41" t="s">
        <v>8</v>
      </c>
      <c r="C3" s="17"/>
      <c r="D3" s="6" t="s">
        <v>605</v>
      </c>
      <c r="E3" s="6" t="s">
        <v>603</v>
      </c>
      <c r="F3" s="10" t="s">
        <v>596</v>
      </c>
      <c r="G3" s="11">
        <v>2</v>
      </c>
      <c r="H3" s="10" t="s">
        <v>480</v>
      </c>
      <c r="I3" s="5">
        <v>2300000</v>
      </c>
      <c r="J3" s="104">
        <v>1924000</v>
      </c>
      <c r="K3" s="97">
        <v>44169</v>
      </c>
      <c r="L3" s="97">
        <v>44169</v>
      </c>
      <c r="M3" s="97"/>
      <c r="N3" s="81"/>
    </row>
    <row r="4" spans="1:14" s="27" customFormat="1" ht="22.5" customHeight="1">
      <c r="A4" s="25" t="s">
        <v>558</v>
      </c>
      <c r="B4" s="41" t="s">
        <v>8</v>
      </c>
      <c r="C4" s="90"/>
      <c r="D4" s="25" t="s">
        <v>570</v>
      </c>
      <c r="E4" s="25" t="s">
        <v>559</v>
      </c>
      <c r="F4" s="23" t="s">
        <v>560</v>
      </c>
      <c r="G4" s="31">
        <v>2</v>
      </c>
      <c r="H4" s="18" t="s">
        <v>434</v>
      </c>
      <c r="I4" s="32">
        <v>2000000</v>
      </c>
      <c r="J4" s="32">
        <v>1777000</v>
      </c>
      <c r="K4" s="97">
        <v>44173</v>
      </c>
      <c r="L4" s="97">
        <v>44173</v>
      </c>
      <c r="M4" s="97"/>
      <c r="N4" s="1"/>
    </row>
    <row r="5" spans="1:14" s="53" customFormat="1" ht="22.35" customHeight="1">
      <c r="A5" s="23" t="s">
        <v>781</v>
      </c>
      <c r="B5" s="41" t="s">
        <v>8</v>
      </c>
      <c r="C5" s="74"/>
      <c r="D5" s="25" t="s">
        <v>689</v>
      </c>
      <c r="E5" s="25" t="s">
        <v>597</v>
      </c>
      <c r="F5" s="23" t="s">
        <v>598</v>
      </c>
      <c r="G5" s="51">
        <v>3</v>
      </c>
      <c r="H5" s="18" t="s">
        <v>434</v>
      </c>
      <c r="I5" s="52">
        <v>3000000</v>
      </c>
      <c r="J5" s="50">
        <v>3370000</v>
      </c>
      <c r="K5" s="100"/>
      <c r="L5" s="101">
        <v>44188</v>
      </c>
      <c r="M5" s="100"/>
    </row>
    <row r="6" spans="1:14" s="27" customFormat="1" ht="22.5" customHeight="1">
      <c r="A6" s="25" t="s">
        <v>555</v>
      </c>
      <c r="B6" s="41" t="s">
        <v>8</v>
      </c>
      <c r="C6" s="90"/>
      <c r="D6" s="25" t="s">
        <v>568</v>
      </c>
      <c r="E6" s="25" t="s">
        <v>556</v>
      </c>
      <c r="F6" s="23" t="s">
        <v>557</v>
      </c>
      <c r="G6" s="31">
        <v>2</v>
      </c>
      <c r="H6" s="18" t="s">
        <v>434</v>
      </c>
      <c r="I6" s="32">
        <v>2300000</v>
      </c>
      <c r="J6" s="32">
        <v>2009000</v>
      </c>
      <c r="K6" s="97"/>
      <c r="L6" s="97">
        <v>44188</v>
      </c>
      <c r="M6" s="97"/>
      <c r="N6" s="1"/>
    </row>
    <row r="7" spans="1:14" s="4" customFormat="1" ht="22.5" customHeight="1">
      <c r="A7" s="9" t="s">
        <v>546</v>
      </c>
      <c r="B7" s="41" t="s">
        <v>8</v>
      </c>
      <c r="C7" s="20"/>
      <c r="D7" s="19" t="s">
        <v>545</v>
      </c>
      <c r="E7" s="6" t="s">
        <v>544</v>
      </c>
      <c r="F7" s="10" t="s">
        <v>438</v>
      </c>
      <c r="G7" s="49">
        <v>7</v>
      </c>
      <c r="H7" s="10" t="s">
        <v>439</v>
      </c>
      <c r="I7" s="50">
        <v>15500000</v>
      </c>
      <c r="J7" s="50">
        <v>14500000</v>
      </c>
      <c r="K7" s="99">
        <v>44174</v>
      </c>
      <c r="L7" s="99">
        <v>44188</v>
      </c>
      <c r="M7" s="97"/>
      <c r="N7" s="78"/>
    </row>
    <row r="8" spans="1:14" s="27" customFormat="1" ht="22.5" customHeight="1">
      <c r="A8" s="25" t="s">
        <v>735</v>
      </c>
      <c r="B8" s="41" t="s">
        <v>8</v>
      </c>
      <c r="C8" s="90"/>
      <c r="D8" s="25" t="s">
        <v>748</v>
      </c>
      <c r="E8" s="25" t="s">
        <v>733</v>
      </c>
      <c r="F8" s="23" t="s">
        <v>428</v>
      </c>
      <c r="G8" s="31"/>
      <c r="H8" s="18" t="s">
        <v>747</v>
      </c>
      <c r="I8" s="162">
        <v>74250</v>
      </c>
      <c r="J8" s="32">
        <v>74250</v>
      </c>
      <c r="K8" s="97">
        <v>44188</v>
      </c>
      <c r="L8" s="97">
        <v>44161</v>
      </c>
      <c r="M8" s="97">
        <v>44189</v>
      </c>
      <c r="N8" s="1" t="s">
        <v>749</v>
      </c>
    </row>
    <row r="9" spans="1:14" s="27" customFormat="1" ht="22.5" customHeight="1">
      <c r="A9" s="25" t="s">
        <v>736</v>
      </c>
      <c r="B9" s="41" t="s">
        <v>8</v>
      </c>
      <c r="C9" s="90"/>
      <c r="D9" s="25" t="s">
        <v>742</v>
      </c>
      <c r="E9" s="25" t="s">
        <v>737</v>
      </c>
      <c r="F9" s="23" t="s">
        <v>430</v>
      </c>
      <c r="G9" s="31"/>
      <c r="H9" s="18" t="s">
        <v>741</v>
      </c>
      <c r="I9" s="162">
        <v>24750</v>
      </c>
      <c r="J9" s="32">
        <v>24750</v>
      </c>
      <c r="K9" s="97">
        <v>44188</v>
      </c>
      <c r="L9" s="97">
        <v>44153</v>
      </c>
      <c r="M9" s="97">
        <v>44189</v>
      </c>
      <c r="N9" s="1" t="s">
        <v>750</v>
      </c>
    </row>
    <row r="10" spans="1:14" s="27" customFormat="1" ht="22.5" customHeight="1">
      <c r="A10" s="25" t="s">
        <v>738</v>
      </c>
      <c r="B10" s="41" t="s">
        <v>8</v>
      </c>
      <c r="C10" s="90"/>
      <c r="D10" s="25" t="s">
        <v>744</v>
      </c>
      <c r="E10" s="25" t="s">
        <v>429</v>
      </c>
      <c r="F10" s="23" t="s">
        <v>430</v>
      </c>
      <c r="G10" s="31"/>
      <c r="H10" s="18" t="s">
        <v>743</v>
      </c>
      <c r="I10" s="162">
        <v>110000</v>
      </c>
      <c r="J10" s="32">
        <v>110000</v>
      </c>
      <c r="K10" s="97">
        <v>44188</v>
      </c>
      <c r="L10" s="97">
        <v>44153</v>
      </c>
      <c r="M10" s="97">
        <v>44189</v>
      </c>
      <c r="N10" s="1" t="s">
        <v>751</v>
      </c>
    </row>
    <row r="11" spans="1:14" s="27" customFormat="1" ht="22.5" customHeight="1">
      <c r="A11" s="25" t="s">
        <v>739</v>
      </c>
      <c r="B11" s="41" t="s">
        <v>8</v>
      </c>
      <c r="C11" s="90"/>
      <c r="D11" s="25" t="s">
        <v>752</v>
      </c>
      <c r="E11" s="25" t="s">
        <v>785</v>
      </c>
      <c r="F11" s="23" t="s">
        <v>432</v>
      </c>
      <c r="G11" s="31"/>
      <c r="H11" s="18" t="s">
        <v>774</v>
      </c>
      <c r="I11" s="162">
        <v>38500</v>
      </c>
      <c r="J11" s="32">
        <v>38500</v>
      </c>
      <c r="K11" s="97">
        <v>44188</v>
      </c>
      <c r="L11" s="97">
        <v>44155</v>
      </c>
      <c r="M11" s="97">
        <v>44189</v>
      </c>
      <c r="N11" s="1" t="s">
        <v>759</v>
      </c>
    </row>
    <row r="12" spans="1:14" s="27" customFormat="1" ht="22.5" customHeight="1">
      <c r="A12" s="25" t="s">
        <v>753</v>
      </c>
      <c r="B12" s="41" t="s">
        <v>8</v>
      </c>
      <c r="C12" s="90"/>
      <c r="D12" s="25" t="s">
        <v>766</v>
      </c>
      <c r="E12" s="25" t="s">
        <v>786</v>
      </c>
      <c r="F12" s="23" t="s">
        <v>596</v>
      </c>
      <c r="G12" s="31"/>
      <c r="H12" s="18" t="s">
        <v>765</v>
      </c>
      <c r="I12" s="162">
        <v>88000</v>
      </c>
      <c r="J12" s="32">
        <v>88000</v>
      </c>
      <c r="K12" s="97">
        <v>44188</v>
      </c>
      <c r="L12" s="97">
        <v>44169</v>
      </c>
      <c r="M12" s="97">
        <v>44189</v>
      </c>
      <c r="N12" s="1" t="s">
        <v>756</v>
      </c>
    </row>
    <row r="13" spans="1:14" s="27" customFormat="1" ht="22.5" customHeight="1">
      <c r="A13" s="25" t="s">
        <v>758</v>
      </c>
      <c r="B13" s="41" t="s">
        <v>8</v>
      </c>
      <c r="C13" s="90"/>
      <c r="D13" s="25" t="s">
        <v>767</v>
      </c>
      <c r="E13" s="25" t="s">
        <v>786</v>
      </c>
      <c r="F13" s="23" t="s">
        <v>596</v>
      </c>
      <c r="G13" s="31"/>
      <c r="H13" s="18" t="s">
        <v>764</v>
      </c>
      <c r="I13" s="162">
        <v>16500</v>
      </c>
      <c r="J13" s="32">
        <v>16500</v>
      </c>
      <c r="K13" s="97">
        <v>44188</v>
      </c>
      <c r="L13" s="97">
        <v>44169</v>
      </c>
      <c r="M13" s="97">
        <v>44189</v>
      </c>
      <c r="N13" s="1" t="s">
        <v>761</v>
      </c>
    </row>
    <row r="14" spans="1:14" s="27" customFormat="1" ht="22.5" customHeight="1">
      <c r="A14" s="25" t="s">
        <v>755</v>
      </c>
      <c r="B14" s="41" t="s">
        <v>8</v>
      </c>
      <c r="C14" s="90"/>
      <c r="D14" s="25" t="s">
        <v>763</v>
      </c>
      <c r="E14" s="25" t="s">
        <v>792</v>
      </c>
      <c r="F14" s="23" t="s">
        <v>596</v>
      </c>
      <c r="G14" s="31"/>
      <c r="H14" s="18" t="s">
        <v>762</v>
      </c>
      <c r="I14" s="162">
        <v>8250</v>
      </c>
      <c r="J14" s="32">
        <v>8250</v>
      </c>
      <c r="K14" s="97">
        <v>44188</v>
      </c>
      <c r="L14" s="97">
        <v>44169</v>
      </c>
      <c r="M14" s="97">
        <v>44189</v>
      </c>
      <c r="N14" s="1" t="s">
        <v>760</v>
      </c>
    </row>
    <row r="15" spans="1:14" s="27" customFormat="1" ht="22.5" customHeight="1">
      <c r="A15" s="161" t="s">
        <v>768</v>
      </c>
      <c r="B15" s="41" t="s">
        <v>8</v>
      </c>
      <c r="C15" s="90"/>
      <c r="D15" s="25" t="s">
        <v>787</v>
      </c>
      <c r="E15" s="25" t="s">
        <v>757</v>
      </c>
      <c r="F15" s="23" t="s">
        <v>560</v>
      </c>
      <c r="G15" s="31"/>
      <c r="H15" s="18" t="s">
        <v>788</v>
      </c>
      <c r="I15" s="32">
        <v>33000</v>
      </c>
      <c r="J15" s="32">
        <v>33000</v>
      </c>
      <c r="K15" s="97">
        <v>44188</v>
      </c>
      <c r="L15" s="97">
        <v>44173</v>
      </c>
      <c r="M15" s="97">
        <v>44189</v>
      </c>
      <c r="N15" s="1" t="s">
        <v>756</v>
      </c>
    </row>
    <row r="16" spans="1:14" s="27" customFormat="1" ht="22.5" customHeight="1">
      <c r="A16" s="9" t="s">
        <v>773</v>
      </c>
      <c r="B16" s="41" t="s">
        <v>8</v>
      </c>
      <c r="C16" s="90"/>
      <c r="D16" s="25" t="s">
        <v>789</v>
      </c>
      <c r="E16" s="25" t="s">
        <v>754</v>
      </c>
      <c r="F16" s="23" t="s">
        <v>596</v>
      </c>
      <c r="G16" s="31"/>
      <c r="H16" s="18" t="s">
        <v>790</v>
      </c>
      <c r="I16" s="32">
        <v>38500</v>
      </c>
      <c r="J16" s="32">
        <v>38500</v>
      </c>
      <c r="K16" s="97">
        <v>44188</v>
      </c>
      <c r="L16" s="97">
        <v>44169</v>
      </c>
      <c r="M16" s="97">
        <v>44189</v>
      </c>
      <c r="N16" s="1" t="s">
        <v>775</v>
      </c>
    </row>
    <row r="17" spans="1:18" s="27" customFormat="1" ht="22.5" customHeight="1">
      <c r="A17" s="9" t="s">
        <v>777</v>
      </c>
      <c r="B17" s="41" t="s">
        <v>8</v>
      </c>
      <c r="C17" s="90"/>
      <c r="D17" s="25" t="s">
        <v>776</v>
      </c>
      <c r="E17" s="25" t="s">
        <v>740</v>
      </c>
      <c r="F17" s="23" t="s">
        <v>432</v>
      </c>
      <c r="G17" s="31"/>
      <c r="H17" s="18" t="s">
        <v>791</v>
      </c>
      <c r="I17" s="32">
        <v>46750</v>
      </c>
      <c r="J17" s="32">
        <v>46750</v>
      </c>
      <c r="K17" s="97">
        <v>44188</v>
      </c>
      <c r="L17" s="97">
        <v>44155</v>
      </c>
      <c r="M17" s="97">
        <v>44189</v>
      </c>
      <c r="N17" s="1" t="s">
        <v>756</v>
      </c>
    </row>
    <row r="18" spans="1:18" s="57" customFormat="1" ht="22.5" customHeight="1">
      <c r="A18" s="63" t="s">
        <v>722</v>
      </c>
      <c r="B18" s="41" t="s">
        <v>16</v>
      </c>
      <c r="C18" s="11"/>
      <c r="D18" s="60" t="s">
        <v>459</v>
      </c>
      <c r="E18" s="60" t="s">
        <v>460</v>
      </c>
      <c r="F18" s="58" t="s">
        <v>461</v>
      </c>
      <c r="G18" s="61"/>
      <c r="H18" s="64" t="s">
        <v>462</v>
      </c>
      <c r="I18" s="62">
        <v>175000</v>
      </c>
      <c r="J18" s="130">
        <v>175000</v>
      </c>
      <c r="K18" s="95">
        <v>44161</v>
      </c>
      <c r="L18" s="95">
        <v>44168</v>
      </c>
      <c r="M18" s="95"/>
      <c r="N18" s="93"/>
      <c r="O18" s="65"/>
      <c r="P18" s="65"/>
      <c r="Q18" s="65"/>
      <c r="R18" s="66"/>
    </row>
    <row r="19" spans="1:18" s="4" customFormat="1" ht="22.5" customHeight="1">
      <c r="A19" s="9" t="s">
        <v>732</v>
      </c>
      <c r="B19" s="41" t="s">
        <v>12</v>
      </c>
      <c r="C19" s="20"/>
      <c r="D19" s="19" t="s">
        <v>702</v>
      </c>
      <c r="E19" s="6" t="s">
        <v>703</v>
      </c>
      <c r="F19" s="10" t="s">
        <v>704</v>
      </c>
      <c r="G19" s="49"/>
      <c r="H19" s="10" t="s">
        <v>705</v>
      </c>
      <c r="I19" s="50">
        <v>14850</v>
      </c>
      <c r="J19" s="50">
        <v>14850</v>
      </c>
      <c r="K19" s="99">
        <v>44169</v>
      </c>
      <c r="L19" s="99">
        <v>44169</v>
      </c>
      <c r="M19" s="97"/>
      <c r="N19" s="78"/>
    </row>
    <row r="20" spans="1:18" s="4" customFormat="1" ht="22.5" customHeight="1">
      <c r="A20" s="9" t="s">
        <v>769</v>
      </c>
      <c r="B20" s="10" t="s">
        <v>770</v>
      </c>
      <c r="C20" s="20"/>
      <c r="D20" s="19">
        <v>2012181</v>
      </c>
      <c r="E20" s="6"/>
      <c r="F20" s="10" t="s">
        <v>770</v>
      </c>
      <c r="G20" s="49"/>
      <c r="H20" s="18" t="s">
        <v>771</v>
      </c>
      <c r="I20" s="50">
        <v>26400</v>
      </c>
      <c r="J20" s="50">
        <v>26400</v>
      </c>
      <c r="K20" s="99" t="s">
        <v>772</v>
      </c>
      <c r="L20" s="99">
        <v>44183</v>
      </c>
      <c r="M20" s="97"/>
      <c r="N20" s="78"/>
    </row>
    <row r="21" spans="1:18" ht="22.5" customHeight="1">
      <c r="A21" s="180" t="s">
        <v>6</v>
      </c>
      <c r="B21" s="187"/>
      <c r="C21" s="187"/>
      <c r="D21" s="187"/>
      <c r="E21" s="187"/>
      <c r="F21" s="188"/>
      <c r="G21" s="38">
        <f>SUM(G2:G20)</f>
        <v>19</v>
      </c>
      <c r="H21" s="46"/>
      <c r="I21" s="47">
        <f>SUM(I2:I20)</f>
        <v>29394750</v>
      </c>
      <c r="J21" s="47">
        <f>SUM(J2:J20)</f>
        <v>27619750</v>
      </c>
    </row>
  </sheetData>
  <mergeCells count="1">
    <mergeCell ref="A21:F21"/>
  </mergeCells>
  <phoneticPr fontId="2"/>
  <dataValidations count="1">
    <dataValidation type="list" allowBlank="1" showInputMessage="1" showErrorMessage="1" sqref="B2:B20" xr:uid="{C34C9840-4B12-4795-8301-377E410A5608}">
      <formula1>顧客</formula1>
    </dataValidation>
  </dataValidations>
  <pageMargins left="0.39370078740157483" right="0.19685039370078741" top="0.72" bottom="0.27559055118110237" header="0.49" footer="0.19685039370078741"/>
  <pageSetup paperSize="9" scale="96" fitToHeight="0" orientation="landscape" verticalDpi="1200" r:id="rId1"/>
  <headerFooter>
    <oddHeader>&amp;C&amp;"Meiryo UI,標準"&amp;12太田工場月次売上明細書(&amp;A）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N28"/>
  <sheetViews>
    <sheetView zoomScaleNormal="100" workbookViewId="0">
      <selection activeCell="I22" sqref="I22:J22"/>
    </sheetView>
  </sheetViews>
  <sheetFormatPr defaultColWidth="9" defaultRowHeight="22.5" customHeight="1"/>
  <cols>
    <col min="1" max="1" width="12.21875" style="1" bestFit="1" customWidth="1"/>
    <col min="2" max="2" width="18.109375" style="1" customWidth="1"/>
    <col min="3" max="3" width="8.109375" style="1" customWidth="1"/>
    <col min="4" max="4" width="9" style="1" bestFit="1" customWidth="1"/>
    <col min="5" max="5" width="13.21875" style="1" bestFit="1" customWidth="1"/>
    <col min="6" max="6" width="31.77734375" style="1" bestFit="1" customWidth="1"/>
    <col min="7" max="7" width="4.77734375" style="4" bestFit="1" customWidth="1"/>
    <col min="8" max="8" width="25.44140625" style="1" bestFit="1" customWidth="1"/>
    <col min="9" max="10" width="12.88671875" style="8" bestFit="1" customWidth="1"/>
    <col min="11" max="11" width="10.77734375" style="1" customWidth="1"/>
    <col min="12" max="12" width="10.77734375" style="83" customWidth="1"/>
    <col min="13" max="13" width="10.77734375" style="1" customWidth="1"/>
    <col min="14" max="14" width="36" style="1" customWidth="1"/>
    <col min="15" max="16384" width="9" style="1"/>
  </cols>
  <sheetData>
    <row r="1" spans="1:14" s="4" customFormat="1" ht="22.5" customHeight="1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4" t="s">
        <v>19</v>
      </c>
      <c r="L1" s="81" t="s">
        <v>17</v>
      </c>
      <c r="M1" s="4" t="s">
        <v>18</v>
      </c>
      <c r="N1" s="4" t="s">
        <v>798</v>
      </c>
    </row>
    <row r="2" spans="1:14" s="4" customFormat="1" ht="22.5" customHeight="1">
      <c r="A2" s="6" t="s">
        <v>799</v>
      </c>
      <c r="B2" s="41" t="s">
        <v>8</v>
      </c>
      <c r="C2" s="11"/>
      <c r="D2" s="19" t="s">
        <v>565</v>
      </c>
      <c r="E2" s="19" t="s">
        <v>82</v>
      </c>
      <c r="F2" s="10" t="s">
        <v>83</v>
      </c>
      <c r="G2" s="11">
        <v>2</v>
      </c>
      <c r="H2" s="10" t="s">
        <v>34</v>
      </c>
      <c r="I2" s="5">
        <v>2000000</v>
      </c>
      <c r="J2" s="104">
        <v>2000000</v>
      </c>
      <c r="K2" s="97"/>
      <c r="L2" s="97">
        <v>44218</v>
      </c>
      <c r="M2" s="81"/>
      <c r="N2" s="78"/>
    </row>
    <row r="3" spans="1:14" s="30" customFormat="1" ht="22.5" customHeight="1">
      <c r="A3" s="74" t="s">
        <v>699</v>
      </c>
      <c r="B3" s="41" t="s">
        <v>8</v>
      </c>
      <c r="C3" s="25"/>
      <c r="D3" s="19" t="s">
        <v>723</v>
      </c>
      <c r="E3" s="6" t="s">
        <v>697</v>
      </c>
      <c r="F3" s="10" t="s">
        <v>698</v>
      </c>
      <c r="G3" s="33">
        <v>1</v>
      </c>
      <c r="H3" s="18" t="s">
        <v>434</v>
      </c>
      <c r="I3" s="34">
        <v>1300000</v>
      </c>
      <c r="J3" s="119">
        <v>983000</v>
      </c>
      <c r="K3" s="98"/>
      <c r="L3" s="98">
        <v>44211</v>
      </c>
      <c r="M3" s="98"/>
      <c r="N3" s="87"/>
    </row>
    <row r="4" spans="1:14" s="30" customFormat="1" ht="22.5" customHeight="1">
      <c r="A4" s="6" t="s">
        <v>609</v>
      </c>
      <c r="B4" s="41" t="s">
        <v>8</v>
      </c>
      <c r="C4" s="17"/>
      <c r="D4" s="6" t="s">
        <v>606</v>
      </c>
      <c r="E4" s="6" t="s">
        <v>607</v>
      </c>
      <c r="F4" s="10" t="s">
        <v>608</v>
      </c>
      <c r="G4" s="11">
        <v>2</v>
      </c>
      <c r="H4" s="18" t="s">
        <v>434</v>
      </c>
      <c r="I4" s="5">
        <v>2300000</v>
      </c>
      <c r="J4" s="104">
        <v>1830000</v>
      </c>
      <c r="K4" s="98">
        <v>44209</v>
      </c>
      <c r="L4" s="98">
        <v>44209</v>
      </c>
      <c r="M4" s="98"/>
      <c r="N4" s="87"/>
    </row>
    <row r="5" spans="1:14" s="30" customFormat="1" ht="22.5" customHeight="1">
      <c r="A5" s="23" t="s">
        <v>547</v>
      </c>
      <c r="B5" s="41" t="s">
        <v>8</v>
      </c>
      <c r="C5" s="74"/>
      <c r="D5" s="25" t="s">
        <v>584</v>
      </c>
      <c r="E5" s="25" t="s">
        <v>435</v>
      </c>
      <c r="F5" s="23" t="s">
        <v>436</v>
      </c>
      <c r="G5" s="51">
        <v>3</v>
      </c>
      <c r="H5" s="18" t="s">
        <v>434</v>
      </c>
      <c r="I5" s="52">
        <v>3000000</v>
      </c>
      <c r="J5" s="50">
        <v>2359000</v>
      </c>
      <c r="K5" s="98"/>
      <c r="L5" s="98">
        <v>44218</v>
      </c>
      <c r="M5" s="98"/>
      <c r="N5" s="87"/>
    </row>
    <row r="6" spans="1:14" s="30" customFormat="1" ht="22.5" customHeight="1">
      <c r="A6" s="23" t="s">
        <v>548</v>
      </c>
      <c r="B6" s="41" t="s">
        <v>8</v>
      </c>
      <c r="C6" s="74"/>
      <c r="D6" s="25" t="s">
        <v>578</v>
      </c>
      <c r="E6" s="25" t="s">
        <v>435</v>
      </c>
      <c r="F6" s="23" t="s">
        <v>436</v>
      </c>
      <c r="G6" s="51">
        <v>5</v>
      </c>
      <c r="H6" s="18" t="s">
        <v>434</v>
      </c>
      <c r="I6" s="52">
        <v>5000000</v>
      </c>
      <c r="J6" s="50">
        <v>4672000</v>
      </c>
      <c r="K6" s="98"/>
      <c r="L6" s="98">
        <v>44218</v>
      </c>
      <c r="M6" s="98"/>
      <c r="N6" s="87"/>
    </row>
    <row r="7" spans="1:14" s="30" customFormat="1" ht="22.5" customHeight="1">
      <c r="A7" s="23" t="s">
        <v>549</v>
      </c>
      <c r="B7" s="41" t="s">
        <v>8</v>
      </c>
      <c r="C7" s="74"/>
      <c r="D7" s="25" t="s">
        <v>579</v>
      </c>
      <c r="E7" s="25" t="s">
        <v>435</v>
      </c>
      <c r="F7" s="23" t="s">
        <v>436</v>
      </c>
      <c r="G7" s="51">
        <v>3</v>
      </c>
      <c r="H7" s="18" t="s">
        <v>434</v>
      </c>
      <c r="I7" s="52">
        <v>3000000</v>
      </c>
      <c r="J7" s="50">
        <v>2260000</v>
      </c>
      <c r="K7" s="98"/>
      <c r="L7" s="98">
        <v>44218</v>
      </c>
      <c r="M7" s="98"/>
      <c r="N7" s="87"/>
    </row>
    <row r="8" spans="1:14" s="30" customFormat="1" ht="22.5" customHeight="1">
      <c r="A8" s="23" t="s">
        <v>550</v>
      </c>
      <c r="B8" s="41" t="s">
        <v>8</v>
      </c>
      <c r="C8" s="74"/>
      <c r="D8" s="25" t="s">
        <v>580</v>
      </c>
      <c r="E8" s="25" t="s">
        <v>435</v>
      </c>
      <c r="F8" s="23" t="s">
        <v>436</v>
      </c>
      <c r="G8" s="51">
        <v>3</v>
      </c>
      <c r="H8" s="18" t="s">
        <v>434</v>
      </c>
      <c r="I8" s="52">
        <v>3000000</v>
      </c>
      <c r="J8" s="50">
        <v>2345000</v>
      </c>
      <c r="K8" s="98"/>
      <c r="L8" s="98">
        <v>44218</v>
      </c>
      <c r="M8" s="98"/>
      <c r="N8" s="87"/>
    </row>
    <row r="9" spans="1:14" s="172" customFormat="1" ht="22.5" customHeight="1">
      <c r="A9" s="165" t="s">
        <v>865</v>
      </c>
      <c r="B9" s="133" t="s">
        <v>8</v>
      </c>
      <c r="C9" s="166"/>
      <c r="D9" s="143" t="s">
        <v>866</v>
      </c>
      <c r="E9" s="143" t="s">
        <v>867</v>
      </c>
      <c r="F9" s="165" t="s">
        <v>557</v>
      </c>
      <c r="G9" s="167">
        <v>2</v>
      </c>
      <c r="H9" s="153" t="s">
        <v>868</v>
      </c>
      <c r="I9" s="168">
        <v>123750</v>
      </c>
      <c r="J9" s="169">
        <v>123750</v>
      </c>
      <c r="K9" s="170">
        <v>44223</v>
      </c>
      <c r="L9" s="170">
        <v>44553</v>
      </c>
      <c r="M9" s="170">
        <v>44223</v>
      </c>
      <c r="N9" s="171" t="s">
        <v>864</v>
      </c>
    </row>
    <row r="10" spans="1:14" s="172" customFormat="1" ht="22.5" customHeight="1">
      <c r="A10" s="165" t="s">
        <v>841</v>
      </c>
      <c r="B10" s="133" t="s">
        <v>8</v>
      </c>
      <c r="C10" s="166"/>
      <c r="D10" s="143" t="s">
        <v>853</v>
      </c>
      <c r="E10" s="143" t="s">
        <v>838</v>
      </c>
      <c r="F10" s="165" t="s">
        <v>598</v>
      </c>
      <c r="G10" s="167">
        <v>3</v>
      </c>
      <c r="H10" s="153" t="s">
        <v>852</v>
      </c>
      <c r="I10" s="168">
        <v>24750</v>
      </c>
      <c r="J10" s="169">
        <v>24750</v>
      </c>
      <c r="K10" s="170">
        <v>44223</v>
      </c>
      <c r="L10" s="170">
        <v>44553</v>
      </c>
      <c r="M10" s="170">
        <v>44223</v>
      </c>
      <c r="N10" s="173" t="s">
        <v>839</v>
      </c>
    </row>
    <row r="11" spans="1:14" s="172" customFormat="1" ht="22.5" customHeight="1">
      <c r="A11" s="165" t="s">
        <v>842</v>
      </c>
      <c r="B11" s="133" t="s">
        <v>8</v>
      </c>
      <c r="C11" s="166"/>
      <c r="D11" s="143" t="s">
        <v>804</v>
      </c>
      <c r="E11" s="143" t="s">
        <v>806</v>
      </c>
      <c r="F11" s="165" t="s">
        <v>807</v>
      </c>
      <c r="G11" s="167"/>
      <c r="H11" s="153" t="s">
        <v>808</v>
      </c>
      <c r="I11" s="168">
        <v>233750</v>
      </c>
      <c r="J11" s="169">
        <v>233750</v>
      </c>
      <c r="K11" s="170">
        <v>44223</v>
      </c>
      <c r="L11" s="170">
        <v>44215</v>
      </c>
      <c r="M11" s="170">
        <v>44223</v>
      </c>
      <c r="N11" s="173" t="s">
        <v>840</v>
      </c>
    </row>
    <row r="12" spans="1:14" s="172" customFormat="1" ht="22.5" customHeight="1">
      <c r="A12" s="165" t="s">
        <v>843</v>
      </c>
      <c r="B12" s="133" t="s">
        <v>8</v>
      </c>
      <c r="C12" s="166"/>
      <c r="D12" s="143" t="s">
        <v>805</v>
      </c>
      <c r="E12" s="143" t="s">
        <v>806</v>
      </c>
      <c r="F12" s="165" t="s">
        <v>807</v>
      </c>
      <c r="G12" s="167"/>
      <c r="H12" s="153" t="s">
        <v>809</v>
      </c>
      <c r="I12" s="168">
        <v>13750</v>
      </c>
      <c r="J12" s="169">
        <v>13750</v>
      </c>
      <c r="K12" s="170">
        <v>44223</v>
      </c>
      <c r="L12" s="170">
        <v>44215</v>
      </c>
      <c r="M12" s="170">
        <v>44223</v>
      </c>
      <c r="N12" s="173" t="s">
        <v>810</v>
      </c>
    </row>
    <row r="13" spans="1:14" s="172" customFormat="1" ht="22.5" customHeight="1">
      <c r="A13" s="165" t="s">
        <v>849</v>
      </c>
      <c r="B13" s="133" t="s">
        <v>8</v>
      </c>
      <c r="C13" s="166"/>
      <c r="D13" s="143" t="s">
        <v>844</v>
      </c>
      <c r="E13" s="143" t="s">
        <v>846</v>
      </c>
      <c r="F13" s="165" t="s">
        <v>851</v>
      </c>
      <c r="G13" s="167"/>
      <c r="H13" s="153" t="s">
        <v>847</v>
      </c>
      <c r="I13" s="168">
        <v>46750</v>
      </c>
      <c r="J13" s="169">
        <v>46750</v>
      </c>
      <c r="K13" s="170">
        <v>44223</v>
      </c>
      <c r="L13" s="170">
        <v>44223</v>
      </c>
      <c r="M13" s="170">
        <v>44223</v>
      </c>
      <c r="N13" s="173" t="s">
        <v>840</v>
      </c>
    </row>
    <row r="14" spans="1:14" s="172" customFormat="1" ht="22.5" customHeight="1">
      <c r="A14" s="165" t="s">
        <v>850</v>
      </c>
      <c r="B14" s="133" t="s">
        <v>8</v>
      </c>
      <c r="C14" s="166"/>
      <c r="D14" s="143" t="s">
        <v>845</v>
      </c>
      <c r="E14" s="143" t="s">
        <v>846</v>
      </c>
      <c r="F14" s="165" t="s">
        <v>851</v>
      </c>
      <c r="G14" s="167"/>
      <c r="H14" s="153" t="s">
        <v>848</v>
      </c>
      <c r="I14" s="168">
        <v>8250</v>
      </c>
      <c r="J14" s="169">
        <v>8250</v>
      </c>
      <c r="K14" s="170">
        <v>44223</v>
      </c>
      <c r="L14" s="170">
        <v>44553</v>
      </c>
      <c r="M14" s="170">
        <v>44223</v>
      </c>
      <c r="N14" s="173" t="s">
        <v>363</v>
      </c>
    </row>
    <row r="15" spans="1:14" s="172" customFormat="1" ht="22.5" customHeight="1">
      <c r="A15" s="165" t="s">
        <v>859</v>
      </c>
      <c r="B15" s="133" t="s">
        <v>8</v>
      </c>
      <c r="C15" s="166"/>
      <c r="D15" s="143" t="s">
        <v>854</v>
      </c>
      <c r="E15" s="143" t="s">
        <v>597</v>
      </c>
      <c r="F15" s="165" t="s">
        <v>598</v>
      </c>
      <c r="G15" s="167">
        <v>3</v>
      </c>
      <c r="H15" s="153" t="s">
        <v>855</v>
      </c>
      <c r="I15" s="168">
        <v>63250</v>
      </c>
      <c r="J15" s="169">
        <v>63250</v>
      </c>
      <c r="K15" s="170">
        <v>44223</v>
      </c>
      <c r="L15" s="170">
        <v>44553</v>
      </c>
      <c r="M15" s="170">
        <v>44223</v>
      </c>
      <c r="N15" s="173" t="s">
        <v>856</v>
      </c>
    </row>
    <row r="16" spans="1:14" s="172" customFormat="1" ht="22.5" customHeight="1">
      <c r="A16" s="165" t="s">
        <v>869</v>
      </c>
      <c r="B16" s="133" t="s">
        <v>8</v>
      </c>
      <c r="C16" s="166"/>
      <c r="D16" s="143" t="s">
        <v>860</v>
      </c>
      <c r="E16" s="143" t="s">
        <v>861</v>
      </c>
      <c r="F16" s="165" t="s">
        <v>428</v>
      </c>
      <c r="G16" s="167">
        <v>4</v>
      </c>
      <c r="H16" s="153" t="s">
        <v>862</v>
      </c>
      <c r="I16" s="168">
        <v>145750</v>
      </c>
      <c r="J16" s="169">
        <v>145750</v>
      </c>
      <c r="K16" s="170">
        <v>44223</v>
      </c>
      <c r="L16" s="170">
        <v>44526</v>
      </c>
      <c r="M16" s="170">
        <v>44223</v>
      </c>
      <c r="N16" s="173" t="s">
        <v>863</v>
      </c>
    </row>
    <row r="17" spans="1:14" s="40" customFormat="1" ht="22.5" customHeight="1">
      <c r="A17" s="6" t="s">
        <v>817</v>
      </c>
      <c r="B17" s="41" t="s">
        <v>12</v>
      </c>
      <c r="C17" s="25"/>
      <c r="D17" s="19" t="s">
        <v>633</v>
      </c>
      <c r="E17" s="6" t="s">
        <v>634</v>
      </c>
      <c r="F17" s="10" t="s">
        <v>635</v>
      </c>
      <c r="G17" s="33"/>
      <c r="H17" s="18" t="s">
        <v>636</v>
      </c>
      <c r="I17" s="34">
        <v>198000</v>
      </c>
      <c r="J17" s="34">
        <v>198000</v>
      </c>
      <c r="K17" s="95">
        <v>44209</v>
      </c>
      <c r="L17" s="98">
        <v>44210</v>
      </c>
      <c r="N17" s="164"/>
    </row>
    <row r="18" spans="1:14" s="30" customFormat="1" ht="22.5" customHeight="1">
      <c r="A18" s="9" t="s">
        <v>818</v>
      </c>
      <c r="B18" s="41" t="s">
        <v>12</v>
      </c>
      <c r="C18" s="25"/>
      <c r="D18" s="19" t="s">
        <v>727</v>
      </c>
      <c r="E18" s="6" t="s">
        <v>730</v>
      </c>
      <c r="F18" s="10" t="s">
        <v>637</v>
      </c>
      <c r="G18" s="33"/>
      <c r="H18" s="18" t="s">
        <v>636</v>
      </c>
      <c r="I18" s="34">
        <v>198000</v>
      </c>
      <c r="J18" s="34">
        <v>198000</v>
      </c>
      <c r="K18" s="95">
        <v>44209</v>
      </c>
      <c r="L18" s="98">
        <v>44210</v>
      </c>
      <c r="M18" s="98"/>
      <c r="N18" s="87"/>
    </row>
    <row r="19" spans="1:14" s="30" customFormat="1" ht="22.5" customHeight="1">
      <c r="A19" s="9" t="s">
        <v>819</v>
      </c>
      <c r="B19" s="41" t="s">
        <v>12</v>
      </c>
      <c r="C19" s="42"/>
      <c r="D19" s="6" t="s">
        <v>728</v>
      </c>
      <c r="E19" s="6" t="s">
        <v>729</v>
      </c>
      <c r="F19" s="10" t="s">
        <v>731</v>
      </c>
      <c r="G19" s="43"/>
      <c r="H19" s="18" t="s">
        <v>636</v>
      </c>
      <c r="I19" s="44">
        <v>198000</v>
      </c>
      <c r="J19" s="44">
        <v>198000</v>
      </c>
      <c r="K19" s="97">
        <v>44209</v>
      </c>
      <c r="L19" s="98">
        <v>44210</v>
      </c>
      <c r="M19" s="98"/>
      <c r="N19" s="87"/>
    </row>
    <row r="20" spans="1:14" ht="22.5" customHeight="1">
      <c r="A20" s="23" t="s">
        <v>811</v>
      </c>
      <c r="B20" s="41" t="s">
        <v>12</v>
      </c>
      <c r="C20" s="25"/>
      <c r="D20" s="25" t="s">
        <v>812</v>
      </c>
      <c r="E20" s="25" t="s">
        <v>813</v>
      </c>
      <c r="F20" s="23" t="s">
        <v>814</v>
      </c>
      <c r="G20" s="26"/>
      <c r="H20" s="10" t="s">
        <v>815</v>
      </c>
      <c r="I20" s="24">
        <v>149160</v>
      </c>
      <c r="J20" s="24">
        <v>149160</v>
      </c>
      <c r="K20" s="97">
        <v>44203</v>
      </c>
      <c r="L20" s="97">
        <v>44203</v>
      </c>
      <c r="N20" s="78"/>
    </row>
    <row r="21" spans="1:14" ht="22.5" customHeight="1">
      <c r="A21" s="23"/>
      <c r="B21" s="9" t="s">
        <v>592</v>
      </c>
      <c r="C21" s="9"/>
      <c r="D21" s="6">
        <v>2101271</v>
      </c>
      <c r="E21" s="9"/>
      <c r="F21" s="9" t="s">
        <v>592</v>
      </c>
      <c r="G21" s="2"/>
      <c r="H21" s="80" t="s">
        <v>870</v>
      </c>
      <c r="I21" s="7">
        <v>8000</v>
      </c>
      <c r="J21" s="7">
        <v>8000</v>
      </c>
      <c r="K21" s="4" t="s">
        <v>871</v>
      </c>
      <c r="L21" s="97">
        <v>44226</v>
      </c>
      <c r="N21" s="78"/>
    </row>
    <row r="22" spans="1:14" ht="22.5" customHeight="1">
      <c r="A22" s="180" t="s">
        <v>6</v>
      </c>
      <c r="B22" s="181"/>
      <c r="C22" s="181"/>
      <c r="D22" s="181"/>
      <c r="E22" s="181"/>
      <c r="F22" s="182"/>
      <c r="G22" s="2">
        <f>SUM(G2:G17)</f>
        <v>31</v>
      </c>
      <c r="H22" s="12"/>
      <c r="I22" s="7">
        <f>SUM(I2:I21)</f>
        <v>21011160</v>
      </c>
      <c r="J22" s="7">
        <f>SUM(J2:J21)</f>
        <v>17860160</v>
      </c>
      <c r="N22" s="78"/>
    </row>
    <row r="23" spans="1:14" ht="22.5" customHeight="1">
      <c r="N23" s="78"/>
    </row>
    <row r="24" spans="1:14" ht="22.5" customHeight="1">
      <c r="N24" s="78"/>
    </row>
    <row r="25" spans="1:14" ht="22.5" customHeight="1">
      <c r="N25" s="78"/>
    </row>
    <row r="26" spans="1:14" ht="22.5" customHeight="1">
      <c r="N26" s="78"/>
    </row>
    <row r="27" spans="1:14" ht="22.5" customHeight="1">
      <c r="N27" s="78"/>
    </row>
    <row r="28" spans="1:14" ht="22.5" customHeight="1">
      <c r="N28" s="78"/>
    </row>
  </sheetData>
  <mergeCells count="1">
    <mergeCell ref="A22:F22"/>
  </mergeCells>
  <phoneticPr fontId="2"/>
  <dataValidations count="1">
    <dataValidation type="list" allowBlank="1" showInputMessage="1" showErrorMessage="1" sqref="B2:B20" xr:uid="{43C6EF1F-3A78-4DBE-BE0F-1A299AC352F9}">
      <formula1>顧客</formula1>
    </dataValidation>
  </dataValidations>
  <pageMargins left="0.39370078740157483" right="0.19685039370078741" top="0.69" bottom="0.27559055118110237" header="0.44" footer="0.19685039370078741"/>
  <pageSetup paperSize="9" scale="97" fitToHeight="0" orientation="landscape" verticalDpi="1200" r:id="rId1"/>
  <headerFooter>
    <oddHeader>&amp;C&amp;"Meiryo UI,標準"&amp;12太田工場月次売上明細書(&amp;A）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N13"/>
  <sheetViews>
    <sheetView zoomScaleNormal="100" zoomScaleSheetLayoutView="100" workbookViewId="0">
      <selection activeCell="F2" sqref="F2"/>
    </sheetView>
  </sheetViews>
  <sheetFormatPr defaultColWidth="9" defaultRowHeight="22.5" customHeight="1"/>
  <cols>
    <col min="1" max="1" width="12.21875" style="1" bestFit="1" customWidth="1"/>
    <col min="2" max="2" width="17.77734375" style="1" customWidth="1"/>
    <col min="3" max="4" width="8.77734375" style="1" customWidth="1"/>
    <col min="5" max="5" width="17.109375" style="1" bestFit="1" customWidth="1"/>
    <col min="6" max="6" width="34.109375" style="1" bestFit="1" customWidth="1"/>
    <col min="7" max="7" width="4.77734375" style="4" bestFit="1" customWidth="1"/>
    <col min="8" max="8" width="28" style="1" bestFit="1" customWidth="1"/>
    <col min="9" max="10" width="12.88671875" style="8" bestFit="1" customWidth="1"/>
    <col min="11" max="11" width="9.77734375" style="83" customWidth="1"/>
    <col min="12" max="13" width="10.77734375" style="83" customWidth="1"/>
    <col min="14" max="14" width="36" style="78" customWidth="1"/>
    <col min="15" max="16384" width="9" style="1"/>
  </cols>
  <sheetData>
    <row r="1" spans="1:14" s="4" customFormat="1" ht="22.5" customHeight="1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81" t="s">
        <v>19</v>
      </c>
      <c r="L1" s="81" t="s">
        <v>17</v>
      </c>
      <c r="M1" s="81" t="s">
        <v>18</v>
      </c>
      <c r="N1" s="4" t="s">
        <v>872</v>
      </c>
    </row>
    <row r="2" spans="1:14" s="27" customFormat="1" ht="22.5" customHeight="1">
      <c r="A2" s="25" t="s">
        <v>554</v>
      </c>
      <c r="B2" s="41" t="s">
        <v>8</v>
      </c>
      <c r="C2" s="23"/>
      <c r="D2" s="25" t="s">
        <v>567</v>
      </c>
      <c r="E2" s="25" t="s">
        <v>566</v>
      </c>
      <c r="F2" s="23" t="s">
        <v>437</v>
      </c>
      <c r="G2" s="31">
        <v>1</v>
      </c>
      <c r="H2" s="18" t="s">
        <v>434</v>
      </c>
      <c r="I2" s="32">
        <v>733000</v>
      </c>
      <c r="J2" s="32">
        <v>733000</v>
      </c>
      <c r="K2" s="97">
        <v>44230</v>
      </c>
      <c r="L2" s="97">
        <v>44230</v>
      </c>
      <c r="M2" s="97"/>
      <c r="N2" s="78"/>
    </row>
    <row r="3" spans="1:14" s="40" customFormat="1" ht="22.5" customHeight="1">
      <c r="A3" s="6" t="s">
        <v>881</v>
      </c>
      <c r="B3" s="41" t="s">
        <v>8</v>
      </c>
      <c r="C3" s="25"/>
      <c r="D3" s="6" t="s">
        <v>778</v>
      </c>
      <c r="E3" s="25" t="s">
        <v>707</v>
      </c>
      <c r="F3" s="10" t="s">
        <v>948</v>
      </c>
      <c r="G3" s="11">
        <v>2</v>
      </c>
      <c r="H3" s="18" t="s">
        <v>34</v>
      </c>
      <c r="I3" s="5">
        <v>1728000</v>
      </c>
      <c r="J3" s="104">
        <v>1728000</v>
      </c>
      <c r="K3" s="97">
        <v>44245</v>
      </c>
      <c r="L3" s="97">
        <v>44245</v>
      </c>
      <c r="M3" s="97"/>
      <c r="N3" s="78"/>
    </row>
    <row r="4" spans="1:14" s="40" customFormat="1" ht="22.5" customHeight="1">
      <c r="A4" s="6" t="s">
        <v>882</v>
      </c>
      <c r="B4" s="41" t="s">
        <v>8</v>
      </c>
      <c r="C4" s="25"/>
      <c r="D4" s="6" t="s">
        <v>780</v>
      </c>
      <c r="E4" s="25" t="s">
        <v>779</v>
      </c>
      <c r="F4" s="10" t="s">
        <v>708</v>
      </c>
      <c r="G4" s="11">
        <v>2</v>
      </c>
      <c r="H4" s="18" t="s">
        <v>34</v>
      </c>
      <c r="I4" s="5">
        <v>1855000</v>
      </c>
      <c r="J4" s="104">
        <v>1855000</v>
      </c>
      <c r="K4" s="97">
        <v>44246</v>
      </c>
      <c r="L4" s="97">
        <v>44243</v>
      </c>
      <c r="M4" s="97"/>
      <c r="N4" s="78"/>
    </row>
    <row r="5" spans="1:14" s="4" customFormat="1" ht="22.5" customHeight="1">
      <c r="A5" s="6" t="s">
        <v>891</v>
      </c>
      <c r="B5" s="41" t="s">
        <v>8</v>
      </c>
      <c r="C5" s="11"/>
      <c r="D5" s="19" t="s">
        <v>746</v>
      </c>
      <c r="E5" s="19" t="s">
        <v>84</v>
      </c>
      <c r="F5" s="10" t="s">
        <v>85</v>
      </c>
      <c r="G5" s="11">
        <v>2</v>
      </c>
      <c r="H5" s="18" t="s">
        <v>34</v>
      </c>
      <c r="I5" s="5">
        <v>2000000</v>
      </c>
      <c r="J5" s="104">
        <v>1843000</v>
      </c>
      <c r="K5" s="97">
        <v>44249</v>
      </c>
      <c r="L5" s="97">
        <v>44251</v>
      </c>
      <c r="M5" s="97"/>
      <c r="N5" s="78"/>
    </row>
    <row r="6" spans="1:14" s="40" customFormat="1" ht="22.5" customHeight="1">
      <c r="A6" s="6" t="s">
        <v>894</v>
      </c>
      <c r="B6" s="41" t="s">
        <v>8</v>
      </c>
      <c r="C6" s="117" t="s">
        <v>836</v>
      </c>
      <c r="D6" s="6" t="s">
        <v>857</v>
      </c>
      <c r="E6" s="25" t="s">
        <v>858</v>
      </c>
      <c r="F6" s="10" t="s">
        <v>797</v>
      </c>
      <c r="G6" s="11">
        <v>2</v>
      </c>
      <c r="H6" s="18" t="s">
        <v>796</v>
      </c>
      <c r="I6" s="5">
        <v>3580000</v>
      </c>
      <c r="J6" s="104">
        <v>3000000</v>
      </c>
      <c r="K6" s="97">
        <v>44249</v>
      </c>
      <c r="L6" s="97">
        <v>44252</v>
      </c>
      <c r="M6" s="97"/>
      <c r="N6" s="78"/>
    </row>
    <row r="7" spans="1:14" s="53" customFormat="1" ht="22.35" customHeight="1">
      <c r="A7" s="25" t="s">
        <v>895</v>
      </c>
      <c r="B7" s="41" t="s">
        <v>8</v>
      </c>
      <c r="C7" s="26" t="s">
        <v>837</v>
      </c>
      <c r="D7" s="25" t="s">
        <v>725</v>
      </c>
      <c r="E7" s="25" t="s">
        <v>724</v>
      </c>
      <c r="F7" s="10" t="s">
        <v>726</v>
      </c>
      <c r="G7" s="26">
        <v>1</v>
      </c>
      <c r="H7" s="115" t="s">
        <v>61</v>
      </c>
      <c r="I7" s="24">
        <v>184000</v>
      </c>
      <c r="J7" s="50">
        <v>184000</v>
      </c>
      <c r="K7" s="100">
        <v>44249</v>
      </c>
      <c r="L7" s="99">
        <v>44249</v>
      </c>
      <c r="M7" s="100"/>
      <c r="N7" s="174"/>
    </row>
    <row r="8" spans="1:14" s="53" customFormat="1" ht="22.35" customHeight="1">
      <c r="A8" s="25" t="s">
        <v>878</v>
      </c>
      <c r="B8" s="41" t="s">
        <v>8</v>
      </c>
      <c r="C8" s="117"/>
      <c r="D8" s="25" t="s">
        <v>879</v>
      </c>
      <c r="E8" s="25" t="s">
        <v>876</v>
      </c>
      <c r="F8" s="10" t="s">
        <v>877</v>
      </c>
      <c r="G8" s="26"/>
      <c r="H8" s="153" t="s">
        <v>880</v>
      </c>
      <c r="I8" s="24">
        <v>165000</v>
      </c>
      <c r="J8" s="50">
        <v>165000</v>
      </c>
      <c r="K8" s="100">
        <v>44249</v>
      </c>
      <c r="L8" s="99">
        <v>44218</v>
      </c>
      <c r="M8" s="100">
        <v>44251</v>
      </c>
      <c r="N8" s="175" t="s">
        <v>924</v>
      </c>
    </row>
    <row r="9" spans="1:14" s="4" customFormat="1" ht="22.5" customHeight="1">
      <c r="A9" s="6" t="s">
        <v>826</v>
      </c>
      <c r="B9" s="41" t="s">
        <v>12</v>
      </c>
      <c r="C9" s="59" t="s">
        <v>822</v>
      </c>
      <c r="D9" s="70" t="s">
        <v>793</v>
      </c>
      <c r="E9" s="163" t="s">
        <v>823</v>
      </c>
      <c r="F9" s="67" t="s">
        <v>794</v>
      </c>
      <c r="G9" s="61"/>
      <c r="H9" s="18" t="s">
        <v>795</v>
      </c>
      <c r="I9" s="7">
        <v>740000</v>
      </c>
      <c r="J9" s="104">
        <v>740000</v>
      </c>
      <c r="K9" s="97"/>
      <c r="L9" s="99">
        <v>44249</v>
      </c>
      <c r="M9" s="97"/>
      <c r="N9" s="82"/>
    </row>
    <row r="10" spans="1:14" ht="24" customHeight="1">
      <c r="A10" s="6" t="s">
        <v>893</v>
      </c>
      <c r="B10" s="41" t="s">
        <v>12</v>
      </c>
      <c r="C10" s="59"/>
      <c r="D10" s="70" t="s">
        <v>821</v>
      </c>
      <c r="E10" s="58" t="s">
        <v>874</v>
      </c>
      <c r="F10" s="67" t="s">
        <v>824</v>
      </c>
      <c r="G10" s="61">
        <v>1</v>
      </c>
      <c r="H10" s="18" t="s">
        <v>825</v>
      </c>
      <c r="I10" s="7">
        <v>1448000</v>
      </c>
      <c r="J10" s="118">
        <v>1448000</v>
      </c>
      <c r="K10" s="97">
        <v>44250</v>
      </c>
      <c r="L10" s="99">
        <v>44243</v>
      </c>
      <c r="M10" s="176"/>
    </row>
    <row r="11" spans="1:14" s="45" customFormat="1" ht="22.5" customHeight="1">
      <c r="A11" s="23" t="s">
        <v>892</v>
      </c>
      <c r="B11" s="41" t="s">
        <v>12</v>
      </c>
      <c r="C11" s="74"/>
      <c r="D11" s="70" t="s">
        <v>820</v>
      </c>
      <c r="E11" s="25" t="s">
        <v>875</v>
      </c>
      <c r="F11" s="67" t="s">
        <v>824</v>
      </c>
      <c r="G11" s="11">
        <v>2</v>
      </c>
      <c r="H11" s="18" t="s">
        <v>825</v>
      </c>
      <c r="I11" s="5">
        <v>2940000</v>
      </c>
      <c r="J11" s="104">
        <v>2940000</v>
      </c>
      <c r="K11" s="97">
        <v>44250</v>
      </c>
      <c r="L11" s="97">
        <v>44243</v>
      </c>
      <c r="M11" s="97"/>
      <c r="N11" s="78"/>
    </row>
    <row r="12" spans="1:14" ht="24" customHeight="1">
      <c r="A12" s="6" t="s">
        <v>896</v>
      </c>
      <c r="B12" s="41" t="s">
        <v>45</v>
      </c>
      <c r="C12" s="59"/>
      <c r="D12" s="59">
        <v>2102241</v>
      </c>
      <c r="E12" s="70"/>
      <c r="F12" s="67" t="s">
        <v>897</v>
      </c>
      <c r="G12" s="61"/>
      <c r="H12" s="18" t="s">
        <v>898</v>
      </c>
      <c r="I12" s="7">
        <v>7000</v>
      </c>
      <c r="J12" s="7">
        <v>7000</v>
      </c>
      <c r="K12" s="97" t="s">
        <v>902</v>
      </c>
      <c r="L12" s="99">
        <v>44253</v>
      </c>
      <c r="M12" s="97"/>
    </row>
    <row r="13" spans="1:14" ht="22.5" customHeight="1">
      <c r="A13" s="180" t="s">
        <v>6</v>
      </c>
      <c r="B13" s="181"/>
      <c r="C13" s="181"/>
      <c r="D13" s="181"/>
      <c r="E13" s="181"/>
      <c r="F13" s="182"/>
      <c r="G13" s="2">
        <v>14</v>
      </c>
      <c r="H13" s="12"/>
      <c r="I13" s="7">
        <f>SUM(I2:I12)</f>
        <v>15380000</v>
      </c>
      <c r="J13" s="7">
        <f>SUM(J2:J12)</f>
        <v>14643000</v>
      </c>
    </row>
  </sheetData>
  <mergeCells count="1">
    <mergeCell ref="A13:F13"/>
  </mergeCells>
  <phoneticPr fontId="2"/>
  <dataValidations count="1">
    <dataValidation type="list" allowBlank="1" showInputMessage="1" showErrorMessage="1" sqref="B2:B12" xr:uid="{56529384-3B7F-461A-8BB7-C28E88B3E4C6}">
      <formula1>顧客</formula1>
    </dataValidation>
  </dataValidations>
  <pageMargins left="0.35433070866141736" right="0.19685039370078741" top="0.84" bottom="0.27559055118110237" header="0.59" footer="0.19685039370078741"/>
  <pageSetup paperSize="9" scale="92" fitToHeight="0" orientation="landscape" verticalDpi="1200" r:id="rId1"/>
  <headerFooter>
    <oddHeader>&amp;C&amp;"Meiryo UI,標準"&amp;12太田工場月次売上明細書(&amp;A）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N97"/>
  <sheetViews>
    <sheetView topLeftCell="A3" zoomScaleNormal="100" zoomScaleSheetLayoutView="100" workbookViewId="0">
      <selection activeCell="I26" sqref="I26:J26"/>
    </sheetView>
  </sheetViews>
  <sheetFormatPr defaultColWidth="9" defaultRowHeight="22.5" customHeight="1"/>
  <cols>
    <col min="1" max="1" width="11.77734375" style="1" bestFit="1" customWidth="1"/>
    <col min="2" max="2" width="18.77734375" style="1" customWidth="1"/>
    <col min="3" max="3" width="8.88671875" style="1" bestFit="1" customWidth="1"/>
    <col min="4" max="4" width="9.109375" style="78" bestFit="1" customWidth="1"/>
    <col min="5" max="5" width="19.21875" style="78" bestFit="1" customWidth="1"/>
    <col min="6" max="6" width="32.77734375" style="1" bestFit="1" customWidth="1"/>
    <col min="7" max="7" width="5.77734375" style="4" customWidth="1"/>
    <col min="8" max="8" width="20.33203125" style="123" bestFit="1" customWidth="1"/>
    <col min="9" max="10" width="12.88671875" style="8" bestFit="1" customWidth="1"/>
    <col min="11" max="13" width="10.77734375" style="83" customWidth="1"/>
    <col min="14" max="14" width="36" style="1" customWidth="1"/>
    <col min="15" max="16384" width="9" style="1"/>
  </cols>
  <sheetData>
    <row r="1" spans="1:14" s="4" customFormat="1" ht="22.5" customHeight="1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121" t="s">
        <v>9</v>
      </c>
      <c r="I1" s="3" t="s">
        <v>4</v>
      </c>
      <c r="J1" s="3" t="s">
        <v>5</v>
      </c>
      <c r="K1" s="81" t="s">
        <v>19</v>
      </c>
      <c r="L1" s="81" t="s">
        <v>17</v>
      </c>
      <c r="M1" s="81" t="s">
        <v>18</v>
      </c>
      <c r="N1" s="4" t="s">
        <v>872</v>
      </c>
    </row>
    <row r="2" spans="1:14" s="4" customFormat="1" ht="22.5" customHeight="1">
      <c r="A2" s="6" t="s">
        <v>925</v>
      </c>
      <c r="B2" s="41" t="s">
        <v>8</v>
      </c>
      <c r="C2" s="17"/>
      <c r="D2" s="109" t="s">
        <v>745</v>
      </c>
      <c r="E2" s="19" t="s">
        <v>78</v>
      </c>
      <c r="F2" s="10" t="s">
        <v>79</v>
      </c>
      <c r="G2" s="11">
        <v>4</v>
      </c>
      <c r="H2" s="10" t="s">
        <v>34</v>
      </c>
      <c r="I2" s="104">
        <v>3988000</v>
      </c>
      <c r="J2" s="104">
        <v>3988000</v>
      </c>
      <c r="K2" s="97"/>
      <c r="L2" s="97">
        <v>44258</v>
      </c>
      <c r="M2" s="97"/>
      <c r="N2" s="178"/>
    </row>
    <row r="3" spans="1:14" s="27" customFormat="1" ht="22.5" customHeight="1">
      <c r="A3" s="25" t="s">
        <v>926</v>
      </c>
      <c r="B3" s="41" t="s">
        <v>8</v>
      </c>
      <c r="C3" s="90"/>
      <c r="D3" s="25" t="s">
        <v>782</v>
      </c>
      <c r="E3" s="25" t="s">
        <v>783</v>
      </c>
      <c r="F3" s="23" t="s">
        <v>784</v>
      </c>
      <c r="G3" s="31">
        <v>2</v>
      </c>
      <c r="H3" s="18" t="s">
        <v>34</v>
      </c>
      <c r="I3" s="32">
        <v>2300000</v>
      </c>
      <c r="J3" s="32">
        <v>1946000</v>
      </c>
      <c r="K3" s="97">
        <v>44266</v>
      </c>
      <c r="L3" s="99">
        <v>44271</v>
      </c>
      <c r="M3" s="97"/>
      <c r="N3" s="178"/>
    </row>
    <row r="4" spans="1:14" s="4" customFormat="1" ht="22.5" customHeight="1">
      <c r="A4" s="19" t="s">
        <v>930</v>
      </c>
      <c r="B4" s="10" t="s">
        <v>8</v>
      </c>
      <c r="C4" s="17"/>
      <c r="D4" s="6" t="s">
        <v>835</v>
      </c>
      <c r="E4" s="6" t="s">
        <v>816</v>
      </c>
      <c r="F4" s="23" t="s">
        <v>36</v>
      </c>
      <c r="G4" s="11">
        <v>1</v>
      </c>
      <c r="H4" s="80" t="s">
        <v>38</v>
      </c>
      <c r="I4" s="116">
        <v>290000</v>
      </c>
      <c r="J4" s="116">
        <v>290000</v>
      </c>
      <c r="K4" s="97">
        <v>44265</v>
      </c>
      <c r="L4" s="99">
        <v>44272</v>
      </c>
      <c r="M4" s="97"/>
      <c r="N4" s="178"/>
    </row>
    <row r="5" spans="1:14" s="4" customFormat="1" ht="17.399999999999999">
      <c r="A5" s="19" t="s">
        <v>907</v>
      </c>
      <c r="B5" s="10" t="s">
        <v>8</v>
      </c>
      <c r="C5" s="17"/>
      <c r="D5" s="6" t="s">
        <v>921</v>
      </c>
      <c r="E5" s="6" t="s">
        <v>906</v>
      </c>
      <c r="F5" s="10" t="s">
        <v>83</v>
      </c>
      <c r="G5" s="11"/>
      <c r="H5" s="153" t="s">
        <v>920</v>
      </c>
      <c r="I5" s="116">
        <v>38500</v>
      </c>
      <c r="J5" s="116">
        <v>38500</v>
      </c>
      <c r="K5" s="97">
        <v>44271</v>
      </c>
      <c r="L5" s="99">
        <v>44218</v>
      </c>
      <c r="M5" s="97">
        <v>44272</v>
      </c>
      <c r="N5" s="178" t="s">
        <v>919</v>
      </c>
    </row>
    <row r="6" spans="1:14" s="4" customFormat="1" ht="22.5" customHeight="1">
      <c r="A6" s="19" t="s">
        <v>908</v>
      </c>
      <c r="B6" s="10" t="s">
        <v>8</v>
      </c>
      <c r="C6" s="17"/>
      <c r="D6" s="6" t="s">
        <v>922</v>
      </c>
      <c r="E6" s="6" t="s">
        <v>82</v>
      </c>
      <c r="F6" s="10" t="s">
        <v>83</v>
      </c>
      <c r="G6" s="11"/>
      <c r="H6" s="153" t="s">
        <v>923</v>
      </c>
      <c r="I6" s="116">
        <v>49500</v>
      </c>
      <c r="J6" s="116">
        <v>49500</v>
      </c>
      <c r="K6" s="97">
        <v>44271</v>
      </c>
      <c r="L6" s="99">
        <v>44218</v>
      </c>
      <c r="M6" s="97">
        <v>44272</v>
      </c>
      <c r="N6" s="178" t="s">
        <v>372</v>
      </c>
    </row>
    <row r="7" spans="1:14" s="4" customFormat="1" ht="22.5" customHeight="1">
      <c r="A7" s="19" t="s">
        <v>935</v>
      </c>
      <c r="B7" s="10" t="s">
        <v>8</v>
      </c>
      <c r="C7" s="17"/>
      <c r="D7" s="6" t="s">
        <v>942</v>
      </c>
      <c r="E7" s="6" t="s">
        <v>931</v>
      </c>
      <c r="F7" s="10" t="s">
        <v>85</v>
      </c>
      <c r="G7" s="11"/>
      <c r="H7" s="153" t="s">
        <v>943</v>
      </c>
      <c r="I7" s="116">
        <v>16500</v>
      </c>
      <c r="J7" s="116">
        <v>16500</v>
      </c>
      <c r="K7" s="97">
        <v>44280</v>
      </c>
      <c r="L7" s="99">
        <v>44251</v>
      </c>
      <c r="M7" s="97">
        <v>44281</v>
      </c>
      <c r="N7" s="178" t="s">
        <v>932</v>
      </c>
    </row>
    <row r="8" spans="1:14" s="4" customFormat="1" ht="22.5" customHeight="1">
      <c r="A8" s="19" t="s">
        <v>936</v>
      </c>
      <c r="B8" s="10" t="s">
        <v>8</v>
      </c>
      <c r="C8" s="17"/>
      <c r="D8" s="6" t="s">
        <v>954</v>
      </c>
      <c r="E8" s="6" t="s">
        <v>933</v>
      </c>
      <c r="F8" s="10" t="s">
        <v>85</v>
      </c>
      <c r="G8" s="11"/>
      <c r="H8" s="153" t="s">
        <v>951</v>
      </c>
      <c r="I8" s="116">
        <v>46750</v>
      </c>
      <c r="J8" s="116">
        <v>46750</v>
      </c>
      <c r="K8" s="97">
        <v>44280</v>
      </c>
      <c r="L8" s="99">
        <v>44251</v>
      </c>
      <c r="M8" s="97">
        <v>44281</v>
      </c>
      <c r="N8" s="178" t="s">
        <v>934</v>
      </c>
    </row>
    <row r="9" spans="1:14" s="4" customFormat="1" ht="22.5" customHeight="1">
      <c r="A9" s="19" t="s">
        <v>944</v>
      </c>
      <c r="B9" s="10" t="s">
        <v>8</v>
      </c>
      <c r="C9" s="17"/>
      <c r="D9" s="6" t="s">
        <v>955</v>
      </c>
      <c r="E9" s="6" t="s">
        <v>945</v>
      </c>
      <c r="F9" s="23" t="s">
        <v>437</v>
      </c>
      <c r="G9" s="11"/>
      <c r="H9" s="153" t="s">
        <v>952</v>
      </c>
      <c r="I9" s="116">
        <v>24750</v>
      </c>
      <c r="J9" s="116">
        <v>24750</v>
      </c>
      <c r="K9" s="97">
        <v>44280</v>
      </c>
      <c r="L9" s="99">
        <v>44230</v>
      </c>
      <c r="M9" s="97">
        <v>44281</v>
      </c>
      <c r="N9" s="178" t="s">
        <v>946</v>
      </c>
    </row>
    <row r="10" spans="1:14" s="4" customFormat="1" ht="22.5" customHeight="1">
      <c r="A10" s="19" t="s">
        <v>949</v>
      </c>
      <c r="B10" s="10" t="s">
        <v>8</v>
      </c>
      <c r="C10" s="17"/>
      <c r="D10" s="6" t="s">
        <v>956</v>
      </c>
      <c r="E10" s="6" t="s">
        <v>707</v>
      </c>
      <c r="F10" s="10" t="s">
        <v>948</v>
      </c>
      <c r="G10" s="11"/>
      <c r="H10" s="153" t="s">
        <v>951</v>
      </c>
      <c r="I10" s="116">
        <v>38500</v>
      </c>
      <c r="J10" s="116">
        <v>38500</v>
      </c>
      <c r="K10" s="97">
        <v>44280</v>
      </c>
      <c r="L10" s="99">
        <v>44245</v>
      </c>
      <c r="M10" s="97">
        <v>44281</v>
      </c>
      <c r="N10" s="178" t="s">
        <v>372</v>
      </c>
    </row>
    <row r="11" spans="1:14" s="4" customFormat="1" ht="22.5" customHeight="1">
      <c r="A11" s="19" t="s">
        <v>950</v>
      </c>
      <c r="B11" s="10" t="s">
        <v>8</v>
      </c>
      <c r="C11" s="17"/>
      <c r="D11" s="6" t="s">
        <v>957</v>
      </c>
      <c r="E11" s="6" t="s">
        <v>947</v>
      </c>
      <c r="F11" s="10" t="s">
        <v>79</v>
      </c>
      <c r="G11" s="11"/>
      <c r="H11" s="153" t="s">
        <v>953</v>
      </c>
      <c r="I11" s="116">
        <v>110000</v>
      </c>
      <c r="J11" s="116">
        <v>110000</v>
      </c>
      <c r="K11" s="97">
        <v>44280</v>
      </c>
      <c r="L11" s="99">
        <v>44258</v>
      </c>
      <c r="M11" s="97">
        <v>44281</v>
      </c>
      <c r="N11" s="178" t="s">
        <v>946</v>
      </c>
    </row>
    <row r="12" spans="1:14" s="40" customFormat="1" ht="22.5" customHeight="1">
      <c r="A12" s="6" t="s">
        <v>800</v>
      </c>
      <c r="B12" s="41" t="s">
        <v>16</v>
      </c>
      <c r="C12" s="74"/>
      <c r="D12" s="6" t="s">
        <v>873</v>
      </c>
      <c r="E12" s="25" t="s">
        <v>801</v>
      </c>
      <c r="F12" s="10" t="s">
        <v>802</v>
      </c>
      <c r="G12" s="11">
        <v>1</v>
      </c>
      <c r="H12" s="18" t="s">
        <v>803</v>
      </c>
      <c r="I12" s="5">
        <v>607000</v>
      </c>
      <c r="J12" s="104">
        <v>607000</v>
      </c>
      <c r="K12" s="97">
        <v>44266</v>
      </c>
      <c r="L12" s="97">
        <v>44266</v>
      </c>
      <c r="M12" s="97"/>
      <c r="N12" s="178"/>
    </row>
    <row r="13" spans="1:14" s="129" customFormat="1" ht="22.5" customHeight="1">
      <c r="A13" s="20" t="s">
        <v>886</v>
      </c>
      <c r="B13" s="41" t="s">
        <v>12</v>
      </c>
      <c r="C13" s="17"/>
      <c r="D13" s="19"/>
      <c r="E13" s="19" t="s">
        <v>883</v>
      </c>
      <c r="F13" s="10" t="s">
        <v>884</v>
      </c>
      <c r="G13" s="11"/>
      <c r="H13" s="18" t="s">
        <v>885</v>
      </c>
      <c r="I13" s="116">
        <v>44000</v>
      </c>
      <c r="J13" s="116">
        <v>44000</v>
      </c>
      <c r="K13" s="177">
        <v>44257</v>
      </c>
      <c r="L13" s="177">
        <v>44257</v>
      </c>
      <c r="M13" s="177"/>
      <c r="N13" s="179"/>
    </row>
    <row r="14" spans="1:14" s="129" customFormat="1" ht="22.5" customHeight="1">
      <c r="A14" s="20" t="s">
        <v>829</v>
      </c>
      <c r="B14" s="41" t="s">
        <v>827</v>
      </c>
      <c r="C14" s="17"/>
      <c r="D14" s="19"/>
      <c r="E14" s="19"/>
      <c r="F14" s="10" t="s">
        <v>833</v>
      </c>
      <c r="G14" s="11"/>
      <c r="H14" s="18" t="s">
        <v>832</v>
      </c>
      <c r="I14" s="116">
        <v>544000</v>
      </c>
      <c r="J14" s="116">
        <v>544000</v>
      </c>
      <c r="K14" s="177"/>
      <c r="L14" s="177"/>
      <c r="M14" s="177"/>
      <c r="N14" s="179"/>
    </row>
    <row r="15" spans="1:14" s="129" customFormat="1" ht="22.5" customHeight="1">
      <c r="A15" s="20" t="s">
        <v>830</v>
      </c>
      <c r="B15" s="41" t="s">
        <v>827</v>
      </c>
      <c r="C15" s="17"/>
      <c r="D15" s="19"/>
      <c r="E15" s="19"/>
      <c r="F15" s="10" t="s">
        <v>834</v>
      </c>
      <c r="G15" s="11"/>
      <c r="H15" s="18" t="s">
        <v>832</v>
      </c>
      <c r="I15" s="116">
        <v>544000</v>
      </c>
      <c r="J15" s="116">
        <v>544000</v>
      </c>
      <c r="K15" s="177"/>
      <c r="L15" s="177"/>
      <c r="M15" s="177"/>
      <c r="N15" s="179"/>
    </row>
    <row r="16" spans="1:14" s="129" customFormat="1" ht="22.5" customHeight="1">
      <c r="A16" s="20" t="s">
        <v>831</v>
      </c>
      <c r="B16" s="41" t="s">
        <v>827</v>
      </c>
      <c r="C16" s="17"/>
      <c r="D16" s="19"/>
      <c r="E16" s="19"/>
      <c r="F16" s="10" t="s">
        <v>887</v>
      </c>
      <c r="G16" s="11"/>
      <c r="H16" s="18" t="s">
        <v>832</v>
      </c>
      <c r="I16" s="116">
        <v>544000</v>
      </c>
      <c r="J16" s="116">
        <v>544000</v>
      </c>
      <c r="K16" s="177"/>
      <c r="L16" s="177"/>
      <c r="M16" s="177"/>
      <c r="N16" s="179"/>
    </row>
    <row r="17" spans="1:14" s="129" customFormat="1" ht="22.5" customHeight="1">
      <c r="A17" s="20" t="s">
        <v>899</v>
      </c>
      <c r="B17" s="41" t="s">
        <v>827</v>
      </c>
      <c r="C17" s="17"/>
      <c r="D17" s="19"/>
      <c r="E17" s="19"/>
      <c r="F17" s="10" t="s">
        <v>833</v>
      </c>
      <c r="G17" s="11"/>
      <c r="H17" s="18" t="s">
        <v>890</v>
      </c>
      <c r="I17" s="116">
        <v>600000</v>
      </c>
      <c r="J17" s="116">
        <v>600000</v>
      </c>
      <c r="K17" s="177"/>
      <c r="L17" s="177"/>
      <c r="M17" s="177"/>
      <c r="N17" s="179"/>
    </row>
    <row r="18" spans="1:14" s="129" customFormat="1" ht="22.5" customHeight="1">
      <c r="A18" s="20" t="s">
        <v>900</v>
      </c>
      <c r="B18" s="41" t="s">
        <v>827</v>
      </c>
      <c r="C18" s="17"/>
      <c r="D18" s="19"/>
      <c r="E18" s="19"/>
      <c r="F18" s="10" t="s">
        <v>887</v>
      </c>
      <c r="G18" s="11"/>
      <c r="H18" s="18" t="s">
        <v>890</v>
      </c>
      <c r="I18" s="116">
        <v>600000</v>
      </c>
      <c r="J18" s="116">
        <v>600000</v>
      </c>
      <c r="K18" s="177"/>
      <c r="L18" s="177"/>
      <c r="M18" s="177"/>
      <c r="N18" s="179"/>
    </row>
    <row r="19" spans="1:14" s="129" customFormat="1" ht="22.5" customHeight="1">
      <c r="A19" s="20" t="s">
        <v>901</v>
      </c>
      <c r="B19" s="41" t="s">
        <v>827</v>
      </c>
      <c r="C19" s="17"/>
      <c r="D19" s="19"/>
      <c r="E19" s="19"/>
      <c r="F19" s="10" t="s">
        <v>834</v>
      </c>
      <c r="G19" s="11"/>
      <c r="H19" s="18" t="s">
        <v>890</v>
      </c>
      <c r="I19" s="116">
        <v>600000</v>
      </c>
      <c r="J19" s="116">
        <v>600000</v>
      </c>
      <c r="K19" s="177"/>
      <c r="L19" s="177"/>
      <c r="M19" s="177"/>
      <c r="N19" s="179"/>
    </row>
    <row r="20" spans="1:14" s="4" customFormat="1" ht="22.5" customHeight="1">
      <c r="A20" s="19"/>
      <c r="B20" s="10" t="s">
        <v>12</v>
      </c>
      <c r="C20" s="17"/>
      <c r="D20" s="19"/>
      <c r="E20" s="58"/>
      <c r="F20" s="58" t="s">
        <v>889</v>
      </c>
      <c r="G20" s="11"/>
      <c r="H20" s="115" t="s">
        <v>888</v>
      </c>
      <c r="I20" s="116"/>
      <c r="J20" s="116"/>
      <c r="K20" s="97"/>
      <c r="L20" s="99"/>
      <c r="M20" s="97"/>
      <c r="N20" s="178"/>
    </row>
    <row r="21" spans="1:14" s="4" customFormat="1" ht="22.5" customHeight="1">
      <c r="A21" s="19" t="s">
        <v>914</v>
      </c>
      <c r="B21" s="10" t="s">
        <v>12</v>
      </c>
      <c r="C21" s="17"/>
      <c r="D21" s="19" t="s">
        <v>915</v>
      </c>
      <c r="E21" s="58" t="s">
        <v>916</v>
      </c>
      <c r="F21" s="58" t="s">
        <v>917</v>
      </c>
      <c r="G21" s="11"/>
      <c r="H21" s="115" t="s">
        <v>918</v>
      </c>
      <c r="I21" s="116">
        <v>51000</v>
      </c>
      <c r="J21" s="116">
        <v>51000</v>
      </c>
      <c r="K21" s="97">
        <v>44263</v>
      </c>
      <c r="L21" s="99">
        <v>44265</v>
      </c>
      <c r="M21" s="97"/>
      <c r="N21" s="178"/>
    </row>
    <row r="22" spans="1:14" s="4" customFormat="1" ht="22.5" customHeight="1">
      <c r="A22" s="19" t="s">
        <v>927</v>
      </c>
      <c r="B22" s="10" t="s">
        <v>12</v>
      </c>
      <c r="C22" s="17"/>
      <c r="D22" s="19" t="s">
        <v>939</v>
      </c>
      <c r="E22" s="58" t="s">
        <v>940</v>
      </c>
      <c r="F22" s="58" t="s">
        <v>928</v>
      </c>
      <c r="G22" s="11"/>
      <c r="H22" s="115" t="s">
        <v>929</v>
      </c>
      <c r="I22" s="116">
        <v>112200</v>
      </c>
      <c r="J22" s="116">
        <v>112200</v>
      </c>
      <c r="K22" s="97">
        <v>44272</v>
      </c>
      <c r="L22" s="99">
        <v>44272</v>
      </c>
      <c r="M22" s="97"/>
      <c r="N22" s="178"/>
    </row>
    <row r="23" spans="1:14" s="4" customFormat="1" ht="22.5" customHeight="1">
      <c r="A23" s="19" t="s">
        <v>937</v>
      </c>
      <c r="B23" s="10" t="s">
        <v>12</v>
      </c>
      <c r="C23" s="17"/>
      <c r="D23" s="19" t="s">
        <v>941</v>
      </c>
      <c r="E23" s="58" t="s">
        <v>938</v>
      </c>
      <c r="F23" s="58" t="s">
        <v>928</v>
      </c>
      <c r="G23" s="11"/>
      <c r="H23" s="115" t="s">
        <v>929</v>
      </c>
      <c r="I23" s="116">
        <v>68200</v>
      </c>
      <c r="J23" s="116">
        <v>68200</v>
      </c>
      <c r="K23" s="97">
        <v>44272</v>
      </c>
      <c r="L23" s="99">
        <v>44272</v>
      </c>
      <c r="M23" s="97"/>
      <c r="N23" s="178"/>
    </row>
    <row r="24" spans="1:14" s="4" customFormat="1" ht="22.5" customHeight="1">
      <c r="A24" s="19" t="s">
        <v>912</v>
      </c>
      <c r="B24" s="10" t="s">
        <v>903</v>
      </c>
      <c r="C24" s="17" t="s">
        <v>905</v>
      </c>
      <c r="D24" s="19"/>
      <c r="E24" s="58"/>
      <c r="F24" s="58"/>
      <c r="G24" s="11">
        <v>2</v>
      </c>
      <c r="H24" s="115" t="s">
        <v>904</v>
      </c>
      <c r="I24" s="116">
        <v>220000</v>
      </c>
      <c r="J24" s="116"/>
      <c r="K24" s="97"/>
      <c r="L24" s="99">
        <v>44273</v>
      </c>
      <c r="M24" s="81"/>
      <c r="N24" s="178"/>
    </row>
    <row r="25" spans="1:14" s="4" customFormat="1" ht="22.5" customHeight="1">
      <c r="A25" s="19" t="s">
        <v>909</v>
      </c>
      <c r="B25" s="10" t="s">
        <v>45</v>
      </c>
      <c r="C25" s="17">
        <v>2103031</v>
      </c>
      <c r="D25" s="19"/>
      <c r="E25" s="58"/>
      <c r="F25" s="58" t="s">
        <v>910</v>
      </c>
      <c r="G25" s="11"/>
      <c r="H25" s="115" t="s">
        <v>911</v>
      </c>
      <c r="I25" s="116">
        <v>12000</v>
      </c>
      <c r="J25" s="116">
        <v>12000</v>
      </c>
      <c r="K25" s="97" t="s">
        <v>913</v>
      </c>
      <c r="L25" s="99">
        <v>44259</v>
      </c>
      <c r="M25" s="81"/>
      <c r="N25" s="178"/>
    </row>
    <row r="26" spans="1:14" ht="22.5" customHeight="1">
      <c r="A26" s="180" t="s">
        <v>6</v>
      </c>
      <c r="B26" s="181"/>
      <c r="C26" s="181"/>
      <c r="D26" s="181"/>
      <c r="E26" s="181"/>
      <c r="F26" s="182"/>
      <c r="G26" s="2">
        <f>SUM(G2:G24)</f>
        <v>10</v>
      </c>
      <c r="H26" s="122"/>
      <c r="I26" s="7">
        <f>SUM(I2:I25)</f>
        <v>11448900</v>
      </c>
      <c r="J26" s="7">
        <f>SUM(J2:J25)</f>
        <v>10874900</v>
      </c>
      <c r="N26" s="178"/>
    </row>
    <row r="27" spans="1:14" ht="22.5" customHeight="1">
      <c r="N27" s="178"/>
    </row>
    <row r="28" spans="1:14" ht="22.5" customHeight="1">
      <c r="N28" s="178"/>
    </row>
    <row r="29" spans="1:14" ht="22.5" customHeight="1">
      <c r="N29" s="178"/>
    </row>
    <row r="30" spans="1:14" ht="22.5" customHeight="1">
      <c r="N30" s="178"/>
    </row>
    <row r="31" spans="1:14" ht="22.5" customHeight="1">
      <c r="N31" s="178"/>
    </row>
    <row r="32" spans="1:14" ht="22.5" customHeight="1">
      <c r="N32" s="178"/>
    </row>
    <row r="33" spans="14:14" ht="22.5" customHeight="1">
      <c r="N33" s="178"/>
    </row>
    <row r="34" spans="14:14" ht="22.5" customHeight="1">
      <c r="N34" s="178"/>
    </row>
    <row r="35" spans="14:14" ht="22.5" customHeight="1">
      <c r="N35" s="178"/>
    </row>
    <row r="36" spans="14:14" ht="22.5" customHeight="1">
      <c r="N36" s="178"/>
    </row>
    <row r="37" spans="14:14" ht="22.5" customHeight="1">
      <c r="N37" s="178"/>
    </row>
    <row r="38" spans="14:14" ht="22.5" customHeight="1">
      <c r="N38" s="178"/>
    </row>
    <row r="39" spans="14:14" ht="22.5" customHeight="1">
      <c r="N39" s="178"/>
    </row>
    <row r="40" spans="14:14" ht="22.5" customHeight="1">
      <c r="N40" s="178"/>
    </row>
    <row r="41" spans="14:14" ht="22.5" customHeight="1">
      <c r="N41" s="178"/>
    </row>
    <row r="42" spans="14:14" ht="22.5" customHeight="1">
      <c r="N42" s="178"/>
    </row>
    <row r="43" spans="14:14" ht="22.5" customHeight="1">
      <c r="N43" s="178"/>
    </row>
    <row r="44" spans="14:14" ht="22.5" customHeight="1">
      <c r="N44" s="178"/>
    </row>
    <row r="45" spans="14:14" ht="22.5" customHeight="1">
      <c r="N45" s="178"/>
    </row>
    <row r="46" spans="14:14" ht="22.5" customHeight="1">
      <c r="N46" s="178"/>
    </row>
    <row r="47" spans="14:14" ht="22.5" customHeight="1">
      <c r="N47" s="178"/>
    </row>
    <row r="48" spans="14:14" ht="22.5" customHeight="1">
      <c r="N48" s="178"/>
    </row>
    <row r="49" spans="14:14" ht="22.5" customHeight="1">
      <c r="N49" s="178"/>
    </row>
    <row r="50" spans="14:14" ht="22.5" customHeight="1">
      <c r="N50" s="178"/>
    </row>
    <row r="51" spans="14:14" ht="22.5" customHeight="1">
      <c r="N51" s="178"/>
    </row>
    <row r="52" spans="14:14" ht="22.5" customHeight="1">
      <c r="N52" s="178"/>
    </row>
    <row r="53" spans="14:14" ht="22.5" customHeight="1">
      <c r="N53" s="178"/>
    </row>
    <row r="54" spans="14:14" ht="22.5" customHeight="1">
      <c r="N54" s="178"/>
    </row>
    <row r="55" spans="14:14" ht="22.5" customHeight="1">
      <c r="N55" s="178"/>
    </row>
    <row r="56" spans="14:14" ht="22.5" customHeight="1">
      <c r="N56" s="178"/>
    </row>
    <row r="57" spans="14:14" ht="22.5" customHeight="1">
      <c r="N57" s="178"/>
    </row>
    <row r="58" spans="14:14" ht="22.5" customHeight="1">
      <c r="N58" s="178"/>
    </row>
    <row r="59" spans="14:14" ht="22.5" customHeight="1">
      <c r="N59" s="178"/>
    </row>
    <row r="60" spans="14:14" ht="22.5" customHeight="1">
      <c r="N60" s="178"/>
    </row>
    <row r="61" spans="14:14" ht="22.5" customHeight="1">
      <c r="N61" s="178"/>
    </row>
    <row r="62" spans="14:14" ht="22.5" customHeight="1">
      <c r="N62" s="178"/>
    </row>
    <row r="63" spans="14:14" ht="22.5" customHeight="1">
      <c r="N63" s="178"/>
    </row>
    <row r="64" spans="14:14" ht="22.5" customHeight="1">
      <c r="N64" s="178"/>
    </row>
    <row r="65" spans="14:14" ht="22.5" customHeight="1">
      <c r="N65" s="178"/>
    </row>
    <row r="66" spans="14:14" ht="22.5" customHeight="1">
      <c r="N66" s="178"/>
    </row>
    <row r="67" spans="14:14" ht="22.5" customHeight="1">
      <c r="N67" s="178"/>
    </row>
    <row r="68" spans="14:14" ht="22.5" customHeight="1">
      <c r="N68" s="178"/>
    </row>
    <row r="69" spans="14:14" ht="22.5" customHeight="1">
      <c r="N69" s="178"/>
    </row>
    <row r="70" spans="14:14" ht="22.5" customHeight="1">
      <c r="N70" s="178"/>
    </row>
    <row r="71" spans="14:14" ht="22.5" customHeight="1">
      <c r="N71" s="178"/>
    </row>
    <row r="72" spans="14:14" ht="22.5" customHeight="1">
      <c r="N72" s="178"/>
    </row>
    <row r="73" spans="14:14" ht="22.5" customHeight="1">
      <c r="N73" s="178"/>
    </row>
    <row r="74" spans="14:14" ht="22.5" customHeight="1">
      <c r="N74" s="178"/>
    </row>
    <row r="75" spans="14:14" ht="22.5" customHeight="1">
      <c r="N75" s="178"/>
    </row>
    <row r="76" spans="14:14" ht="22.5" customHeight="1">
      <c r="N76" s="178"/>
    </row>
    <row r="77" spans="14:14" ht="22.5" customHeight="1">
      <c r="N77" s="178"/>
    </row>
    <row r="78" spans="14:14" ht="22.5" customHeight="1">
      <c r="N78" s="178"/>
    </row>
    <row r="79" spans="14:14" ht="22.5" customHeight="1">
      <c r="N79" s="178"/>
    </row>
    <row r="80" spans="14:14" ht="22.5" customHeight="1">
      <c r="N80" s="178"/>
    </row>
    <row r="81" spans="14:14" ht="22.5" customHeight="1">
      <c r="N81" s="178"/>
    </row>
    <row r="82" spans="14:14" ht="22.5" customHeight="1">
      <c r="N82" s="178"/>
    </row>
    <row r="83" spans="14:14" ht="22.5" customHeight="1">
      <c r="N83" s="178"/>
    </row>
    <row r="84" spans="14:14" ht="22.5" customHeight="1">
      <c r="N84" s="178"/>
    </row>
    <row r="85" spans="14:14" ht="22.5" customHeight="1">
      <c r="N85" s="178"/>
    </row>
    <row r="86" spans="14:14" ht="22.5" customHeight="1">
      <c r="N86" s="178"/>
    </row>
    <row r="87" spans="14:14" ht="22.5" customHeight="1">
      <c r="N87" s="178"/>
    </row>
    <row r="88" spans="14:14" ht="22.5" customHeight="1">
      <c r="N88" s="178"/>
    </row>
    <row r="89" spans="14:14" ht="22.5" customHeight="1">
      <c r="N89" s="178"/>
    </row>
    <row r="90" spans="14:14" ht="22.5" customHeight="1">
      <c r="N90" s="178"/>
    </row>
    <row r="91" spans="14:14" ht="22.5" customHeight="1">
      <c r="N91" s="178"/>
    </row>
    <row r="92" spans="14:14" ht="22.5" customHeight="1">
      <c r="N92" s="178"/>
    </row>
    <row r="93" spans="14:14" ht="22.5" customHeight="1">
      <c r="N93" s="178"/>
    </row>
    <row r="94" spans="14:14" ht="22.5" customHeight="1">
      <c r="N94" s="178"/>
    </row>
    <row r="95" spans="14:14" ht="22.5" customHeight="1">
      <c r="N95" s="178"/>
    </row>
    <row r="96" spans="14:14" ht="22.5" customHeight="1">
      <c r="N96" s="178"/>
    </row>
    <row r="97" spans="14:14" ht="22.5" customHeight="1">
      <c r="N97" s="178"/>
    </row>
  </sheetData>
  <mergeCells count="1">
    <mergeCell ref="A26:F26"/>
  </mergeCells>
  <phoneticPr fontId="2"/>
  <dataValidations count="1">
    <dataValidation type="list" allowBlank="1" showInputMessage="1" showErrorMessage="1" sqref="B2:B25" xr:uid="{7938385D-CEA3-40B2-8A95-9083F20CE286}">
      <formula1>顧客</formula1>
    </dataValidation>
  </dataValidations>
  <pageMargins left="0.19685039370078741" right="0.19685039370078741" top="0.61" bottom="0.31496062992125984" header="0.36" footer="0.19685039370078741"/>
  <pageSetup paperSize="9" scale="82" fitToHeight="0" orientation="landscape" verticalDpi="1200" r:id="rId1"/>
  <headerFooter>
    <oddHeader>&amp;C&amp;"Meiryo UI,標準"&amp;12太田工場月次売上明細書(&amp;A）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1"/>
  <sheetViews>
    <sheetView zoomScaleNormal="100" zoomScaleSheetLayoutView="100" workbookViewId="0">
      <selection activeCell="F15" sqref="F15"/>
    </sheetView>
  </sheetViews>
  <sheetFormatPr defaultColWidth="9" defaultRowHeight="22.5" customHeight="1"/>
  <cols>
    <col min="1" max="1" width="11.77734375" style="1" customWidth="1"/>
    <col min="2" max="2" width="18.109375" style="1" bestFit="1" customWidth="1"/>
    <col min="3" max="3" width="9.109375" style="1" customWidth="1"/>
    <col min="4" max="4" width="9.21875" style="1" customWidth="1"/>
    <col min="5" max="5" width="11.77734375" style="1" customWidth="1"/>
    <col min="6" max="6" width="27.109375" style="1" bestFit="1" customWidth="1"/>
    <col min="7" max="7" width="5.21875" style="4" customWidth="1"/>
    <col min="8" max="8" width="19.21875" style="1" customWidth="1"/>
    <col min="9" max="9" width="12.77734375" style="8" customWidth="1"/>
    <col min="10" max="10" width="12" style="8" customWidth="1"/>
    <col min="11" max="13" width="10.77734375" style="1" customWidth="1"/>
    <col min="14" max="16384" width="9" style="1"/>
  </cols>
  <sheetData>
    <row r="1" spans="1:14" s="4" customFormat="1" ht="22.5" customHeight="1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4" t="s">
        <v>19</v>
      </c>
      <c r="L1" s="4" t="s">
        <v>17</v>
      </c>
      <c r="M1" s="4" t="s">
        <v>18</v>
      </c>
    </row>
    <row r="2" spans="1:14" s="4" customFormat="1" ht="22.5" customHeight="1">
      <c r="A2" s="6" t="s">
        <v>65</v>
      </c>
      <c r="B2" s="10" t="s">
        <v>8</v>
      </c>
      <c r="C2" s="124"/>
      <c r="D2" s="6" t="s">
        <v>62</v>
      </c>
      <c r="E2" s="6" t="s">
        <v>63</v>
      </c>
      <c r="F2" s="6" t="s">
        <v>64</v>
      </c>
      <c r="G2" s="2">
        <v>2</v>
      </c>
      <c r="H2" s="6" t="s">
        <v>34</v>
      </c>
      <c r="I2" s="5">
        <v>1683000</v>
      </c>
      <c r="J2" s="5">
        <v>1680000</v>
      </c>
      <c r="K2" s="81"/>
      <c r="L2" s="81"/>
      <c r="M2" s="81"/>
    </row>
    <row r="3" spans="1:14" s="15" customFormat="1" ht="22.35" customHeight="1">
      <c r="A3" s="25" t="s">
        <v>137</v>
      </c>
      <c r="B3" s="10" t="s">
        <v>8</v>
      </c>
      <c r="C3" s="117"/>
      <c r="D3" s="25" t="s">
        <v>48</v>
      </c>
      <c r="E3" s="25" t="s">
        <v>50</v>
      </c>
      <c r="F3" s="10" t="s">
        <v>51</v>
      </c>
      <c r="G3" s="26">
        <v>3</v>
      </c>
      <c r="H3" s="9" t="s">
        <v>34</v>
      </c>
      <c r="I3" s="24">
        <v>3369000</v>
      </c>
      <c r="J3" s="5">
        <v>3360000</v>
      </c>
      <c r="K3" s="85"/>
      <c r="L3" s="103"/>
      <c r="M3" s="85"/>
    </row>
    <row r="4" spans="1:14" s="15" customFormat="1" ht="22.35" customHeight="1">
      <c r="A4" s="25" t="s">
        <v>138</v>
      </c>
      <c r="B4" s="10" t="s">
        <v>8</v>
      </c>
      <c r="C4" s="117"/>
      <c r="D4" s="25" t="s">
        <v>49</v>
      </c>
      <c r="E4" s="25" t="s">
        <v>50</v>
      </c>
      <c r="F4" s="10" t="s">
        <v>51</v>
      </c>
      <c r="G4" s="26">
        <v>3</v>
      </c>
      <c r="H4" s="9" t="s">
        <v>34</v>
      </c>
      <c r="I4" s="24">
        <v>3352000</v>
      </c>
      <c r="J4" s="5">
        <v>3350000</v>
      </c>
      <c r="K4" s="85"/>
      <c r="L4" s="103"/>
      <c r="M4" s="85"/>
    </row>
    <row r="5" spans="1:14" s="4" customFormat="1" ht="22.2" customHeight="1">
      <c r="A5" s="6" t="s">
        <v>70</v>
      </c>
      <c r="B5" s="10" t="s">
        <v>8</v>
      </c>
      <c r="C5" s="17"/>
      <c r="D5" s="6" t="s">
        <v>76</v>
      </c>
      <c r="E5" s="75" t="s">
        <v>77</v>
      </c>
      <c r="F5" s="23" t="s">
        <v>72</v>
      </c>
      <c r="G5" s="11"/>
      <c r="H5" s="120" t="s">
        <v>71</v>
      </c>
      <c r="I5" s="5">
        <v>360000</v>
      </c>
      <c r="J5" s="5">
        <v>360000</v>
      </c>
      <c r="K5" s="81">
        <v>43931</v>
      </c>
      <c r="L5" s="84"/>
      <c r="M5" s="81"/>
    </row>
    <row r="6" spans="1:14" s="4" customFormat="1" ht="22.5" customHeight="1">
      <c r="A6" s="9" t="s">
        <v>103</v>
      </c>
      <c r="B6" s="79" t="s">
        <v>102</v>
      </c>
      <c r="C6" s="17" t="s">
        <v>101</v>
      </c>
      <c r="D6" s="6"/>
      <c r="E6" s="6"/>
      <c r="F6" s="10" t="s">
        <v>104</v>
      </c>
      <c r="G6" s="11">
        <v>1</v>
      </c>
      <c r="H6" s="10" t="s">
        <v>105</v>
      </c>
      <c r="I6" s="5">
        <v>800000</v>
      </c>
      <c r="J6" s="5">
        <v>798000</v>
      </c>
      <c r="K6" s="81"/>
      <c r="L6" s="84"/>
      <c r="M6" s="81"/>
      <c r="N6" s="81"/>
    </row>
    <row r="7" spans="1:14" s="4" customFormat="1" ht="22.2" customHeight="1">
      <c r="A7" s="6" t="s">
        <v>52</v>
      </c>
      <c r="B7" s="10" t="s">
        <v>8</v>
      </c>
      <c r="C7" s="17"/>
      <c r="D7" s="6" t="s">
        <v>153</v>
      </c>
      <c r="E7" s="75" t="s">
        <v>53</v>
      </c>
      <c r="F7" s="23" t="s">
        <v>47</v>
      </c>
      <c r="G7" s="11">
        <v>3</v>
      </c>
      <c r="H7" s="9" t="s">
        <v>35</v>
      </c>
      <c r="I7" s="5">
        <v>1553750</v>
      </c>
      <c r="J7" s="5">
        <v>1361250</v>
      </c>
      <c r="K7" s="81"/>
      <c r="L7" s="84"/>
      <c r="M7" s="81"/>
    </row>
    <row r="8" spans="1:14" s="4" customFormat="1" ht="22.5" customHeight="1">
      <c r="A8" s="9" t="s">
        <v>119</v>
      </c>
      <c r="B8" s="79" t="s">
        <v>8</v>
      </c>
      <c r="C8" s="17"/>
      <c r="D8" s="6" t="s">
        <v>115</v>
      </c>
      <c r="E8" s="6" t="s">
        <v>118</v>
      </c>
      <c r="F8" s="10" t="s">
        <v>116</v>
      </c>
      <c r="G8" s="11"/>
      <c r="H8" s="10" t="s">
        <v>122</v>
      </c>
      <c r="I8" s="5">
        <v>115608</v>
      </c>
      <c r="J8" s="5">
        <v>115608</v>
      </c>
      <c r="K8" s="81"/>
      <c r="L8" s="84"/>
      <c r="M8" s="81"/>
      <c r="N8" s="81"/>
    </row>
    <row r="9" spans="1:14" s="4" customFormat="1" ht="22.5" customHeight="1">
      <c r="A9" s="9" t="s">
        <v>120</v>
      </c>
      <c r="B9" s="79" t="s">
        <v>8</v>
      </c>
      <c r="C9" s="17"/>
      <c r="D9" s="6" t="s">
        <v>121</v>
      </c>
      <c r="E9" s="6" t="s">
        <v>118</v>
      </c>
      <c r="F9" s="10" t="s">
        <v>116</v>
      </c>
      <c r="G9" s="11"/>
      <c r="H9" s="10" t="s">
        <v>122</v>
      </c>
      <c r="I9" s="5">
        <v>116788</v>
      </c>
      <c r="J9" s="5">
        <v>116788</v>
      </c>
      <c r="K9" s="81"/>
      <c r="L9" s="84"/>
      <c r="M9" s="81"/>
      <c r="N9" s="81"/>
    </row>
    <row r="10" spans="1:14" s="4" customFormat="1" ht="22.5" customHeight="1">
      <c r="A10" s="9" t="s">
        <v>123</v>
      </c>
      <c r="B10" s="79" t="s">
        <v>8</v>
      </c>
      <c r="C10" s="17"/>
      <c r="D10" s="6" t="s">
        <v>128</v>
      </c>
      <c r="E10" s="6" t="s">
        <v>117</v>
      </c>
      <c r="F10" s="10" t="s">
        <v>116</v>
      </c>
      <c r="G10" s="11"/>
      <c r="H10" s="10" t="s">
        <v>122</v>
      </c>
      <c r="I10" s="5">
        <v>122188</v>
      </c>
      <c r="J10" s="5">
        <v>122188</v>
      </c>
      <c r="K10" s="81"/>
      <c r="L10" s="84"/>
      <c r="M10" s="81"/>
      <c r="N10" s="81"/>
    </row>
    <row r="11" spans="1:14" s="4" customFormat="1" ht="22.5" customHeight="1">
      <c r="A11" s="9" t="s">
        <v>124</v>
      </c>
      <c r="B11" s="79" t="s">
        <v>8</v>
      </c>
      <c r="C11" s="17"/>
      <c r="D11" s="6" t="s">
        <v>129</v>
      </c>
      <c r="E11" s="6" t="s">
        <v>117</v>
      </c>
      <c r="F11" s="10" t="s">
        <v>116</v>
      </c>
      <c r="G11" s="11"/>
      <c r="H11" s="10" t="s">
        <v>122</v>
      </c>
      <c r="I11" s="5">
        <v>124248</v>
      </c>
      <c r="J11" s="5">
        <v>124248</v>
      </c>
      <c r="K11" s="81"/>
      <c r="L11" s="84"/>
      <c r="M11" s="81"/>
      <c r="N11" s="81"/>
    </row>
    <row r="12" spans="1:14" s="4" customFormat="1" ht="22.5" customHeight="1">
      <c r="A12" s="9" t="s">
        <v>125</v>
      </c>
      <c r="B12" s="79" t="s">
        <v>8</v>
      </c>
      <c r="C12" s="17"/>
      <c r="D12" s="6" t="s">
        <v>130</v>
      </c>
      <c r="E12" s="6" t="s">
        <v>117</v>
      </c>
      <c r="F12" s="10" t="s">
        <v>116</v>
      </c>
      <c r="G12" s="11"/>
      <c r="H12" s="10" t="s">
        <v>122</v>
      </c>
      <c r="I12" s="5">
        <v>96640</v>
      </c>
      <c r="J12" s="5">
        <v>96640</v>
      </c>
      <c r="K12" s="81"/>
      <c r="L12" s="84"/>
      <c r="M12" s="81"/>
      <c r="N12" s="81"/>
    </row>
    <row r="13" spans="1:14" s="4" customFormat="1" ht="22.5" customHeight="1">
      <c r="A13" s="9" t="s">
        <v>126</v>
      </c>
      <c r="B13" s="79" t="s">
        <v>8</v>
      </c>
      <c r="C13" s="17"/>
      <c r="D13" s="6" t="s">
        <v>131</v>
      </c>
      <c r="E13" s="6" t="s">
        <v>117</v>
      </c>
      <c r="F13" s="10" t="s">
        <v>116</v>
      </c>
      <c r="G13" s="11"/>
      <c r="H13" s="10" t="s">
        <v>122</v>
      </c>
      <c r="I13" s="5">
        <v>124248</v>
      </c>
      <c r="J13" s="5">
        <v>124248</v>
      </c>
      <c r="K13" s="81"/>
      <c r="L13" s="84"/>
      <c r="M13" s="81"/>
      <c r="N13" s="81"/>
    </row>
    <row r="14" spans="1:14" s="4" customFormat="1" ht="22.5" customHeight="1">
      <c r="A14" s="9" t="s">
        <v>127</v>
      </c>
      <c r="B14" s="79" t="s">
        <v>8</v>
      </c>
      <c r="C14" s="17"/>
      <c r="D14" s="6" t="s">
        <v>132</v>
      </c>
      <c r="E14" s="6" t="s">
        <v>117</v>
      </c>
      <c r="F14" s="10" t="s">
        <v>116</v>
      </c>
      <c r="G14" s="11"/>
      <c r="H14" s="10" t="s">
        <v>122</v>
      </c>
      <c r="I14" s="5">
        <v>119188</v>
      </c>
      <c r="J14" s="5">
        <v>119188</v>
      </c>
      <c r="K14" s="81"/>
      <c r="L14" s="84"/>
      <c r="M14" s="81"/>
      <c r="N14" s="81"/>
    </row>
    <row r="15" spans="1:14" s="4" customFormat="1" ht="22.5" customHeight="1">
      <c r="A15" s="9" t="s">
        <v>107</v>
      </c>
      <c r="B15" s="41" t="s">
        <v>8</v>
      </c>
      <c r="C15" s="59"/>
      <c r="D15" s="19" t="s">
        <v>108</v>
      </c>
      <c r="E15" s="6" t="s">
        <v>109</v>
      </c>
      <c r="F15" s="23" t="s">
        <v>110</v>
      </c>
      <c r="G15" s="11"/>
      <c r="H15" s="9" t="s">
        <v>39</v>
      </c>
      <c r="I15" s="5">
        <v>38500</v>
      </c>
      <c r="J15" s="5">
        <v>38500</v>
      </c>
      <c r="K15" s="77"/>
      <c r="L15" s="76"/>
      <c r="M15" s="76"/>
    </row>
    <row r="16" spans="1:14" s="4" customFormat="1" ht="22.5" customHeight="1">
      <c r="A16" s="9" t="s">
        <v>111</v>
      </c>
      <c r="B16" s="41" t="s">
        <v>8</v>
      </c>
      <c r="C16" s="59"/>
      <c r="D16" s="19" t="s">
        <v>112</v>
      </c>
      <c r="E16" s="6" t="s">
        <v>113</v>
      </c>
      <c r="F16" s="10" t="s">
        <v>114</v>
      </c>
      <c r="G16" s="11"/>
      <c r="H16" s="9" t="s">
        <v>34</v>
      </c>
      <c r="I16" s="5">
        <v>38500</v>
      </c>
      <c r="J16" s="5">
        <v>38500</v>
      </c>
      <c r="K16" s="77"/>
      <c r="L16" s="76"/>
      <c r="M16" s="76"/>
    </row>
    <row r="17" spans="1:13" s="4" customFormat="1" ht="22.5" customHeight="1">
      <c r="A17" s="9" t="s">
        <v>167</v>
      </c>
      <c r="B17" s="41" t="s">
        <v>8</v>
      </c>
      <c r="C17" s="59"/>
      <c r="D17" s="19" t="s">
        <v>161</v>
      </c>
      <c r="E17" s="6" t="s">
        <v>163</v>
      </c>
      <c r="F17" s="10" t="s">
        <v>164</v>
      </c>
      <c r="G17" s="11"/>
      <c r="H17" s="80" t="s">
        <v>165</v>
      </c>
      <c r="I17" s="5">
        <v>22000</v>
      </c>
      <c r="J17" s="5">
        <v>22000</v>
      </c>
      <c r="K17" s="77"/>
      <c r="L17" s="76"/>
      <c r="M17" s="76"/>
    </row>
    <row r="18" spans="1:13" s="4" customFormat="1" ht="22.5" customHeight="1">
      <c r="A18" s="9" t="s">
        <v>168</v>
      </c>
      <c r="B18" s="10" t="s">
        <v>8</v>
      </c>
      <c r="C18" s="59"/>
      <c r="D18" s="19" t="s">
        <v>162</v>
      </c>
      <c r="E18" s="6" t="s">
        <v>163</v>
      </c>
      <c r="F18" s="10" t="s">
        <v>164</v>
      </c>
      <c r="G18" s="11"/>
      <c r="H18" s="80" t="s">
        <v>166</v>
      </c>
      <c r="I18" s="5">
        <v>151250</v>
      </c>
      <c r="J18" s="5">
        <v>151250</v>
      </c>
      <c r="K18" s="77"/>
      <c r="L18" s="76"/>
      <c r="M18" s="76"/>
    </row>
    <row r="19" spans="1:13" s="4" customFormat="1" ht="22.5" customHeight="1">
      <c r="A19" s="9" t="s">
        <v>174</v>
      </c>
      <c r="B19" s="10" t="s">
        <v>8</v>
      </c>
      <c r="C19" s="59"/>
      <c r="D19" s="19" t="s">
        <v>175</v>
      </c>
      <c r="E19" s="6" t="s">
        <v>176</v>
      </c>
      <c r="F19" s="10" t="s">
        <v>177</v>
      </c>
      <c r="G19" s="11"/>
      <c r="H19" s="80" t="s">
        <v>178</v>
      </c>
      <c r="I19" s="5">
        <v>22000</v>
      </c>
      <c r="J19" s="5">
        <v>22000</v>
      </c>
      <c r="K19" s="77"/>
      <c r="L19" s="76"/>
      <c r="M19" s="76"/>
    </row>
    <row r="20" spans="1:13" s="4" customFormat="1" ht="22.5" customHeight="1">
      <c r="A20" s="25" t="s">
        <v>169</v>
      </c>
      <c r="B20" s="10" t="s">
        <v>30</v>
      </c>
      <c r="C20" s="17"/>
      <c r="D20" s="6" t="s">
        <v>73</v>
      </c>
      <c r="E20" s="6" t="s">
        <v>74</v>
      </c>
      <c r="F20" s="23" t="s">
        <v>75</v>
      </c>
      <c r="G20" s="11"/>
      <c r="H20" s="80" t="s">
        <v>241</v>
      </c>
      <c r="I20" s="5">
        <v>48000</v>
      </c>
      <c r="J20" s="5">
        <v>48000</v>
      </c>
      <c r="K20" s="81"/>
      <c r="L20" s="84"/>
      <c r="M20" s="81"/>
    </row>
    <row r="21" spans="1:13" ht="22.5" customHeight="1">
      <c r="A21" s="180" t="s">
        <v>6</v>
      </c>
      <c r="B21" s="181"/>
      <c r="C21" s="181"/>
      <c r="D21" s="181"/>
      <c r="E21" s="181"/>
      <c r="F21" s="182"/>
      <c r="G21" s="2">
        <f>SUM(G2:G16)</f>
        <v>12</v>
      </c>
      <c r="H21" s="12"/>
      <c r="I21" s="7">
        <f>SUM(I2:I20)</f>
        <v>12256908</v>
      </c>
      <c r="J21" s="7">
        <f>SUM(J2:J20)</f>
        <v>12048408</v>
      </c>
    </row>
  </sheetData>
  <mergeCells count="1">
    <mergeCell ref="A21:F21"/>
  </mergeCells>
  <phoneticPr fontId="2"/>
  <dataValidations count="1">
    <dataValidation type="list" allowBlank="1" showInputMessage="1" showErrorMessage="1" sqref="B2:B7 B8:B20" xr:uid="{E8ED3A4F-9ABB-41F6-83FE-7296C5A85F63}">
      <formula1>顧客</formula1>
    </dataValidation>
  </dataValidations>
  <pageMargins left="0.35433070866141736" right="0.19685039370078741" top="0.81" bottom="0.19685039370078741" header="0.55000000000000004" footer="0.19685039370078741"/>
  <pageSetup paperSize="9" orientation="landscape" verticalDpi="1200" r:id="rId1"/>
  <headerFooter>
    <oddHeader>&amp;C&amp;"Meiryo UI,標準"&amp;12太田工場月次売上明細書(&amp;A）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N17"/>
  <sheetViews>
    <sheetView zoomScaleNormal="100" zoomScaleSheetLayoutView="100" workbookViewId="0">
      <selection activeCell="B26" sqref="B26"/>
    </sheetView>
  </sheetViews>
  <sheetFormatPr defaultColWidth="9" defaultRowHeight="22.5" customHeight="1"/>
  <cols>
    <col min="1" max="1" width="12.88671875" style="1" bestFit="1" customWidth="1"/>
    <col min="2" max="2" width="18.44140625" style="1" customWidth="1"/>
    <col min="3" max="3" width="10.21875" style="1" bestFit="1" customWidth="1"/>
    <col min="4" max="4" width="8.77734375" style="1" bestFit="1" customWidth="1"/>
    <col min="5" max="5" width="13.33203125" style="78" bestFit="1" customWidth="1"/>
    <col min="6" max="6" width="27.77734375" style="1" customWidth="1"/>
    <col min="7" max="7" width="4.77734375" style="4" bestFit="1" customWidth="1"/>
    <col min="8" max="8" width="19.44140625" style="1" bestFit="1" customWidth="1"/>
    <col min="9" max="9" width="12.77734375" style="8" bestFit="1" customWidth="1"/>
    <col min="10" max="10" width="12.109375" style="8" customWidth="1"/>
    <col min="11" max="11" width="10.77734375" style="1" customWidth="1"/>
    <col min="12" max="13" width="10.77734375" style="83" customWidth="1"/>
    <col min="14" max="16384" width="9" style="1"/>
  </cols>
  <sheetData>
    <row r="1" spans="1:14" s="4" customFormat="1" ht="22.5" customHeight="1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4" t="s">
        <v>19</v>
      </c>
      <c r="L1" s="81" t="s">
        <v>17</v>
      </c>
      <c r="M1" s="81" t="s">
        <v>18</v>
      </c>
    </row>
    <row r="2" spans="1:14" s="4" customFormat="1" ht="22.2" customHeight="1">
      <c r="A2" s="6" t="s">
        <v>170</v>
      </c>
      <c r="B2" s="10" t="s">
        <v>8</v>
      </c>
      <c r="C2" s="17"/>
      <c r="D2" s="6" t="s">
        <v>157</v>
      </c>
      <c r="E2" s="75" t="s">
        <v>158</v>
      </c>
      <c r="F2" s="23" t="s">
        <v>159</v>
      </c>
      <c r="G2" s="11"/>
      <c r="H2" s="9" t="s">
        <v>160</v>
      </c>
      <c r="I2" s="5">
        <v>99000</v>
      </c>
      <c r="J2" s="5">
        <v>99000</v>
      </c>
      <c r="K2" s="81"/>
      <c r="L2" s="84"/>
      <c r="M2" s="81">
        <v>43969</v>
      </c>
    </row>
    <row r="3" spans="1:14" s="4" customFormat="1" ht="22.5" customHeight="1">
      <c r="A3" s="25" t="s">
        <v>183</v>
      </c>
      <c r="B3" s="10" t="s">
        <v>8</v>
      </c>
      <c r="C3" s="17"/>
      <c r="D3" s="6" t="s">
        <v>68</v>
      </c>
      <c r="E3" s="6" t="s">
        <v>69</v>
      </c>
      <c r="F3" s="23" t="s">
        <v>36</v>
      </c>
      <c r="G3" s="11">
        <v>1</v>
      </c>
      <c r="H3" s="80" t="s">
        <v>38</v>
      </c>
      <c r="I3" s="5">
        <v>290000</v>
      </c>
      <c r="J3" s="5">
        <v>290000</v>
      </c>
      <c r="K3" s="81">
        <v>43963</v>
      </c>
      <c r="L3" s="84">
        <v>43964</v>
      </c>
      <c r="M3" s="81" t="s">
        <v>250</v>
      </c>
    </row>
    <row r="4" spans="1:14" s="4" customFormat="1" ht="22.5" customHeight="1">
      <c r="A4" s="25" t="s">
        <v>184</v>
      </c>
      <c r="B4" s="10" t="s">
        <v>8</v>
      </c>
      <c r="C4" s="17"/>
      <c r="D4" s="6" t="s">
        <v>66</v>
      </c>
      <c r="E4" s="6" t="s">
        <v>67</v>
      </c>
      <c r="F4" s="23" t="s">
        <v>36</v>
      </c>
      <c r="G4" s="11">
        <v>1</v>
      </c>
      <c r="H4" s="80" t="s">
        <v>38</v>
      </c>
      <c r="I4" s="5">
        <v>290000</v>
      </c>
      <c r="J4" s="5">
        <v>290000</v>
      </c>
      <c r="K4" s="81">
        <v>43963</v>
      </c>
      <c r="L4" s="84">
        <v>43964</v>
      </c>
      <c r="M4" s="81" t="s">
        <v>250</v>
      </c>
    </row>
    <row r="5" spans="1:14" s="4" customFormat="1" ht="22.5" customHeight="1">
      <c r="A5" s="6" t="s">
        <v>242</v>
      </c>
      <c r="B5" s="41" t="s">
        <v>8</v>
      </c>
      <c r="C5" s="17"/>
      <c r="D5" s="107" t="s">
        <v>179</v>
      </c>
      <c r="E5" s="19" t="s">
        <v>80</v>
      </c>
      <c r="F5" s="10" t="s">
        <v>81</v>
      </c>
      <c r="G5" s="11">
        <v>3</v>
      </c>
      <c r="H5" s="10" t="s">
        <v>34</v>
      </c>
      <c r="I5" s="104">
        <v>3000000</v>
      </c>
      <c r="J5" s="104">
        <v>2728000</v>
      </c>
      <c r="K5" s="81">
        <v>43977</v>
      </c>
      <c r="L5" s="81">
        <v>43979</v>
      </c>
      <c r="M5" s="81"/>
      <c r="N5" s="78"/>
    </row>
    <row r="6" spans="1:14" s="4" customFormat="1" ht="22.5" customHeight="1">
      <c r="A6" s="9" t="s">
        <v>171</v>
      </c>
      <c r="B6" s="41" t="s">
        <v>8</v>
      </c>
      <c r="C6" s="17"/>
      <c r="D6" s="6" t="s">
        <v>180</v>
      </c>
      <c r="E6" s="6" t="s">
        <v>172</v>
      </c>
      <c r="F6" s="10" t="s">
        <v>173</v>
      </c>
      <c r="G6" s="26"/>
      <c r="H6" s="9" t="s">
        <v>249</v>
      </c>
      <c r="I6" s="24">
        <v>121000</v>
      </c>
      <c r="J6" s="105">
        <v>121000</v>
      </c>
      <c r="K6" s="84">
        <v>43977</v>
      </c>
      <c r="L6" s="84"/>
      <c r="M6" s="81">
        <v>43979</v>
      </c>
    </row>
    <row r="7" spans="1:14" s="4" customFormat="1" ht="22.5" customHeight="1">
      <c r="A7" s="9" t="s">
        <v>221</v>
      </c>
      <c r="B7" s="41" t="s">
        <v>8</v>
      </c>
      <c r="C7" s="17"/>
      <c r="D7" s="6" t="s">
        <v>185</v>
      </c>
      <c r="E7" s="6" t="s">
        <v>50</v>
      </c>
      <c r="F7" s="10" t="s">
        <v>186</v>
      </c>
      <c r="G7" s="26"/>
      <c r="H7" s="9" t="s">
        <v>182</v>
      </c>
      <c r="I7" s="24">
        <v>30250</v>
      </c>
      <c r="J7" s="105">
        <v>30250</v>
      </c>
      <c r="K7" s="84">
        <v>43977</v>
      </c>
      <c r="L7" s="84">
        <v>43935</v>
      </c>
      <c r="M7" s="84">
        <v>43979</v>
      </c>
    </row>
    <row r="8" spans="1:14" s="4" customFormat="1" ht="22.5" customHeight="1">
      <c r="A8" s="9" t="s">
        <v>206</v>
      </c>
      <c r="B8" s="41" t="s">
        <v>8</v>
      </c>
      <c r="C8" s="17"/>
      <c r="D8" s="6" t="s">
        <v>187</v>
      </c>
      <c r="E8" s="6" t="s">
        <v>188</v>
      </c>
      <c r="F8" s="10" t="s">
        <v>189</v>
      </c>
      <c r="G8" s="26"/>
      <c r="H8" s="9" t="s">
        <v>182</v>
      </c>
      <c r="I8" s="24">
        <v>16500</v>
      </c>
      <c r="J8" s="105">
        <v>16500</v>
      </c>
      <c r="K8" s="84">
        <v>43977</v>
      </c>
      <c r="L8" s="84"/>
      <c r="M8" s="84">
        <v>43969</v>
      </c>
    </row>
    <row r="9" spans="1:14" s="138" customFormat="1" ht="22.5" customHeight="1">
      <c r="A9" s="132" t="s">
        <v>222</v>
      </c>
      <c r="B9" s="133" t="s">
        <v>8</v>
      </c>
      <c r="C9" s="134"/>
      <c r="D9" s="108" t="s">
        <v>190</v>
      </c>
      <c r="E9" s="108" t="s">
        <v>200</v>
      </c>
      <c r="F9" s="135" t="s">
        <v>201</v>
      </c>
      <c r="G9" s="136"/>
      <c r="H9" s="132" t="s">
        <v>182</v>
      </c>
      <c r="I9" s="105">
        <v>74250</v>
      </c>
      <c r="J9" s="105">
        <v>74250</v>
      </c>
      <c r="K9" s="84">
        <v>43977</v>
      </c>
      <c r="L9" s="137">
        <v>43896</v>
      </c>
      <c r="M9" s="137">
        <v>43979</v>
      </c>
    </row>
    <row r="10" spans="1:14" s="4" customFormat="1" ht="22.5" customHeight="1">
      <c r="A10" s="131" t="s">
        <v>223</v>
      </c>
      <c r="B10" s="41" t="s">
        <v>8</v>
      </c>
      <c r="C10" s="17"/>
      <c r="D10" s="6" t="s">
        <v>227</v>
      </c>
      <c r="E10" s="6" t="s">
        <v>228</v>
      </c>
      <c r="F10" s="79" t="s">
        <v>202</v>
      </c>
      <c r="G10" s="26"/>
      <c r="H10" s="80" t="s">
        <v>248</v>
      </c>
      <c r="I10" s="24">
        <v>373000</v>
      </c>
      <c r="J10" s="24">
        <v>373000</v>
      </c>
      <c r="K10" s="84">
        <v>43977</v>
      </c>
      <c r="L10" s="84"/>
      <c r="M10" s="84">
        <v>43979</v>
      </c>
    </row>
    <row r="11" spans="1:14" s="4" customFormat="1" ht="22.5" customHeight="1">
      <c r="A11" s="131" t="s">
        <v>224</v>
      </c>
      <c r="B11" s="41" t="s">
        <v>8</v>
      </c>
      <c r="C11" s="17"/>
      <c r="D11" s="6" t="s">
        <v>211</v>
      </c>
      <c r="E11" s="6" t="s">
        <v>210</v>
      </c>
      <c r="F11" s="79" t="s">
        <v>202</v>
      </c>
      <c r="G11" s="26"/>
      <c r="H11" s="80" t="s">
        <v>229</v>
      </c>
      <c r="I11" s="24">
        <v>38500</v>
      </c>
      <c r="J11" s="24">
        <v>38500</v>
      </c>
      <c r="K11" s="84">
        <v>43977</v>
      </c>
      <c r="L11" s="84">
        <v>43903</v>
      </c>
      <c r="M11" s="84">
        <v>43979</v>
      </c>
    </row>
    <row r="12" spans="1:14" s="4" customFormat="1" ht="22.5" customHeight="1">
      <c r="A12" s="131" t="s">
        <v>225</v>
      </c>
      <c r="B12" s="41" t="s">
        <v>8</v>
      </c>
      <c r="C12" s="17"/>
      <c r="D12" s="6" t="s">
        <v>230</v>
      </c>
      <c r="E12" s="6" t="s">
        <v>217</v>
      </c>
      <c r="F12" s="79" t="s">
        <v>218</v>
      </c>
      <c r="G12" s="26"/>
      <c r="H12" s="80" t="s">
        <v>160</v>
      </c>
      <c r="I12" s="24">
        <v>5500</v>
      </c>
      <c r="J12" s="24">
        <v>5500</v>
      </c>
      <c r="K12" s="84">
        <v>43977</v>
      </c>
      <c r="L12" s="84">
        <v>43900</v>
      </c>
      <c r="M12" s="84">
        <v>43979</v>
      </c>
    </row>
    <row r="13" spans="1:14" s="4" customFormat="1" ht="22.5" customHeight="1">
      <c r="A13" s="131" t="s">
        <v>226</v>
      </c>
      <c r="B13" s="41" t="s">
        <v>8</v>
      </c>
      <c r="C13" s="17"/>
      <c r="D13" s="6" t="s">
        <v>231</v>
      </c>
      <c r="E13" s="6" t="s">
        <v>232</v>
      </c>
      <c r="F13" s="10" t="s">
        <v>218</v>
      </c>
      <c r="G13" s="26"/>
      <c r="H13" s="9" t="s">
        <v>219</v>
      </c>
      <c r="I13" s="24">
        <v>5500</v>
      </c>
      <c r="J13" s="24">
        <v>5500</v>
      </c>
      <c r="K13" s="84">
        <v>43977</v>
      </c>
      <c r="L13" s="84"/>
      <c r="M13" s="84">
        <v>43979</v>
      </c>
    </row>
    <row r="14" spans="1:14" s="4" customFormat="1" ht="22.5" customHeight="1">
      <c r="A14" s="131" t="s">
        <v>233</v>
      </c>
      <c r="B14" s="41" t="s">
        <v>8</v>
      </c>
      <c r="C14" s="59"/>
      <c r="D14" s="70" t="s">
        <v>234</v>
      </c>
      <c r="E14" s="70" t="s">
        <v>235</v>
      </c>
      <c r="F14" s="67" t="s">
        <v>236</v>
      </c>
      <c r="G14" s="61">
        <v>2</v>
      </c>
      <c r="H14" s="18" t="s">
        <v>237</v>
      </c>
      <c r="I14" s="5">
        <v>665500</v>
      </c>
      <c r="J14" s="5">
        <v>665500</v>
      </c>
      <c r="K14" s="84"/>
      <c r="L14" s="84">
        <v>43978</v>
      </c>
      <c r="M14" s="81">
        <v>43979</v>
      </c>
    </row>
    <row r="15" spans="1:14" s="4" customFormat="1" ht="22.5" customHeight="1">
      <c r="A15" s="131" t="s">
        <v>251</v>
      </c>
      <c r="B15" s="41" t="s">
        <v>45</v>
      </c>
      <c r="C15" s="59"/>
      <c r="D15" s="70"/>
      <c r="E15" s="70"/>
      <c r="F15" s="67" t="s">
        <v>252</v>
      </c>
      <c r="G15" s="61"/>
      <c r="H15" s="18" t="s">
        <v>253</v>
      </c>
      <c r="I15" s="5">
        <v>55000</v>
      </c>
      <c r="J15" s="5">
        <v>55000</v>
      </c>
      <c r="K15" s="84"/>
      <c r="L15" s="84"/>
      <c r="M15" s="81"/>
    </row>
    <row r="16" spans="1:14" s="4" customFormat="1" ht="22.5" customHeight="1">
      <c r="A16" s="131" t="s">
        <v>243</v>
      </c>
      <c r="B16" s="41" t="s">
        <v>12</v>
      </c>
      <c r="C16" s="17"/>
      <c r="D16" s="6" t="s">
        <v>244</v>
      </c>
      <c r="E16" s="6" t="s">
        <v>245</v>
      </c>
      <c r="F16" s="10" t="s">
        <v>246</v>
      </c>
      <c r="G16" s="26"/>
      <c r="H16" s="80" t="s">
        <v>247</v>
      </c>
      <c r="I16" s="24">
        <v>6000</v>
      </c>
      <c r="J16" s="24">
        <v>6000</v>
      </c>
      <c r="K16" s="84">
        <v>43977</v>
      </c>
      <c r="L16" s="84"/>
      <c r="M16" s="84"/>
    </row>
    <row r="17" spans="1:11" ht="22.5" customHeight="1">
      <c r="A17" s="180" t="s">
        <v>6</v>
      </c>
      <c r="B17" s="181"/>
      <c r="C17" s="181"/>
      <c r="D17" s="181"/>
      <c r="E17" s="181"/>
      <c r="F17" s="182"/>
      <c r="G17" s="2">
        <f>SUM(G3:G14)</f>
        <v>7</v>
      </c>
      <c r="H17" s="12"/>
      <c r="I17" s="7">
        <f>SUM(I2:I16)</f>
        <v>5070000</v>
      </c>
      <c r="J17" s="7">
        <f>SUM(J2:J16)</f>
        <v>4798000</v>
      </c>
      <c r="K17" s="83"/>
    </row>
  </sheetData>
  <mergeCells count="1">
    <mergeCell ref="A17:F17"/>
  </mergeCells>
  <phoneticPr fontId="2"/>
  <dataValidations count="1">
    <dataValidation type="list" allowBlank="1" showInputMessage="1" showErrorMessage="1" sqref="B2:B5 B6:B16" xr:uid="{EB0FA0C9-3C1A-4532-B2CD-E912F63C672E}">
      <formula1>顧客</formula1>
    </dataValidation>
  </dataValidations>
  <pageMargins left="0.19685039370078741" right="0.19685039370078741" top="0.8" bottom="0.23622047244094491" header="0.52" footer="0.19685039370078741"/>
  <pageSetup paperSize="9" fitToHeight="0" orientation="landscape" verticalDpi="1200" r:id="rId1"/>
  <headerFooter>
    <oddHeader>&amp;C&amp;"Meiryo UI,標準"&amp;12太田工場月次売上明細書(&amp;A）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N21"/>
  <sheetViews>
    <sheetView zoomScaleNormal="100" zoomScaleSheetLayoutView="100" workbookViewId="0">
      <selection activeCell="A14" sqref="A14:XFD14"/>
    </sheetView>
  </sheetViews>
  <sheetFormatPr defaultColWidth="9" defaultRowHeight="22.5" customHeight="1"/>
  <cols>
    <col min="1" max="1" width="11.109375" style="1" bestFit="1" customWidth="1"/>
    <col min="2" max="2" width="17" style="1" customWidth="1"/>
    <col min="3" max="3" width="9" style="4" customWidth="1"/>
    <col min="4" max="4" width="8.109375" style="1" customWidth="1"/>
    <col min="5" max="5" width="13.33203125" style="1" bestFit="1" customWidth="1"/>
    <col min="6" max="6" width="26.77734375" style="1" customWidth="1"/>
    <col min="7" max="7" width="5.77734375" style="4" customWidth="1"/>
    <col min="8" max="8" width="31.109375" style="1" bestFit="1" customWidth="1"/>
    <col min="9" max="10" width="12.77734375" style="8" bestFit="1" customWidth="1"/>
    <col min="11" max="11" width="10.77734375" style="81" customWidth="1"/>
    <col min="12" max="12" width="10.77734375" style="83" customWidth="1"/>
    <col min="13" max="13" width="10.77734375" style="81" customWidth="1"/>
    <col min="14" max="16384" width="9" style="1"/>
  </cols>
  <sheetData>
    <row r="1" spans="1:14" s="4" customFormat="1" ht="22.5" customHeight="1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81" t="s">
        <v>19</v>
      </c>
      <c r="L1" s="81" t="s">
        <v>17</v>
      </c>
      <c r="M1" s="81" t="s">
        <v>18</v>
      </c>
    </row>
    <row r="2" spans="1:14" s="4" customFormat="1" ht="22.5" customHeight="1">
      <c r="A2" s="25" t="s">
        <v>212</v>
      </c>
      <c r="B2" s="10" t="s">
        <v>8</v>
      </c>
      <c r="C2" s="17"/>
      <c r="D2" s="6" t="s">
        <v>57</v>
      </c>
      <c r="E2" s="106" t="s">
        <v>54</v>
      </c>
      <c r="F2" s="23" t="s">
        <v>55</v>
      </c>
      <c r="G2" s="11">
        <v>1</v>
      </c>
      <c r="H2" s="80" t="s">
        <v>56</v>
      </c>
      <c r="I2" s="5">
        <v>349000</v>
      </c>
      <c r="J2" s="140">
        <v>209000</v>
      </c>
      <c r="K2" s="81">
        <v>43998</v>
      </c>
      <c r="L2" s="84">
        <v>43992</v>
      </c>
      <c r="M2" s="81"/>
    </row>
    <row r="3" spans="1:14" s="4" customFormat="1" ht="22.5" customHeight="1">
      <c r="A3" s="25" t="s">
        <v>213</v>
      </c>
      <c r="B3" s="10" t="s">
        <v>8</v>
      </c>
      <c r="C3" s="17"/>
      <c r="D3" s="6" t="s">
        <v>58</v>
      </c>
      <c r="E3" s="106" t="s">
        <v>59</v>
      </c>
      <c r="F3" s="23" t="s">
        <v>60</v>
      </c>
      <c r="G3" s="11">
        <v>1</v>
      </c>
      <c r="H3" s="80" t="s">
        <v>61</v>
      </c>
      <c r="I3" s="5">
        <v>184000</v>
      </c>
      <c r="J3" s="140">
        <v>105000</v>
      </c>
      <c r="K3" s="81">
        <v>43998</v>
      </c>
      <c r="L3" s="84">
        <v>43992</v>
      </c>
      <c r="M3" s="81"/>
    </row>
    <row r="4" spans="1:14" ht="22.5" customHeight="1">
      <c r="A4" s="9" t="s">
        <v>136</v>
      </c>
      <c r="B4" s="41" t="s">
        <v>8</v>
      </c>
      <c r="C4" s="26"/>
      <c r="D4" s="6" t="s">
        <v>193</v>
      </c>
      <c r="E4" s="106" t="s">
        <v>192</v>
      </c>
      <c r="F4" s="10" t="s">
        <v>98</v>
      </c>
      <c r="G4" s="11">
        <v>4</v>
      </c>
      <c r="H4" s="10" t="s">
        <v>99</v>
      </c>
      <c r="I4" s="5">
        <v>8910000</v>
      </c>
      <c r="J4" s="140">
        <v>8910000</v>
      </c>
      <c r="K4" s="81">
        <v>44004</v>
      </c>
      <c r="L4" s="81">
        <v>44012</v>
      </c>
    </row>
    <row r="5" spans="1:14" s="4" customFormat="1" ht="22.5" customHeight="1">
      <c r="A5" s="6" t="s">
        <v>152</v>
      </c>
      <c r="B5" s="41" t="s">
        <v>8</v>
      </c>
      <c r="C5" s="17"/>
      <c r="D5" s="6" t="s">
        <v>181</v>
      </c>
      <c r="E5" s="106" t="s">
        <v>133</v>
      </c>
      <c r="F5" s="23" t="s">
        <v>134</v>
      </c>
      <c r="G5" s="11">
        <v>2</v>
      </c>
      <c r="H5" s="6" t="s">
        <v>34</v>
      </c>
      <c r="I5" s="5">
        <v>2000000</v>
      </c>
      <c r="J5" s="104">
        <v>1700000</v>
      </c>
      <c r="K5" s="81">
        <v>43977</v>
      </c>
      <c r="L5" s="84">
        <v>43985</v>
      </c>
      <c r="M5" s="81"/>
    </row>
    <row r="6" spans="1:14" ht="22.5" customHeight="1">
      <c r="A6" s="6" t="s">
        <v>142</v>
      </c>
      <c r="B6" s="10" t="s">
        <v>8</v>
      </c>
      <c r="C6" s="26"/>
      <c r="D6" s="6" t="s">
        <v>191</v>
      </c>
      <c r="E6" s="106" t="s">
        <v>143</v>
      </c>
      <c r="F6" s="10" t="s">
        <v>144</v>
      </c>
      <c r="G6" s="11">
        <v>2</v>
      </c>
      <c r="H6" s="10" t="s">
        <v>145</v>
      </c>
      <c r="I6" s="5">
        <v>2778000</v>
      </c>
      <c r="J6" s="104">
        <v>2264000</v>
      </c>
      <c r="K6" s="81">
        <v>44004</v>
      </c>
      <c r="L6" s="81">
        <v>44012</v>
      </c>
    </row>
    <row r="7" spans="1:14" s="4" customFormat="1" ht="22.5" customHeight="1">
      <c r="A7" s="25" t="s">
        <v>277</v>
      </c>
      <c r="B7" s="10" t="s">
        <v>257</v>
      </c>
      <c r="C7" s="26"/>
      <c r="D7" s="108" t="s">
        <v>255</v>
      </c>
      <c r="E7" s="106" t="s">
        <v>254</v>
      </c>
      <c r="F7" s="10" t="s">
        <v>274</v>
      </c>
      <c r="G7" s="11"/>
      <c r="H7" s="10" t="s">
        <v>275</v>
      </c>
      <c r="I7" s="5">
        <v>8250</v>
      </c>
      <c r="J7" s="140">
        <v>8250</v>
      </c>
      <c r="K7" s="81">
        <v>44004</v>
      </c>
      <c r="L7" s="84"/>
      <c r="M7" s="84">
        <v>44007</v>
      </c>
    </row>
    <row r="8" spans="1:14" s="4" customFormat="1" ht="22.5" customHeight="1">
      <c r="A8" s="25" t="s">
        <v>278</v>
      </c>
      <c r="B8" s="10" t="s">
        <v>258</v>
      </c>
      <c r="C8" s="26"/>
      <c r="D8" s="108" t="s">
        <v>256</v>
      </c>
      <c r="E8" s="106" t="s">
        <v>254</v>
      </c>
      <c r="F8" s="10" t="s">
        <v>273</v>
      </c>
      <c r="G8" s="11"/>
      <c r="H8" s="10" t="s">
        <v>283</v>
      </c>
      <c r="I8" s="5">
        <v>41250</v>
      </c>
      <c r="J8" s="140">
        <v>41250</v>
      </c>
      <c r="K8" s="81">
        <v>44004</v>
      </c>
      <c r="L8" s="84"/>
      <c r="M8" s="84">
        <v>44007</v>
      </c>
    </row>
    <row r="9" spans="1:14" s="4" customFormat="1" ht="22.5" customHeight="1">
      <c r="A9" s="25" t="s">
        <v>279</v>
      </c>
      <c r="B9" s="10" t="s">
        <v>8</v>
      </c>
      <c r="C9" s="26"/>
      <c r="D9" s="6" t="s">
        <v>260</v>
      </c>
      <c r="E9" s="106" t="s">
        <v>259</v>
      </c>
      <c r="F9" s="10" t="s">
        <v>261</v>
      </c>
      <c r="G9" s="11"/>
      <c r="H9" s="10" t="s">
        <v>276</v>
      </c>
      <c r="I9" s="5">
        <v>22000</v>
      </c>
      <c r="J9" s="140">
        <v>22000</v>
      </c>
      <c r="K9" s="81">
        <v>44004</v>
      </c>
      <c r="L9" s="84"/>
      <c r="M9" s="84">
        <v>44007</v>
      </c>
    </row>
    <row r="10" spans="1:14" s="4" customFormat="1" ht="22.5" customHeight="1">
      <c r="A10" s="25" t="s">
        <v>280</v>
      </c>
      <c r="B10" s="10" t="s">
        <v>8</v>
      </c>
      <c r="C10" s="26"/>
      <c r="D10" s="6" t="s">
        <v>264</v>
      </c>
      <c r="E10" s="106" t="s">
        <v>259</v>
      </c>
      <c r="F10" s="10" t="s">
        <v>261</v>
      </c>
      <c r="G10" s="11"/>
      <c r="H10" s="14" t="s">
        <v>262</v>
      </c>
      <c r="I10" s="5">
        <v>110000</v>
      </c>
      <c r="J10" s="140">
        <v>110000</v>
      </c>
      <c r="K10" s="81">
        <v>44004</v>
      </c>
      <c r="L10" s="84"/>
      <c r="M10" s="84">
        <v>44007</v>
      </c>
    </row>
    <row r="11" spans="1:14" s="4" customFormat="1" ht="22.5" customHeight="1">
      <c r="A11" s="25" t="s">
        <v>281</v>
      </c>
      <c r="B11" s="41" t="s">
        <v>8</v>
      </c>
      <c r="C11" s="26"/>
      <c r="D11" s="6" t="s">
        <v>269</v>
      </c>
      <c r="E11" s="106" t="s">
        <v>266</v>
      </c>
      <c r="F11" s="10" t="s">
        <v>267</v>
      </c>
      <c r="G11" s="11"/>
      <c r="H11" s="10" t="s">
        <v>270</v>
      </c>
      <c r="I11" s="5">
        <v>55000</v>
      </c>
      <c r="J11" s="140">
        <v>49500</v>
      </c>
      <c r="K11" s="81">
        <v>44004</v>
      </c>
      <c r="L11" s="81"/>
      <c r="M11" s="81">
        <v>44007</v>
      </c>
    </row>
    <row r="12" spans="1:14" s="4" customFormat="1" ht="22.5" customHeight="1">
      <c r="A12" s="25" t="s">
        <v>282</v>
      </c>
      <c r="B12" s="10" t="s">
        <v>8</v>
      </c>
      <c r="C12" s="26"/>
      <c r="D12" s="6" t="s">
        <v>263</v>
      </c>
      <c r="E12" s="106" t="s">
        <v>265</v>
      </c>
      <c r="F12" s="10" t="s">
        <v>267</v>
      </c>
      <c r="G12" s="11"/>
      <c r="H12" s="18" t="s">
        <v>268</v>
      </c>
      <c r="I12" s="5">
        <v>22000</v>
      </c>
      <c r="J12" s="140">
        <v>22000</v>
      </c>
      <c r="K12" s="81">
        <v>44004</v>
      </c>
      <c r="L12" s="81"/>
      <c r="M12" s="81">
        <v>44007</v>
      </c>
    </row>
    <row r="13" spans="1:14" s="4" customFormat="1" ht="22.5" customHeight="1">
      <c r="A13" s="6" t="s">
        <v>289</v>
      </c>
      <c r="B13" s="10" t="s">
        <v>287</v>
      </c>
      <c r="C13" s="26"/>
      <c r="D13" s="6" t="s">
        <v>288</v>
      </c>
      <c r="E13" s="106" t="s">
        <v>292</v>
      </c>
      <c r="F13" s="10" t="s">
        <v>186</v>
      </c>
      <c r="G13" s="11"/>
      <c r="H13" s="18" t="s">
        <v>286</v>
      </c>
      <c r="I13" s="5">
        <v>110000</v>
      </c>
      <c r="J13" s="140">
        <v>110000</v>
      </c>
      <c r="K13" s="81">
        <v>44004</v>
      </c>
      <c r="L13" s="81"/>
      <c r="M13" s="81">
        <v>44007</v>
      </c>
    </row>
    <row r="14" spans="1:14" s="4" customFormat="1" ht="22.5" customHeight="1">
      <c r="A14" s="6" t="s">
        <v>291</v>
      </c>
      <c r="B14" s="10" t="s">
        <v>287</v>
      </c>
      <c r="C14" s="26"/>
      <c r="D14" s="6" t="s">
        <v>290</v>
      </c>
      <c r="E14" s="106" t="s">
        <v>80</v>
      </c>
      <c r="F14" s="10" t="s">
        <v>81</v>
      </c>
      <c r="G14" s="11">
        <v>3</v>
      </c>
      <c r="H14" s="18" t="s">
        <v>303</v>
      </c>
      <c r="I14" s="5">
        <v>68750</v>
      </c>
      <c r="J14" s="140">
        <v>68750</v>
      </c>
      <c r="K14" s="81">
        <v>44006</v>
      </c>
      <c r="L14" s="81"/>
      <c r="M14" s="81">
        <v>44007</v>
      </c>
    </row>
    <row r="15" spans="1:14" s="4" customFormat="1" ht="22.5" customHeight="1">
      <c r="A15" s="6" t="s">
        <v>300</v>
      </c>
      <c r="B15" s="10" t="s">
        <v>8</v>
      </c>
      <c r="C15" s="26"/>
      <c r="D15" s="6" t="s">
        <v>301</v>
      </c>
      <c r="E15" s="106" t="s">
        <v>298</v>
      </c>
      <c r="F15" s="18" t="s">
        <v>299</v>
      </c>
      <c r="G15" s="11"/>
      <c r="H15" s="18" t="s">
        <v>302</v>
      </c>
      <c r="I15" s="5">
        <v>247500</v>
      </c>
      <c r="J15" s="140">
        <v>247500</v>
      </c>
      <c r="K15" s="81">
        <v>44006</v>
      </c>
      <c r="L15" s="81"/>
      <c r="M15" s="81">
        <v>44007</v>
      </c>
    </row>
    <row r="16" spans="1:14" s="4" customFormat="1" ht="22.5" customHeight="1">
      <c r="A16" s="13" t="s">
        <v>307</v>
      </c>
      <c r="B16" s="10" t="s">
        <v>30</v>
      </c>
      <c r="C16" s="59"/>
      <c r="D16" s="6" t="s">
        <v>238</v>
      </c>
      <c r="E16" s="106" t="s">
        <v>239</v>
      </c>
      <c r="F16" s="10" t="s">
        <v>75</v>
      </c>
      <c r="G16" s="11"/>
      <c r="H16" s="10" t="s">
        <v>240</v>
      </c>
      <c r="I16" s="5">
        <v>48000</v>
      </c>
      <c r="J16" s="104">
        <v>48000</v>
      </c>
      <c r="K16" s="81">
        <v>44006</v>
      </c>
      <c r="L16" s="81"/>
      <c r="M16" s="81"/>
      <c r="N16" s="82"/>
    </row>
    <row r="17" spans="1:13" s="4" customFormat="1" ht="22.5" customHeight="1">
      <c r="A17" s="6" t="s">
        <v>306</v>
      </c>
      <c r="B17" s="41" t="s">
        <v>45</v>
      </c>
      <c r="C17" s="26"/>
      <c r="D17" s="6"/>
      <c r="E17" s="106"/>
      <c r="F17" s="10" t="s">
        <v>271</v>
      </c>
      <c r="G17" s="11"/>
      <c r="H17" s="18" t="s">
        <v>272</v>
      </c>
      <c r="I17" s="5">
        <v>24000</v>
      </c>
      <c r="J17" s="5">
        <v>24000</v>
      </c>
      <c r="K17" s="81">
        <v>44006</v>
      </c>
      <c r="L17" s="81"/>
      <c r="M17" s="81"/>
    </row>
    <row r="18" spans="1:13" ht="22.5" customHeight="1">
      <c r="A18" s="180" t="s">
        <v>6</v>
      </c>
      <c r="B18" s="181"/>
      <c r="C18" s="181"/>
      <c r="D18" s="181"/>
      <c r="E18" s="181"/>
      <c r="F18" s="182"/>
      <c r="G18" s="2">
        <f>SUM(G2:G17)</f>
        <v>13</v>
      </c>
      <c r="H18" s="12"/>
      <c r="I18" s="7">
        <f>SUM(I2:I17)</f>
        <v>14977750</v>
      </c>
      <c r="J18" s="7">
        <f>SUM(J2:J17)</f>
        <v>13939250</v>
      </c>
    </row>
    <row r="21" spans="1:13" ht="22.5" customHeight="1">
      <c r="H21" s="112"/>
    </row>
  </sheetData>
  <mergeCells count="1">
    <mergeCell ref="A18:F18"/>
  </mergeCells>
  <phoneticPr fontId="2"/>
  <dataValidations count="1">
    <dataValidation type="list" allowBlank="1" showInputMessage="1" showErrorMessage="1" sqref="B2:B17" xr:uid="{3F59382D-5FD6-4833-B5DC-67BE70C4FCAA}">
      <formula1>顧客</formula1>
    </dataValidation>
  </dataValidations>
  <pageMargins left="0.27" right="0.19685039370078741" top="0.97" bottom="0.23622047244094491" header="0.68" footer="0.19685039370078741"/>
  <pageSetup paperSize="9" scale="98" orientation="landscape" verticalDpi="1200" r:id="rId1"/>
  <headerFooter>
    <oddHeader>&amp;C&amp;"Meiryo UI,標準"&amp;12太田工場月次売上明細書(&amp;A）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N18"/>
  <sheetViews>
    <sheetView zoomScaleNormal="100" zoomScaleSheetLayoutView="100" workbookViewId="0">
      <selection activeCell="D14" sqref="D14:H14"/>
    </sheetView>
  </sheetViews>
  <sheetFormatPr defaultColWidth="9" defaultRowHeight="22.5" customHeight="1"/>
  <cols>
    <col min="1" max="1" width="13.21875" style="1" bestFit="1" customWidth="1"/>
    <col min="2" max="2" width="18.21875" style="1" customWidth="1"/>
    <col min="3" max="3" width="8.109375" style="1" customWidth="1"/>
    <col min="4" max="4" width="8.44140625" style="4" customWidth="1"/>
    <col min="5" max="5" width="17.109375" style="78" bestFit="1" customWidth="1"/>
    <col min="6" max="6" width="27.77734375" style="1" customWidth="1"/>
    <col min="7" max="7" width="4.77734375" style="4" bestFit="1" customWidth="1"/>
    <col min="8" max="8" width="18" style="1" bestFit="1" customWidth="1"/>
    <col min="9" max="10" width="12.77734375" style="8" bestFit="1" customWidth="1"/>
    <col min="11" max="11" width="10.77734375" style="83" customWidth="1"/>
    <col min="12" max="12" width="10.77734375" style="81" customWidth="1"/>
    <col min="13" max="13" width="10.77734375" style="83" customWidth="1"/>
    <col min="14" max="14" width="12.88671875" style="1" bestFit="1" customWidth="1"/>
    <col min="15" max="15" width="11.44140625" style="1" bestFit="1" customWidth="1"/>
    <col min="16" max="16384" width="9" style="1"/>
  </cols>
  <sheetData>
    <row r="1" spans="1:14" s="4" customFormat="1" ht="22.5" customHeight="1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81" t="s">
        <v>19</v>
      </c>
      <c r="L1" s="81" t="s">
        <v>17</v>
      </c>
      <c r="M1" s="81" t="s">
        <v>18</v>
      </c>
      <c r="N1" s="4" t="s">
        <v>100</v>
      </c>
    </row>
    <row r="2" spans="1:14" s="4" customFormat="1" ht="22.5" customHeight="1">
      <c r="A2" s="132" t="s">
        <v>135</v>
      </c>
      <c r="B2" s="10" t="s">
        <v>8</v>
      </c>
      <c r="C2" s="59"/>
      <c r="D2" s="109" t="s">
        <v>207</v>
      </c>
      <c r="E2" s="19" t="s">
        <v>198</v>
      </c>
      <c r="F2" s="10" t="s">
        <v>96</v>
      </c>
      <c r="G2" s="11">
        <v>2</v>
      </c>
      <c r="H2" s="9" t="s">
        <v>97</v>
      </c>
      <c r="I2" s="104">
        <v>3700000</v>
      </c>
      <c r="J2" s="104">
        <v>3700000</v>
      </c>
      <c r="K2" s="84">
        <v>44033</v>
      </c>
      <c r="L2" s="81">
        <v>44047</v>
      </c>
      <c r="M2" s="81"/>
    </row>
    <row r="3" spans="1:14" s="129" customFormat="1" ht="22.5" customHeight="1">
      <c r="A3" s="146" t="s">
        <v>147</v>
      </c>
      <c r="B3" s="10" t="s">
        <v>8</v>
      </c>
      <c r="C3" s="59"/>
      <c r="D3" s="70" t="s">
        <v>194</v>
      </c>
      <c r="E3" s="58" t="s">
        <v>148</v>
      </c>
      <c r="F3" s="58" t="s">
        <v>149</v>
      </c>
      <c r="G3" s="11">
        <v>4</v>
      </c>
      <c r="H3" s="18" t="s">
        <v>34</v>
      </c>
      <c r="I3" s="116">
        <v>3318000</v>
      </c>
      <c r="J3" s="116">
        <v>3318000</v>
      </c>
      <c r="K3" s="127">
        <v>44039</v>
      </c>
      <c r="L3" s="128">
        <v>44033</v>
      </c>
      <c r="M3" s="127">
        <v>44040</v>
      </c>
    </row>
    <row r="4" spans="1:14" s="4" customFormat="1" ht="22.5" customHeight="1">
      <c r="A4" s="147" t="s">
        <v>208</v>
      </c>
      <c r="B4" s="41" t="s">
        <v>8</v>
      </c>
      <c r="C4" s="11"/>
      <c r="D4" s="109" t="s">
        <v>220</v>
      </c>
      <c r="E4" s="10" t="s">
        <v>93</v>
      </c>
      <c r="F4" s="10" t="s">
        <v>352</v>
      </c>
      <c r="G4" s="26">
        <v>1</v>
      </c>
      <c r="H4" s="18" t="s">
        <v>34</v>
      </c>
      <c r="I4" s="16">
        <v>1180000</v>
      </c>
      <c r="J4" s="16">
        <v>1180000</v>
      </c>
      <c r="K4" s="127">
        <v>44039</v>
      </c>
      <c r="L4" s="81">
        <v>44028</v>
      </c>
      <c r="M4" s="81">
        <v>44040</v>
      </c>
    </row>
    <row r="5" spans="1:14" s="4" customFormat="1" ht="23.25" customHeight="1">
      <c r="A5" s="108" t="s">
        <v>294</v>
      </c>
      <c r="B5" s="41" t="s">
        <v>8</v>
      </c>
      <c r="C5" s="17"/>
      <c r="D5" s="109" t="s">
        <v>357</v>
      </c>
      <c r="E5" s="19" t="s">
        <v>90</v>
      </c>
      <c r="F5" s="10" t="s">
        <v>91</v>
      </c>
      <c r="G5" s="11">
        <v>4</v>
      </c>
      <c r="H5" s="10" t="s">
        <v>34</v>
      </c>
      <c r="I5" s="104">
        <v>4596000</v>
      </c>
      <c r="J5" s="104">
        <v>4596000</v>
      </c>
      <c r="K5" s="127">
        <v>44039</v>
      </c>
      <c r="L5" s="81">
        <v>44040</v>
      </c>
      <c r="M5" s="81">
        <v>44040</v>
      </c>
      <c r="N5" s="78"/>
    </row>
    <row r="6" spans="1:14" s="4" customFormat="1" ht="22.5" customHeight="1">
      <c r="A6" s="108" t="s">
        <v>209</v>
      </c>
      <c r="B6" s="41" t="s">
        <v>8</v>
      </c>
      <c r="C6" s="26"/>
      <c r="D6" s="6" t="s">
        <v>284</v>
      </c>
      <c r="E6" s="106" t="s">
        <v>155</v>
      </c>
      <c r="F6" s="10" t="s">
        <v>156</v>
      </c>
      <c r="G6" s="11">
        <v>2</v>
      </c>
      <c r="H6" s="10" t="s">
        <v>154</v>
      </c>
      <c r="I6" s="5">
        <v>1874000</v>
      </c>
      <c r="J6" s="5">
        <v>1874000</v>
      </c>
      <c r="K6" s="127">
        <v>44039</v>
      </c>
      <c r="L6" s="81">
        <v>44040</v>
      </c>
      <c r="M6" s="84">
        <v>44040</v>
      </c>
    </row>
    <row r="7" spans="1:14" s="4" customFormat="1" ht="22.5" customHeight="1">
      <c r="A7" s="9" t="s">
        <v>215</v>
      </c>
      <c r="B7" s="41" t="s">
        <v>8</v>
      </c>
      <c r="C7" s="17"/>
      <c r="D7" s="108" t="s">
        <v>285</v>
      </c>
      <c r="E7" s="6" t="s">
        <v>214</v>
      </c>
      <c r="F7" s="10" t="s">
        <v>204</v>
      </c>
      <c r="G7" s="11">
        <v>3</v>
      </c>
      <c r="H7" s="10" t="s">
        <v>205</v>
      </c>
      <c r="I7" s="104">
        <v>4500000</v>
      </c>
      <c r="J7" s="104">
        <v>4500000</v>
      </c>
      <c r="K7" s="81">
        <v>44034</v>
      </c>
      <c r="L7" s="81">
        <v>44047</v>
      </c>
      <c r="M7" s="81"/>
    </row>
    <row r="8" spans="1:14" s="4" customFormat="1" ht="22.5" customHeight="1">
      <c r="A8" s="6" t="s">
        <v>308</v>
      </c>
      <c r="B8" s="10" t="s">
        <v>8</v>
      </c>
      <c r="C8" s="26"/>
      <c r="D8" s="108" t="s">
        <v>323</v>
      </c>
      <c r="E8" s="106" t="s">
        <v>309</v>
      </c>
      <c r="F8" s="18" t="s">
        <v>134</v>
      </c>
      <c r="G8" s="11">
        <v>2</v>
      </c>
      <c r="H8" s="139" t="s">
        <v>310</v>
      </c>
      <c r="I8" s="5">
        <v>41250</v>
      </c>
      <c r="J8" s="5">
        <v>41250</v>
      </c>
      <c r="K8" s="81">
        <v>44039</v>
      </c>
      <c r="L8" s="81"/>
      <c r="M8" s="81">
        <v>44040</v>
      </c>
    </row>
    <row r="9" spans="1:14" s="4" customFormat="1" ht="22.5" customHeight="1">
      <c r="A9" s="6" t="s">
        <v>324</v>
      </c>
      <c r="B9" s="10" t="s">
        <v>8</v>
      </c>
      <c r="C9" s="26"/>
      <c r="D9" s="108" t="s">
        <v>325</v>
      </c>
      <c r="E9" s="141" t="s">
        <v>326</v>
      </c>
      <c r="F9" s="18" t="s">
        <v>327</v>
      </c>
      <c r="G9" s="11">
        <v>2</v>
      </c>
      <c r="H9" s="139" t="s">
        <v>310</v>
      </c>
      <c r="I9" s="5">
        <v>11000</v>
      </c>
      <c r="J9" s="5">
        <v>11000</v>
      </c>
      <c r="K9" s="81">
        <v>44039</v>
      </c>
      <c r="L9" s="81"/>
      <c r="M9" s="81">
        <v>44040</v>
      </c>
    </row>
    <row r="10" spans="1:14" s="4" customFormat="1" ht="22.5" customHeight="1">
      <c r="A10" s="6" t="s">
        <v>359</v>
      </c>
      <c r="B10" s="144" t="s">
        <v>8</v>
      </c>
      <c r="C10" s="26"/>
      <c r="D10" s="108" t="s">
        <v>360</v>
      </c>
      <c r="E10" s="106" t="s">
        <v>361</v>
      </c>
      <c r="F10" s="18" t="s">
        <v>362</v>
      </c>
      <c r="G10" s="11">
        <v>1</v>
      </c>
      <c r="H10" s="18" t="s">
        <v>363</v>
      </c>
      <c r="I10" s="5">
        <v>24750</v>
      </c>
      <c r="J10" s="5">
        <v>24750</v>
      </c>
      <c r="K10" s="81">
        <v>44039</v>
      </c>
      <c r="L10" s="81"/>
      <c r="M10" s="81">
        <v>44040</v>
      </c>
    </row>
    <row r="11" spans="1:14" s="4" customFormat="1" ht="22.5" customHeight="1">
      <c r="A11" s="6" t="s">
        <v>366</v>
      </c>
      <c r="B11" s="144" t="s">
        <v>8</v>
      </c>
      <c r="C11" s="26"/>
      <c r="D11" s="145" t="s">
        <v>365</v>
      </c>
      <c r="E11" s="106" t="s">
        <v>364</v>
      </c>
      <c r="F11" s="18" t="s">
        <v>362</v>
      </c>
      <c r="G11" s="11">
        <v>1</v>
      </c>
      <c r="H11" s="18" t="s">
        <v>369</v>
      </c>
      <c r="I11" s="5">
        <v>162250</v>
      </c>
      <c r="J11" s="5">
        <v>151250</v>
      </c>
      <c r="K11" s="81">
        <v>44039</v>
      </c>
      <c r="L11" s="81"/>
      <c r="M11" s="81">
        <v>44040</v>
      </c>
    </row>
    <row r="12" spans="1:14" s="4" customFormat="1" ht="22.5" customHeight="1">
      <c r="A12" s="6" t="s">
        <v>367</v>
      </c>
      <c r="B12" s="144" t="s">
        <v>8</v>
      </c>
      <c r="C12" s="26"/>
      <c r="D12" s="145" t="s">
        <v>368</v>
      </c>
      <c r="E12" s="106" t="s">
        <v>370</v>
      </c>
      <c r="F12" s="18" t="s">
        <v>371</v>
      </c>
      <c r="G12" s="11">
        <v>2</v>
      </c>
      <c r="H12" s="18" t="s">
        <v>372</v>
      </c>
      <c r="I12" s="5">
        <v>41250</v>
      </c>
      <c r="J12" s="5">
        <v>41250</v>
      </c>
      <c r="K12" s="81">
        <v>44039</v>
      </c>
      <c r="L12" s="81"/>
      <c r="M12" s="81">
        <v>44040</v>
      </c>
    </row>
    <row r="13" spans="1:14" s="4" customFormat="1" ht="22.5" customHeight="1">
      <c r="A13" s="6" t="s">
        <v>328</v>
      </c>
      <c r="B13" s="10" t="s">
        <v>12</v>
      </c>
      <c r="C13" s="26"/>
      <c r="D13" s="6" t="s">
        <v>330</v>
      </c>
      <c r="E13" s="106" t="s">
        <v>332</v>
      </c>
      <c r="F13" s="18" t="s">
        <v>334</v>
      </c>
      <c r="G13" s="11"/>
      <c r="H13" s="18" t="s">
        <v>336</v>
      </c>
      <c r="I13" s="5">
        <v>38500</v>
      </c>
      <c r="J13" s="5">
        <v>38500</v>
      </c>
      <c r="K13" s="81">
        <v>44035</v>
      </c>
      <c r="L13" s="81"/>
      <c r="M13" s="81"/>
    </row>
    <row r="14" spans="1:14" s="4" customFormat="1" ht="22.5" customHeight="1">
      <c r="A14" s="6" t="s">
        <v>377</v>
      </c>
      <c r="B14" s="10" t="s">
        <v>12</v>
      </c>
      <c r="C14" s="26"/>
      <c r="D14" s="6" t="s">
        <v>373</v>
      </c>
      <c r="E14" s="106" t="s">
        <v>374</v>
      </c>
      <c r="F14" s="18" t="s">
        <v>375</v>
      </c>
      <c r="G14" s="11"/>
      <c r="H14" s="18" t="s">
        <v>376</v>
      </c>
      <c r="I14" s="5">
        <v>14850</v>
      </c>
      <c r="J14" s="5">
        <v>14850</v>
      </c>
      <c r="K14" s="81"/>
      <c r="L14" s="81"/>
      <c r="M14" s="81"/>
    </row>
    <row r="15" spans="1:14" s="4" customFormat="1" ht="22.5" customHeight="1">
      <c r="A15" s="6" t="s">
        <v>338</v>
      </c>
      <c r="B15" s="10" t="s">
        <v>45</v>
      </c>
      <c r="C15" s="26"/>
      <c r="D15" s="6">
        <v>2007031</v>
      </c>
      <c r="E15" s="106"/>
      <c r="F15" s="18" t="s">
        <v>339</v>
      </c>
      <c r="G15" s="11"/>
      <c r="H15" s="18" t="s">
        <v>340</v>
      </c>
      <c r="I15" s="5">
        <v>29600</v>
      </c>
      <c r="J15" s="5">
        <v>29600</v>
      </c>
      <c r="K15" s="81"/>
      <c r="L15" s="81"/>
      <c r="M15" s="81"/>
    </row>
    <row r="16" spans="1:14" s="4" customFormat="1" ht="22.5" customHeight="1">
      <c r="A16" s="6" t="s">
        <v>313</v>
      </c>
      <c r="B16" s="10" t="s">
        <v>33</v>
      </c>
      <c r="C16" s="26"/>
      <c r="D16" s="6" t="s">
        <v>315</v>
      </c>
      <c r="E16" s="106" t="s">
        <v>317</v>
      </c>
      <c r="F16" s="18" t="s">
        <v>318</v>
      </c>
      <c r="G16" s="11"/>
      <c r="H16" s="18" t="s">
        <v>319</v>
      </c>
      <c r="I16" s="5">
        <v>126600</v>
      </c>
      <c r="J16" s="5">
        <v>126600</v>
      </c>
      <c r="K16" s="81"/>
      <c r="L16" s="81">
        <v>44034</v>
      </c>
      <c r="M16" s="81"/>
    </row>
    <row r="17" spans="1:13" s="4" customFormat="1" ht="22.5" customHeight="1">
      <c r="A17" s="6" t="s">
        <v>314</v>
      </c>
      <c r="B17" s="10" t="s">
        <v>33</v>
      </c>
      <c r="C17" s="26"/>
      <c r="D17" s="6" t="s">
        <v>316</v>
      </c>
      <c r="E17" s="106" t="s">
        <v>317</v>
      </c>
      <c r="F17" s="18" t="s">
        <v>318</v>
      </c>
      <c r="G17" s="11"/>
      <c r="H17" s="18" t="s">
        <v>320</v>
      </c>
      <c r="I17" s="5">
        <v>37270</v>
      </c>
      <c r="J17" s="5">
        <v>37270</v>
      </c>
      <c r="K17" s="81"/>
      <c r="L17" s="81">
        <v>44034</v>
      </c>
      <c r="M17" s="81"/>
    </row>
    <row r="18" spans="1:13" ht="22.5" customHeight="1">
      <c r="A18" s="6"/>
      <c r="B18" s="125"/>
      <c r="C18" s="125"/>
      <c r="D18" s="142"/>
      <c r="E18" s="125"/>
      <c r="F18" s="126"/>
      <c r="G18" s="2">
        <f>SUM(G2:G17)</f>
        <v>24</v>
      </c>
      <c r="H18" s="12"/>
      <c r="I18" s="7">
        <f>SUM(I2:I17)</f>
        <v>19695320</v>
      </c>
      <c r="J18" s="7">
        <f>SUM(J2:J17)</f>
        <v>19684320</v>
      </c>
    </row>
  </sheetData>
  <phoneticPr fontId="2"/>
  <dataValidations count="1">
    <dataValidation type="list" allowBlank="1" showInputMessage="1" showErrorMessage="1" sqref="B2:B12 B13:B17" xr:uid="{AA74017B-92B9-4AA8-B726-68AD1488116D}">
      <formula1>顧客</formula1>
    </dataValidation>
  </dataValidations>
  <pageMargins left="0.35433070866141736" right="0.19685039370078741" top="0.74" bottom="0.35433070866141736" header="0.46" footer="0.31496062992125984"/>
  <pageSetup paperSize="9" fitToHeight="0" orientation="landscape" verticalDpi="1200" r:id="rId1"/>
  <headerFooter>
    <oddHeader>&amp;C&amp;"Meiryo UI,標準"&amp;12太田工場月次売上明細書(&amp;A）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N19"/>
  <sheetViews>
    <sheetView zoomScaleNormal="100" workbookViewId="0">
      <selection activeCell="L6" sqref="L6"/>
    </sheetView>
  </sheetViews>
  <sheetFormatPr defaultColWidth="9" defaultRowHeight="22.5" customHeight="1"/>
  <cols>
    <col min="1" max="1" width="10.77734375" style="1" bestFit="1" customWidth="1"/>
    <col min="2" max="2" width="17.77734375" style="1" customWidth="1"/>
    <col min="3" max="3" width="8" style="1" bestFit="1" customWidth="1"/>
    <col min="4" max="4" width="10.77734375" style="4" customWidth="1"/>
    <col min="5" max="5" width="17.109375" style="78" bestFit="1" customWidth="1"/>
    <col min="6" max="6" width="29.77734375" style="1" bestFit="1" customWidth="1"/>
    <col min="7" max="7" width="4.77734375" style="4" bestFit="1" customWidth="1"/>
    <col min="8" max="8" width="22.21875" style="1" bestFit="1" customWidth="1"/>
    <col min="9" max="9" width="12.77734375" style="8" bestFit="1" customWidth="1"/>
    <col min="10" max="10" width="12.88671875" style="8" bestFit="1" customWidth="1"/>
    <col min="11" max="13" width="10.77734375" style="83" customWidth="1"/>
    <col min="14" max="14" width="34" style="78" bestFit="1" customWidth="1"/>
    <col min="15" max="16384" width="9" style="1"/>
  </cols>
  <sheetData>
    <row r="1" spans="1:14" s="4" customFormat="1" ht="22.5" customHeight="1">
      <c r="A1" s="2" t="s">
        <v>0</v>
      </c>
      <c r="B1" s="2" t="s">
        <v>7</v>
      </c>
      <c r="C1" s="2" t="s">
        <v>10</v>
      </c>
      <c r="D1" s="2" t="s">
        <v>1</v>
      </c>
      <c r="E1" s="6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81" t="s">
        <v>19</v>
      </c>
      <c r="L1" s="81" t="s">
        <v>17</v>
      </c>
      <c r="M1" s="81" t="s">
        <v>18</v>
      </c>
      <c r="N1" s="4" t="s">
        <v>22</v>
      </c>
    </row>
    <row r="2" spans="1:14" s="4" customFormat="1" ht="22.5" customHeight="1">
      <c r="A2" s="132" t="s">
        <v>295</v>
      </c>
      <c r="B2" s="41" t="s">
        <v>8</v>
      </c>
      <c r="C2" s="11"/>
      <c r="D2" s="109" t="s">
        <v>356</v>
      </c>
      <c r="E2" s="19" t="s">
        <v>86</v>
      </c>
      <c r="F2" s="10" t="s">
        <v>87</v>
      </c>
      <c r="G2" s="11">
        <v>3</v>
      </c>
      <c r="H2" s="18" t="s">
        <v>34</v>
      </c>
      <c r="I2" s="5">
        <v>3348000</v>
      </c>
      <c r="J2" s="140">
        <v>3466000</v>
      </c>
      <c r="K2" s="81">
        <v>44069</v>
      </c>
      <c r="L2" s="81">
        <v>44070</v>
      </c>
      <c r="M2" s="81"/>
    </row>
    <row r="3" spans="1:14" s="129" customFormat="1" ht="22.5" customHeight="1">
      <c r="A3" s="146" t="s">
        <v>139</v>
      </c>
      <c r="B3" s="10" t="s">
        <v>8</v>
      </c>
      <c r="C3" s="59"/>
      <c r="D3" s="70" t="s">
        <v>195</v>
      </c>
      <c r="E3" s="70" t="s">
        <v>140</v>
      </c>
      <c r="F3" s="58" t="s">
        <v>141</v>
      </c>
      <c r="G3" s="11">
        <v>2</v>
      </c>
      <c r="H3" s="18" t="s">
        <v>34</v>
      </c>
      <c r="I3" s="116">
        <v>1703000</v>
      </c>
      <c r="J3" s="149">
        <v>1703000</v>
      </c>
      <c r="K3" s="127">
        <v>44069</v>
      </c>
      <c r="L3" s="128" t="s">
        <v>424</v>
      </c>
      <c r="M3" s="127"/>
    </row>
    <row r="4" spans="1:14" s="15" customFormat="1" ht="22.35" customHeight="1">
      <c r="A4" s="6" t="s">
        <v>150</v>
      </c>
      <c r="B4" s="41" t="s">
        <v>8</v>
      </c>
      <c r="C4" s="11"/>
      <c r="D4" s="6" t="s">
        <v>196</v>
      </c>
      <c r="E4" s="6" t="s">
        <v>88</v>
      </c>
      <c r="F4" s="10" t="s">
        <v>89</v>
      </c>
      <c r="G4" s="11">
        <v>2</v>
      </c>
      <c r="H4" s="10" t="s">
        <v>34</v>
      </c>
      <c r="I4" s="5">
        <v>2361000</v>
      </c>
      <c r="J4" s="150">
        <v>2317000</v>
      </c>
      <c r="K4" s="84">
        <v>44069</v>
      </c>
      <c r="L4" s="85">
        <v>44064</v>
      </c>
      <c r="M4" s="85"/>
    </row>
    <row r="5" spans="1:14" s="15" customFormat="1" ht="22.35" customHeight="1">
      <c r="A5" s="6" t="s">
        <v>151</v>
      </c>
      <c r="B5" s="41" t="s">
        <v>8</v>
      </c>
      <c r="C5" s="11"/>
      <c r="D5" s="6" t="s">
        <v>197</v>
      </c>
      <c r="E5" s="6" t="s">
        <v>88</v>
      </c>
      <c r="F5" s="10" t="s">
        <v>89</v>
      </c>
      <c r="G5" s="11">
        <v>3</v>
      </c>
      <c r="H5" s="10" t="s">
        <v>34</v>
      </c>
      <c r="I5" s="5">
        <v>3225000</v>
      </c>
      <c r="J5" s="150">
        <v>3181000</v>
      </c>
      <c r="K5" s="84">
        <v>44069</v>
      </c>
      <c r="L5" s="85">
        <v>44064</v>
      </c>
      <c r="M5" s="85"/>
    </row>
    <row r="6" spans="1:14" s="129" customFormat="1" ht="22.2" customHeight="1">
      <c r="A6" s="11" t="s">
        <v>449</v>
      </c>
      <c r="B6" s="10" t="s">
        <v>8</v>
      </c>
      <c r="C6" s="59"/>
      <c r="D6" s="70" t="s">
        <v>46</v>
      </c>
      <c r="E6" s="19" t="s">
        <v>42</v>
      </c>
      <c r="F6" s="58" t="s">
        <v>43</v>
      </c>
      <c r="G6" s="11">
        <v>2</v>
      </c>
      <c r="H6" s="18" t="s">
        <v>34</v>
      </c>
      <c r="I6" s="116">
        <v>1815000</v>
      </c>
      <c r="J6" s="149">
        <v>1771000</v>
      </c>
      <c r="K6" s="84">
        <v>44069</v>
      </c>
      <c r="L6" s="128">
        <v>44060</v>
      </c>
      <c r="M6" s="127"/>
    </row>
    <row r="7" spans="1:14" s="129" customFormat="1" ht="22.2" customHeight="1">
      <c r="A7" s="11" t="s">
        <v>353</v>
      </c>
      <c r="B7" s="10" t="s">
        <v>8</v>
      </c>
      <c r="C7" s="59"/>
      <c r="D7" s="70" t="s">
        <v>358</v>
      </c>
      <c r="E7" s="70" t="s">
        <v>354</v>
      </c>
      <c r="F7" s="58" t="s">
        <v>355</v>
      </c>
      <c r="G7" s="11">
        <v>1</v>
      </c>
      <c r="H7" s="10" t="s">
        <v>508</v>
      </c>
      <c r="I7" s="116">
        <v>1157000</v>
      </c>
      <c r="J7" s="149">
        <v>1065000</v>
      </c>
      <c r="K7" s="127">
        <v>44069</v>
      </c>
      <c r="L7" s="128">
        <v>44064</v>
      </c>
      <c r="M7" s="127"/>
    </row>
    <row r="8" spans="1:14" s="4" customFormat="1" ht="22.5" customHeight="1">
      <c r="A8" s="6" t="s">
        <v>329</v>
      </c>
      <c r="B8" s="10" t="s">
        <v>12</v>
      </c>
      <c r="C8" s="26"/>
      <c r="D8" s="6" t="s">
        <v>331</v>
      </c>
      <c r="E8" s="6" t="s">
        <v>333</v>
      </c>
      <c r="F8" s="18" t="s">
        <v>335</v>
      </c>
      <c r="G8" s="11"/>
      <c r="H8" s="18" t="s">
        <v>337</v>
      </c>
      <c r="I8" s="5">
        <v>44000</v>
      </c>
      <c r="J8" s="5">
        <v>44000</v>
      </c>
      <c r="K8" s="81">
        <v>44016</v>
      </c>
      <c r="L8" s="81"/>
      <c r="M8" s="81"/>
    </row>
    <row r="9" spans="1:14" s="4" customFormat="1" ht="22.5" customHeight="1">
      <c r="A9" s="6" t="s">
        <v>395</v>
      </c>
      <c r="B9" s="10" t="s">
        <v>12</v>
      </c>
      <c r="C9" s="26"/>
      <c r="D9" s="6" t="s">
        <v>397</v>
      </c>
      <c r="E9" s="6" t="s">
        <v>398</v>
      </c>
      <c r="F9" s="18" t="s">
        <v>399</v>
      </c>
      <c r="G9" s="11"/>
      <c r="H9" s="18" t="s">
        <v>400</v>
      </c>
      <c r="I9" s="5">
        <v>14850</v>
      </c>
      <c r="J9" s="5">
        <v>14850</v>
      </c>
      <c r="K9" s="81">
        <v>44041</v>
      </c>
      <c r="L9" s="81"/>
      <c r="M9" s="81"/>
    </row>
    <row r="10" spans="1:14" s="4" customFormat="1" ht="22.5" customHeight="1">
      <c r="A10" s="25" t="s">
        <v>418</v>
      </c>
      <c r="B10" s="10" t="s">
        <v>403</v>
      </c>
      <c r="C10" s="26"/>
      <c r="D10" s="6" t="s">
        <v>404</v>
      </c>
      <c r="E10" s="6" t="s">
        <v>93</v>
      </c>
      <c r="F10" s="10" t="s">
        <v>406</v>
      </c>
      <c r="G10" s="26">
        <v>1</v>
      </c>
      <c r="H10" s="9" t="s">
        <v>407</v>
      </c>
      <c r="I10" s="5">
        <v>11000</v>
      </c>
      <c r="J10" s="140">
        <v>11000</v>
      </c>
      <c r="K10" s="84">
        <v>44069</v>
      </c>
      <c r="L10" s="84">
        <v>44028</v>
      </c>
      <c r="M10" s="84">
        <v>44069</v>
      </c>
    </row>
    <row r="11" spans="1:14" s="4" customFormat="1" ht="22.5" customHeight="1">
      <c r="A11" s="25" t="s">
        <v>419</v>
      </c>
      <c r="B11" s="41" t="s">
        <v>8</v>
      </c>
      <c r="C11" s="26"/>
      <c r="D11" s="6" t="s">
        <v>408</v>
      </c>
      <c r="E11" s="6" t="s">
        <v>405</v>
      </c>
      <c r="F11" s="10" t="s">
        <v>406</v>
      </c>
      <c r="G11" s="26">
        <v>1</v>
      </c>
      <c r="H11" s="9" t="s">
        <v>410</v>
      </c>
      <c r="I11" s="5">
        <v>16500</v>
      </c>
      <c r="J11" s="140">
        <v>16500</v>
      </c>
      <c r="K11" s="84">
        <v>44069</v>
      </c>
      <c r="L11" s="84">
        <v>44028</v>
      </c>
      <c r="M11" s="84">
        <v>44069</v>
      </c>
    </row>
    <row r="12" spans="1:14" s="4" customFormat="1" ht="22.5" customHeight="1">
      <c r="A12" s="25" t="s">
        <v>421</v>
      </c>
      <c r="B12" s="41" t="s">
        <v>8</v>
      </c>
      <c r="C12" s="26"/>
      <c r="D12" s="6" t="s">
        <v>420</v>
      </c>
      <c r="E12" s="6" t="s">
        <v>422</v>
      </c>
      <c r="F12" s="10" t="s">
        <v>447</v>
      </c>
      <c r="G12" s="26">
        <v>4</v>
      </c>
      <c r="H12" s="9" t="s">
        <v>423</v>
      </c>
      <c r="I12" s="5">
        <v>45000</v>
      </c>
      <c r="J12" s="140">
        <v>45000</v>
      </c>
      <c r="K12" s="84">
        <v>44069</v>
      </c>
      <c r="L12" s="84">
        <v>44040</v>
      </c>
      <c r="M12" s="84">
        <v>44069</v>
      </c>
    </row>
    <row r="13" spans="1:14" s="4" customFormat="1" ht="22.5" customHeight="1">
      <c r="A13" s="25" t="s">
        <v>425</v>
      </c>
      <c r="B13" s="41" t="s">
        <v>8</v>
      </c>
      <c r="C13" s="26"/>
      <c r="D13" s="6" t="s">
        <v>444</v>
      </c>
      <c r="E13" s="6" t="s">
        <v>90</v>
      </c>
      <c r="F13" s="10" t="s">
        <v>447</v>
      </c>
      <c r="G13" s="26">
        <v>4</v>
      </c>
      <c r="H13" s="9" t="s">
        <v>423</v>
      </c>
      <c r="I13" s="5">
        <v>38500</v>
      </c>
      <c r="J13" s="140">
        <v>38500</v>
      </c>
      <c r="K13" s="84">
        <v>44069</v>
      </c>
      <c r="L13" s="84">
        <v>44040</v>
      </c>
      <c r="M13" s="84">
        <v>44069</v>
      </c>
    </row>
    <row r="14" spans="1:14" s="4" customFormat="1" ht="22.5" customHeight="1">
      <c r="A14" s="25" t="s">
        <v>426</v>
      </c>
      <c r="B14" s="41" t="s">
        <v>8</v>
      </c>
      <c r="C14" s="26"/>
      <c r="D14" s="6" t="s">
        <v>445</v>
      </c>
      <c r="E14" s="6" t="s">
        <v>90</v>
      </c>
      <c r="F14" s="10" t="s">
        <v>447</v>
      </c>
      <c r="G14" s="26">
        <v>4</v>
      </c>
      <c r="H14" s="9" t="s">
        <v>423</v>
      </c>
      <c r="I14" s="5">
        <v>88000</v>
      </c>
      <c r="J14" s="140">
        <v>88000</v>
      </c>
      <c r="K14" s="84">
        <v>44069</v>
      </c>
      <c r="L14" s="84">
        <v>44040</v>
      </c>
      <c r="M14" s="84">
        <v>44069</v>
      </c>
    </row>
    <row r="15" spans="1:14" ht="22.5" customHeight="1">
      <c r="A15" s="180" t="s">
        <v>6</v>
      </c>
      <c r="B15" s="181"/>
      <c r="C15" s="181"/>
      <c r="D15" s="181"/>
      <c r="E15" s="181"/>
      <c r="F15" s="182"/>
      <c r="G15" s="2">
        <f>SUM(G4:G12)</f>
        <v>14</v>
      </c>
      <c r="H15" s="12"/>
      <c r="I15" s="7">
        <f>SUM(I2:I14)</f>
        <v>13866850</v>
      </c>
      <c r="J15" s="7">
        <f>SUM(J2:J14)</f>
        <v>13760850</v>
      </c>
    </row>
    <row r="17" spans="7:10" ht="22.5" customHeight="1">
      <c r="G17" s="1"/>
      <c r="I17" s="1"/>
      <c r="J17" s="1"/>
    </row>
    <row r="18" spans="7:10" ht="22.5" customHeight="1">
      <c r="G18" s="1"/>
      <c r="H18" s="112"/>
      <c r="I18" s="113"/>
      <c r="J18" s="1"/>
    </row>
    <row r="19" spans="7:10" ht="22.5" customHeight="1">
      <c r="G19" s="1"/>
      <c r="I19" s="1"/>
      <c r="J19" s="1"/>
    </row>
  </sheetData>
  <mergeCells count="1">
    <mergeCell ref="A15:F15"/>
  </mergeCells>
  <phoneticPr fontId="2"/>
  <dataValidations count="1">
    <dataValidation type="list" allowBlank="1" showInputMessage="1" showErrorMessage="1" sqref="B2:B14" xr:uid="{F23639B4-F2AF-4202-AE7D-560DB37E5454}">
      <formula1>顧客</formula1>
    </dataValidation>
  </dataValidations>
  <pageMargins left="0.19685039370078741" right="0.19685039370078741" top="0.88" bottom="0.74803149606299213" header="0.59" footer="0.31496062992125984"/>
  <pageSetup paperSize="9" scale="99" fitToHeight="0" orientation="landscape" verticalDpi="1200" r:id="rId1"/>
  <headerFooter>
    <oddHeader>&amp;C&amp;"Meiryo UI,標準"&amp;12太田工場月次売上明細書(&amp;A）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N35"/>
  <sheetViews>
    <sheetView topLeftCell="A7" zoomScale="90" zoomScaleNormal="90" zoomScaleSheetLayoutView="100" workbookViewId="0">
      <selection activeCell="A22" sqref="A22:XFD22"/>
    </sheetView>
  </sheetViews>
  <sheetFormatPr defaultColWidth="9" defaultRowHeight="22.5" customHeight="1"/>
  <cols>
    <col min="1" max="1" width="14.33203125" style="27" bestFit="1" customWidth="1"/>
    <col min="2" max="2" width="17" style="27" customWidth="1"/>
    <col min="3" max="3" width="8.21875" style="27" customWidth="1"/>
    <col min="4" max="4" width="9" style="87" customWidth="1"/>
    <col min="5" max="5" width="18.109375" style="27" bestFit="1" customWidth="1"/>
    <col min="6" max="6" width="26.44140625" style="27" customWidth="1"/>
    <col min="7" max="7" width="4.77734375" style="30" bestFit="1" customWidth="1"/>
    <col min="8" max="8" width="23.44140625" style="27" bestFit="1" customWidth="1"/>
    <col min="9" max="9" width="12.77734375" style="36" bestFit="1" customWidth="1"/>
    <col min="10" max="10" width="13.109375" style="36" customWidth="1"/>
    <col min="11" max="11" width="9.33203125" style="89" bestFit="1" customWidth="1"/>
    <col min="12" max="12" width="10.77734375" style="88" customWidth="1"/>
    <col min="13" max="13" width="7.44140625" style="88" bestFit="1" customWidth="1"/>
    <col min="14" max="14" width="12.88671875" style="27" bestFit="1" customWidth="1"/>
    <col min="15" max="16384" width="9" style="27"/>
  </cols>
  <sheetData>
    <row r="1" spans="1:14" s="30" customFormat="1" ht="22.5" customHeight="1">
      <c r="A1" s="28" t="s">
        <v>0</v>
      </c>
      <c r="B1" s="28" t="s">
        <v>7</v>
      </c>
      <c r="C1" s="28" t="s">
        <v>10</v>
      </c>
      <c r="D1" s="28" t="s">
        <v>1</v>
      </c>
      <c r="E1" s="28" t="s">
        <v>11</v>
      </c>
      <c r="F1" s="28" t="s">
        <v>2</v>
      </c>
      <c r="G1" s="28" t="s">
        <v>3</v>
      </c>
      <c r="H1" s="28" t="s">
        <v>9</v>
      </c>
      <c r="I1" s="29" t="s">
        <v>4</v>
      </c>
      <c r="J1" s="29" t="s">
        <v>5</v>
      </c>
      <c r="K1" s="81" t="s">
        <v>19</v>
      </c>
      <c r="L1" s="81" t="s">
        <v>17</v>
      </c>
      <c r="M1" s="81" t="s">
        <v>18</v>
      </c>
    </row>
    <row r="2" spans="1:14" s="4" customFormat="1" ht="22.5" customHeight="1">
      <c r="A2" s="143" t="s">
        <v>534</v>
      </c>
      <c r="B2" s="10" t="s">
        <v>8</v>
      </c>
      <c r="C2" s="17"/>
      <c r="D2" s="6" t="s">
        <v>477</v>
      </c>
      <c r="E2" s="6" t="s">
        <v>41</v>
      </c>
      <c r="F2" s="23" t="s">
        <v>40</v>
      </c>
      <c r="G2" s="11">
        <v>2</v>
      </c>
      <c r="H2" s="9" t="s">
        <v>39</v>
      </c>
      <c r="I2" s="5">
        <v>3000000</v>
      </c>
      <c r="J2" s="5">
        <v>2746000</v>
      </c>
      <c r="K2" s="81">
        <v>44099</v>
      </c>
      <c r="L2" s="84">
        <v>44089</v>
      </c>
      <c r="M2" s="81"/>
    </row>
    <row r="3" spans="1:14" s="4" customFormat="1" ht="22.5" customHeight="1">
      <c r="A3" s="143" t="s">
        <v>535</v>
      </c>
      <c r="B3" s="10" t="s">
        <v>8</v>
      </c>
      <c r="C3" s="17"/>
      <c r="D3" s="6" t="s">
        <v>493</v>
      </c>
      <c r="E3" s="6" t="s">
        <v>41</v>
      </c>
      <c r="F3" s="23" t="s">
        <v>40</v>
      </c>
      <c r="G3" s="11">
        <v>2</v>
      </c>
      <c r="H3" s="9" t="s">
        <v>39</v>
      </c>
      <c r="I3" s="5">
        <v>3000000</v>
      </c>
      <c r="J3" s="5">
        <v>2776000</v>
      </c>
      <c r="K3" s="81">
        <v>44099</v>
      </c>
      <c r="L3" s="84">
        <v>44089</v>
      </c>
      <c r="M3" s="81"/>
    </row>
    <row r="4" spans="1:14" s="4" customFormat="1" ht="22.5" customHeight="1">
      <c r="A4" s="9" t="s">
        <v>343</v>
      </c>
      <c r="B4" s="41" t="s">
        <v>8</v>
      </c>
      <c r="C4" s="59"/>
      <c r="D4" s="109" t="s">
        <v>342</v>
      </c>
      <c r="E4" s="19" t="s">
        <v>216</v>
      </c>
      <c r="F4" s="10" t="s">
        <v>203</v>
      </c>
      <c r="G4" s="11">
        <v>5</v>
      </c>
      <c r="H4" s="9" t="s">
        <v>106</v>
      </c>
      <c r="I4" s="104">
        <v>9750000</v>
      </c>
      <c r="J4" s="104">
        <v>8700000</v>
      </c>
      <c r="K4" s="84">
        <v>44068</v>
      </c>
      <c r="L4" s="84">
        <v>44070</v>
      </c>
      <c r="M4" s="81"/>
      <c r="N4" s="110"/>
    </row>
    <row r="5" spans="1:14" s="4" customFormat="1" ht="22.5" customHeight="1">
      <c r="A5" s="9" t="s">
        <v>344</v>
      </c>
      <c r="B5" s="10" t="s">
        <v>8</v>
      </c>
      <c r="C5" s="59"/>
      <c r="D5" s="109" t="s">
        <v>341</v>
      </c>
      <c r="E5" s="19" t="s">
        <v>216</v>
      </c>
      <c r="F5" s="10" t="s">
        <v>203</v>
      </c>
      <c r="G5" s="11">
        <v>2</v>
      </c>
      <c r="H5" s="9" t="s">
        <v>106</v>
      </c>
      <c r="I5" s="104">
        <v>2250000</v>
      </c>
      <c r="J5" s="104">
        <v>2000000</v>
      </c>
      <c r="K5" s="84">
        <v>44068</v>
      </c>
      <c r="L5" s="84">
        <v>44070</v>
      </c>
      <c r="M5" s="81"/>
      <c r="N5" s="110"/>
    </row>
    <row r="6" spans="1:14" s="4" customFormat="1" ht="22.5" customHeight="1">
      <c r="A6" s="6" t="s">
        <v>146</v>
      </c>
      <c r="B6" s="41" t="s">
        <v>8</v>
      </c>
      <c r="C6" s="11"/>
      <c r="D6" s="143" t="s">
        <v>199</v>
      </c>
      <c r="E6" s="6" t="s">
        <v>94</v>
      </c>
      <c r="F6" s="10" t="s">
        <v>95</v>
      </c>
      <c r="G6" s="26">
        <v>4</v>
      </c>
      <c r="H6" s="9" t="s">
        <v>34</v>
      </c>
      <c r="I6" s="5">
        <v>4200000</v>
      </c>
      <c r="J6" s="104">
        <v>3419000</v>
      </c>
      <c r="K6" s="81">
        <v>44099</v>
      </c>
      <c r="L6" s="81">
        <v>44082</v>
      </c>
      <c r="M6" s="81"/>
      <c r="N6" s="78"/>
    </row>
    <row r="7" spans="1:14" s="129" customFormat="1" ht="22.5" customHeight="1">
      <c r="A7" s="20" t="s">
        <v>531</v>
      </c>
      <c r="B7" s="41" t="s">
        <v>8</v>
      </c>
      <c r="C7" s="17"/>
      <c r="D7" s="19" t="s">
        <v>346</v>
      </c>
      <c r="E7" s="19" t="s">
        <v>345</v>
      </c>
      <c r="F7" s="10" t="s">
        <v>44</v>
      </c>
      <c r="G7" s="11">
        <v>4</v>
      </c>
      <c r="H7" s="18" t="s">
        <v>34</v>
      </c>
      <c r="I7" s="116">
        <v>4000000</v>
      </c>
      <c r="J7" s="151">
        <v>4510000</v>
      </c>
      <c r="K7" s="127">
        <v>44099</v>
      </c>
      <c r="L7" s="128">
        <v>44098</v>
      </c>
      <c r="M7" s="127"/>
    </row>
    <row r="8" spans="1:14" s="4" customFormat="1" ht="22.5" customHeight="1">
      <c r="A8" s="20" t="s">
        <v>532</v>
      </c>
      <c r="B8" s="10" t="s">
        <v>8</v>
      </c>
      <c r="C8" s="26"/>
      <c r="D8" s="19" t="s">
        <v>347</v>
      </c>
      <c r="E8" s="19" t="s">
        <v>345</v>
      </c>
      <c r="F8" s="10" t="s">
        <v>44</v>
      </c>
      <c r="G8" s="26">
        <v>4</v>
      </c>
      <c r="H8" s="18" t="s">
        <v>34</v>
      </c>
      <c r="I8" s="5">
        <v>4000000</v>
      </c>
      <c r="J8" s="104">
        <v>4090000</v>
      </c>
      <c r="K8" s="84">
        <v>44099</v>
      </c>
      <c r="L8" s="84">
        <v>44098</v>
      </c>
      <c r="M8" s="84"/>
    </row>
    <row r="9" spans="1:14" s="4" customFormat="1" ht="22.5" customHeight="1">
      <c r="A9" s="20" t="s">
        <v>533</v>
      </c>
      <c r="B9" s="10" t="s">
        <v>8</v>
      </c>
      <c r="C9" s="26"/>
      <c r="D9" s="19" t="s">
        <v>348</v>
      </c>
      <c r="E9" s="19" t="s">
        <v>345</v>
      </c>
      <c r="F9" s="10" t="s">
        <v>44</v>
      </c>
      <c r="G9" s="26">
        <v>3</v>
      </c>
      <c r="H9" s="18" t="s">
        <v>34</v>
      </c>
      <c r="I9" s="5">
        <v>3000000</v>
      </c>
      <c r="J9" s="104">
        <v>1930000</v>
      </c>
      <c r="K9" s="84">
        <v>44099</v>
      </c>
      <c r="L9" s="84">
        <v>44098</v>
      </c>
      <c r="M9" s="84"/>
    </row>
    <row r="10" spans="1:14" s="4" customFormat="1" ht="22.35" customHeight="1">
      <c r="A10" s="25" t="s">
        <v>491</v>
      </c>
      <c r="B10" s="10" t="s">
        <v>8</v>
      </c>
      <c r="C10" s="26"/>
      <c r="D10" s="106" t="s">
        <v>378</v>
      </c>
      <c r="E10" s="6" t="s">
        <v>380</v>
      </c>
      <c r="F10" s="10" t="s">
        <v>382</v>
      </c>
      <c r="G10" s="26"/>
      <c r="H10" s="9" t="s">
        <v>383</v>
      </c>
      <c r="I10" s="5">
        <v>2350000</v>
      </c>
      <c r="J10" s="104">
        <v>2200000</v>
      </c>
      <c r="K10" s="84">
        <v>44086</v>
      </c>
      <c r="L10" s="84">
        <v>44090</v>
      </c>
      <c r="M10" s="84"/>
    </row>
    <row r="11" spans="1:14" s="4" customFormat="1" ht="22.35" customHeight="1">
      <c r="A11" s="74" t="s">
        <v>492</v>
      </c>
      <c r="B11" s="10" t="s">
        <v>8</v>
      </c>
      <c r="C11" s="26"/>
      <c r="D11" s="106" t="s">
        <v>379</v>
      </c>
      <c r="E11" s="6" t="s">
        <v>381</v>
      </c>
      <c r="F11" s="10" t="s">
        <v>382</v>
      </c>
      <c r="G11" s="26"/>
      <c r="H11" s="9" t="s">
        <v>384</v>
      </c>
      <c r="I11" s="5">
        <v>2556000</v>
      </c>
      <c r="J11" s="104">
        <v>2400000</v>
      </c>
      <c r="K11" s="84">
        <v>44086</v>
      </c>
      <c r="L11" s="84">
        <v>44090</v>
      </c>
      <c r="M11" s="84"/>
    </row>
    <row r="12" spans="1:14" s="4" customFormat="1" ht="22.5" customHeight="1">
      <c r="A12" s="75" t="s">
        <v>496</v>
      </c>
      <c r="B12" s="41" t="s">
        <v>8</v>
      </c>
      <c r="C12" s="23"/>
      <c r="D12" s="25" t="s">
        <v>494</v>
      </c>
      <c r="E12" s="6" t="s">
        <v>495</v>
      </c>
      <c r="F12" s="10" t="s">
        <v>440</v>
      </c>
      <c r="G12" s="26"/>
      <c r="H12" s="80" t="s">
        <v>441</v>
      </c>
      <c r="I12" s="5">
        <v>4830000</v>
      </c>
      <c r="J12" s="104">
        <v>4500000</v>
      </c>
      <c r="K12" s="97">
        <v>44099</v>
      </c>
      <c r="L12" s="114">
        <v>44102</v>
      </c>
      <c r="M12" s="97"/>
      <c r="N12" s="82"/>
    </row>
    <row r="13" spans="1:14" s="138" customFormat="1" ht="22.5" customHeight="1">
      <c r="A13" s="143" t="s">
        <v>446</v>
      </c>
      <c r="B13" s="152" t="s">
        <v>8</v>
      </c>
      <c r="C13" s="136"/>
      <c r="D13" s="108" t="s">
        <v>510</v>
      </c>
      <c r="E13" s="108" t="s">
        <v>511</v>
      </c>
      <c r="F13" s="153" t="s">
        <v>512</v>
      </c>
      <c r="G13" s="136">
        <v>4</v>
      </c>
      <c r="H13" s="154" t="s">
        <v>539</v>
      </c>
      <c r="I13" s="104">
        <v>11000</v>
      </c>
      <c r="J13" s="104">
        <v>11000</v>
      </c>
      <c r="K13" s="137">
        <v>44099</v>
      </c>
      <c r="L13" s="137">
        <v>44032</v>
      </c>
      <c r="M13" s="137">
        <v>44102</v>
      </c>
    </row>
    <row r="14" spans="1:14" s="138" customFormat="1" ht="22.5" customHeight="1">
      <c r="A14" s="143" t="s">
        <v>515</v>
      </c>
      <c r="B14" s="152" t="s">
        <v>8</v>
      </c>
      <c r="C14" s="136"/>
      <c r="D14" s="108" t="s">
        <v>516</v>
      </c>
      <c r="E14" s="108" t="s">
        <v>517</v>
      </c>
      <c r="F14" s="153" t="s">
        <v>483</v>
      </c>
      <c r="G14" s="136">
        <v>2</v>
      </c>
      <c r="H14" s="154" t="s">
        <v>538</v>
      </c>
      <c r="I14" s="104">
        <v>30250</v>
      </c>
      <c r="J14" s="104">
        <v>30250</v>
      </c>
      <c r="K14" s="137">
        <v>44099</v>
      </c>
      <c r="L14" s="137">
        <v>44064</v>
      </c>
      <c r="M14" s="137">
        <v>44102</v>
      </c>
    </row>
    <row r="15" spans="1:14" s="138" customFormat="1" ht="22.5" customHeight="1">
      <c r="A15" s="143" t="s">
        <v>482</v>
      </c>
      <c r="B15" s="152" t="s">
        <v>8</v>
      </c>
      <c r="C15" s="136"/>
      <c r="D15" s="108" t="s">
        <v>518</v>
      </c>
      <c r="E15" s="108" t="s">
        <v>519</v>
      </c>
      <c r="F15" s="153" t="s">
        <v>409</v>
      </c>
      <c r="G15" s="136">
        <v>3</v>
      </c>
      <c r="H15" s="154" t="s">
        <v>538</v>
      </c>
      <c r="I15" s="104">
        <v>24750</v>
      </c>
      <c r="J15" s="104">
        <v>24750</v>
      </c>
      <c r="K15" s="137">
        <v>44099</v>
      </c>
      <c r="L15" s="137">
        <v>44082</v>
      </c>
      <c r="M15" s="137">
        <v>44102</v>
      </c>
    </row>
    <row r="16" spans="1:14" s="138" customFormat="1" ht="22.5" customHeight="1">
      <c r="A16" s="143" t="s">
        <v>489</v>
      </c>
      <c r="B16" s="152" t="s">
        <v>8</v>
      </c>
      <c r="C16" s="136"/>
      <c r="D16" s="108" t="s">
        <v>499</v>
      </c>
      <c r="E16" s="108" t="s">
        <v>500</v>
      </c>
      <c r="F16" s="153" t="s">
        <v>409</v>
      </c>
      <c r="G16" s="136">
        <v>4</v>
      </c>
      <c r="H16" s="154" t="s">
        <v>540</v>
      </c>
      <c r="I16" s="104">
        <v>11000</v>
      </c>
      <c r="J16" s="104">
        <v>11000</v>
      </c>
      <c r="K16" s="137">
        <v>44099</v>
      </c>
      <c r="L16" s="137">
        <v>44032</v>
      </c>
      <c r="M16" s="137">
        <v>44102</v>
      </c>
    </row>
    <row r="17" spans="1:14" s="138" customFormat="1" ht="22.5" customHeight="1">
      <c r="A17" s="143" t="s">
        <v>484</v>
      </c>
      <c r="B17" s="152" t="s">
        <v>8</v>
      </c>
      <c r="C17" s="136"/>
      <c r="D17" s="108" t="s">
        <v>529</v>
      </c>
      <c r="E17" s="108" t="s">
        <v>511</v>
      </c>
      <c r="F17" s="153" t="s">
        <v>512</v>
      </c>
      <c r="G17" s="136">
        <v>4</v>
      </c>
      <c r="H17" s="154" t="s">
        <v>536</v>
      </c>
      <c r="I17" s="104">
        <v>38500</v>
      </c>
      <c r="J17" s="104">
        <v>38500</v>
      </c>
      <c r="K17" s="137">
        <v>44099</v>
      </c>
      <c r="L17" s="137">
        <v>44032</v>
      </c>
      <c r="M17" s="137">
        <v>44102</v>
      </c>
    </row>
    <row r="18" spans="1:14" s="138" customFormat="1" ht="22.5" customHeight="1">
      <c r="A18" s="143" t="s">
        <v>485</v>
      </c>
      <c r="B18" s="152" t="s">
        <v>8</v>
      </c>
      <c r="C18" s="136"/>
      <c r="D18" s="108" t="s">
        <v>520</v>
      </c>
      <c r="E18" s="108" t="s">
        <v>521</v>
      </c>
      <c r="F18" s="153" t="s">
        <v>522</v>
      </c>
      <c r="G18" s="136">
        <v>2</v>
      </c>
      <c r="H18" s="154" t="s">
        <v>537</v>
      </c>
      <c r="I18" s="104">
        <v>19250</v>
      </c>
      <c r="J18" s="104">
        <v>19250</v>
      </c>
      <c r="K18" s="137">
        <v>44099</v>
      </c>
      <c r="L18" s="137">
        <v>44060</v>
      </c>
      <c r="M18" s="137">
        <v>44102</v>
      </c>
    </row>
    <row r="19" spans="1:14" s="138" customFormat="1" ht="22.5" customHeight="1">
      <c r="A19" s="143" t="s">
        <v>486</v>
      </c>
      <c r="B19" s="152" t="s">
        <v>8</v>
      </c>
      <c r="C19" s="136"/>
      <c r="D19" s="108" t="s">
        <v>497</v>
      </c>
      <c r="E19" s="108" t="s">
        <v>487</v>
      </c>
      <c r="F19" s="153" t="s">
        <v>488</v>
      </c>
      <c r="G19" s="136">
        <v>1</v>
      </c>
      <c r="H19" s="154" t="s">
        <v>543</v>
      </c>
      <c r="I19" s="104">
        <v>22000</v>
      </c>
      <c r="J19" s="104">
        <v>22000</v>
      </c>
      <c r="K19" s="137">
        <v>44099</v>
      </c>
      <c r="L19" s="137">
        <v>44064</v>
      </c>
      <c r="M19" s="137">
        <v>44102</v>
      </c>
    </row>
    <row r="20" spans="1:14" s="138" customFormat="1" ht="22.5" customHeight="1">
      <c r="A20" s="143" t="s">
        <v>490</v>
      </c>
      <c r="B20" s="152" t="s">
        <v>8</v>
      </c>
      <c r="C20" s="136"/>
      <c r="D20" s="108" t="s">
        <v>523</v>
      </c>
      <c r="E20" s="108" t="s">
        <v>524</v>
      </c>
      <c r="F20" s="153" t="s">
        <v>525</v>
      </c>
      <c r="G20" s="136">
        <v>10</v>
      </c>
      <c r="H20" s="154" t="s">
        <v>541</v>
      </c>
      <c r="I20" s="104">
        <v>82500</v>
      </c>
      <c r="J20" s="104">
        <v>82500</v>
      </c>
      <c r="K20" s="137">
        <v>44099</v>
      </c>
      <c r="L20" s="137">
        <v>43871</v>
      </c>
      <c r="M20" s="137">
        <v>44102</v>
      </c>
    </row>
    <row r="21" spans="1:14" s="138" customFormat="1" ht="22.5" customHeight="1">
      <c r="A21" s="143" t="s">
        <v>498</v>
      </c>
      <c r="B21" s="152" t="s">
        <v>8</v>
      </c>
      <c r="C21" s="136"/>
      <c r="D21" s="108" t="s">
        <v>527</v>
      </c>
      <c r="E21" s="108" t="s">
        <v>528</v>
      </c>
      <c r="F21" s="153" t="s">
        <v>526</v>
      </c>
      <c r="G21" s="136">
        <v>2</v>
      </c>
      <c r="H21" s="154" t="s">
        <v>542</v>
      </c>
      <c r="I21" s="104">
        <v>19250</v>
      </c>
      <c r="J21" s="104">
        <v>19250</v>
      </c>
      <c r="K21" s="137">
        <v>44099</v>
      </c>
      <c r="L21" s="137">
        <v>44060</v>
      </c>
      <c r="M21" s="137">
        <v>44102</v>
      </c>
    </row>
    <row r="22" spans="1:14" s="138" customFormat="1" ht="22.5" customHeight="1">
      <c r="A22" s="143" t="s">
        <v>502</v>
      </c>
      <c r="B22" s="152" t="s">
        <v>8</v>
      </c>
      <c r="C22" s="136"/>
      <c r="D22" s="108" t="s">
        <v>504</v>
      </c>
      <c r="E22" s="108" t="s">
        <v>503</v>
      </c>
      <c r="F22" s="153" t="s">
        <v>156</v>
      </c>
      <c r="G22" s="136">
        <v>2</v>
      </c>
      <c r="H22" s="154" t="s">
        <v>509</v>
      </c>
      <c r="I22" s="104">
        <v>38500</v>
      </c>
      <c r="J22" s="104">
        <v>38500</v>
      </c>
      <c r="K22" s="137">
        <v>44099</v>
      </c>
      <c r="L22" s="137">
        <v>44040</v>
      </c>
      <c r="M22" s="137">
        <v>44102</v>
      </c>
    </row>
    <row r="23" spans="1:14" s="138" customFormat="1" ht="22.5" customHeight="1">
      <c r="A23" s="143" t="s">
        <v>506</v>
      </c>
      <c r="B23" s="152" t="s">
        <v>8</v>
      </c>
      <c r="C23" s="136"/>
      <c r="D23" s="108" t="s">
        <v>507</v>
      </c>
      <c r="E23" s="143" t="s">
        <v>354</v>
      </c>
      <c r="F23" s="153" t="s">
        <v>355</v>
      </c>
      <c r="G23" s="136">
        <v>1</v>
      </c>
      <c r="H23" s="154" t="s">
        <v>509</v>
      </c>
      <c r="I23" s="104">
        <v>22000</v>
      </c>
      <c r="J23" s="104">
        <v>22000</v>
      </c>
      <c r="K23" s="137">
        <v>44099</v>
      </c>
      <c r="L23" s="137">
        <v>44064</v>
      </c>
      <c r="M23" s="137">
        <v>44102</v>
      </c>
      <c r="N23" s="155"/>
    </row>
    <row r="24" spans="1:14" s="4" customFormat="1" ht="22.5" customHeight="1">
      <c r="A24" s="6" t="s">
        <v>312</v>
      </c>
      <c r="B24" s="41" t="s">
        <v>25</v>
      </c>
      <c r="C24" s="59" t="s">
        <v>311</v>
      </c>
      <c r="D24" s="6" t="s">
        <v>321</v>
      </c>
      <c r="E24" s="6" t="s">
        <v>322</v>
      </c>
      <c r="F24" s="10" t="s">
        <v>293</v>
      </c>
      <c r="G24" s="11">
        <v>1</v>
      </c>
      <c r="H24" s="10" t="s">
        <v>35</v>
      </c>
      <c r="I24" s="104">
        <v>2650000</v>
      </c>
      <c r="J24" s="104">
        <v>2650000</v>
      </c>
      <c r="K24" s="81"/>
      <c r="L24" s="81">
        <v>44039</v>
      </c>
      <c r="M24" s="81"/>
    </row>
    <row r="25" spans="1:14" s="4" customFormat="1" ht="22.5" customHeight="1">
      <c r="A25" s="6" t="s">
        <v>304</v>
      </c>
      <c r="B25" s="10" t="s">
        <v>16</v>
      </c>
      <c r="C25" s="26"/>
      <c r="D25" s="6" t="s">
        <v>463</v>
      </c>
      <c r="E25" s="6" t="s">
        <v>465</v>
      </c>
      <c r="F25" s="18" t="s">
        <v>296</v>
      </c>
      <c r="G25" s="11"/>
      <c r="H25" s="18" t="s">
        <v>297</v>
      </c>
      <c r="I25" s="5">
        <v>270600</v>
      </c>
      <c r="J25" s="5">
        <v>270600</v>
      </c>
      <c r="K25" s="81">
        <v>44006</v>
      </c>
      <c r="L25" s="81"/>
      <c r="M25" s="81"/>
    </row>
    <row r="26" spans="1:14" s="4" customFormat="1" ht="22.5" customHeight="1">
      <c r="A26" s="6" t="s">
        <v>305</v>
      </c>
      <c r="B26" s="10" t="s">
        <v>16</v>
      </c>
      <c r="C26" s="26"/>
      <c r="D26" s="6" t="s">
        <v>464</v>
      </c>
      <c r="E26" s="6" t="s">
        <v>466</v>
      </c>
      <c r="F26" s="18" t="s">
        <v>296</v>
      </c>
      <c r="G26" s="11"/>
      <c r="H26" s="18" t="s">
        <v>297</v>
      </c>
      <c r="I26" s="5">
        <v>257400</v>
      </c>
      <c r="J26" s="5">
        <v>257400</v>
      </c>
      <c r="K26" s="81">
        <v>44006</v>
      </c>
      <c r="L26" s="81"/>
      <c r="M26" s="81"/>
    </row>
    <row r="27" spans="1:14" s="4" customFormat="1" ht="22.5" customHeight="1">
      <c r="A27" s="6" t="s">
        <v>396</v>
      </c>
      <c r="B27" s="10" t="s">
        <v>12</v>
      </c>
      <c r="C27" s="26"/>
      <c r="D27" s="6" t="s">
        <v>448</v>
      </c>
      <c r="E27" s="6" t="s">
        <v>401</v>
      </c>
      <c r="F27" s="18" t="s">
        <v>402</v>
      </c>
      <c r="G27" s="11"/>
      <c r="H27" s="18" t="s">
        <v>336</v>
      </c>
      <c r="I27" s="5">
        <v>44000</v>
      </c>
      <c r="J27" s="5">
        <v>44000</v>
      </c>
      <c r="K27" s="81">
        <v>44041</v>
      </c>
      <c r="L27" s="81">
        <v>44075</v>
      </c>
      <c r="M27" s="81"/>
    </row>
    <row r="28" spans="1:14" s="4" customFormat="1" ht="22.5" customHeight="1">
      <c r="A28" s="6" t="s">
        <v>467</v>
      </c>
      <c r="B28" s="10" t="s">
        <v>12</v>
      </c>
      <c r="C28" s="26"/>
      <c r="D28" s="6" t="s">
        <v>473</v>
      </c>
      <c r="E28" s="6" t="s">
        <v>469</v>
      </c>
      <c r="F28" s="18" t="s">
        <v>470</v>
      </c>
      <c r="G28" s="11"/>
      <c r="H28" s="18" t="s">
        <v>468</v>
      </c>
      <c r="I28" s="5">
        <v>5000</v>
      </c>
      <c r="J28" s="5">
        <v>5000</v>
      </c>
      <c r="K28" s="81">
        <v>44081</v>
      </c>
      <c r="L28" s="81">
        <v>44077</v>
      </c>
      <c r="M28" s="81"/>
    </row>
    <row r="29" spans="1:14" s="4" customFormat="1" ht="22.5" customHeight="1">
      <c r="A29" s="6" t="s">
        <v>471</v>
      </c>
      <c r="B29" s="10" t="s">
        <v>12</v>
      </c>
      <c r="C29" s="26"/>
      <c r="D29" s="6" t="s">
        <v>472</v>
      </c>
      <c r="E29" s="6" t="s">
        <v>474</v>
      </c>
      <c r="F29" s="18" t="s">
        <v>475</v>
      </c>
      <c r="G29" s="11"/>
      <c r="H29" s="18" t="s">
        <v>476</v>
      </c>
      <c r="I29" s="5">
        <v>7700</v>
      </c>
      <c r="J29" s="5">
        <v>7700</v>
      </c>
      <c r="K29" s="81">
        <v>44081</v>
      </c>
      <c r="L29" s="81"/>
      <c r="M29" s="81"/>
    </row>
    <row r="30" spans="1:14" s="4" customFormat="1" ht="22.5" customHeight="1">
      <c r="A30" s="6" t="s">
        <v>450</v>
      </c>
      <c r="B30" s="10" t="s">
        <v>16</v>
      </c>
      <c r="C30" s="26"/>
      <c r="D30" s="6" t="s">
        <v>452</v>
      </c>
      <c r="E30" s="6" t="s">
        <v>454</v>
      </c>
      <c r="F30" s="18" t="s">
        <v>455</v>
      </c>
      <c r="G30" s="11"/>
      <c r="H30" s="18" t="s">
        <v>456</v>
      </c>
      <c r="I30" s="5">
        <v>67600</v>
      </c>
      <c r="J30" s="5">
        <v>67600</v>
      </c>
      <c r="K30" s="81"/>
      <c r="L30" s="81"/>
      <c r="M30" s="81"/>
    </row>
    <row r="31" spans="1:14" s="4" customFormat="1" ht="22.5" customHeight="1">
      <c r="A31" s="6" t="s">
        <v>451</v>
      </c>
      <c r="B31" s="10" t="s">
        <v>16</v>
      </c>
      <c r="C31" s="26"/>
      <c r="D31" s="6" t="s">
        <v>453</v>
      </c>
      <c r="E31" s="6" t="s">
        <v>457</v>
      </c>
      <c r="F31" s="18" t="s">
        <v>458</v>
      </c>
      <c r="G31" s="11"/>
      <c r="H31" s="18" t="s">
        <v>456</v>
      </c>
      <c r="I31" s="5">
        <v>51900</v>
      </c>
      <c r="J31" s="5">
        <v>51900</v>
      </c>
      <c r="K31" s="81"/>
      <c r="L31" s="81"/>
      <c r="M31" s="81"/>
    </row>
    <row r="32" spans="1:14" s="4" customFormat="1" ht="22.5" customHeight="1">
      <c r="A32" s="63" t="s">
        <v>513</v>
      </c>
      <c r="B32" s="10" t="s">
        <v>102</v>
      </c>
      <c r="C32" s="11" t="s">
        <v>514</v>
      </c>
      <c r="D32" s="60"/>
      <c r="E32" s="60"/>
      <c r="F32" s="58" t="s">
        <v>442</v>
      </c>
      <c r="G32" s="61"/>
      <c r="H32" s="64" t="s">
        <v>443</v>
      </c>
      <c r="I32" s="62">
        <v>470000</v>
      </c>
      <c r="J32" s="62">
        <v>470000</v>
      </c>
      <c r="K32" s="81">
        <v>44098</v>
      </c>
      <c r="L32" s="81">
        <v>44098</v>
      </c>
      <c r="M32" s="81"/>
    </row>
    <row r="33" spans="1:14" s="4" customFormat="1" ht="22.5" customHeight="1">
      <c r="A33" s="183" t="s">
        <v>6</v>
      </c>
      <c r="B33" s="183"/>
      <c r="C33" s="183"/>
      <c r="D33" s="183"/>
      <c r="E33" s="183"/>
      <c r="F33" s="183"/>
      <c r="G33" s="28">
        <f>SUM(G2:G32)</f>
        <v>62</v>
      </c>
      <c r="H33" s="28"/>
      <c r="I33" s="35">
        <f>SUM(I2:I32)</f>
        <v>47079200</v>
      </c>
      <c r="J33" s="35">
        <f>SUM(J2:J32)</f>
        <v>43414200</v>
      </c>
      <c r="K33" s="81"/>
      <c r="L33" s="81"/>
      <c r="M33" s="81"/>
      <c r="N33" s="78"/>
    </row>
    <row r="34" spans="1:14" ht="22.5" customHeight="1">
      <c r="F34" s="1"/>
      <c r="G34" s="1"/>
      <c r="H34" s="1"/>
      <c r="I34" s="1"/>
    </row>
    <row r="35" spans="1:14" ht="22.5" customHeight="1">
      <c r="F35" s="1"/>
      <c r="G35" s="1"/>
      <c r="H35" s="112"/>
      <c r="I35" s="113"/>
    </row>
  </sheetData>
  <mergeCells count="1">
    <mergeCell ref="A33:F33"/>
  </mergeCells>
  <phoneticPr fontId="2"/>
  <dataValidations count="1">
    <dataValidation type="list" allowBlank="1" showInputMessage="1" showErrorMessage="1" sqref="B2:B32" xr:uid="{484703DD-F310-42E0-9CA0-3C49D3E83D58}">
      <formula1>顧客</formula1>
    </dataValidation>
  </dataValidations>
  <pageMargins left="0.39370078740157483" right="0.19685039370078741" top="0.84" bottom="0.39370078740157483" header="0.61" footer="0.31496062992125984"/>
  <pageSetup paperSize="9" scale="98" fitToHeight="0" orientation="landscape" verticalDpi="1200" r:id="rId1"/>
  <headerFooter>
    <oddHeader>&amp;C&amp;"Meiryo UI,標準"&amp;12太田工場月次売上明細書(&amp;A）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P19"/>
  <sheetViews>
    <sheetView zoomScaleNormal="100" zoomScaleSheetLayoutView="100" workbookViewId="0">
      <selection activeCell="I9" sqref="I9"/>
    </sheetView>
  </sheetViews>
  <sheetFormatPr defaultColWidth="9" defaultRowHeight="22.5" customHeight="1"/>
  <cols>
    <col min="1" max="1" width="12.21875" style="54" bestFit="1" customWidth="1"/>
    <col min="2" max="2" width="18.109375" style="54" customWidth="1"/>
    <col min="3" max="3" width="8.21875" style="54" customWidth="1"/>
    <col min="4" max="4" width="9.109375" style="54" customWidth="1"/>
    <col min="5" max="5" width="13.21875" style="54" bestFit="1" customWidth="1"/>
    <col min="6" max="6" width="26.77734375" style="54" customWidth="1"/>
    <col min="7" max="7" width="4.77734375" style="57" bestFit="1" customWidth="1"/>
    <col min="8" max="8" width="23.44140625" style="54" bestFit="1" customWidth="1"/>
    <col min="9" max="10" width="12.88671875" style="73" bestFit="1" customWidth="1"/>
    <col min="11" max="13" width="10.77734375" style="96" customWidth="1"/>
    <col min="14" max="14" width="9" style="91"/>
    <col min="15" max="15" width="9" style="54"/>
    <col min="16" max="16" width="9.44140625" style="54" bestFit="1" customWidth="1"/>
    <col min="17" max="16384" width="9" style="54"/>
  </cols>
  <sheetData>
    <row r="1" spans="1:15" s="57" customFormat="1" ht="22.5" customHeight="1">
      <c r="A1" s="55" t="s">
        <v>0</v>
      </c>
      <c r="B1" s="55" t="s">
        <v>7</v>
      </c>
      <c r="C1" s="55" t="s">
        <v>10</v>
      </c>
      <c r="D1" s="55" t="s">
        <v>1</v>
      </c>
      <c r="E1" s="55" t="s">
        <v>11</v>
      </c>
      <c r="F1" s="55" t="s">
        <v>2</v>
      </c>
      <c r="G1" s="55" t="s">
        <v>3</v>
      </c>
      <c r="H1" s="55" t="s">
        <v>9</v>
      </c>
      <c r="I1" s="56" t="s">
        <v>4</v>
      </c>
      <c r="J1" s="56" t="s">
        <v>5</v>
      </c>
      <c r="K1" s="97" t="s">
        <v>19</v>
      </c>
      <c r="L1" s="97" t="s">
        <v>17</v>
      </c>
      <c r="M1" s="97" t="s">
        <v>18</v>
      </c>
      <c r="N1" s="92"/>
    </row>
    <row r="2" spans="1:15" s="4" customFormat="1" ht="22.5" customHeight="1">
      <c r="A2" s="20" t="s">
        <v>530</v>
      </c>
      <c r="B2" s="10" t="s">
        <v>8</v>
      </c>
      <c r="C2" s="26"/>
      <c r="D2" s="19" t="s">
        <v>416</v>
      </c>
      <c r="E2" s="19" t="s">
        <v>417</v>
      </c>
      <c r="F2" s="10" t="s">
        <v>415</v>
      </c>
      <c r="G2" s="26">
        <v>3</v>
      </c>
      <c r="H2" s="18" t="s">
        <v>34</v>
      </c>
      <c r="I2" s="5">
        <v>3000000</v>
      </c>
      <c r="J2" s="104">
        <v>2763000</v>
      </c>
      <c r="K2" s="99">
        <v>44120</v>
      </c>
      <c r="L2" s="99">
        <v>44113</v>
      </c>
      <c r="M2" s="99"/>
    </row>
    <row r="3" spans="1:15" s="4" customFormat="1" ht="22.5" customHeight="1">
      <c r="A3" s="6" t="s">
        <v>349</v>
      </c>
      <c r="B3" s="41" t="s">
        <v>8</v>
      </c>
      <c r="C3" s="59"/>
      <c r="D3" s="146" t="s">
        <v>351</v>
      </c>
      <c r="E3" s="19" t="s">
        <v>92</v>
      </c>
      <c r="F3" s="10" t="s">
        <v>585</v>
      </c>
      <c r="G3" s="11">
        <v>4</v>
      </c>
      <c r="H3" s="9" t="s">
        <v>34</v>
      </c>
      <c r="I3" s="104">
        <v>4000000</v>
      </c>
      <c r="J3" s="104">
        <v>4261000</v>
      </c>
      <c r="K3" s="99">
        <v>44124</v>
      </c>
      <c r="L3" s="97">
        <v>44123</v>
      </c>
      <c r="M3" s="156"/>
      <c r="N3" s="110"/>
      <c r="O3" s="111"/>
    </row>
    <row r="4" spans="1:15" s="4" customFormat="1" ht="22.5" customHeight="1">
      <c r="A4" s="6" t="s">
        <v>350</v>
      </c>
      <c r="B4" s="41" t="s">
        <v>8</v>
      </c>
      <c r="C4" s="59"/>
      <c r="D4" s="146" t="s">
        <v>576</v>
      </c>
      <c r="E4" s="19" t="s">
        <v>92</v>
      </c>
      <c r="F4" s="10" t="s">
        <v>585</v>
      </c>
      <c r="G4" s="11">
        <v>4</v>
      </c>
      <c r="H4" s="9" t="s">
        <v>34</v>
      </c>
      <c r="I4" s="104">
        <v>4000000</v>
      </c>
      <c r="J4" s="104">
        <v>4268000</v>
      </c>
      <c r="K4" s="99">
        <v>44124</v>
      </c>
      <c r="L4" s="97">
        <v>44123</v>
      </c>
      <c r="M4" s="156"/>
      <c r="N4" s="110"/>
      <c r="O4" s="111"/>
    </row>
    <row r="5" spans="1:15" ht="22.2" customHeight="1">
      <c r="A5" s="63" t="s">
        <v>385</v>
      </c>
      <c r="B5" s="41" t="s">
        <v>8</v>
      </c>
      <c r="C5" s="61"/>
      <c r="D5" s="63" t="s">
        <v>413</v>
      </c>
      <c r="E5" s="63" t="s">
        <v>394</v>
      </c>
      <c r="F5" s="67" t="s">
        <v>388</v>
      </c>
      <c r="G5" s="68">
        <v>4</v>
      </c>
      <c r="H5" s="64" t="s">
        <v>391</v>
      </c>
      <c r="I5" s="69">
        <v>4600000</v>
      </c>
      <c r="J5" s="62">
        <v>3971000</v>
      </c>
      <c r="K5" s="96">
        <v>44125</v>
      </c>
      <c r="L5" s="96">
        <v>44133</v>
      </c>
    </row>
    <row r="6" spans="1:15" s="4" customFormat="1" ht="22.5" customHeight="1">
      <c r="A6" s="63" t="s">
        <v>386</v>
      </c>
      <c r="B6" s="41" t="s">
        <v>8</v>
      </c>
      <c r="C6" s="23"/>
      <c r="D6" s="25" t="s">
        <v>412</v>
      </c>
      <c r="E6" s="63" t="s">
        <v>394</v>
      </c>
      <c r="F6" s="67" t="s">
        <v>388</v>
      </c>
      <c r="G6" s="26">
        <v>4</v>
      </c>
      <c r="H6" s="64" t="s">
        <v>391</v>
      </c>
      <c r="I6" s="5">
        <v>4300000</v>
      </c>
      <c r="J6" s="104">
        <v>3564000</v>
      </c>
      <c r="K6" s="96">
        <v>44125</v>
      </c>
      <c r="L6" s="114">
        <v>44133</v>
      </c>
      <c r="M6" s="97"/>
      <c r="N6" s="82"/>
    </row>
    <row r="7" spans="1:15" s="4" customFormat="1" ht="22.5" customHeight="1">
      <c r="A7" s="25" t="s">
        <v>387</v>
      </c>
      <c r="B7" s="41" t="s">
        <v>8</v>
      </c>
      <c r="C7" s="26"/>
      <c r="D7" s="6" t="s">
        <v>414</v>
      </c>
      <c r="E7" s="106" t="s">
        <v>392</v>
      </c>
      <c r="F7" s="10" t="s">
        <v>389</v>
      </c>
      <c r="G7" s="26">
        <v>1</v>
      </c>
      <c r="H7" s="64" t="s">
        <v>391</v>
      </c>
      <c r="I7" s="104">
        <v>1000000</v>
      </c>
      <c r="J7" s="104">
        <v>985000</v>
      </c>
      <c r="K7" s="96">
        <v>44125</v>
      </c>
      <c r="L7" s="99">
        <v>44126</v>
      </c>
      <c r="M7" s="99"/>
    </row>
    <row r="8" spans="1:15" s="4" customFormat="1" ht="22.5" customHeight="1">
      <c r="A8" s="25" t="s">
        <v>718</v>
      </c>
      <c r="B8" s="41" t="s">
        <v>8</v>
      </c>
      <c r="C8" s="11"/>
      <c r="D8" s="70" t="s">
        <v>411</v>
      </c>
      <c r="E8" s="70" t="s">
        <v>393</v>
      </c>
      <c r="F8" s="10" t="s">
        <v>390</v>
      </c>
      <c r="G8" s="61">
        <v>1</v>
      </c>
      <c r="H8" s="64" t="s">
        <v>391</v>
      </c>
      <c r="I8" s="5">
        <v>1000000</v>
      </c>
      <c r="J8" s="104">
        <v>943000</v>
      </c>
      <c r="K8" s="96">
        <v>44125</v>
      </c>
      <c r="L8" s="97">
        <v>44126</v>
      </c>
      <c r="M8" s="97"/>
      <c r="N8" s="82"/>
    </row>
    <row r="9" spans="1:15" s="4" customFormat="1" ht="22.5" customHeight="1">
      <c r="A9" s="75" t="s">
        <v>501</v>
      </c>
      <c r="B9" s="41" t="s">
        <v>8</v>
      </c>
      <c r="C9" s="17"/>
      <c r="D9" s="94" t="s">
        <v>572</v>
      </c>
      <c r="E9" s="19" t="s">
        <v>94</v>
      </c>
      <c r="F9" s="10" t="s">
        <v>599</v>
      </c>
      <c r="G9" s="11">
        <v>3</v>
      </c>
      <c r="H9" s="86" t="s">
        <v>573</v>
      </c>
      <c r="I9" s="5">
        <v>5500</v>
      </c>
      <c r="J9" s="104">
        <v>5500</v>
      </c>
      <c r="K9" s="97">
        <v>44131</v>
      </c>
      <c r="L9" s="97">
        <v>44082</v>
      </c>
      <c r="M9" s="97">
        <v>44132</v>
      </c>
      <c r="N9" s="81"/>
    </row>
    <row r="10" spans="1:15" s="4" customFormat="1" ht="22.5" customHeight="1">
      <c r="A10" s="75" t="s">
        <v>571</v>
      </c>
      <c r="B10" s="41" t="s">
        <v>8</v>
      </c>
      <c r="C10" s="23"/>
      <c r="D10" s="94" t="s">
        <v>574</v>
      </c>
      <c r="E10" s="6" t="s">
        <v>658</v>
      </c>
      <c r="F10" s="10" t="s">
        <v>599</v>
      </c>
      <c r="G10" s="26">
        <v>3</v>
      </c>
      <c r="H10" s="80" t="s">
        <v>575</v>
      </c>
      <c r="I10" s="5">
        <v>44000</v>
      </c>
      <c r="J10" s="5">
        <v>49500</v>
      </c>
      <c r="K10" s="97">
        <v>44131</v>
      </c>
      <c r="L10" s="114">
        <v>44082</v>
      </c>
      <c r="M10" s="97">
        <v>44132</v>
      </c>
      <c r="N10" s="82"/>
    </row>
    <row r="11" spans="1:15" s="4" customFormat="1" ht="22.5" customHeight="1">
      <c r="A11" s="75" t="s">
        <v>581</v>
      </c>
      <c r="B11" s="41" t="s">
        <v>8</v>
      </c>
      <c r="C11" s="23"/>
      <c r="D11" s="25" t="s">
        <v>587</v>
      </c>
      <c r="E11" s="6" t="s">
        <v>582</v>
      </c>
      <c r="F11" s="10" t="s">
        <v>583</v>
      </c>
      <c r="G11" s="26">
        <v>3</v>
      </c>
      <c r="H11" s="80" t="s">
        <v>590</v>
      </c>
      <c r="I11" s="5">
        <v>11000</v>
      </c>
      <c r="J11" s="5">
        <v>11000</v>
      </c>
      <c r="K11" s="97">
        <v>44131</v>
      </c>
      <c r="L11" s="114">
        <v>44113</v>
      </c>
      <c r="M11" s="97">
        <v>44132</v>
      </c>
      <c r="N11" s="82"/>
    </row>
    <row r="12" spans="1:15" s="4" customFormat="1" ht="22.5" customHeight="1">
      <c r="A12" s="75" t="s">
        <v>586</v>
      </c>
      <c r="B12" s="41" t="s">
        <v>8</v>
      </c>
      <c r="C12" s="23"/>
      <c r="D12" s="25" t="s">
        <v>588</v>
      </c>
      <c r="E12" s="6" t="s">
        <v>623</v>
      </c>
      <c r="F12" s="10" t="s">
        <v>589</v>
      </c>
      <c r="G12" s="26">
        <v>3</v>
      </c>
      <c r="H12" s="80" t="s">
        <v>591</v>
      </c>
      <c r="I12" s="5">
        <v>11000</v>
      </c>
      <c r="J12" s="5">
        <v>11000</v>
      </c>
      <c r="K12" s="97">
        <v>44131</v>
      </c>
      <c r="L12" s="114">
        <v>44113</v>
      </c>
      <c r="M12" s="97">
        <v>44132</v>
      </c>
      <c r="N12" s="82"/>
    </row>
    <row r="13" spans="1:15" s="4" customFormat="1" ht="22.5" customHeight="1">
      <c r="A13" s="75" t="s">
        <v>600</v>
      </c>
      <c r="B13" s="41" t="s">
        <v>8</v>
      </c>
      <c r="C13" s="23"/>
      <c r="D13" s="25" t="s">
        <v>602</v>
      </c>
      <c r="E13" s="6" t="s">
        <v>345</v>
      </c>
      <c r="F13" s="10" t="s">
        <v>601</v>
      </c>
      <c r="G13" s="26">
        <v>11</v>
      </c>
      <c r="H13" s="80" t="s">
        <v>613</v>
      </c>
      <c r="I13" s="5">
        <v>93500</v>
      </c>
      <c r="J13" s="5">
        <v>93500</v>
      </c>
      <c r="K13" s="97">
        <v>44131</v>
      </c>
      <c r="L13" s="114">
        <v>44098</v>
      </c>
      <c r="M13" s="97">
        <v>44132</v>
      </c>
      <c r="N13" s="82"/>
    </row>
    <row r="14" spans="1:15" s="4" customFormat="1" ht="22.5" customHeight="1">
      <c r="A14" s="75" t="s">
        <v>614</v>
      </c>
      <c r="B14" s="41" t="s">
        <v>8</v>
      </c>
      <c r="C14" s="23"/>
      <c r="D14" s="25" t="s">
        <v>616</v>
      </c>
      <c r="E14" s="6" t="s">
        <v>345</v>
      </c>
      <c r="F14" s="10" t="s">
        <v>601</v>
      </c>
      <c r="G14" s="26">
        <v>11</v>
      </c>
      <c r="H14" s="80" t="s">
        <v>615</v>
      </c>
      <c r="I14" s="5">
        <v>49500</v>
      </c>
      <c r="J14" s="5">
        <v>49500</v>
      </c>
      <c r="K14" s="97">
        <v>44131</v>
      </c>
      <c r="L14" s="114">
        <v>44098</v>
      </c>
      <c r="M14" s="97">
        <v>44132</v>
      </c>
      <c r="N14" s="82"/>
    </row>
    <row r="15" spans="1:15" s="4" customFormat="1" ht="22.5" customHeight="1">
      <c r="A15" s="75" t="s">
        <v>617</v>
      </c>
      <c r="B15" s="41" t="s">
        <v>8</v>
      </c>
      <c r="C15" s="23"/>
      <c r="D15" s="25" t="s">
        <v>621</v>
      </c>
      <c r="E15" s="6" t="s">
        <v>417</v>
      </c>
      <c r="F15" s="10" t="s">
        <v>583</v>
      </c>
      <c r="G15" s="26">
        <v>3</v>
      </c>
      <c r="H15" s="80" t="s">
        <v>622</v>
      </c>
      <c r="I15" s="5">
        <v>46750</v>
      </c>
      <c r="J15" s="5">
        <v>46750</v>
      </c>
      <c r="K15" s="97">
        <v>44131</v>
      </c>
      <c r="L15" s="114">
        <v>44113</v>
      </c>
      <c r="M15" s="97">
        <v>44132</v>
      </c>
      <c r="N15" s="82"/>
    </row>
    <row r="16" spans="1:15" s="4" customFormat="1" ht="22.5" customHeight="1">
      <c r="A16" s="75" t="s">
        <v>618</v>
      </c>
      <c r="B16" s="41" t="s">
        <v>8</v>
      </c>
      <c r="C16" s="23"/>
      <c r="D16" s="25" t="s">
        <v>620</v>
      </c>
      <c r="E16" s="6" t="s">
        <v>345</v>
      </c>
      <c r="F16" s="10" t="s">
        <v>601</v>
      </c>
      <c r="G16" s="26">
        <v>11</v>
      </c>
      <c r="H16" s="80" t="s">
        <v>619</v>
      </c>
      <c r="I16" s="5">
        <v>107250</v>
      </c>
      <c r="J16" s="5">
        <v>107250</v>
      </c>
      <c r="K16" s="97">
        <v>44131</v>
      </c>
      <c r="L16" s="114">
        <v>44098</v>
      </c>
      <c r="M16" s="97">
        <v>44132</v>
      </c>
      <c r="N16" s="82"/>
    </row>
    <row r="17" spans="1:16" s="4" customFormat="1" ht="22.5" customHeight="1">
      <c r="A17" s="75"/>
      <c r="B17" s="41" t="s">
        <v>45</v>
      </c>
      <c r="C17" s="23"/>
      <c r="D17" s="25">
        <v>2010131</v>
      </c>
      <c r="E17" s="6"/>
      <c r="F17" s="10" t="s">
        <v>592</v>
      </c>
      <c r="G17" s="26"/>
      <c r="H17" s="80" t="s">
        <v>593</v>
      </c>
      <c r="I17" s="104">
        <v>9000</v>
      </c>
      <c r="J17" s="104">
        <v>9000</v>
      </c>
      <c r="K17" s="97" t="s">
        <v>612</v>
      </c>
      <c r="L17" s="114">
        <v>44117</v>
      </c>
      <c r="M17" s="97"/>
      <c r="N17" s="82"/>
    </row>
    <row r="18" spans="1:16" s="4" customFormat="1" ht="22.5" customHeight="1">
      <c r="A18" s="75"/>
      <c r="B18" s="41" t="s">
        <v>45</v>
      </c>
      <c r="C18" s="23"/>
      <c r="D18" s="25">
        <v>2010201</v>
      </c>
      <c r="E18" s="6"/>
      <c r="F18" s="10" t="s">
        <v>592</v>
      </c>
      <c r="G18" s="26"/>
      <c r="H18" s="80" t="s">
        <v>594</v>
      </c>
      <c r="I18" s="104">
        <v>138500</v>
      </c>
      <c r="J18" s="104">
        <v>138500</v>
      </c>
      <c r="K18" s="97" t="s">
        <v>612</v>
      </c>
      <c r="L18" s="114">
        <v>44127</v>
      </c>
      <c r="M18" s="97"/>
      <c r="N18" s="82"/>
    </row>
    <row r="19" spans="1:16" ht="22.5" customHeight="1">
      <c r="A19" s="184" t="s">
        <v>6</v>
      </c>
      <c r="B19" s="185"/>
      <c r="C19" s="185"/>
      <c r="D19" s="185"/>
      <c r="E19" s="185"/>
      <c r="F19" s="186"/>
      <c r="G19" s="55">
        <f>SUM(G2:G18)</f>
        <v>69</v>
      </c>
      <c r="H19" s="71"/>
      <c r="I19" s="72">
        <f>SUM(I2:I18)</f>
        <v>22416000</v>
      </c>
      <c r="J19" s="72">
        <f>SUM(J2:J18)</f>
        <v>21276500</v>
      </c>
      <c r="P19" s="160"/>
    </row>
  </sheetData>
  <mergeCells count="1">
    <mergeCell ref="A19:F19"/>
  </mergeCells>
  <phoneticPr fontId="2"/>
  <dataValidations count="1">
    <dataValidation type="list" allowBlank="1" showInputMessage="1" showErrorMessage="1" sqref="B2:B18" xr:uid="{AB33FD68-D0C9-4CB6-B3AD-AABC0427FD9D}">
      <formula1>顧客</formula1>
    </dataValidation>
  </dataValidations>
  <pageMargins left="0.35433070866141736" right="0.19685039370078741" top="0.73" bottom="0.27559055118110237" header="0.51" footer="0.19685039370078741"/>
  <pageSetup paperSize="9" fitToHeight="0" orientation="landscape" verticalDpi="1200" r:id="rId1"/>
  <headerFooter>
    <oddHeader>&amp;C&amp;"Meiryo UI,標準"&amp;12太田工場月次売上明細書(&amp;A）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O28"/>
  <sheetViews>
    <sheetView zoomScale="98" zoomScaleNormal="98" workbookViewId="0">
      <selection activeCell="G42" sqref="G42"/>
    </sheetView>
  </sheetViews>
  <sheetFormatPr defaultColWidth="9" defaultRowHeight="22.5" customHeight="1"/>
  <cols>
    <col min="1" max="1" width="12.21875" style="1" bestFit="1" customWidth="1"/>
    <col min="2" max="2" width="18.44140625" style="1" customWidth="1"/>
    <col min="3" max="3" width="8.88671875" style="78" bestFit="1" customWidth="1"/>
    <col min="4" max="4" width="9" style="78" bestFit="1" customWidth="1"/>
    <col min="5" max="5" width="15.109375" style="78" customWidth="1"/>
    <col min="6" max="6" width="27.77734375" style="1" customWidth="1"/>
    <col min="7" max="7" width="4.77734375" style="4" bestFit="1" customWidth="1"/>
    <col min="8" max="8" width="21" style="1" bestFit="1" customWidth="1"/>
    <col min="9" max="10" width="12.88671875" style="8" bestFit="1" customWidth="1"/>
    <col min="11" max="13" width="10.77734375" style="97" customWidth="1"/>
    <col min="14" max="16384" width="9" style="1"/>
  </cols>
  <sheetData>
    <row r="1" spans="1:14" s="4" customFormat="1" ht="22.5" customHeight="1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97" t="s">
        <v>19</v>
      </c>
      <c r="L1" s="97" t="s">
        <v>17</v>
      </c>
      <c r="M1" s="97" t="s">
        <v>18</v>
      </c>
    </row>
    <row r="2" spans="1:14" s="4" customFormat="1" ht="22.5" customHeight="1">
      <c r="A2" s="6" t="s">
        <v>561</v>
      </c>
      <c r="B2" s="41" t="s">
        <v>8</v>
      </c>
      <c r="C2" s="11"/>
      <c r="D2" s="19" t="s">
        <v>577</v>
      </c>
      <c r="E2" s="19" t="s">
        <v>431</v>
      </c>
      <c r="F2" s="10" t="s">
        <v>432</v>
      </c>
      <c r="G2" s="11">
        <v>3</v>
      </c>
      <c r="H2" s="18" t="s">
        <v>433</v>
      </c>
      <c r="I2" s="5">
        <v>3600000</v>
      </c>
      <c r="J2" s="104">
        <v>2692000</v>
      </c>
      <c r="K2" s="81">
        <v>44155</v>
      </c>
      <c r="L2" s="81">
        <v>44155</v>
      </c>
      <c r="M2" s="81"/>
      <c r="N2" s="78"/>
    </row>
    <row r="3" spans="1:14" s="4" customFormat="1" ht="22.5" customHeight="1">
      <c r="A3" s="6" t="s">
        <v>551</v>
      </c>
      <c r="B3" s="41" t="s">
        <v>8</v>
      </c>
      <c r="C3" s="11"/>
      <c r="D3" s="19" t="s">
        <v>569</v>
      </c>
      <c r="E3" s="19" t="s">
        <v>552</v>
      </c>
      <c r="F3" s="10" t="s">
        <v>553</v>
      </c>
      <c r="G3" s="11">
        <v>2</v>
      </c>
      <c r="H3" s="18" t="s">
        <v>434</v>
      </c>
      <c r="I3" s="5">
        <v>2300000</v>
      </c>
      <c r="J3" s="104">
        <v>1880000</v>
      </c>
      <c r="K3" s="81">
        <v>44155</v>
      </c>
      <c r="L3" s="81">
        <v>44160</v>
      </c>
      <c r="M3" s="81"/>
      <c r="N3" s="78"/>
    </row>
    <row r="4" spans="1:14" s="4" customFormat="1" ht="22.5" customHeight="1">
      <c r="A4" s="74" t="s">
        <v>562</v>
      </c>
      <c r="B4" s="41" t="s">
        <v>8</v>
      </c>
      <c r="C4" s="17"/>
      <c r="D4" s="70" t="s">
        <v>505</v>
      </c>
      <c r="E4" s="70" t="s">
        <v>427</v>
      </c>
      <c r="F4" s="10" t="s">
        <v>428</v>
      </c>
      <c r="G4" s="61">
        <v>4</v>
      </c>
      <c r="H4" s="10" t="s">
        <v>154</v>
      </c>
      <c r="I4" s="5">
        <v>4000000</v>
      </c>
      <c r="J4" s="104">
        <v>3792000</v>
      </c>
      <c r="K4" s="97">
        <v>44155</v>
      </c>
      <c r="L4" s="97">
        <v>44161</v>
      </c>
      <c r="M4" s="97"/>
      <c r="N4" s="82"/>
    </row>
    <row r="5" spans="1:14" s="4" customFormat="1" ht="22.5" customHeight="1">
      <c r="A5" s="6" t="s">
        <v>563</v>
      </c>
      <c r="B5" s="41" t="s">
        <v>8</v>
      </c>
      <c r="C5" s="17"/>
      <c r="D5" s="6" t="s">
        <v>478</v>
      </c>
      <c r="E5" s="6" t="s">
        <v>429</v>
      </c>
      <c r="F5" s="10" t="s">
        <v>430</v>
      </c>
      <c r="G5" s="11">
        <v>3</v>
      </c>
      <c r="H5" s="10" t="s">
        <v>154</v>
      </c>
      <c r="I5" s="5">
        <v>3000000</v>
      </c>
      <c r="J5" s="104">
        <v>3183000</v>
      </c>
      <c r="K5" s="97">
        <v>44155</v>
      </c>
      <c r="L5" s="97">
        <v>44153</v>
      </c>
      <c r="M5" s="97"/>
      <c r="N5" s="81"/>
    </row>
    <row r="6" spans="1:14" s="4" customFormat="1" ht="22.5" customHeight="1">
      <c r="A6" s="6" t="s">
        <v>564</v>
      </c>
      <c r="B6" s="41" t="s">
        <v>8</v>
      </c>
      <c r="C6" s="17"/>
      <c r="D6" s="6" t="s">
        <v>481</v>
      </c>
      <c r="E6" s="6" t="s">
        <v>479</v>
      </c>
      <c r="F6" s="10" t="s">
        <v>430</v>
      </c>
      <c r="G6" s="11">
        <v>3</v>
      </c>
      <c r="H6" s="10" t="s">
        <v>480</v>
      </c>
      <c r="I6" s="5">
        <v>3000000</v>
      </c>
      <c r="J6" s="104">
        <v>2500000</v>
      </c>
      <c r="K6" s="97">
        <v>44155</v>
      </c>
      <c r="L6" s="97">
        <v>44153</v>
      </c>
      <c r="M6" s="97"/>
      <c r="N6" s="81"/>
    </row>
    <row r="7" spans="1:14" s="30" customFormat="1" ht="22.5" customHeight="1">
      <c r="A7" s="25" t="s">
        <v>656</v>
      </c>
      <c r="B7" s="41" t="s">
        <v>8</v>
      </c>
      <c r="C7" s="23"/>
      <c r="D7" s="6" t="s">
        <v>650</v>
      </c>
      <c r="E7" s="6" t="s">
        <v>92</v>
      </c>
      <c r="F7" s="10" t="s">
        <v>653</v>
      </c>
      <c r="G7" s="33"/>
      <c r="H7" s="86" t="s">
        <v>654</v>
      </c>
      <c r="I7" s="34">
        <v>90750</v>
      </c>
      <c r="J7" s="119">
        <v>90750</v>
      </c>
      <c r="K7" s="98">
        <v>44161</v>
      </c>
      <c r="L7" s="98">
        <v>44123</v>
      </c>
      <c r="M7" s="98">
        <v>44161</v>
      </c>
      <c r="N7" s="88"/>
    </row>
    <row r="8" spans="1:14" s="30" customFormat="1" ht="22.5" customHeight="1">
      <c r="A8" s="25" t="s">
        <v>657</v>
      </c>
      <c r="B8" s="41" t="s">
        <v>8</v>
      </c>
      <c r="C8" s="23"/>
      <c r="D8" s="6" t="s">
        <v>651</v>
      </c>
      <c r="E8" s="6" t="s">
        <v>652</v>
      </c>
      <c r="F8" s="10" t="s">
        <v>653</v>
      </c>
      <c r="G8" s="33"/>
      <c r="H8" s="86" t="s">
        <v>655</v>
      </c>
      <c r="I8" s="34">
        <v>5500</v>
      </c>
      <c r="J8" s="119">
        <v>5500</v>
      </c>
      <c r="K8" s="98">
        <v>44161</v>
      </c>
      <c r="L8" s="98">
        <v>44123</v>
      </c>
      <c r="M8" s="98">
        <v>44161</v>
      </c>
      <c r="N8" s="88"/>
    </row>
    <row r="9" spans="1:14" s="30" customFormat="1" ht="22.5" customHeight="1">
      <c r="A9" s="25" t="s">
        <v>659</v>
      </c>
      <c r="B9" s="41" t="s">
        <v>8</v>
      </c>
      <c r="C9" s="23"/>
      <c r="D9" s="6" t="s">
        <v>690</v>
      </c>
      <c r="E9" s="6" t="s">
        <v>41</v>
      </c>
      <c r="F9" s="10" t="s">
        <v>40</v>
      </c>
      <c r="G9" s="33"/>
      <c r="H9" s="86" t="s">
        <v>660</v>
      </c>
      <c r="I9" s="34">
        <v>96250</v>
      </c>
      <c r="J9" s="119">
        <v>96250</v>
      </c>
      <c r="K9" s="98">
        <v>44161</v>
      </c>
      <c r="L9" s="98">
        <v>44089</v>
      </c>
      <c r="M9" s="98">
        <v>44161</v>
      </c>
      <c r="N9" s="88"/>
    </row>
    <row r="10" spans="1:14" s="30" customFormat="1" ht="22.5" customHeight="1">
      <c r="A10" s="25" t="s">
        <v>719</v>
      </c>
      <c r="B10" s="41" t="s">
        <v>8</v>
      </c>
      <c r="C10" s="23"/>
      <c r="D10" s="6" t="s">
        <v>717</v>
      </c>
      <c r="E10" s="6" t="s">
        <v>720</v>
      </c>
      <c r="F10" s="10" t="s">
        <v>390</v>
      </c>
      <c r="G10" s="33"/>
      <c r="H10" s="18" t="s">
        <v>721</v>
      </c>
      <c r="I10" s="34">
        <v>22000</v>
      </c>
      <c r="J10" s="119">
        <v>22000</v>
      </c>
      <c r="K10" s="98">
        <v>44161</v>
      </c>
      <c r="L10" s="98">
        <v>44126</v>
      </c>
      <c r="M10" s="98">
        <v>44161</v>
      </c>
      <c r="N10" s="88"/>
    </row>
    <row r="11" spans="1:14" s="30" customFormat="1" ht="22.5" customHeight="1">
      <c r="A11" s="25" t="s">
        <v>693</v>
      </c>
      <c r="B11" s="41" t="s">
        <v>8</v>
      </c>
      <c r="C11" s="23"/>
      <c r="D11" s="6" t="s">
        <v>700</v>
      </c>
      <c r="E11" s="6" t="s">
        <v>694</v>
      </c>
      <c r="F11" s="10" t="s">
        <v>388</v>
      </c>
      <c r="G11" s="33"/>
      <c r="H11" s="18" t="s">
        <v>716</v>
      </c>
      <c r="I11" s="34">
        <v>66000</v>
      </c>
      <c r="J11" s="119">
        <v>66000</v>
      </c>
      <c r="K11" s="98">
        <v>44161</v>
      </c>
      <c r="L11" s="98">
        <v>44133</v>
      </c>
      <c r="M11" s="98">
        <v>44161</v>
      </c>
      <c r="N11" s="88"/>
    </row>
    <row r="12" spans="1:14" s="30" customFormat="1" ht="22.5" customHeight="1">
      <c r="A12" s="25" t="s">
        <v>734</v>
      </c>
      <c r="B12" s="41" t="s">
        <v>8</v>
      </c>
      <c r="C12" s="23"/>
      <c r="D12" s="6" t="s">
        <v>714</v>
      </c>
      <c r="E12" s="6" t="s">
        <v>694</v>
      </c>
      <c r="F12" s="10" t="s">
        <v>388</v>
      </c>
      <c r="G12" s="33"/>
      <c r="H12" s="18" t="s">
        <v>715</v>
      </c>
      <c r="I12" s="34">
        <v>96250</v>
      </c>
      <c r="J12" s="119">
        <v>96250</v>
      </c>
      <c r="K12" s="98">
        <v>44161</v>
      </c>
      <c r="L12" s="98">
        <v>44133</v>
      </c>
      <c r="M12" s="98">
        <v>44161</v>
      </c>
      <c r="N12" s="88"/>
    </row>
    <row r="13" spans="1:14" ht="22.5" customHeight="1">
      <c r="A13" s="9" t="s">
        <v>624</v>
      </c>
      <c r="B13" s="41" t="s">
        <v>12</v>
      </c>
      <c r="C13" s="11"/>
      <c r="D13" s="19" t="s">
        <v>625</v>
      </c>
      <c r="E13" s="10" t="s">
        <v>628</v>
      </c>
      <c r="F13" s="10" t="s">
        <v>629</v>
      </c>
      <c r="G13" s="11"/>
      <c r="H13" s="10" t="s">
        <v>376</v>
      </c>
      <c r="I13" s="5">
        <v>23650</v>
      </c>
      <c r="J13" s="5">
        <v>23650</v>
      </c>
      <c r="K13" s="95">
        <v>44139</v>
      </c>
      <c r="L13" s="81">
        <v>44139</v>
      </c>
      <c r="M13" s="83"/>
    </row>
    <row r="14" spans="1:14" s="30" customFormat="1" ht="22.5" customHeight="1">
      <c r="A14" s="9" t="s">
        <v>627</v>
      </c>
      <c r="B14" s="41" t="s">
        <v>12</v>
      </c>
      <c r="C14" s="25"/>
      <c r="D14" s="19" t="s">
        <v>626</v>
      </c>
      <c r="E14" s="6" t="s">
        <v>630</v>
      </c>
      <c r="F14" s="10" t="s">
        <v>631</v>
      </c>
      <c r="G14" s="33"/>
      <c r="H14" s="10" t="s">
        <v>376</v>
      </c>
      <c r="I14" s="34">
        <v>14850</v>
      </c>
      <c r="J14" s="34">
        <v>14850</v>
      </c>
      <c r="K14" s="95">
        <v>44133</v>
      </c>
      <c r="L14" s="98">
        <v>44145</v>
      </c>
      <c r="M14" s="98"/>
    </row>
    <row r="15" spans="1:14" s="30" customFormat="1" ht="22.5" customHeight="1">
      <c r="A15" s="9" t="s">
        <v>640</v>
      </c>
      <c r="B15" s="41" t="s">
        <v>12</v>
      </c>
      <c r="C15" s="25"/>
      <c r="D15" s="19" t="s">
        <v>641</v>
      </c>
      <c r="E15" s="6" t="s">
        <v>642</v>
      </c>
      <c r="F15" s="10" t="s">
        <v>643</v>
      </c>
      <c r="G15" s="33"/>
      <c r="H15" s="18" t="s">
        <v>644</v>
      </c>
      <c r="I15" s="34">
        <v>7700</v>
      </c>
      <c r="J15" s="119">
        <v>7700</v>
      </c>
      <c r="K15" s="95">
        <v>44140</v>
      </c>
      <c r="L15" s="98">
        <v>44140</v>
      </c>
      <c r="M15" s="98"/>
    </row>
    <row r="16" spans="1:14" s="30" customFormat="1" ht="22.5" customHeight="1">
      <c r="A16" s="9" t="s">
        <v>649</v>
      </c>
      <c r="B16" s="41" t="s">
        <v>12</v>
      </c>
      <c r="C16" s="25"/>
      <c r="D16" s="19" t="s">
        <v>645</v>
      </c>
      <c r="E16" s="6" t="s">
        <v>646</v>
      </c>
      <c r="F16" s="10" t="s">
        <v>647</v>
      </c>
      <c r="G16" s="33"/>
      <c r="H16" s="18" t="s">
        <v>648</v>
      </c>
      <c r="I16" s="34">
        <v>13200</v>
      </c>
      <c r="J16" s="119">
        <v>13200</v>
      </c>
      <c r="K16" s="95">
        <v>44141</v>
      </c>
      <c r="L16" s="98">
        <v>44141</v>
      </c>
      <c r="M16" s="98"/>
    </row>
    <row r="17" spans="1:15" s="30" customFormat="1" ht="22.5" customHeight="1">
      <c r="A17" s="9" t="s">
        <v>664</v>
      </c>
      <c r="B17" s="41" t="s">
        <v>15</v>
      </c>
      <c r="C17" s="157" t="s">
        <v>677</v>
      </c>
      <c r="D17" s="19" t="s">
        <v>671</v>
      </c>
      <c r="E17" s="13" t="s">
        <v>675</v>
      </c>
      <c r="F17" s="10"/>
      <c r="G17" s="33"/>
      <c r="H17" s="18" t="s">
        <v>638</v>
      </c>
      <c r="I17" s="34">
        <v>20960</v>
      </c>
      <c r="J17" s="34">
        <v>20960</v>
      </c>
      <c r="K17" s="95">
        <v>44145</v>
      </c>
      <c r="L17" s="98">
        <v>44159</v>
      </c>
      <c r="M17" s="98"/>
    </row>
    <row r="18" spans="1:15" s="30" customFormat="1" ht="22.5" customHeight="1">
      <c r="A18" s="9" t="s">
        <v>665</v>
      </c>
      <c r="B18" s="41" t="s">
        <v>15</v>
      </c>
      <c r="C18" s="157" t="s">
        <v>678</v>
      </c>
      <c r="D18" s="19" t="s">
        <v>672</v>
      </c>
      <c r="E18" s="13" t="s">
        <v>676</v>
      </c>
      <c r="F18" s="10"/>
      <c r="G18" s="33"/>
      <c r="H18" s="18" t="s">
        <v>638</v>
      </c>
      <c r="I18" s="34">
        <v>41940</v>
      </c>
      <c r="J18" s="34">
        <v>41940</v>
      </c>
      <c r="K18" s="95">
        <v>44145</v>
      </c>
      <c r="L18" s="98">
        <v>44159</v>
      </c>
      <c r="M18" s="98"/>
    </row>
    <row r="19" spans="1:15" s="30" customFormat="1" ht="22.5" customHeight="1">
      <c r="A19" s="9" t="s">
        <v>666</v>
      </c>
      <c r="B19" s="41" t="s">
        <v>15</v>
      </c>
      <c r="C19" s="158" t="s">
        <v>679</v>
      </c>
      <c r="D19" s="19" t="s">
        <v>673</v>
      </c>
      <c r="E19" s="13" t="s">
        <v>669</v>
      </c>
      <c r="F19" s="10"/>
      <c r="G19" s="33"/>
      <c r="H19" s="18" t="s">
        <v>668</v>
      </c>
      <c r="I19" s="34">
        <v>9000</v>
      </c>
      <c r="J19" s="34">
        <v>9000</v>
      </c>
      <c r="K19" s="95">
        <v>44145</v>
      </c>
      <c r="L19" s="98">
        <v>44159</v>
      </c>
      <c r="M19" s="98"/>
    </row>
    <row r="20" spans="1:15" s="30" customFormat="1" ht="22.5" customHeight="1">
      <c r="A20" s="9" t="s">
        <v>667</v>
      </c>
      <c r="B20" s="41" t="s">
        <v>15</v>
      </c>
      <c r="C20" s="158" t="s">
        <v>680</v>
      </c>
      <c r="D20" s="19" t="s">
        <v>674</v>
      </c>
      <c r="E20" s="13" t="s">
        <v>670</v>
      </c>
      <c r="F20" s="10"/>
      <c r="G20" s="33"/>
      <c r="H20" s="18" t="s">
        <v>668</v>
      </c>
      <c r="I20" s="34">
        <v>15600</v>
      </c>
      <c r="J20" s="34">
        <v>15600</v>
      </c>
      <c r="K20" s="95">
        <v>44145</v>
      </c>
      <c r="L20" s="98">
        <v>44159</v>
      </c>
      <c r="M20" s="98"/>
    </row>
    <row r="21" spans="1:15" s="30" customFormat="1" ht="22.5" customHeight="1">
      <c r="A21" s="9" t="s">
        <v>691</v>
      </c>
      <c r="B21" s="41" t="s">
        <v>15</v>
      </c>
      <c r="C21" s="158" t="s">
        <v>695</v>
      </c>
      <c r="D21" s="19" t="s">
        <v>696</v>
      </c>
      <c r="E21" s="13" t="s">
        <v>692</v>
      </c>
      <c r="F21" s="10"/>
      <c r="G21" s="33"/>
      <c r="H21" s="18" t="s">
        <v>638</v>
      </c>
      <c r="I21" s="34">
        <v>20960</v>
      </c>
      <c r="J21" s="34">
        <v>20960</v>
      </c>
      <c r="K21" s="95">
        <v>44154</v>
      </c>
      <c r="L21" s="98">
        <v>44159</v>
      </c>
      <c r="M21" s="98"/>
    </row>
    <row r="22" spans="1:15" s="4" customFormat="1" ht="22.5" customHeight="1">
      <c r="A22" s="6"/>
      <c r="B22" s="41" t="s">
        <v>45</v>
      </c>
      <c r="C22" s="23"/>
      <c r="D22" s="25">
        <v>2010291</v>
      </c>
      <c r="E22" s="6"/>
      <c r="F22" s="10" t="s">
        <v>592</v>
      </c>
      <c r="G22" s="26"/>
      <c r="H22" s="80" t="s">
        <v>632</v>
      </c>
      <c r="I22" s="104">
        <v>45000</v>
      </c>
      <c r="J22" s="104">
        <v>45000</v>
      </c>
      <c r="K22" s="97" t="s">
        <v>639</v>
      </c>
      <c r="L22" s="114">
        <v>44138</v>
      </c>
      <c r="M22" s="97"/>
      <c r="N22" s="82"/>
    </row>
    <row r="23" spans="1:15" s="53" customFormat="1" ht="22.5" customHeight="1">
      <c r="A23" s="90" t="s">
        <v>661</v>
      </c>
      <c r="B23" s="10" t="s">
        <v>662</v>
      </c>
      <c r="C23" s="74"/>
      <c r="D23" s="25">
        <v>2011101</v>
      </c>
      <c r="E23" s="25"/>
      <c r="F23" s="23" t="s">
        <v>662</v>
      </c>
      <c r="G23" s="51"/>
      <c r="H23" s="18" t="s">
        <v>663</v>
      </c>
      <c r="I23" s="52">
        <v>113300</v>
      </c>
      <c r="J23" s="52">
        <v>143300</v>
      </c>
      <c r="K23" s="97" t="s">
        <v>686</v>
      </c>
      <c r="L23" s="101">
        <v>44148</v>
      </c>
      <c r="M23" s="100"/>
    </row>
    <row r="24" spans="1:15" s="53" customFormat="1" ht="22.5" customHeight="1">
      <c r="A24" s="90"/>
      <c r="B24" s="10" t="s">
        <v>45</v>
      </c>
      <c r="C24" s="74"/>
      <c r="D24" s="25">
        <v>2011161</v>
      </c>
      <c r="E24" s="25"/>
      <c r="F24" s="23" t="s">
        <v>687</v>
      </c>
      <c r="G24" s="51"/>
      <c r="H24" s="18" t="s">
        <v>688</v>
      </c>
      <c r="I24" s="52">
        <v>48000</v>
      </c>
      <c r="J24" s="52">
        <v>48000</v>
      </c>
      <c r="K24" s="97" t="s">
        <v>701</v>
      </c>
      <c r="L24" s="101">
        <v>44155</v>
      </c>
      <c r="M24" s="100"/>
    </row>
    <row r="25" spans="1:15" s="53" customFormat="1" ht="22.5" customHeight="1">
      <c r="A25" s="90"/>
      <c r="B25" s="10" t="s">
        <v>45</v>
      </c>
      <c r="C25" s="74"/>
      <c r="D25" s="25">
        <v>2011241</v>
      </c>
      <c r="E25" s="25"/>
      <c r="F25" s="23" t="s">
        <v>709</v>
      </c>
      <c r="G25" s="51"/>
      <c r="H25" s="18" t="s">
        <v>710</v>
      </c>
      <c r="I25" s="52">
        <v>24000</v>
      </c>
      <c r="J25" s="52">
        <v>24000</v>
      </c>
      <c r="K25" s="97" t="s">
        <v>711</v>
      </c>
      <c r="L25" s="101">
        <v>44159</v>
      </c>
      <c r="M25" s="100"/>
      <c r="O25" s="159"/>
    </row>
    <row r="26" spans="1:15" s="53" customFormat="1" ht="22.5" customHeight="1">
      <c r="A26" s="90" t="s">
        <v>712</v>
      </c>
      <c r="B26" s="10" t="s">
        <v>8</v>
      </c>
      <c r="C26" s="74"/>
      <c r="D26" s="25" t="s">
        <v>682</v>
      </c>
      <c r="E26" s="25" t="s">
        <v>681</v>
      </c>
      <c r="F26" s="23" t="s">
        <v>706</v>
      </c>
      <c r="G26" s="51"/>
      <c r="H26" s="18" t="s">
        <v>684</v>
      </c>
      <c r="I26" s="52">
        <v>239685</v>
      </c>
      <c r="J26" s="52">
        <v>239685</v>
      </c>
      <c r="K26" s="97">
        <v>44160</v>
      </c>
      <c r="L26" s="101">
        <v>44159</v>
      </c>
      <c r="M26" s="100"/>
    </row>
    <row r="27" spans="1:15" s="53" customFormat="1" ht="22.5" customHeight="1">
      <c r="A27" s="90" t="s">
        <v>713</v>
      </c>
      <c r="B27" s="10" t="s">
        <v>8</v>
      </c>
      <c r="C27" s="74"/>
      <c r="D27" s="25" t="s">
        <v>683</v>
      </c>
      <c r="E27" s="25" t="s">
        <v>681</v>
      </c>
      <c r="F27" s="23" t="s">
        <v>706</v>
      </c>
      <c r="G27" s="51"/>
      <c r="H27" s="18" t="s">
        <v>685</v>
      </c>
      <c r="I27" s="52">
        <v>87026</v>
      </c>
      <c r="J27" s="52">
        <v>87026</v>
      </c>
      <c r="K27" s="97">
        <v>44160</v>
      </c>
      <c r="L27" s="101">
        <v>44159</v>
      </c>
      <c r="M27" s="100"/>
    </row>
    <row r="28" spans="1:15" ht="22.5" customHeight="1">
      <c r="A28" s="180" t="s">
        <v>6</v>
      </c>
      <c r="B28" s="181"/>
      <c r="C28" s="181"/>
      <c r="D28" s="181"/>
      <c r="E28" s="181"/>
      <c r="F28" s="182"/>
      <c r="G28" s="2">
        <f>SUM(G2:G27)</f>
        <v>15</v>
      </c>
      <c r="H28" s="12"/>
      <c r="I28" s="7">
        <f>SUM(I2:I27)</f>
        <v>17001621</v>
      </c>
      <c r="J28" s="7">
        <f>SUM(J2:J27)</f>
        <v>15178621</v>
      </c>
    </row>
  </sheetData>
  <mergeCells count="1">
    <mergeCell ref="A28:F28"/>
  </mergeCells>
  <phoneticPr fontId="2"/>
  <dataValidations count="1">
    <dataValidation type="list" allowBlank="1" showInputMessage="1" showErrorMessage="1" sqref="B2:B27" xr:uid="{FA8A68E7-AD66-4C4A-A32E-5F654E88E8EC}">
      <formula1>顧客</formula1>
    </dataValidation>
  </dataValidations>
  <pageMargins left="0.19685039370078741" right="0.19685039370078741" top="0.5" bottom="0.27" header="0.26" footer="0.2"/>
  <pageSetup paperSize="9" fitToHeight="0" orientation="landscape" verticalDpi="300" r:id="rId1"/>
  <headerFooter>
    <oddHeader>&amp;C&amp;"Meiryo UI,標準"&amp;12太田工場月次売上明細書(&amp;A）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18</vt:i4>
      </vt:variant>
    </vt:vector>
  </HeadingPairs>
  <TitlesOfParts>
    <vt:vector size="31" baseType="lpstr">
      <vt:lpstr>合計</vt:lpstr>
      <vt:lpstr>2020年4月</vt:lpstr>
      <vt:lpstr>2020年5月</vt:lpstr>
      <vt:lpstr>2020年6月</vt:lpstr>
      <vt:lpstr>2020年7月</vt:lpstr>
      <vt:lpstr>2020年8月</vt:lpstr>
      <vt:lpstr>2020年9月</vt:lpstr>
      <vt:lpstr>2020年10月</vt:lpstr>
      <vt:lpstr>2020年11月</vt:lpstr>
      <vt:lpstr>2020年12月</vt:lpstr>
      <vt:lpstr>2021年1月</vt:lpstr>
      <vt:lpstr>2021年2月</vt:lpstr>
      <vt:lpstr>2021年3月</vt:lpstr>
      <vt:lpstr>'2020年10月'!Print_Area</vt:lpstr>
      <vt:lpstr>'2020年11月'!Print_Area</vt:lpstr>
      <vt:lpstr>'2020年12月'!Print_Area</vt:lpstr>
      <vt:lpstr>'2020年4月'!Print_Area</vt:lpstr>
      <vt:lpstr>'2020年5月'!Print_Area</vt:lpstr>
      <vt:lpstr>'2020年6月'!Print_Area</vt:lpstr>
      <vt:lpstr>'2020年7月'!Print_Area</vt:lpstr>
      <vt:lpstr>'2020年8月'!Print_Area</vt:lpstr>
      <vt:lpstr>'2020年9月'!Print_Area</vt:lpstr>
      <vt:lpstr>'2021年1月'!Print_Area</vt:lpstr>
      <vt:lpstr>'2021年2月'!Print_Area</vt:lpstr>
      <vt:lpstr>'2021年3月'!Print_Area</vt:lpstr>
      <vt:lpstr>合計!Print_Area</vt:lpstr>
      <vt:lpstr>'2020年7月'!Print_Titles</vt:lpstr>
      <vt:lpstr>'2020年9月'!Print_Titles</vt:lpstr>
      <vt:lpstr>'2021年1月'!Print_Titles</vt:lpstr>
      <vt:lpstr>'2021年3月'!Print_Titles</vt:lpstr>
      <vt:lpstr>顧客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Taka-laptop</dc:creator>
  <cp:lastModifiedBy>Takamasa Suzuki</cp:lastModifiedBy>
  <cp:lastPrinted>2021-03-25T05:35:43Z</cp:lastPrinted>
  <dcterms:created xsi:type="dcterms:W3CDTF">2016-04-08T05:59:25Z</dcterms:created>
  <dcterms:modified xsi:type="dcterms:W3CDTF">2021-04-19T00:33:06Z</dcterms:modified>
</cp:coreProperties>
</file>