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4" activeTab="9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room" sheetId="7" r:id="rId7"/>
    <sheet name="status" sheetId="8" r:id="rId8"/>
    <sheet name="reservation" sheetId="9" r:id="rId9"/>
    <sheet name="reservation_detail" sheetId="10" r:id="rId10"/>
    <sheet name="guest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0" l="1"/>
  <c r="C25" i="10"/>
  <c r="A25" i="10" s="1"/>
  <c r="C26" i="10"/>
  <c r="A26" i="10" s="1"/>
  <c r="C27" i="10"/>
  <c r="A27" i="10" s="1"/>
  <c r="C28" i="10"/>
  <c r="C29" i="10"/>
  <c r="A29" i="10" s="1"/>
  <c r="C30" i="10"/>
  <c r="A30" i="10" s="1"/>
  <c r="C31" i="10"/>
  <c r="A31" i="10" s="1"/>
  <c r="C32" i="10"/>
  <c r="A32" i="10" s="1"/>
  <c r="A28" i="10"/>
  <c r="C21" i="9"/>
  <c r="C22" i="9"/>
  <c r="C23" i="9"/>
  <c r="C24" i="9"/>
  <c r="C25" i="9"/>
  <c r="C26" i="9"/>
  <c r="C20" i="9"/>
  <c r="C19" i="9"/>
  <c r="C19" i="11"/>
  <c r="C21" i="11"/>
  <c r="C22" i="11"/>
  <c r="C23" i="11"/>
  <c r="C24" i="11"/>
  <c r="C25" i="11"/>
  <c r="C26" i="11"/>
  <c r="C20" i="11"/>
  <c r="C18" i="11"/>
  <c r="C21" i="8"/>
  <c r="C22" i="8"/>
  <c r="C23" i="8"/>
  <c r="C24" i="8"/>
  <c r="C25" i="8"/>
  <c r="C26" i="8"/>
  <c r="C20" i="8"/>
  <c r="C21" i="7"/>
  <c r="A21" i="7" s="1"/>
  <c r="C22" i="7"/>
  <c r="C23" i="7"/>
  <c r="C24" i="7"/>
  <c r="A24" i="7" s="1"/>
  <c r="C25" i="7"/>
  <c r="C26" i="7"/>
  <c r="A22" i="7"/>
  <c r="A23" i="7"/>
  <c r="A25" i="7"/>
  <c r="A26" i="7"/>
  <c r="C20" i="7"/>
  <c r="C19" i="8" l="1"/>
  <c r="C18" i="8"/>
  <c r="C19" i="7"/>
  <c r="C18" i="7"/>
  <c r="A26" i="11" l="1"/>
  <c r="A21" i="11"/>
  <c r="A23" i="11"/>
  <c r="A25" i="11"/>
  <c r="A20" i="11"/>
  <c r="A22" i="11"/>
  <c r="A24" i="11"/>
  <c r="C21" i="10"/>
  <c r="C23" i="10"/>
  <c r="C22" i="10"/>
  <c r="C18" i="9"/>
  <c r="C21" i="6"/>
  <c r="C22" i="6"/>
  <c r="C23" i="6"/>
  <c r="C24" i="6"/>
  <c r="C25" i="6"/>
  <c r="C26" i="6"/>
  <c r="C20" i="6"/>
  <c r="C19" i="6"/>
  <c r="C18" i="6"/>
  <c r="A24" i="10" l="1"/>
  <c r="A23" i="10"/>
  <c r="A26" i="9"/>
  <c r="A21" i="9"/>
  <c r="A23" i="9"/>
  <c r="A25" i="9"/>
  <c r="A20" i="9"/>
  <c r="A22" i="9"/>
  <c r="A24" i="9"/>
  <c r="A26" i="8"/>
  <c r="A21" i="8"/>
  <c r="A23" i="8"/>
  <c r="A25" i="8"/>
  <c r="A20" i="8"/>
  <c r="A22" i="8"/>
  <c r="A24" i="8"/>
  <c r="A20" i="7"/>
  <c r="A26" i="6" l="1"/>
  <c r="A21" i="6"/>
  <c r="A23" i="6"/>
  <c r="A25" i="6"/>
  <c r="A20" i="6"/>
  <c r="A22" i="6"/>
  <c r="A24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<sst xmlns="http://schemas.openxmlformats.org/spreadsheetml/2006/main" count="427" uniqueCount="163">
  <si>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</si>
  <si>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</si>
  <si>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</si>
  <si>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</si>
  <si>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</si>
  <si>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</si>
  <si>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</si>
  <si>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</si>
  <si>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</si>
  <si>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</si>
  <si>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</si>
  <si>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</si>
  <si>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</si>
  <si>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</si>
  <si>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</si>
  <si>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</si>
  <si>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</si>
  <si>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</si>
  <si>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</si>
  <si>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</si>
  <si>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</si>
  <si>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</si>
  <si>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</si>
  <si>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</si>
  <si>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</si>
  <si>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</si>
  <si>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</si>
  <si>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</si>
  <si>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</si>
  <si>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</si>
  <si>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</si>
  <si>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</si>
  <si>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</si>
  <si>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</si>
  <si>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</si>
  <si>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</si>
  <si>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</si>
  <si>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</si>
  <si>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</si>
  <si>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</si>
  <si>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</si>
  <si>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</si>
  <si>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</si>
  <si>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</si>
  <si>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</si>
  <si>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</si>
  <si>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</si>
  <si>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</si>
  <si>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</si>
  <si>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</si>
  <si>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</si>
  <si>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</si>
  <si>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</si>
  <si>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</si>
  <si>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</si>
  <si>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</si>
  <si>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</si>
  <si>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</si>
  <si>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</si>
  <si>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</si>
  <si>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</si>
  <si>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</si>
  <si>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</si>
  <si>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</si>
  <si>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</si>
  <si>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</si>
  <si>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</si>
  <si>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</si>
  <si>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</si>
  <si>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</si>
  <si>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</si>
  <si>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</si>
  <si>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</si>
  <si>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</si>
  <si>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</si>
  <si>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</si>
  <si>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</si>
  <si>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</si>
  <si>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</si>
  <si>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</si>
  <si>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</si>
  <si>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</si>
  <si>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</si>
  <si>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</si>
  <si>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</si>
  <si>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</si>
  <si>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</si>
  <si>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</si>
  <si>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</si>
  <si>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</si>
  <si>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</si>
  <si>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</si>
  <si>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</si>
  <si>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</si>
  <si>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interger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</si>
  <si>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</si>
  <si>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</si>
  <si>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</si>
  <si>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</si>
  <si>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</si>
  <si>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</si>
  <si>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</si>
  <si>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</si>
  <si>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</si>
  <si>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</si>
  <si>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</si>
  <si>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</si>
  <si>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</si>
  <si>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</si>
  <si>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</si>
  <si>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</si>
  <si>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</si>
  <si>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</si>
  <si>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</si>
  <si>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</si>
  <si>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</si>
  <si>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</si>
  <si>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</si>
  <si>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</si>
  <si>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</si>
  <si>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</si>
  <si>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</si>
  <si>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</si>
  <si>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</si>
  <si>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</si>
  <si>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</si>
  <si>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Luxury</t>
  </si>
  <si>
    <t>Single room</t>
  </si>
  <si>
    <t>Club</t>
  </si>
  <si>
    <t>Grand Deluxe</t>
  </si>
  <si>
    <t>Royal</t>
  </si>
  <si>
    <t>Club Suite</t>
  </si>
  <si>
    <t>Family</t>
  </si>
  <si>
    <t>RT01</t>
  </si>
  <si>
    <t>RT02</t>
  </si>
  <si>
    <t>RT03</t>
  </si>
  <si>
    <t>RT04</t>
  </si>
  <si>
    <t>RT05</t>
  </si>
  <si>
    <t>RT06</t>
  </si>
  <si>
    <t>RT07</t>
  </si>
  <si>
    <t>RO001</t>
  </si>
  <si>
    <t>RO002</t>
  </si>
  <si>
    <t>RO003</t>
  </si>
  <si>
    <t>RO004</t>
  </si>
  <si>
    <t>RO005</t>
  </si>
  <si>
    <t>RO006</t>
  </si>
  <si>
    <t>RO007</t>
  </si>
  <si>
    <t>In use</t>
  </si>
  <si>
    <t>On processing</t>
  </si>
  <si>
    <t>Waiting</t>
  </si>
  <si>
    <t>Cancelled</t>
  </si>
  <si>
    <t>Not in use</t>
  </si>
  <si>
    <t>Cleaning</t>
  </si>
  <si>
    <t>Fixing</t>
  </si>
  <si>
    <t>hung@gmail</t>
  </si>
  <si>
    <t>FPT</t>
  </si>
  <si>
    <t>Hoa Lac</t>
  </si>
  <si>
    <t>cho hut thuoc</t>
  </si>
  <si>
    <t>Vũ Trần Hoàng</t>
  </si>
  <si>
    <t>Nguyễn Việt Hưng</t>
  </si>
  <si>
    <t>Đặng Công Sơn</t>
  </si>
  <si>
    <t>Trân Bá Quyền</t>
  </si>
  <si>
    <t>Đang Đức Mạnh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</si>
</sst>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0" borderId="0"/>
    <xf numFmtId="0" fontId="2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5" fillId="0" borderId="1" xfId="2" applyBorder="1"/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 t="shared" ref="A19:A22" si="0"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 t="shared" ref="C19:C22" si="1"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 t="shared" si="0"/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 t="shared" si="1"/>
        <v>U0300','QuyenTB','234567','20170603','0','0','20170603','U0100','HungNV','20170604','','');</v>
      </c>
    </row>
    <row r="21" spans="1:3">
      <c r="A21" t="str">
        <f t="shared" si="0"/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 t="shared" si="1"/>
        <v>U0400','SonDC','345678','20170604','0','0','20170604','U0100','HungNV','20170605','','');</v>
      </c>
    </row>
    <row r="22" spans="1:3">
      <c r="A22" t="str">
        <f t="shared" si="0"/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 t="shared" si="1"/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tabSelected="1" workbookViewId="0">
      <selection activeCell="K16" sqref="K1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1.5703125" style="23" customWidth="1"/>
    <col min="5" max="16384" width="9" style="23"/>
  </cols>
  <sheetData>
    <row r="3" spans="2:4">
      <c r="B3" s="29" t="s">
        <v>104</v>
      </c>
      <c r="C3" s="29" t="s">
        <v>78</v>
      </c>
      <c r="D3" s="29" t="s">
        <v>91</v>
      </c>
    </row>
    <row r="4" spans="2:4">
      <c r="B4" s="24" t="s">
        <v>82</v>
      </c>
      <c r="C4" s="24" t="s">
        <v>77</v>
      </c>
      <c r="D4" s="24" t="s">
        <v>92</v>
      </c>
    </row>
    <row r="5" spans="2:4">
      <c r="B5" s="1">
        <v>17</v>
      </c>
      <c r="C5" s="1" t="s">
        <v>140</v>
      </c>
      <c r="D5" s="1">
        <v>20170709</v>
      </c>
    </row>
    <row r="6" spans="2:4">
      <c r="B6" s="1">
        <v>18</v>
      </c>
      <c r="C6" s="1" t="s">
        <v>141</v>
      </c>
      <c r="D6" s="1">
        <v>20170709</v>
      </c>
    </row>
    <row r="7" spans="2:4">
      <c r="B7" s="1">
        <v>18</v>
      </c>
      <c r="C7" s="1" t="s">
        <v>146</v>
      </c>
      <c r="D7" s="1">
        <v>20170709</v>
      </c>
    </row>
    <row r="8" spans="2:4">
      <c r="B8" s="1">
        <v>19</v>
      </c>
      <c r="C8" s="1" t="s">
        <v>142</v>
      </c>
      <c r="D8" s="1">
        <v>20170709</v>
      </c>
    </row>
    <row r="9" spans="2:4">
      <c r="B9" s="1">
        <v>20</v>
      </c>
      <c r="C9" s="1" t="s">
        <v>143</v>
      </c>
      <c r="D9" s="1">
        <v>20170709</v>
      </c>
    </row>
    <row r="10" spans="2:4">
      <c r="B10" s="1">
        <v>20</v>
      </c>
      <c r="C10" s="1" t="s">
        <v>144</v>
      </c>
      <c r="D10" s="1">
        <v>20170709</v>
      </c>
    </row>
    <row r="11" spans="2:4">
      <c r="B11" s="1">
        <v>20</v>
      </c>
      <c r="C11" s="1" t="s">
        <v>145</v>
      </c>
      <c r="D11" s="1">
        <v>20170709</v>
      </c>
    </row>
    <row r="12" spans="2:4">
      <c r="B12" s="1">
        <v>21</v>
      </c>
      <c r="C12" s="1" t="s">
        <v>144</v>
      </c>
      <c r="D12" s="1">
        <v>20170709</v>
      </c>
    </row>
    <row r="13" spans="2:4">
      <c r="B13" s="1">
        <v>22</v>
      </c>
      <c r="C13" s="1" t="s">
        <v>145</v>
      </c>
      <c r="D13" s="1">
        <v>20170709</v>
      </c>
    </row>
    <row r="14" spans="2:4">
      <c r="B14" s="1">
        <v>23</v>
      </c>
      <c r="C14" s="1" t="s">
        <v>146</v>
      </c>
      <c r="D14" s="1">
        <v>20170709</v>
      </c>
    </row>
    <row r="21" spans="1:3">
      <c r="C21" s="23" t="str">
        <f xml:space="preserve"> "INSERT INTO tbl_reservation_detail("</f>
        <v>INSERT INTO tbl_reservation_detail(</v>
      </c>
    </row>
    <row r="22" spans="1:3">
      <c r="C22" s="23" t="str">
        <f>" "&amp;B3&amp;","&amp;C3&amp;","&amp;D3&amp;") VALUES('"</f>
        <v xml:space="preserve"> reservation_id,room_id,create_ymd) VALUES('</v>
      </c>
    </row>
    <row r="23" spans="1:3">
      <c r="A23" s="23" t="str">
        <f>$C$21&amp;$C$22&amp;C23</f>
        <v>INSERT INTO tbl_reservation_detail( reservation_id,room_id,create_ymd) VALUES('17','RO001','20170709');</v>
      </c>
      <c r="C23" s="23" t="str">
        <f>""&amp;B5&amp;"','"&amp;C5&amp;"','"&amp;D5&amp;"');"</f>
        <v>17','RO001','20170709');</v>
      </c>
    </row>
    <row r="24" spans="1:3">
      <c r="A24" s="23" t="str">
        <f t="shared" ref="A24:A30" si="0">$C$21&amp;$C$22&amp;C24</f>
        <v>INSERT INTO tbl_reservation_detail( reservation_id,room_id,create_ymd) VALUES('18','RO002','20170709');</v>
      </c>
      <c r="C24" s="23" t="str">
        <f t="shared" ref="C24:C32" si="1">""&amp;B6&amp;"','"&amp;C6&amp;"','"&amp;D6&amp;"');"</f>
        <v>18','RO002','20170709');</v>
      </c>
    </row>
    <row r="25" spans="1:3">
      <c r="A25" s="23" t="str">
        <f t="shared" si="0"/>
        <v>INSERT INTO tbl_reservation_detail( reservation_id,room_id,create_ymd) VALUES('18','RO007','20170709');</v>
      </c>
      <c r="C25" s="23" t="str">
        <f t="shared" si="1"/>
        <v>18','RO007','20170709');</v>
      </c>
    </row>
    <row r="26" spans="1:3">
      <c r="A26" s="23" t="str">
        <f t="shared" si="0"/>
        <v>INSERT INTO tbl_reservation_detail( reservation_id,room_id,create_ymd) VALUES('19','RO003','20170709');</v>
      </c>
      <c r="C26" s="23" t="str">
        <f t="shared" si="1"/>
        <v>19','RO003','20170709');</v>
      </c>
    </row>
    <row r="27" spans="1:3">
      <c r="A27" s="23" t="str">
        <f t="shared" si="0"/>
        <v>INSERT INTO tbl_reservation_detail( reservation_id,room_id,create_ymd) VALUES('20','RO004','20170709');</v>
      </c>
      <c r="C27" s="23" t="str">
        <f t="shared" si="1"/>
        <v>20','RO004','20170709');</v>
      </c>
    </row>
    <row r="28" spans="1:3">
      <c r="A28" s="23" t="str">
        <f t="shared" si="0"/>
        <v>INSERT INTO tbl_reservation_detail( reservation_id,room_id,create_ymd) VALUES('20','RO005','20170709');</v>
      </c>
      <c r="C28" s="23" t="str">
        <f t="shared" si="1"/>
        <v>20','RO005','20170709');</v>
      </c>
    </row>
    <row r="29" spans="1:3">
      <c r="A29" s="23" t="str">
        <f t="shared" si="0"/>
        <v>INSERT INTO tbl_reservation_detail( reservation_id,room_id,create_ymd) VALUES('20','RO006','20170709');</v>
      </c>
      <c r="C29" s="23" t="str">
        <f t="shared" si="1"/>
        <v>20','RO006','20170709');</v>
      </c>
    </row>
    <row r="30" spans="1:3">
      <c r="A30" s="23" t="str">
        <f>$C$21&amp;$C$22&amp;C30</f>
        <v>INSERT INTO tbl_reservation_detail( reservation_id,room_id,create_ymd) VALUES('21','RO005','20170709');</v>
      </c>
      <c r="C30" s="23" t="str">
        <f t="shared" si="1"/>
        <v>21','RO005','20170709');</v>
      </c>
    </row>
    <row r="31" spans="1:3">
      <c r="A31" s="23" t="str">
        <f>$C$21&amp;$C$22&amp;C31</f>
        <v>INSERT INTO tbl_reservation_detail( reservation_id,room_id,create_ymd) VALUES('22','RO006','20170709');</v>
      </c>
      <c r="C31" s="23" t="str">
        <f t="shared" si="1"/>
        <v>22','RO006','20170709');</v>
      </c>
    </row>
    <row r="32" spans="1:3">
      <c r="A32" s="23" t="str">
        <f t="shared" ref="A32" si="2">$C$21&amp;$C$22&amp;C32</f>
        <v>INSERT INTO tbl_reservation_detail( reservation_id,room_id,create_ymd) VALUES('23','RO007','20170709');</v>
      </c>
      <c r="C32" s="23" t="str">
        <f t="shared" si="1"/>
        <v>23','RO007','20170709');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105</v>
      </c>
      <c r="D3" s="15" t="s">
        <v>106</v>
      </c>
      <c r="E3" s="15" t="s">
        <v>107</v>
      </c>
      <c r="F3" s="14" t="s">
        <v>108</v>
      </c>
      <c r="G3" s="16" t="s">
        <v>109</v>
      </c>
      <c r="H3" s="16" t="s">
        <v>110</v>
      </c>
      <c r="I3" s="16" t="s">
        <v>111</v>
      </c>
      <c r="J3" s="12" t="s">
        <v>112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113</v>
      </c>
      <c r="G4" s="24" t="s">
        <v>85</v>
      </c>
      <c r="H4" s="24" t="s">
        <v>99</v>
      </c>
      <c r="I4" s="24" t="s">
        <v>81</v>
      </c>
      <c r="J4" s="22" t="s">
        <v>85</v>
      </c>
    </row>
    <row r="5" spans="2:10">
      <c r="B5" s="1"/>
      <c r="C5" s="1" t="s">
        <v>158</v>
      </c>
      <c r="D5" s="1">
        <v>126491311</v>
      </c>
      <c r="E5" s="34" t="s">
        <v>154</v>
      </c>
      <c r="F5" s="1">
        <v>123456789</v>
      </c>
      <c r="G5" s="1" t="s">
        <v>155</v>
      </c>
      <c r="H5" s="1" t="s">
        <v>156</v>
      </c>
      <c r="I5" s="1">
        <v>123456566</v>
      </c>
      <c r="J5" s="1" t="s">
        <v>116</v>
      </c>
    </row>
    <row r="6" spans="2:10">
      <c r="B6" s="1"/>
      <c r="C6" s="1" t="s">
        <v>159</v>
      </c>
      <c r="D6" s="1">
        <v>841318413</v>
      </c>
      <c r="E6" s="34" t="s">
        <v>154</v>
      </c>
      <c r="F6" s="1">
        <v>123456789</v>
      </c>
      <c r="G6" s="1" t="s">
        <v>155</v>
      </c>
      <c r="H6" s="1" t="s">
        <v>156</v>
      </c>
      <c r="I6" s="1">
        <v>123456566</v>
      </c>
      <c r="J6" s="1" t="s">
        <v>116</v>
      </c>
    </row>
    <row r="7" spans="2:10">
      <c r="B7" s="1"/>
      <c r="C7" s="1" t="s">
        <v>160</v>
      </c>
      <c r="D7" s="1">
        <v>511974121</v>
      </c>
      <c r="E7" s="34" t="s">
        <v>154</v>
      </c>
      <c r="F7" s="1">
        <v>123456789</v>
      </c>
      <c r="G7" s="1" t="s">
        <v>155</v>
      </c>
      <c r="H7" s="1" t="s">
        <v>156</v>
      </c>
      <c r="I7" s="1">
        <v>123456566</v>
      </c>
      <c r="J7" s="1" t="s">
        <v>116</v>
      </c>
    </row>
    <row r="8" spans="2:10">
      <c r="B8" s="1"/>
      <c r="C8" s="1" t="s">
        <v>161</v>
      </c>
      <c r="D8" s="1">
        <v>648413161</v>
      </c>
      <c r="E8" s="34" t="s">
        <v>154</v>
      </c>
      <c r="F8" s="1">
        <v>123456789</v>
      </c>
      <c r="G8" s="1" t="s">
        <v>155</v>
      </c>
      <c r="H8" s="1" t="s">
        <v>156</v>
      </c>
      <c r="I8" s="1">
        <v>123456566</v>
      </c>
      <c r="J8" s="1" t="s">
        <v>116</v>
      </c>
    </row>
    <row r="9" spans="2:10">
      <c r="B9" s="1"/>
      <c r="C9" s="1" t="s">
        <v>162</v>
      </c>
      <c r="D9" s="1">
        <v>884131988</v>
      </c>
      <c r="E9" s="34" t="s">
        <v>154</v>
      </c>
      <c r="F9" s="1">
        <v>123456789</v>
      </c>
      <c r="G9" s="1" t="s">
        <v>155</v>
      </c>
      <c r="H9" s="1" t="s">
        <v>156</v>
      </c>
      <c r="I9" s="1">
        <v>123456566</v>
      </c>
      <c r="J9" s="1" t="s">
        <v>116</v>
      </c>
    </row>
    <row r="10" spans="2:10">
      <c r="B10" s="1"/>
      <c r="C10" s="1" t="s">
        <v>114</v>
      </c>
      <c r="D10" s="1">
        <v>651987841</v>
      </c>
      <c r="E10" s="34" t="s">
        <v>154</v>
      </c>
      <c r="F10" s="1">
        <v>123456789</v>
      </c>
      <c r="G10" s="1" t="s">
        <v>155</v>
      </c>
      <c r="H10" s="1" t="s">
        <v>156</v>
      </c>
      <c r="I10" s="1">
        <v>123456566</v>
      </c>
      <c r="J10" s="1" t="s">
        <v>116</v>
      </c>
    </row>
    <row r="11" spans="2:10">
      <c r="B11" s="1"/>
      <c r="C11" s="1" t="s">
        <v>115</v>
      </c>
      <c r="D11" s="1">
        <v>484216848</v>
      </c>
      <c r="E11" s="34" t="s">
        <v>154</v>
      </c>
      <c r="F11" s="1">
        <v>123456789</v>
      </c>
      <c r="G11" s="1" t="s">
        <v>155</v>
      </c>
      <c r="H11" s="1" t="s">
        <v>156</v>
      </c>
      <c r="I11" s="1">
        <v>123456566</v>
      </c>
      <c r="J11" s="1" t="s">
        <v>116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"&amp;C3&amp;","&amp;D3&amp;","&amp;E3&amp;","&amp;F3&amp;","&amp;G3&amp;","&amp;H3&amp;","&amp;I3&amp;","&amp;J3&amp;") VALUES('"</f>
        <v xml:space="preserve"> name,phone,mail,identity_card,company,address,company_phone,country) VALUES('</v>
      </c>
    </row>
    <row r="20" spans="1:3">
      <c r="A20" s="23" t="str">
        <f>$C$18&amp;$C$19&amp;C20</f>
        <v>INSERT INTO tbl_guest( name,phone,mail,identity_card,company,address,company_phone,country) VALUES('Vũ Trần Hoàng','126491311','hung@gmail','123456789','FPT','Hoa Lac','123456566','Vietnam');</v>
      </c>
      <c r="C20" s="23" t="str">
        <f>""&amp;C5&amp;"','"&amp;D5&amp;"','"&amp;E5&amp;"','"&amp;F5&amp;"','"&amp;G5&amp;"','"&amp;H5&amp;"','"&amp;I5&amp;"','"&amp;J5&amp;"');"</f>
        <v>Vũ Trần Hoàng','126491311','hung@gmail','123456789','FPT','Hoa Lac','123456566','Vietnam');</v>
      </c>
    </row>
    <row r="21" spans="1:3">
      <c r="A21" s="23" t="str">
        <f t="shared" ref="A21:A26" si="0">$C$18&amp;$C$19&amp;C21</f>
        <v>INSERT INTO tbl_guest( name,phone,mail,identity_card,company,address,company_phone,country) VALUES('Nguyễn Việt Hưng','841318413','hung@gmail','123456789','FPT','Hoa Lac','123456566','Vietnam');</v>
      </c>
      <c r="C21" s="23" t="str">
        <f t="shared" ref="C21:C26" si="1">""&amp;C6&amp;"','"&amp;D6&amp;"','"&amp;E6&amp;"','"&amp;F6&amp;"','"&amp;G6&amp;"','"&amp;H6&amp;"','"&amp;I6&amp;"','"&amp;J6&amp;"');"</f>
        <v>Nguyễn Việt Hưng','841318413','hung@gmail','123456789','FPT','Hoa Lac','123456566','Vietnam');</v>
      </c>
    </row>
    <row r="22" spans="1:3">
      <c r="A22" s="23" t="str">
        <f t="shared" si="0"/>
        <v>INSERT INTO tbl_guest( name,phone,mail,identity_card,company,address,company_phone,country) VALUES('Đặng Công Sơn','511974121','hung@gmail','123456789','FPT','Hoa Lac','123456566','Vietnam');</v>
      </c>
      <c r="C22" s="23" t="str">
        <f t="shared" si="1"/>
        <v>Đặng Công Sơn','511974121','hung@gmail','123456789','FPT','Hoa Lac','123456566','Vietnam');</v>
      </c>
    </row>
    <row r="23" spans="1:3">
      <c r="A23" s="23" t="str">
        <f t="shared" si="0"/>
        <v>INSERT INTO tbl_guest( name,phone,mail,identity_card,company,address,company_phone,country) VALUES('Trân Bá Quyền','648413161','hung@gmail','123456789','FPT','Hoa Lac','123456566','Vietnam');</v>
      </c>
      <c r="C23" s="23" t="str">
        <f t="shared" si="1"/>
        <v>Trân Bá Quyền','648413161','hung@gmail','123456789','FPT','Hoa Lac','123456566','Vietnam');</v>
      </c>
    </row>
    <row r="24" spans="1:3">
      <c r="A24" s="23" t="str">
        <f t="shared" si="0"/>
        <v>INSERT INTO tbl_guest( name,phone,mail,identity_card,company,address,company_phone,country) VALUES('Đang Đức Mạnh','884131988','hung@gmail','123456789','FPT','Hoa Lac','123456566','Vietnam');</v>
      </c>
      <c r="C24" s="23" t="str">
        <f t="shared" si="1"/>
        <v>Đang Đức Mạnh','884131988','hung@gmail','123456789','FPT','Hoa Lac','123456566','Vietnam');</v>
      </c>
    </row>
    <row r="25" spans="1:3">
      <c r="A25" s="23" t="str">
        <f t="shared" si="0"/>
        <v>INSERT INTO tbl_guest( name,phone,mail,identity_card,company,address,company_phone,country) VALUES('Do Hong Khoi','651987841','hung@gmail','123456789','FPT','Hoa Lac','123456566','Vietnam');</v>
      </c>
      <c r="C25" s="23" t="str">
        <f t="shared" si="1"/>
        <v>Do Hong Khoi','651987841','hung@gmail','123456789','FPT','Hoa Lac','123456566','Vietnam');</v>
      </c>
    </row>
    <row r="26" spans="1:3">
      <c r="A26" s="23" t="str">
        <f t="shared" si="0"/>
        <v>INSERT INTO tbl_guest( name,phone,mail,identity_card,company,address,company_phone,country) VALUES('Tran Dang Loi','484216848','hung@gmail','123456789','FPT','Hoa Lac','123456566','Vietnam');</v>
      </c>
      <c r="C26" s="23" t="str">
        <f t="shared" si="1"/>
        <v>Tran Dang Loi','484216848','hung@gmail','123456789','FPT','Hoa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0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>"'"&amp;B6&amp;"','"&amp;C6&amp;"','"&amp;D6&amp;"','"&amp;E6&amp;"','"&amp;F6&amp;"','"&amp;G6&amp;"','"&amp;H6&amp;"','"&amp;I6&amp;"');"</f>
        <v>'G0002','Receptionist','20170606','U0100','HungNV','20170607','U0100','HungNV');</v>
      </c>
    </row>
    <row r="16" spans="2:9">
      <c r="B16" t="str">
        <f t="shared" si="0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>"'"&amp;B7&amp;"','"&amp;C7&amp;"','"&amp;D7&amp;"','"&amp;E7&amp;"','"&amp;F7&amp;"','"&amp;G7&amp;"','"&amp;H7&amp;"','"&amp;I7&amp;"');"</f>
        <v>'G0003','Accounting','20170606','U0100','HungNV','20170607','U0100','HungNV');</v>
      </c>
    </row>
    <row r="17" spans="2:4">
      <c r="B17" t="str">
        <f t="shared" si="0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>"'"&amp;B8&amp;"','"&amp;C8&amp;"','"&amp;D8&amp;"','"&amp;E8&amp;"','"&amp;F8&amp;"','"&amp;G8&amp;"','"&amp;H8&amp;"','"&amp;I8&amp;"');"</f>
        <v>'','','','','','','','');</v>
      </c>
    </row>
    <row r="18" spans="2:4">
      <c r="B18" t="str">
        <f t="shared" si="0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ref="D18:D20" si="1">"'"&amp;B9&amp;"','"&amp;C9&amp;"','"&amp;D9&amp;"','"&amp;E9&amp;"','"&amp;F9&amp;"','"&amp;G9&amp;"','"&amp;H9&amp;"','"&amp;I9&amp;"');"</f>
        <v>'','','','','','','','');</v>
      </c>
    </row>
    <row r="19" spans="2:4">
      <c r="B19" t="str">
        <f t="shared" si="0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>"'"&amp;B10&amp;"','"&amp;C10&amp;"','"&amp;D10&amp;"','"&amp;E10&amp;"','"&amp;F10&amp;"','"&amp;G10&amp;"','"&amp;H10&amp;"','"&amp;I10&amp;"');"</f>
        <v>'','','','','','','','');</v>
      </c>
    </row>
    <row r="20" spans="2:4">
      <c r="B20" t="str">
        <f t="shared" si="0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1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 t="shared" ref="A21:A24" si="0"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 t="shared" ref="C21:C24" si="1"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 t="shared" si="0"/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 t="shared" si="1"/>
        <v>','U0002','G0003','20170606','U0100','HungNV','20170607','U0100','HungNV');</v>
      </c>
    </row>
    <row r="23" spans="1:3">
      <c r="A23" t="str">
        <f t="shared" si="0"/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 t="shared" si="1"/>
        <v>','U0003','G0002','20170606','U0100','HungNV','20170607','U0100','HungNV');</v>
      </c>
    </row>
    <row r="24" spans="1:3">
      <c r="A24" t="str">
        <f t="shared" si="0"/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 t="shared" si="1"/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20" sqref="A20:A26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11.7109375" style="21" customWidth="1"/>
    <col min="5" max="5" width="12.5703125" style="21" customWidth="1"/>
    <col min="6" max="16384" width="9" style="21"/>
  </cols>
  <sheetData>
    <row r="3" spans="2:5">
      <c r="B3" s="15" t="s">
        <v>96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98</v>
      </c>
      <c r="D4" s="3" t="s">
        <v>99</v>
      </c>
      <c r="E4" s="3" t="s">
        <v>97</v>
      </c>
    </row>
    <row r="5" spans="2:5">
      <c r="B5" s="1" t="s">
        <v>133</v>
      </c>
      <c r="C5" s="1" t="s">
        <v>127</v>
      </c>
      <c r="D5" s="1" t="s">
        <v>157</v>
      </c>
      <c r="E5" s="1">
        <v>100</v>
      </c>
    </row>
    <row r="6" spans="2:5">
      <c r="B6" s="1" t="s">
        <v>134</v>
      </c>
      <c r="C6" s="1" t="s">
        <v>126</v>
      </c>
      <c r="D6" s="1" t="s">
        <v>157</v>
      </c>
      <c r="E6" s="1">
        <v>100</v>
      </c>
    </row>
    <row r="7" spans="2:5">
      <c r="B7" s="1" t="s">
        <v>135</v>
      </c>
      <c r="C7" s="1" t="s">
        <v>128</v>
      </c>
      <c r="D7" s="1" t="s">
        <v>157</v>
      </c>
      <c r="E7" s="1">
        <v>100</v>
      </c>
    </row>
    <row r="8" spans="2:5">
      <c r="B8" s="1" t="s">
        <v>136</v>
      </c>
      <c r="C8" s="1" t="s">
        <v>129</v>
      </c>
      <c r="D8" s="1" t="s">
        <v>157</v>
      </c>
      <c r="E8" s="1">
        <v>100</v>
      </c>
    </row>
    <row r="9" spans="2:5">
      <c r="B9" s="1" t="s">
        <v>137</v>
      </c>
      <c r="C9" s="1" t="s">
        <v>130</v>
      </c>
      <c r="D9" s="1" t="s">
        <v>157</v>
      </c>
      <c r="E9" s="1">
        <v>100</v>
      </c>
    </row>
    <row r="10" spans="2:5">
      <c r="B10" s="1" t="s">
        <v>138</v>
      </c>
      <c r="C10" s="1" t="s">
        <v>131</v>
      </c>
      <c r="D10" s="1" t="s">
        <v>157</v>
      </c>
      <c r="E10" s="1">
        <v>100</v>
      </c>
    </row>
    <row r="11" spans="2:5">
      <c r="B11" s="1" t="s">
        <v>139</v>
      </c>
      <c r="C11" s="1" t="s">
        <v>132</v>
      </c>
      <c r="D11" s="1" t="s">
        <v>157</v>
      </c>
      <c r="E11" s="1">
        <v>100</v>
      </c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 room','cho hut thuoc','100');</v>
      </c>
      <c r="C20" s="21" t="str">
        <f>""&amp;B5&amp;"','"&amp;C5&amp;"','"&amp;D5&amp;"','"&amp;E5&amp;"');"</f>
        <v>RT01','Single room','cho hut thuoc','100');</v>
      </c>
    </row>
    <row r="21" spans="1:3">
      <c r="A21" s="21" t="str">
        <f t="shared" ref="A21:A26" si="0">$C$18&amp;$C$19&amp;C21</f>
        <v>INSERT INTO tbl_room_type( room_type_id,type_name,description,price) VALUES('RT02','Luxury','cho hut thuoc','100');</v>
      </c>
      <c r="C21" s="23" t="str">
        <f t="shared" ref="C21:C26" si="1">""&amp;B6&amp;"','"&amp;C6&amp;"','"&amp;D6&amp;"','"&amp;E6&amp;"');"</f>
        <v>RT02','Luxury','cho hut thuoc','100');</v>
      </c>
    </row>
    <row r="22" spans="1:3">
      <c r="A22" s="21" t="str">
        <f t="shared" si="0"/>
        <v>INSERT INTO tbl_room_type( room_type_id,type_name,description,price) VALUES('RT03','Club','cho hut thuoc','100');</v>
      </c>
      <c r="C22" s="23" t="str">
        <f t="shared" si="1"/>
        <v>RT03','Club','cho hut thuoc','100');</v>
      </c>
    </row>
    <row r="23" spans="1:3">
      <c r="A23" s="21" t="str">
        <f t="shared" si="0"/>
        <v>INSERT INTO tbl_room_type( room_type_id,type_name,description,price) VALUES('RT04','Grand Deluxe','cho hut thuoc','100');</v>
      </c>
      <c r="C23" s="23" t="str">
        <f t="shared" si="1"/>
        <v>RT04','Grand Deluxe','cho hut thuoc','100');</v>
      </c>
    </row>
    <row r="24" spans="1:3">
      <c r="A24" s="21" t="str">
        <f t="shared" si="0"/>
        <v>INSERT INTO tbl_room_type( room_type_id,type_name,description,price) VALUES('RT05','Royal','cho hut thuoc','100');</v>
      </c>
      <c r="C24" s="23" t="str">
        <f t="shared" si="1"/>
        <v>RT05','Royal','cho hut thuoc','100');</v>
      </c>
    </row>
    <row r="25" spans="1:3">
      <c r="A25" s="21" t="str">
        <f t="shared" si="0"/>
        <v>INSERT INTO tbl_room_type( room_type_id,type_name,description,price) VALUES('RT06','Club Suite','cho hut thuoc','100');</v>
      </c>
      <c r="C25" s="23" t="str">
        <f t="shared" si="1"/>
        <v>RT06','Club Suite','cho hut thuoc','100');</v>
      </c>
    </row>
    <row r="26" spans="1:3">
      <c r="A26" s="21" t="str">
        <f t="shared" si="0"/>
        <v>INSERT INTO tbl_room_type( room_type_id,type_name,description,price) VALUES('RT07','Family','cho hut thuoc','100');</v>
      </c>
      <c r="C26" s="23" t="str">
        <f t="shared" si="1"/>
        <v>RT07','Family','cho hut thuoc','100');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96</v>
      </c>
      <c r="E3" s="13" t="s">
        <v>79</v>
      </c>
      <c r="F3" s="15" t="s">
        <v>95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100</v>
      </c>
      <c r="G4" s="22" t="s">
        <v>77</v>
      </c>
    </row>
    <row r="5" spans="2:7">
      <c r="B5" s="32"/>
      <c r="C5" s="1" t="s">
        <v>140</v>
      </c>
      <c r="D5" s="1" t="s">
        <v>133</v>
      </c>
      <c r="E5" s="1">
        <v>1</v>
      </c>
      <c r="F5" s="1" t="s">
        <v>121</v>
      </c>
      <c r="G5" s="1">
        <v>101</v>
      </c>
    </row>
    <row r="6" spans="2:7">
      <c r="B6" s="32"/>
      <c r="C6" s="1" t="s">
        <v>141</v>
      </c>
      <c r="D6" s="1" t="s">
        <v>133</v>
      </c>
      <c r="E6" s="1">
        <v>1</v>
      </c>
      <c r="F6" s="1" t="s">
        <v>121</v>
      </c>
      <c r="G6" s="1">
        <v>102</v>
      </c>
    </row>
    <row r="7" spans="2:7">
      <c r="B7" s="32"/>
      <c r="C7" s="1" t="s">
        <v>142</v>
      </c>
      <c r="D7" s="1" t="s">
        <v>135</v>
      </c>
      <c r="E7" s="1">
        <v>1</v>
      </c>
      <c r="F7" s="1" t="s">
        <v>123</v>
      </c>
      <c r="G7" s="1">
        <v>103</v>
      </c>
    </row>
    <row r="8" spans="2:7">
      <c r="B8" s="32"/>
      <c r="C8" s="1" t="s">
        <v>143</v>
      </c>
      <c r="D8" s="1" t="s">
        <v>136</v>
      </c>
      <c r="E8" s="1">
        <v>2</v>
      </c>
      <c r="F8" s="1" t="s">
        <v>123</v>
      </c>
      <c r="G8" s="1">
        <v>201</v>
      </c>
    </row>
    <row r="9" spans="2:7">
      <c r="B9" s="32"/>
      <c r="C9" s="1" t="s">
        <v>144</v>
      </c>
      <c r="D9" s="1" t="s">
        <v>137</v>
      </c>
      <c r="E9" s="1">
        <v>2</v>
      </c>
      <c r="F9" s="1" t="s">
        <v>123</v>
      </c>
      <c r="G9" s="1">
        <v>202</v>
      </c>
    </row>
    <row r="10" spans="2:7">
      <c r="B10" s="32"/>
      <c r="C10" s="1" t="s">
        <v>145</v>
      </c>
      <c r="D10" s="1" t="s">
        <v>137</v>
      </c>
      <c r="E10" s="1">
        <v>3</v>
      </c>
      <c r="F10" s="1" t="s">
        <v>124</v>
      </c>
      <c r="G10" s="1">
        <v>301</v>
      </c>
    </row>
    <row r="11" spans="2:7">
      <c r="B11" s="32"/>
      <c r="C11" s="1" t="s">
        <v>146</v>
      </c>
      <c r="D11" s="1" t="s">
        <v>139</v>
      </c>
      <c r="E11" s="1">
        <v>4</v>
      </c>
      <c r="F11" s="1" t="s">
        <v>124</v>
      </c>
      <c r="G11" s="1">
        <v>302</v>
      </c>
    </row>
    <row r="18" spans="1:3">
      <c r="C18" s="23" t="str">
        <f xml:space="preserve"> "INSERT INTO tbl_room("</f>
        <v>INSERT INTO tbl_room(</v>
      </c>
    </row>
    <row r="19" spans="1:3">
      <c r="C19" s="23" t="str">
        <f>" "&amp;C3&amp;","&amp;D3&amp;","&amp;E3&amp;","&amp;F3&amp;","&amp;G3&amp;") VALUES('"</f>
        <v xml:space="preserve"> room_id,room_type_id,floor,status_id,room_number) VALUES('</v>
      </c>
    </row>
    <row r="20" spans="1:3">
      <c r="A20" s="23" t="str">
        <f t="shared" ref="A20:A26" si="0">$C$18&amp;$C$19&amp;C20</f>
        <v>INSERT INTO tbl_room( room_id,room_type_id,floor,status_id,room_number) VALUES('RO001','RT01','1','RO01','101');</v>
      </c>
      <c r="C20" s="23" t="str">
        <f>""&amp;C5&amp;"','"&amp;D5&amp;"','"&amp;E5&amp;"','"&amp;F5&amp;"','"&amp;G5&amp;"');"</f>
        <v>RO001','RT01','1','RO01','101');</v>
      </c>
    </row>
    <row r="21" spans="1:3">
      <c r="A21" s="23" t="str">
        <f t="shared" ref="A21:A26" si="1">$C$18&amp;$C$19&amp;C21</f>
        <v>INSERT INTO tbl_room( room_id,room_type_id,floor,status_id,room_number) VALUES('RO002','RT01','1','RO01','102');</v>
      </c>
      <c r="C21" s="23" t="str">
        <f t="shared" ref="C21:C26" si="2">""&amp;C6&amp;"','"&amp;D6&amp;"','"&amp;E6&amp;"','"&amp;F6&amp;"','"&amp;G6&amp;"');"</f>
        <v>RO002','RT01','1','RO01','102');</v>
      </c>
    </row>
    <row r="22" spans="1:3">
      <c r="A22" s="23" t="str">
        <f t="shared" si="1"/>
        <v>INSERT INTO tbl_room( room_id,room_type_id,floor,status_id,room_number) VALUES('RO003','RT03','1','RO02','103');</v>
      </c>
      <c r="C22" s="23" t="str">
        <f t="shared" si="2"/>
        <v>RO003','RT03','1','RO02','103');</v>
      </c>
    </row>
    <row r="23" spans="1:3">
      <c r="A23" s="23" t="str">
        <f t="shared" si="1"/>
        <v>INSERT INTO tbl_room( room_id,room_type_id,floor,status_id,room_number) VALUES('RO004','RT04','2','RO02','201');</v>
      </c>
      <c r="C23" s="23" t="str">
        <f t="shared" si="2"/>
        <v>RO004','RT04','2','RO02','201');</v>
      </c>
    </row>
    <row r="24" spans="1:3">
      <c r="A24" s="23" t="str">
        <f t="shared" si="1"/>
        <v>INSERT INTO tbl_room( room_id,room_type_id,floor,status_id,room_number) VALUES('RO005','RT05','2','RO02','202');</v>
      </c>
      <c r="C24" s="23" t="str">
        <f t="shared" si="2"/>
        <v>RO005','RT05','2','RO02','202');</v>
      </c>
    </row>
    <row r="25" spans="1:3">
      <c r="A25" s="23" t="str">
        <f t="shared" si="1"/>
        <v>INSERT INTO tbl_room( room_id,room_type_id,floor,status_id,room_number) VALUES('RO006','RT05','3','RO03','301');</v>
      </c>
      <c r="C25" s="23" t="str">
        <f t="shared" si="2"/>
        <v>RO006','RT05','3','RO03','301');</v>
      </c>
    </row>
    <row r="26" spans="1:3">
      <c r="A26" s="23" t="str">
        <f t="shared" si="1"/>
        <v>INSERT INTO tbl_room( room_id,room_type_id,floor,status_id,room_number) VALUES('RO007','RT07','4','RO03','302');</v>
      </c>
      <c r="C26" s="23" t="str">
        <f t="shared" si="2"/>
        <v>RO007','RT07','4','RO03','302');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B3" sqref="B3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95</v>
      </c>
      <c r="C3" s="29" t="s">
        <v>101</v>
      </c>
      <c r="D3" s="29" t="s">
        <v>84</v>
      </c>
      <c r="E3" s="33" t="s">
        <v>75</v>
      </c>
    </row>
    <row r="4" spans="2:5">
      <c r="B4" s="27" t="s">
        <v>100</v>
      </c>
      <c r="C4" s="24" t="s">
        <v>102</v>
      </c>
      <c r="D4" s="24" t="s">
        <v>85</v>
      </c>
      <c r="E4" s="1" t="s">
        <v>103</v>
      </c>
    </row>
    <row r="5" spans="2:5">
      <c r="B5" s="1" t="s">
        <v>117</v>
      </c>
      <c r="C5" s="1" t="s">
        <v>119</v>
      </c>
      <c r="D5" s="1" t="s">
        <v>149</v>
      </c>
      <c r="E5" s="1"/>
    </row>
    <row r="6" spans="2:5">
      <c r="B6" s="1" t="s">
        <v>118</v>
      </c>
      <c r="C6" s="1" t="s">
        <v>119</v>
      </c>
      <c r="D6" s="1" t="s">
        <v>148</v>
      </c>
      <c r="E6" s="1"/>
    </row>
    <row r="7" spans="2:5">
      <c r="B7" s="1" t="s">
        <v>122</v>
      </c>
      <c r="C7" s="1" t="s">
        <v>119</v>
      </c>
      <c r="D7" s="1" t="s">
        <v>150</v>
      </c>
      <c r="E7" s="1"/>
    </row>
    <row r="8" spans="2:5">
      <c r="B8" s="1" t="s">
        <v>121</v>
      </c>
      <c r="C8" s="1" t="s">
        <v>120</v>
      </c>
      <c r="D8" s="1" t="s">
        <v>151</v>
      </c>
      <c r="E8" s="1"/>
    </row>
    <row r="9" spans="2:5">
      <c r="B9" s="1" t="s">
        <v>123</v>
      </c>
      <c r="C9" s="1" t="s">
        <v>120</v>
      </c>
      <c r="D9" s="1" t="s">
        <v>147</v>
      </c>
      <c r="E9" s="1"/>
    </row>
    <row r="10" spans="2:5">
      <c r="B10" s="1" t="s">
        <v>124</v>
      </c>
      <c r="C10" s="1" t="s">
        <v>120</v>
      </c>
      <c r="D10" s="1" t="s">
        <v>152</v>
      </c>
      <c r="E10" s="1"/>
    </row>
    <row r="11" spans="2:5">
      <c r="B11" s="1" t="s">
        <v>125</v>
      </c>
      <c r="C11" s="1" t="s">
        <v>120</v>
      </c>
      <c r="D11" s="1" t="s">
        <v>153</v>
      </c>
      <c r="E11" s="1"/>
    </row>
    <row r="18" spans="1:3">
      <c r="C18" s="23" t="str">
        <f xml:space="preserve"> "INSERT INTO tbl_status("</f>
        <v>INSERT INTO tbl_status(</v>
      </c>
    </row>
    <row r="19" spans="1:3">
      <c r="C19" s="23" t="str">
        <f>" "&amp;B3&amp;","&amp;C3&amp;","&amp;D3&amp;","&amp;E3&amp;") VALUES('"</f>
        <v xml:space="preserve"> status_id,status_type,status_name,description) VALUES('</v>
      </c>
    </row>
    <row r="20" spans="1:3">
      <c r="A20" s="23" t="str">
        <f>$C$18&amp;$C$19&amp;C20</f>
        <v>INSERT INTO tbl_status( status_id,status_type,status_name,description) VALUES('RS01','RS','Waiting','');</v>
      </c>
      <c r="C20" s="23" t="str">
        <f>""&amp;B5&amp;"','"&amp;C5&amp;"','"&amp;D5&amp;"','"&amp;E5&amp;"');"</f>
        <v>RS01','RS','Waiting','');</v>
      </c>
    </row>
    <row r="21" spans="1:3">
      <c r="A21" s="23" t="str">
        <f t="shared" ref="A21:A26" si="0">$C$18&amp;$C$19&amp;C21</f>
        <v>INSERT INTO tbl_status( status_id,status_type,status_name,description) VALUES('RS02','RS','On processing','');</v>
      </c>
      <c r="C21" s="23" t="str">
        <f t="shared" ref="C21:C26" si="1">""&amp;B6&amp;"','"&amp;C6&amp;"','"&amp;D6&amp;"','"&amp;E6&amp;"');"</f>
        <v>RS02','RS','On processing','');</v>
      </c>
    </row>
    <row r="22" spans="1:3">
      <c r="A22" s="23" t="str">
        <f t="shared" si="0"/>
        <v>INSERT INTO tbl_status( status_id,status_type,status_name,description) VALUES('RS03','RS','Cancelled','');</v>
      </c>
      <c r="C22" s="23" t="str">
        <f t="shared" si="1"/>
        <v>RS03','RS','Cancelled','');</v>
      </c>
    </row>
    <row r="23" spans="1:3">
      <c r="A23" s="23" t="str">
        <f t="shared" si="0"/>
        <v>INSERT INTO tbl_status( status_id,status_type,status_name,description) VALUES('RO01','RO','Not in use','');</v>
      </c>
      <c r="C23" s="23" t="str">
        <f t="shared" si="1"/>
        <v>RO01','RO','Not in use','');</v>
      </c>
    </row>
    <row r="24" spans="1:3">
      <c r="A24" s="23" t="str">
        <f t="shared" si="0"/>
        <v>INSERT INTO tbl_status( status_id,status_type,status_name,description) VALUES('RO02','RO','In use','');</v>
      </c>
      <c r="C24" s="23" t="str">
        <f t="shared" si="1"/>
        <v>RO02','RO','In use','');</v>
      </c>
    </row>
    <row r="25" spans="1:3">
      <c r="A25" s="23" t="str">
        <f t="shared" si="0"/>
        <v>INSERT INTO tbl_status( status_id,status_type,status_name,description) VALUES('RO03','RO','Cleaning','');</v>
      </c>
      <c r="C25" s="23" t="str">
        <f t="shared" si="1"/>
        <v>RO03','RO','Cleaning','');</v>
      </c>
    </row>
    <row r="26" spans="1:3">
      <c r="A26" s="23" t="str">
        <f t="shared" si="0"/>
        <v>INSERT INTO tbl_status( status_id,status_type,status_name,description) VALUES('RO04','RO','Fixing','');</v>
      </c>
      <c r="C26" s="23" t="str">
        <f t="shared" si="1"/>
        <v>RO04','RO','Fixing','');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topLeftCell="A7"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95</v>
      </c>
      <c r="D3" s="15" t="s">
        <v>93</v>
      </c>
      <c r="E3" s="15" t="s">
        <v>86</v>
      </c>
      <c r="F3" s="14" t="s">
        <v>87</v>
      </c>
      <c r="G3" s="16" t="s">
        <v>88</v>
      </c>
      <c r="H3" s="16" t="s">
        <v>89</v>
      </c>
      <c r="I3" s="16" t="s">
        <v>90</v>
      </c>
      <c r="J3" s="12" t="s">
        <v>91</v>
      </c>
    </row>
    <row r="4" spans="2:10">
      <c r="B4" s="27" t="s">
        <v>29</v>
      </c>
      <c r="C4" s="24" t="s">
        <v>82</v>
      </c>
      <c r="D4" s="24" t="s">
        <v>94</v>
      </c>
      <c r="E4" s="24" t="s">
        <v>92</v>
      </c>
      <c r="F4" s="25" t="s">
        <v>92</v>
      </c>
      <c r="G4" s="22" t="s">
        <v>82</v>
      </c>
      <c r="H4" s="22" t="s">
        <v>82</v>
      </c>
      <c r="I4" s="22" t="s">
        <v>82</v>
      </c>
      <c r="J4" s="22" t="s">
        <v>92</v>
      </c>
    </row>
    <row r="5" spans="2:10">
      <c r="B5" s="1"/>
      <c r="C5" s="1" t="s">
        <v>117</v>
      </c>
      <c r="D5" s="1">
        <v>22</v>
      </c>
      <c r="E5" s="1">
        <v>20170102</v>
      </c>
      <c r="F5" s="1">
        <v>20170104</v>
      </c>
      <c r="G5" s="1">
        <v>1</v>
      </c>
      <c r="H5" s="1">
        <v>2</v>
      </c>
      <c r="I5" s="1">
        <v>0</v>
      </c>
      <c r="J5" s="1">
        <v>20170101</v>
      </c>
    </row>
    <row r="6" spans="2:10">
      <c r="B6" s="1"/>
      <c r="C6" s="1" t="s">
        <v>117</v>
      </c>
      <c r="D6" s="1">
        <v>23</v>
      </c>
      <c r="E6" s="1">
        <v>20170102</v>
      </c>
      <c r="F6" s="1">
        <v>20170103</v>
      </c>
      <c r="G6" s="1">
        <v>2</v>
      </c>
      <c r="H6" s="1">
        <v>3</v>
      </c>
      <c r="I6" s="1">
        <v>0</v>
      </c>
      <c r="J6" s="1">
        <v>20170101</v>
      </c>
    </row>
    <row r="7" spans="2:10">
      <c r="B7" s="1"/>
      <c r="C7" s="1" t="s">
        <v>117</v>
      </c>
      <c r="D7" s="1">
        <v>24</v>
      </c>
      <c r="E7" s="1">
        <v>20170103</v>
      </c>
      <c r="F7" s="1">
        <v>20170105</v>
      </c>
      <c r="G7" s="1">
        <v>2</v>
      </c>
      <c r="H7" s="1">
        <v>2</v>
      </c>
      <c r="I7" s="1">
        <v>0</v>
      </c>
      <c r="J7" s="1">
        <v>20170101</v>
      </c>
    </row>
    <row r="8" spans="2:10">
      <c r="B8" s="1"/>
      <c r="C8" s="1" t="s">
        <v>118</v>
      </c>
      <c r="D8" s="1">
        <v>25</v>
      </c>
      <c r="E8" s="1">
        <v>20170103</v>
      </c>
      <c r="F8" s="1">
        <v>20170106</v>
      </c>
      <c r="G8" s="1">
        <v>3</v>
      </c>
      <c r="H8" s="1">
        <v>3</v>
      </c>
      <c r="I8" s="1">
        <v>0</v>
      </c>
      <c r="J8" s="1">
        <v>20170101</v>
      </c>
    </row>
    <row r="9" spans="2:10">
      <c r="B9" s="1"/>
      <c r="C9" s="1" t="s">
        <v>122</v>
      </c>
      <c r="D9" s="1">
        <v>26</v>
      </c>
      <c r="E9" s="1">
        <v>20170506</v>
      </c>
      <c r="F9" s="1">
        <v>20170512</v>
      </c>
      <c r="G9" s="1">
        <v>1</v>
      </c>
      <c r="H9" s="1">
        <v>1</v>
      </c>
      <c r="I9" s="1">
        <v>0</v>
      </c>
      <c r="J9" s="1">
        <v>20170430</v>
      </c>
    </row>
    <row r="10" spans="2:10">
      <c r="B10" s="1"/>
      <c r="C10" s="1" t="s">
        <v>122</v>
      </c>
      <c r="D10" s="1">
        <v>27</v>
      </c>
      <c r="E10" s="1">
        <v>20170606</v>
      </c>
      <c r="F10" s="1">
        <v>20170620</v>
      </c>
      <c r="G10" s="1">
        <v>2</v>
      </c>
      <c r="H10" s="1">
        <v>2</v>
      </c>
      <c r="I10" s="1">
        <v>0</v>
      </c>
      <c r="J10" s="1">
        <v>20170520</v>
      </c>
    </row>
    <row r="11" spans="2:10">
      <c r="B11" s="1"/>
      <c r="C11" s="1" t="s">
        <v>122</v>
      </c>
      <c r="D11" s="1">
        <v>28</v>
      </c>
      <c r="E11" s="1">
        <v>20170506</v>
      </c>
      <c r="F11" s="1">
        <v>20170603</v>
      </c>
      <c r="G11" s="1">
        <v>1</v>
      </c>
      <c r="H11" s="1">
        <v>2</v>
      </c>
      <c r="I11" s="1">
        <v>0</v>
      </c>
      <c r="J11" s="1">
        <v>20170430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status_id,guest_id,check_in,check_out,number_of_room,number_of_adult,number_of_children,create_ymd) VALUES('</v>
      </c>
    </row>
    <row r="20" spans="1:3">
      <c r="A20" s="23" t="str">
        <f>$C$18&amp;$C$19&amp;C20</f>
        <v>INSERT INTO tbl_reservation( status_id,guest_id,check_in,check_out,number_of_room,number_of_adult,number_of_children,create_ymd) VALUES('RS01','22','20170102','20170104','1','2','0','20170101');</v>
      </c>
      <c r="C20" s="23" t="str">
        <f>""&amp;C5&amp;"','"&amp;D5&amp;"','"&amp;E5&amp;"','"&amp;F5&amp;"','"&amp;G5&amp;"','"&amp;H5&amp;"','"&amp;I5&amp;"','"&amp;J5&amp;"');"</f>
        <v>RS01','22','20170102','20170104','1','2','0','20170101');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status_id,guest_id,check_in,check_out,number_of_room,number_of_adult,number_of_children,create_ymd) VALUES('RS01','23','20170102','20170103','2','3','0','20170101');</v>
      </c>
      <c r="C21" s="23" t="str">
        <f t="shared" ref="C21:C26" si="1">""&amp;C6&amp;"','"&amp;D6&amp;"','"&amp;E6&amp;"','"&amp;F6&amp;"','"&amp;G6&amp;"','"&amp;H6&amp;"','"&amp;I6&amp;"','"&amp;J6&amp;"');"</f>
        <v>RS01','23','20170102','20170103','2','3','0','20170101');</v>
      </c>
    </row>
    <row r="22" spans="1:3">
      <c r="A22" s="23" t="str">
        <f t="shared" si="0"/>
        <v>INSERT INTO tbl_reservation( status_id,guest_id,check_in,check_out,number_of_room,number_of_adult,number_of_children,create_ymd) VALUES('RS01','24','20170103','20170105','2','2','0','20170101');</v>
      </c>
      <c r="C22" s="23" t="str">
        <f t="shared" si="1"/>
        <v>RS01','24','20170103','20170105','2','2','0','20170101');</v>
      </c>
    </row>
    <row r="23" spans="1:3">
      <c r="A23" s="23" t="str">
        <f t="shared" si="0"/>
        <v>INSERT INTO tbl_reservation( status_id,guest_id,check_in,check_out,number_of_room,number_of_adult,number_of_children,create_ymd) VALUES('RS02','25','20170103','20170106','3','3','0','20170101');</v>
      </c>
      <c r="C23" s="23" t="str">
        <f t="shared" si="1"/>
        <v>RS02','25','20170103','20170106','3','3','0','20170101');</v>
      </c>
    </row>
    <row r="24" spans="1:3">
      <c r="A24" s="23" t="str">
        <f t="shared" si="0"/>
        <v>INSERT INTO tbl_reservation( status_id,guest_id,check_in,check_out,number_of_room,number_of_adult,number_of_children,create_ymd) VALUES('RS03','26','20170506','20170512','1','1','0','20170430');</v>
      </c>
      <c r="C24" s="23" t="str">
        <f t="shared" si="1"/>
        <v>RS03','26','20170506','20170512','1','1','0','20170430');</v>
      </c>
    </row>
    <row r="25" spans="1:3">
      <c r="A25" s="23" t="str">
        <f t="shared" si="0"/>
        <v>INSERT INTO tbl_reservation( status_id,guest_id,check_in,check_out,number_of_room,number_of_adult,number_of_children,create_ymd) VALUES('RS03','27','20170606','20170620','2','2','0','20170520');</v>
      </c>
      <c r="C25" s="23" t="str">
        <f t="shared" si="1"/>
        <v>RS03','27','20170606','20170620','2','2','0','20170520');</v>
      </c>
    </row>
    <row r="26" spans="1:3">
      <c r="A26" s="23" t="str">
        <f t="shared" si="0"/>
        <v>INSERT INTO tbl_reservation( status_id,guest_id,check_in,check_out,number_of_room,number_of_adult,number_of_children,create_ymd) VALUES('RS03','28','20170506','20170603','1','2','0','20170430');</v>
      </c>
      <c r="C26" s="23" t="str">
        <f t="shared" si="1"/>
        <v>RS03','28','20170506','20170603','1','2','0','20170430');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</vt:lpstr>
      <vt:lpstr>group</vt:lpstr>
      <vt:lpstr>user_group</vt:lpstr>
      <vt:lpstr>function</vt:lpstr>
      <vt:lpstr>permission</vt:lpstr>
      <vt:lpstr>room_type</vt:lpstr>
      <vt:lpstr>room</vt:lpstr>
      <vt:lpstr>status</vt:lpstr>
      <vt:lpstr>reservation</vt:lpstr>
      <vt:lpstr>reservation_detail</vt:lpstr>
      <vt:lpstr>guest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2017-07-09T17:43:34Z</dcterms:modified>
</cp:coreProperties>
</file>