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1" activeTab="12"/>
  </bookViews>
  <sheets>
    <sheet name="ERD" sheetId="6" r:id="rId1"/>
    <sheet name="status" sheetId="9" r:id="rId2"/>
    <sheet name="function" sheetId="1" r:id="rId3"/>
    <sheet name="permission" sheetId="2" r:id="rId4"/>
    <sheet name="group" sheetId="3" r:id="rId5"/>
    <sheet name="user" sheetId="4" r:id="rId6"/>
    <sheet name="user_group" sheetId="5" r:id="rId7"/>
    <sheet name="room_type" sheetId="8" r:id="rId8"/>
    <sheet name="room" sheetId="7" r:id="rId9"/>
    <sheet name="room_accessory" sheetId="13" r:id="rId10"/>
    <sheet name="guest" sheetId="12" r:id="rId11"/>
    <sheet name="reservation" sheetId="10" r:id="rId12"/>
    <sheet name="reservation_detail" sheetId="11" r:id="rId13"/>
    <sheet name="payment_type" sheetId="14" r:id="rId14"/>
    <sheet name="invoice" sheetId="15" r:id="rId15"/>
    <sheet name="invoice_detail" sheetId="17" r:id="rId1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1" l="1"/>
  <c r="L26" i="11"/>
  <c r="L25" i="11"/>
  <c r="L22" i="17" l="1"/>
  <c r="L21" i="17"/>
  <c r="L23" i="15"/>
  <c r="L22" i="15"/>
  <c r="L16" i="14"/>
  <c r="L17" i="14"/>
  <c r="L27" i="11"/>
  <c r="L23" i="11"/>
  <c r="L22" i="11"/>
  <c r="L21" i="11"/>
  <c r="L20" i="11"/>
  <c r="L23" i="12"/>
  <c r="L24" i="12"/>
  <c r="L20" i="13"/>
  <c r="L21" i="13"/>
  <c r="L20" i="7"/>
  <c r="L21" i="7"/>
  <c r="L22" i="8"/>
  <c r="L21" i="8"/>
  <c r="L21" i="4"/>
  <c r="L22" i="4"/>
  <c r="L23" i="4"/>
  <c r="L24" i="4"/>
  <c r="L25" i="4"/>
  <c r="L18" i="9"/>
  <c r="L19" i="9"/>
  <c r="L24" i="17" l="1"/>
  <c r="L23" i="17"/>
  <c r="L20" i="17"/>
  <c r="L19" i="17"/>
  <c r="L18" i="17"/>
  <c r="L17" i="17"/>
  <c r="L15" i="17"/>
  <c r="L7" i="17"/>
  <c r="L18" i="15"/>
  <c r="L19" i="15"/>
  <c r="L20" i="15"/>
  <c r="L25" i="15"/>
  <c r="L24" i="15"/>
  <c r="L21" i="15"/>
  <c r="L17" i="15"/>
  <c r="L16" i="15"/>
  <c r="L15" i="15"/>
  <c r="L7" i="15"/>
  <c r="L19" i="14"/>
  <c r="L18" i="14"/>
  <c r="L15" i="14"/>
  <c r="L7" i="14"/>
  <c r="L23" i="13"/>
  <c r="L22" i="13"/>
  <c r="L19" i="13"/>
  <c r="L18" i="13"/>
  <c r="L17" i="13"/>
  <c r="L16" i="13"/>
  <c r="L15" i="13"/>
  <c r="L7" i="13"/>
  <c r="L16" i="11"/>
  <c r="L23" i="10"/>
  <c r="L24" i="10"/>
  <c r="L25" i="10"/>
  <c r="L19" i="7"/>
  <c r="L20" i="8"/>
  <c r="L17" i="8"/>
  <c r="L18" i="8"/>
  <c r="L16" i="9" l="1"/>
  <c r="L26" i="12"/>
  <c r="L25" i="12"/>
  <c r="L22" i="12"/>
  <c r="L21" i="12"/>
  <c r="L20" i="12"/>
  <c r="L19" i="12"/>
  <c r="B19" i="12"/>
  <c r="B20" i="12" s="1"/>
  <c r="L18" i="12"/>
  <c r="L17" i="12"/>
  <c r="L16" i="12"/>
  <c r="B16" i="12"/>
  <c r="L15" i="12"/>
  <c r="L7" i="12"/>
  <c r="L17" i="10"/>
  <c r="B19" i="10"/>
  <c r="B20" i="10" s="1"/>
  <c r="L29" i="11" l="1"/>
  <c r="L28" i="11"/>
  <c r="L17" i="11"/>
  <c r="L15" i="11"/>
  <c r="L7" i="11"/>
  <c r="L21" i="10"/>
  <c r="L22" i="10"/>
  <c r="L27" i="10"/>
  <c r="L26" i="10"/>
  <c r="L20" i="10"/>
  <c r="L19" i="10"/>
  <c r="L18" i="10"/>
  <c r="L16" i="10"/>
  <c r="B16" i="10"/>
  <c r="L15" i="10"/>
  <c r="L7" i="10"/>
  <c r="L21" i="9"/>
  <c r="L20" i="9"/>
  <c r="L17" i="9"/>
  <c r="L15" i="9"/>
  <c r="L7" i="9"/>
  <c r="L24" i="8"/>
  <c r="L23" i="8"/>
  <c r="L19" i="8"/>
  <c r="L16" i="8"/>
  <c r="L15" i="8"/>
  <c r="L7" i="8"/>
  <c r="L22" i="7"/>
  <c r="L23" i="7"/>
  <c r="L18" i="7"/>
  <c r="L17" i="7"/>
  <c r="L16" i="7"/>
  <c r="L15" i="7"/>
  <c r="L7" i="7"/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L32" i="4"/>
  <c r="L31" i="4"/>
  <c r="L30" i="4"/>
  <c r="L29" i="4"/>
  <c r="L28" i="4"/>
  <c r="L27" i="4"/>
  <c r="L26" i="4"/>
  <c r="L20" i="4"/>
  <c r="L19" i="4"/>
  <c r="L18" i="4"/>
  <c r="L17" i="4"/>
  <c r="L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<sst xmlns="http://schemas.openxmlformats.org/spreadsheetml/2006/main" count="1075" uniqueCount="259">
  <si>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</si>
  <si>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</si>
  <si>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</si>
  <si>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</si>
  <si>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</si>
  <si>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</si>
  <si>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</si>
  <si>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</si>
  <si>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</si>
  <si>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</si>
  <si>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</si>
  <si>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</si>
  <si>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</si>
  <si>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</si>
  <si>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</si>
  <si>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</si>
  <si>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</si>
  <si>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</si>
  <si>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</si>
  <si>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</si>
  <si>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</si>
  <si>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</si>
  <si>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</si>
  <si>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</si>
  <si>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</si>
  <si>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</si>
  <si>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</si>
  <si>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</si>
  <si>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</si>
  <si>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</si>
  <si>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</si>
  <si>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</si>
  <si>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Yes</t>
    <phoneticPr fontId="0"/>
  </si>
  <si>
    <t>登録日/Ngày đăng ký</t>
    <phoneticPr fontId="0"/>
  </si>
  <si>
    <t>システム日付/ System date</t>
    <phoneticPr fontId="0"/>
  </si>
  <si>
    <t>ログインユーザー/Login user</t>
    <phoneticPr fontId="0"/>
  </si>
  <si>
    <t>登録者名称/ Register name</t>
    <phoneticPr fontId="0"/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</si>
  <si>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</si>
  <si>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</si>
  <si>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</si>
  <si>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</si>
  <si>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</si>
  <si>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</si>
  <si>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</si>
  <si>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</si>
  <si>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</si>
  <si>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</si>
  <si>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</si>
  <si>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</si>
  <si>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</si>
  <si>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</si>
  <si>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</si>
  <si>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</si>
  <si>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</si>
  <si>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</si>
  <si>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</si>
  <si>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</si>
  <si>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</si>
  <si>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</si>
  <si>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register_cd</t>
  </si>
  <si>
    <t>register_nm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</si>
  <si>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</si>
  <si>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</si>
  <si>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</si>
  <si>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</si>
  <si>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</si>
  <si>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</si>
  <si>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</si>
  <si>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</si>
  <si>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</si>
  <si>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</si>
  <si>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</si>
  <si>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</si>
  <si>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</si>
  <si>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</si>
  <si>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</si>
  <si>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</si>
  <si>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</si>
  <si>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</si>
  <si>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</si>
  <si>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</si>
  <si>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</si>
  <si>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</si>
  <si>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</si>
  <si>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</si>
  <si>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</si>
  <si>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</si>
  <si>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</si>
  <si>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</si>
  <si>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</si>
  <si>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</si>
  <si>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</si>
  <si>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</si>
  <si>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</si>
  <si>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</si>
  <si>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</si>
  <si>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</si>
  <si>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</si>
  <si>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</si>
  <si>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</si>
  <si>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</si>
  <si>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</si>
  <si>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</si>
  <si>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</si>
  <si>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</si>
  <si>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</si>
  <si>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</si>
  <si>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</si>
  <si>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</si>
  <si>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</si>
  <si>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</si>
  <si>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</si>
  <si>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</si>
  <si>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</si>
  <si>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</si>
  <si>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</si>
  <si>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</si>
  <si>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</si>
  <si>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</si>
  <si>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</si>
  <si>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</si>
  <si>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</si>
  <si>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</si>
  <si>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</si>
  <si>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</si>
  <si>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</si>
  <si>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</si>
  <si>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</si>
  <si>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</si>
  <si>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</si>
  <si>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</si>
  <si>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</si>
  <si>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</si>
  <si>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</si>
  <si>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</si>
  <si>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</si>
  <si>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</si>
  <si>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</si>
  <si>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</si>
  <si>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</si>
  <si>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</si>
  <si>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</si>
  <si>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</si>
  <si>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</si>
  <si>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</si>
  <si>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</si>
  <si>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</si>
  <si>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</si>
  <si>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</si>
  <si>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</si>
  <si>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</si>
  <si>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</si>
  <si>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</si>
  <si>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</si>
  <si>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</si>
  <si>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</si>
  <si>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</si>
  <si>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</si>
  <si>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</si>
  <si>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</si>
  <si>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</si>
  <si>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</si>
  <si>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</si>
  <si>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</si>
  <si>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</si>
  <si>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</si>
  <si>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</si>
  <si>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</si>
  <si>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</si>
  <si>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</si>
  <si>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</si>
  <si>
    <t>HoangVT</t>
  </si>
  <si>
    <t>2017/7/7</t>
  </si>
  <si>
    <t>room_id</t>
  </si>
  <si>
    <t>id</t>
  </si>
  <si>
    <t>floor</t>
  </si>
  <si>
    <t>room_number</t>
  </si>
  <si>
    <t>varchar(5)</t>
  </si>
  <si>
    <t>Yes</t>
  </si>
  <si>
    <t>varchar(20)</t>
  </si>
  <si>
    <t>integer</t>
  </si>
  <si>
    <t>type_name</t>
  </si>
  <si>
    <t>varchar(30)</t>
  </si>
  <si>
    <t>description</t>
  </si>
  <si>
    <t>varchar(100)</t>
  </si>
  <si>
    <t>price</t>
  </si>
  <si>
    <t>numeric(11,2)</t>
  </si>
  <si>
    <t>tbl_room_type</t>
  </si>
  <si>
    <t>tbl_room</t>
  </si>
  <si>
    <t>tbl_user_group</t>
  </si>
  <si>
    <t>tbl_user</t>
  </si>
  <si>
    <t>tbl_group</t>
  </si>
  <si>
    <t>tbl_permission</t>
  </si>
  <si>
    <t>tbl_function</t>
  </si>
  <si>
    <t>status_name</t>
  </si>
  <si>
    <t>varchar(50)</t>
  </si>
  <si>
    <t>varchar(255)</t>
  </si>
  <si>
    <t>tbl_reservation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</si>
  <si>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</si>
  <si>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</si>
  <si>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</si>
  <si>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</si>
  <si>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</si>
  <si>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</si>
  <si>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</si>
  <si>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tbl_reservation_detail</t>
  </si>
  <si>
    <t>guest_id</t>
  </si>
  <si>
    <t>tbl_guest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</si>
  <si>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</si>
  <si>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</si>
  <si>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</si>
  <si>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</si>
  <si>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</si>
  <si>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</si>
  <si>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</si>
  <si>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</si>
  <si>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</si>
  <si>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tbl__status</t>
  </si>
  <si>
    <t>status_id</t>
  </si>
  <si>
    <t>varchar(10)</t>
  </si>
  <si>
    <t>status_type</t>
  </si>
  <si>
    <t>varchar(2)</t>
  </si>
  <si>
    <t>room_type_id</t>
  </si>
  <si>
    <t>reservation_id</t>
  </si>
  <si>
    <t>varchar(7)</t>
  </si>
  <si>
    <t>varchar(1000)</t>
  </si>
  <si>
    <t>varchar(1)</t>
  </si>
  <si>
    <t>adult</t>
  </si>
  <si>
    <t>children</t>
  </si>
  <si>
    <t>image_url</t>
  </si>
  <si>
    <t>note</t>
  </si>
  <si>
    <t>varchar</t>
  </si>
  <si>
    <t>varchar(200)</t>
  </si>
  <si>
    <t>editer</t>
  </si>
  <si>
    <t>update_ymd</t>
  </si>
  <si>
    <t>timestamp</t>
  </si>
  <si>
    <t>tbl_room_accessory</t>
  </si>
  <si>
    <t>accessory_name</t>
  </si>
  <si>
    <t>quantity</t>
  </si>
  <si>
    <t>tbl_payment_type</t>
  </si>
  <si>
    <t>tbl_invoice</t>
  </si>
  <si>
    <t>payment_type_id</t>
  </si>
  <si>
    <t>accountant_id</t>
  </si>
  <si>
    <t>receptionist_id</t>
  </si>
  <si>
    <t>tax_code</t>
  </si>
  <si>
    <t>amount</t>
  </si>
  <si>
    <t>invoice_id</t>
  </si>
  <si>
    <t xml:space="preserve">tax_code </t>
  </si>
  <si>
    <t>customer_identity_card</t>
  </si>
  <si>
    <t>customer_name</t>
  </si>
  <si>
    <t>customer_email</t>
  </si>
  <si>
    <t>customer_phone</t>
  </si>
  <si>
    <t>creater_nm</t>
  </si>
  <si>
    <t>tbl_invoice_detail</t>
  </si>
  <si>
    <t>amount_total</t>
  </si>
  <si>
    <t>date_in</t>
  </si>
  <si>
    <t>date_out</t>
  </si>
  <si>
    <t>check_out_flag</t>
  </si>
  <si>
    <t>check_in_flag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</si>
</sst>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  <font>
      <sz val="9"/>
      <name val="Meiryo U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5" fillId="0" borderId="16" xfId="0" applyNumberFormat="1" applyFont="1" applyFill="1" applyBorder="1" applyAlignment="1">
      <alignment vertical="center"/>
    </xf>
    <xf numFmtId="49" fontId="15" fillId="0" borderId="16" xfId="0" applyNumberFormat="1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49" fontId="8" fillId="0" borderId="69" xfId="0" applyNumberFormat="1" applyFont="1" applyFill="1" applyBorder="1" applyAlignment="1">
      <alignment vertical="center"/>
    </xf>
    <xf numFmtId="49" fontId="8" fillId="0" borderId="69" xfId="0" quotePrefix="1" applyNumberFormat="1" applyFont="1" applyFill="1" applyBorder="1" applyAlignment="1">
      <alignment vertical="center"/>
    </xf>
    <xf numFmtId="49" fontId="8" fillId="0" borderId="70" xfId="0" quotePrefix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49" fontId="15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25" fillId="0" borderId="21" xfId="0" applyNumberFormat="1" applyFont="1" applyFill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21" xfId="0" quotePrefix="1" applyNumberFormat="1" applyFont="1" applyFill="1" applyBorder="1" applyAlignment="1">
      <alignment vertical="center"/>
    </xf>
    <xf numFmtId="49" fontId="11" fillId="0" borderId="22" xfId="0" quotePrefix="1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8" fillId="0" borderId="22" xfId="0" quotePrefix="1" applyNumberFormat="1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49" fontId="2" fillId="0" borderId="69" xfId="0" applyNumberFormat="1" applyFont="1" applyBorder="1" applyAlignment="1">
      <alignment vertical="center"/>
    </xf>
    <xf numFmtId="49" fontId="2" fillId="0" borderId="69" xfId="0" quotePrefix="1" applyNumberFormat="1" applyFont="1" applyBorder="1" applyAlignment="1">
      <alignment vertical="center"/>
    </xf>
    <xf numFmtId="49" fontId="8" fillId="0" borderId="70" xfId="0" quotePrefix="1" applyNumberFormat="1" applyFont="1" applyBorder="1" applyAlignment="1">
      <alignment vertical="center"/>
    </xf>
    <xf numFmtId="49" fontId="7" fillId="0" borderId="79" xfId="0" applyNumberFormat="1" applyFont="1" applyBorder="1" applyAlignment="1">
      <alignment vertical="center"/>
    </xf>
    <xf numFmtId="49" fontId="7" fillId="0" borderId="80" xfId="0" applyNumberFormat="1" applyFont="1" applyBorder="1" applyAlignment="1">
      <alignment vertical="center"/>
    </xf>
    <xf numFmtId="49" fontId="2" fillId="0" borderId="80" xfId="0" quotePrefix="1" applyNumberFormat="1" applyFont="1" applyBorder="1" applyAlignment="1">
      <alignment vertical="center"/>
    </xf>
    <xf numFmtId="49" fontId="8" fillId="0" borderId="81" xfId="0" quotePrefix="1" applyNumberFormat="1" applyFont="1" applyBorder="1" applyAlignment="1">
      <alignment vertical="center"/>
    </xf>
    <xf numFmtId="0" fontId="26" fillId="0" borderId="68" xfId="0" applyFont="1" applyBorder="1" applyAlignment="1">
      <alignment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2" fillId="0" borderId="7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6" xfId="0" applyNumberFormat="1" applyFont="1" applyBorder="1" applyAlignment="1">
      <alignment vertical="center"/>
    </xf>
    <xf numFmtId="49" fontId="6" fillId="0" borderId="73" xfId="0" applyNumberFormat="1" applyFont="1" applyBorder="1" applyAlignment="1">
      <alignment vertical="center"/>
    </xf>
    <xf numFmtId="49" fontId="6" fillId="0" borderId="74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0" borderId="13" xfId="0" applyNumberFormat="1" applyFont="1" applyBorder="1" applyAlignment="1">
      <alignment vertical="top"/>
    </xf>
    <xf numFmtId="49" fontId="2" fillId="0" borderId="77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78" xfId="0" applyNumberFormat="1" applyFont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19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64" t="s">
        <v>161</v>
      </c>
      <c r="C2" s="165"/>
      <c r="D2" s="165"/>
      <c r="E2" s="165"/>
      <c r="F2" s="165"/>
      <c r="G2" s="165"/>
      <c r="H2" s="166"/>
      <c r="I2" s="173" t="s">
        <v>162</v>
      </c>
      <c r="J2" s="174"/>
      <c r="K2" s="174"/>
      <c r="L2" s="174"/>
      <c r="M2" s="174"/>
      <c r="N2" s="174"/>
      <c r="O2" s="175"/>
      <c r="P2" s="176" t="s">
        <v>169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8"/>
      <c r="AC2" s="179" t="s">
        <v>163</v>
      </c>
      <c r="AD2" s="180"/>
      <c r="AE2" s="180"/>
      <c r="AF2" s="180"/>
      <c r="AG2" s="180"/>
      <c r="AH2" s="181"/>
      <c r="AI2" s="182" t="s">
        <v>54</v>
      </c>
      <c r="AJ2" s="183"/>
      <c r="AK2" s="183"/>
      <c r="AL2" s="183"/>
      <c r="AM2" s="183"/>
      <c r="AN2" s="183"/>
      <c r="AO2" s="184"/>
      <c r="AP2" s="180" t="s">
        <v>164</v>
      </c>
      <c r="AQ2" s="180"/>
      <c r="AR2" s="180"/>
      <c r="AS2" s="180"/>
      <c r="AT2" s="181"/>
      <c r="AU2" s="182">
        <v>42892</v>
      </c>
      <c r="AV2" s="183"/>
      <c r="AW2" s="183"/>
      <c r="AX2" s="183"/>
      <c r="AY2" s="183"/>
      <c r="AZ2" s="183"/>
      <c r="BA2" s="198"/>
    </row>
    <row r="3" spans="2:53">
      <c r="B3" s="167"/>
      <c r="C3" s="168"/>
      <c r="D3" s="168"/>
      <c r="E3" s="168"/>
      <c r="F3" s="168"/>
      <c r="G3" s="168"/>
      <c r="H3" s="169"/>
      <c r="I3" s="199" t="s">
        <v>165</v>
      </c>
      <c r="J3" s="200"/>
      <c r="K3" s="200"/>
      <c r="L3" s="200"/>
      <c r="M3" s="200"/>
      <c r="N3" s="200"/>
      <c r="O3" s="201"/>
      <c r="P3" s="202" t="s">
        <v>166</v>
      </c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4"/>
      <c r="AC3" s="205" t="s">
        <v>167</v>
      </c>
      <c r="AD3" s="206"/>
      <c r="AE3" s="206"/>
      <c r="AF3" s="206"/>
      <c r="AG3" s="206"/>
      <c r="AH3" s="207"/>
      <c r="AI3" s="208"/>
      <c r="AJ3" s="209"/>
      <c r="AK3" s="209"/>
      <c r="AL3" s="209"/>
      <c r="AM3" s="209"/>
      <c r="AN3" s="209"/>
      <c r="AO3" s="210"/>
      <c r="AP3" s="206" t="s">
        <v>168</v>
      </c>
      <c r="AQ3" s="206"/>
      <c r="AR3" s="206"/>
      <c r="AS3" s="206"/>
      <c r="AT3" s="207"/>
      <c r="AU3" s="208"/>
      <c r="AV3" s="209"/>
      <c r="AW3" s="209"/>
      <c r="AX3" s="209"/>
      <c r="AY3" s="209"/>
      <c r="AZ3" s="209"/>
      <c r="BA3" s="211"/>
    </row>
    <row r="4" spans="2:53" ht="15.75" thickBot="1">
      <c r="B4" s="170"/>
      <c r="C4" s="171"/>
      <c r="D4" s="171"/>
      <c r="E4" s="171"/>
      <c r="F4" s="171"/>
      <c r="G4" s="171"/>
      <c r="H4" s="172"/>
      <c r="I4" s="185"/>
      <c r="J4" s="186"/>
      <c r="K4" s="186"/>
      <c r="L4" s="186"/>
      <c r="M4" s="186"/>
      <c r="N4" s="186"/>
      <c r="O4" s="187"/>
      <c r="P4" s="188" t="str">
        <f ca="1">MID(CELL("filename",A1),FIND("]",CELL("filename",A1))+1,255)</f>
        <v>ERD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90"/>
      <c r="AC4" s="191"/>
      <c r="AD4" s="192"/>
      <c r="AE4" s="192"/>
      <c r="AF4" s="192"/>
      <c r="AG4" s="192"/>
      <c r="AH4" s="193"/>
      <c r="AI4" s="194"/>
      <c r="AJ4" s="195"/>
      <c r="AK4" s="195"/>
      <c r="AL4" s="195"/>
      <c r="AM4" s="195"/>
      <c r="AN4" s="195"/>
      <c r="AO4" s="196"/>
      <c r="AP4" s="192"/>
      <c r="AQ4" s="192"/>
      <c r="AR4" s="192"/>
      <c r="AS4" s="192"/>
      <c r="AT4" s="193"/>
      <c r="AU4" s="194"/>
      <c r="AV4" s="195"/>
      <c r="AW4" s="195"/>
      <c r="AX4" s="195"/>
      <c r="AY4" s="195"/>
      <c r="AZ4" s="195"/>
      <c r="BA4" s="197"/>
    </row>
    <row r="7" spans="2:53">
      <c r="B7" t="s">
        <v>170</v>
      </c>
    </row>
  </sheetData>
  <mergeCells count="19"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  <mergeCell ref="B2:H4"/>
    <mergeCell ref="I2:O2"/>
    <mergeCell ref="P2:AB2"/>
    <mergeCell ref="AC2:AH2"/>
    <mergeCell ref="AI2:AO2"/>
    <mergeCell ref="I4:O4"/>
    <mergeCell ref="P4:AB4"/>
    <mergeCell ref="AC4:AH4"/>
    <mergeCell ref="AI4:AO4"/>
  </mergeCells>
  <pageMargins left="0.7" right="0.7" top="0.75" bottom="0.75" header="0.3" footer="0.3"/>
  <pageSetup scale="4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workbookViewId="0">
      <selection activeCell="L19" sqref="L19:L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236</v>
      </c>
      <c r="E7" s="215"/>
      <c r="F7" s="10"/>
      <c r="G7" s="214"/>
      <c r="H7" s="216"/>
      <c r="L7" s="3" t="str">
        <f>"CREATE TABLE "&amp;D7&amp;"("</f>
        <v>CREATE TABLE tbl_room_accessory(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237</v>
      </c>
      <c r="E17" s="25" t="s">
        <v>179</v>
      </c>
      <c r="F17" s="25"/>
      <c r="G17" s="26"/>
      <c r="H17" s="27"/>
      <c r="L17" s="28" t="str">
        <f t="shared" si="0"/>
        <v xml:space="preserve">    accessory_name varchar(20),</v>
      </c>
    </row>
    <row r="18" spans="2:12" s="33" customFormat="1" ht="15" customHeight="1">
      <c r="B18" s="23">
        <v>4</v>
      </c>
      <c r="C18" s="30"/>
      <c r="D18" s="30" t="s">
        <v>238</v>
      </c>
      <c r="E18" s="30" t="s">
        <v>180</v>
      </c>
      <c r="F18" s="30"/>
      <c r="G18" s="31"/>
      <c r="H18" s="32"/>
      <c r="L18" s="33" t="str">
        <f t="shared" si="0"/>
        <v xml:space="preserve">    quantity integer,</v>
      </c>
    </row>
    <row r="19" spans="2:12" s="33" customFormat="1" ht="15" customHeight="1">
      <c r="B19" s="129">
        <v>5</v>
      </c>
      <c r="C19" s="130"/>
      <c r="D19" s="30" t="s">
        <v>185</v>
      </c>
      <c r="E19" s="30" t="s">
        <v>186</v>
      </c>
      <c r="F19" s="130"/>
      <c r="G19" s="131"/>
      <c r="H19" s="132"/>
      <c r="L19" s="33" t="str">
        <f t="shared" si="0"/>
        <v xml:space="preserve">    price numeric(11,2),</v>
      </c>
    </row>
    <row r="20" spans="2:12" s="33" customFormat="1" ht="15" customHeight="1">
      <c r="B20" s="129">
        <v>6</v>
      </c>
      <c r="C20" s="130"/>
      <c r="D20" s="130" t="s">
        <v>183</v>
      </c>
      <c r="E20" s="130" t="s">
        <v>184</v>
      </c>
      <c r="F20" s="130"/>
      <c r="G20" s="131"/>
      <c r="H20" s="132"/>
      <c r="L20" s="33" t="str">
        <f t="shared" si="0"/>
        <v xml:space="preserve">    description varchar(100),</v>
      </c>
    </row>
    <row r="21" spans="2:12" s="33" customFormat="1" ht="15" customHeight="1">
      <c r="B21" s="129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7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51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51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F32:G32"/>
    <mergeCell ref="F35:G35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0" workbookViewId="0">
      <selection activeCell="K20" sqref="K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207</v>
      </c>
      <c r="E7" s="215"/>
      <c r="F7" s="10"/>
      <c r="G7" s="214"/>
      <c r="H7" s="216"/>
      <c r="L7" s="3" t="str">
        <f>"CREATE TABLE "&amp;D7&amp;"("</f>
        <v>CREATE TABLE tbl_guest(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208</v>
      </c>
      <c r="E16" s="16" t="s">
        <v>195</v>
      </c>
      <c r="F16" s="17" t="s">
        <v>178</v>
      </c>
      <c r="G16" s="21"/>
      <c r="H16" s="22"/>
      <c r="I16" s="20"/>
      <c r="L16" s="3" t="str">
        <f t="shared" si="0"/>
        <v xml:space="preserve">    name varchar(50)  NOT NULL,</v>
      </c>
    </row>
    <row r="17" spans="2:12" ht="15" customHeight="1">
      <c r="B17" s="152">
        <v>3</v>
      </c>
      <c r="C17" s="16"/>
      <c r="D17" s="16" t="s">
        <v>209</v>
      </c>
      <c r="E17" s="16" t="s">
        <v>179</v>
      </c>
      <c r="F17" s="17"/>
      <c r="G17" s="21"/>
      <c r="H17" s="22"/>
      <c r="I17" s="20"/>
      <c r="L17" s="3" t="str">
        <f t="shared" si="0"/>
        <v xml:space="preserve">    phone varchar(20),</v>
      </c>
    </row>
    <row r="18" spans="2:12" ht="15" customHeight="1">
      <c r="B18" s="152">
        <v>4</v>
      </c>
      <c r="C18" s="16"/>
      <c r="D18" s="16" t="s">
        <v>210</v>
      </c>
      <c r="E18" s="16" t="s">
        <v>195</v>
      </c>
      <c r="F18" s="16"/>
      <c r="G18" s="21"/>
      <c r="H18" s="22"/>
      <c r="I18" s="20"/>
      <c r="L18" s="3" t="str">
        <f t="shared" si="0"/>
        <v xml:space="preserve">    mail varchar(50),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211</v>
      </c>
      <c r="E19" s="128" t="s">
        <v>216</v>
      </c>
      <c r="F19" s="25"/>
      <c r="G19" s="26"/>
      <c r="H19" s="27"/>
      <c r="L19" s="28" t="str">
        <f t="shared" si="0"/>
        <v xml:space="preserve">    identity_card varchar(12),</v>
      </c>
    </row>
    <row r="20" spans="2:12" s="33" customFormat="1" ht="15" customHeight="1">
      <c r="B20" s="23">
        <f t="shared" si="1"/>
        <v>6</v>
      </c>
      <c r="C20" s="30"/>
      <c r="D20" s="30" t="s">
        <v>212</v>
      </c>
      <c r="E20" s="30" t="s">
        <v>195</v>
      </c>
      <c r="F20" s="30"/>
      <c r="G20" s="31"/>
      <c r="H20" s="32"/>
      <c r="L20" s="33" t="str">
        <f t="shared" si="0"/>
        <v xml:space="preserve">    company varchar(50),</v>
      </c>
    </row>
    <row r="21" spans="2:12" s="33" customFormat="1" ht="15" customHeight="1">
      <c r="B21" s="129">
        <v>7</v>
      </c>
      <c r="C21" s="130"/>
      <c r="D21" s="130" t="s">
        <v>213</v>
      </c>
      <c r="E21" s="130" t="s">
        <v>184</v>
      </c>
      <c r="F21" s="130"/>
      <c r="G21" s="131"/>
      <c r="H21" s="132"/>
      <c r="L21" s="3" t="str">
        <f t="shared" si="0"/>
        <v xml:space="preserve">    address varchar(100),</v>
      </c>
    </row>
    <row r="22" spans="2:12" s="33" customFormat="1" ht="15" customHeight="1">
      <c r="B22" s="129">
        <v>8</v>
      </c>
      <c r="C22" s="130"/>
      <c r="D22" s="130" t="s">
        <v>214</v>
      </c>
      <c r="E22" s="130" t="s">
        <v>179</v>
      </c>
      <c r="F22" s="130"/>
      <c r="G22" s="131"/>
      <c r="H22" s="132"/>
      <c r="L22" s="28" t="str">
        <f t="shared" si="0"/>
        <v xml:space="preserve">    company_phone varchar(20),</v>
      </c>
    </row>
    <row r="23" spans="2:12" s="33" customFormat="1" ht="15" customHeight="1">
      <c r="B23" s="129">
        <v>9</v>
      </c>
      <c r="C23" s="130"/>
      <c r="D23" s="130" t="s">
        <v>215</v>
      </c>
      <c r="E23" s="130" t="s">
        <v>195</v>
      </c>
      <c r="F23" s="130"/>
      <c r="G23" s="131"/>
      <c r="H23" s="132"/>
      <c r="L23" s="28" t="str">
        <f t="shared" si="0"/>
        <v xml:space="preserve">    country varchar(50),</v>
      </c>
    </row>
    <row r="24" spans="2:12" s="33" customFormat="1" ht="15" customHeight="1">
      <c r="B24" s="129">
        <v>10</v>
      </c>
      <c r="C24" s="130"/>
      <c r="D24" s="130" t="s">
        <v>203</v>
      </c>
      <c r="E24" s="130" t="s">
        <v>235</v>
      </c>
      <c r="F24" s="130"/>
      <c r="G24" s="131"/>
      <c r="H24" s="132"/>
      <c r="L24" s="28" t="str">
        <f t="shared" si="0"/>
        <v xml:space="preserve">    create_ymd timestamp,</v>
      </c>
    </row>
    <row r="25" spans="2:12" s="33" customFormat="1" ht="15" customHeight="1" thickBot="1">
      <c r="B25" s="137">
        <v>11</v>
      </c>
      <c r="C25" s="37"/>
      <c r="D25" s="138" t="s">
        <v>234</v>
      </c>
      <c r="E25" s="37" t="s">
        <v>235</v>
      </c>
      <c r="F25" s="37"/>
      <c r="G25" s="39"/>
      <c r="H25" s="40"/>
      <c r="L25" s="33" t="str">
        <f>"    "&amp;D25&amp;" "&amp;E25 &amp; IF(F25="Yes(PK)"," PRIMARY KEY NOT NULL,",IF(F25="Yes", "  NOT NULL", ","))</f>
        <v xml:space="preserve">    update_ymd timestamp,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0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0" t="s">
        <v>42</v>
      </c>
      <c r="E35" s="56"/>
      <c r="F35" s="212" t="s">
        <v>49</v>
      </c>
      <c r="G35" s="213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0" t="s">
        <v>42</v>
      </c>
      <c r="E38" s="56"/>
      <c r="F38" s="212" t="s">
        <v>52</v>
      </c>
      <c r="G38" s="213"/>
      <c r="H38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5:G35"/>
    <mergeCell ref="F38:G38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18" workbookViewId="0">
      <selection activeCell="C24" sqref="C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197</v>
      </c>
      <c r="E7" s="215"/>
      <c r="F7" s="10"/>
      <c r="G7" s="214"/>
      <c r="H7" s="216"/>
      <c r="L7" s="3" t="str">
        <f>"CREATE TABLE "&amp;D7&amp;"("</f>
        <v>CREATE TABLE tbl_reservation(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218</v>
      </c>
      <c r="E16" s="16" t="s">
        <v>219</v>
      </c>
      <c r="F16" s="17" t="s">
        <v>178</v>
      </c>
      <c r="G16" s="21"/>
      <c r="H16" s="22"/>
      <c r="I16" s="20"/>
      <c r="L16" s="3" t="str">
        <f t="shared" si="0"/>
        <v xml:space="preserve">    status_id varchar(10)  NOT NULL,</v>
      </c>
    </row>
    <row r="17" spans="2:12" ht="15" customHeight="1">
      <c r="B17" s="152">
        <v>3</v>
      </c>
      <c r="C17" s="16"/>
      <c r="D17" s="16" t="s">
        <v>206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guest_id integer  NOT NULL,</v>
      </c>
    </row>
    <row r="18" spans="2:12" ht="15" customHeight="1">
      <c r="B18" s="152">
        <v>4</v>
      </c>
      <c r="C18" s="16"/>
      <c r="D18" s="16" t="s">
        <v>198</v>
      </c>
      <c r="E18" s="16" t="s">
        <v>204</v>
      </c>
      <c r="F18" s="17" t="s">
        <v>178</v>
      </c>
      <c r="G18" s="21"/>
      <c r="H18" s="22"/>
      <c r="I18" s="20"/>
      <c r="L18" s="3" t="str">
        <f t="shared" si="0"/>
        <v xml:space="preserve">    check_in varchar(8)  NOT NULL,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199</v>
      </c>
      <c r="E19" s="128" t="s">
        <v>204</v>
      </c>
      <c r="F19" s="17" t="s">
        <v>178</v>
      </c>
      <c r="G19" s="26"/>
      <c r="H19" s="27"/>
      <c r="L19" s="28" t="str">
        <f t="shared" si="0"/>
        <v xml:space="preserve">    check_out varchar(8)  NOT NULL,</v>
      </c>
    </row>
    <row r="20" spans="2:12" s="33" customFormat="1" ht="15" customHeight="1">
      <c r="B20" s="23">
        <f t="shared" si="1"/>
        <v>6</v>
      </c>
      <c r="C20" s="30"/>
      <c r="D20" s="30" t="s">
        <v>200</v>
      </c>
      <c r="E20" s="30" t="s">
        <v>180</v>
      </c>
      <c r="F20" s="30"/>
      <c r="G20" s="31"/>
      <c r="H20" s="32"/>
      <c r="L20" s="33" t="str">
        <f t="shared" si="0"/>
        <v xml:space="preserve">    number_of_room integer,</v>
      </c>
    </row>
    <row r="21" spans="2:12" s="33" customFormat="1" ht="15" customHeight="1">
      <c r="B21" s="129">
        <v>7</v>
      </c>
      <c r="C21" s="130"/>
      <c r="D21" s="130" t="s">
        <v>201</v>
      </c>
      <c r="E21" s="130" t="s">
        <v>180</v>
      </c>
      <c r="F21" s="130"/>
      <c r="G21" s="131"/>
      <c r="H21" s="132"/>
      <c r="L21" s="3" t="str">
        <f t="shared" si="0"/>
        <v xml:space="preserve">    number_of_adult integer,</v>
      </c>
    </row>
    <row r="22" spans="2:12" s="33" customFormat="1" ht="15" customHeight="1">
      <c r="B22" s="129">
        <v>8</v>
      </c>
      <c r="C22" s="130"/>
      <c r="D22" s="130" t="s">
        <v>202</v>
      </c>
      <c r="E22" s="130" t="s">
        <v>180</v>
      </c>
      <c r="F22" s="130"/>
      <c r="G22" s="131"/>
      <c r="H22" s="132"/>
      <c r="L22" s="28" t="str">
        <f t="shared" si="0"/>
        <v xml:space="preserve">    number_of_children integer,</v>
      </c>
    </row>
    <row r="23" spans="2:12" s="33" customFormat="1" ht="20.25" customHeight="1">
      <c r="B23" s="129">
        <v>9</v>
      </c>
      <c r="C23" s="130"/>
      <c r="D23" s="130" t="s">
        <v>230</v>
      </c>
      <c r="E23" s="130" t="s">
        <v>232</v>
      </c>
      <c r="F23" s="130"/>
      <c r="G23" s="131"/>
      <c r="H23" s="132"/>
      <c r="L23" s="28" t="str">
        <f t="shared" si="0"/>
        <v xml:space="preserve">    note varchar(200),</v>
      </c>
    </row>
    <row r="24" spans="2:12" s="33" customFormat="1" ht="20.25" customHeight="1">
      <c r="B24" s="129">
        <v>10</v>
      </c>
      <c r="C24" s="130"/>
      <c r="D24" s="130" t="s">
        <v>233</v>
      </c>
      <c r="E24" s="130" t="s">
        <v>195</v>
      </c>
      <c r="F24" s="130"/>
      <c r="G24" s="131"/>
      <c r="H24" s="132"/>
      <c r="L24" s="28" t="str">
        <f t="shared" si="0"/>
        <v xml:space="preserve">    editer varchar(50),</v>
      </c>
    </row>
    <row r="25" spans="2:12" s="33" customFormat="1" ht="15" customHeight="1">
      <c r="B25" s="129">
        <v>11</v>
      </c>
      <c r="C25" s="130"/>
      <c r="D25" s="130" t="s">
        <v>234</v>
      </c>
      <c r="E25" s="130" t="s">
        <v>235</v>
      </c>
      <c r="F25" s="130"/>
      <c r="G25" s="131"/>
      <c r="H25" s="132"/>
      <c r="L25" s="28" t="str">
        <f t="shared" si="0"/>
        <v xml:space="preserve">    update_ymd timestamp,</v>
      </c>
    </row>
    <row r="26" spans="2:12" s="33" customFormat="1" ht="15" customHeight="1" thickBot="1">
      <c r="B26" s="137">
        <v>12</v>
      </c>
      <c r="C26" s="37"/>
      <c r="D26" s="138" t="s">
        <v>203</v>
      </c>
      <c r="E26" s="37" t="s">
        <v>235</v>
      </c>
      <c r="F26" s="37"/>
      <c r="G26" s="39"/>
      <c r="H26" s="40"/>
      <c r="L26" s="33" t="str">
        <f>"    "&amp;D26&amp;" "&amp;E26 &amp; IF(F26="Yes(PK)"," PRIMARY KEY NOT NULL,",IF(F26="Yes", "  NOT NULL", ","))</f>
        <v xml:space="preserve">    create_ymd timestamp,</v>
      </c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  <c r="L27" s="3" t="str">
        <f>");"</f>
        <v>);</v>
      </c>
    </row>
    <row r="28" spans="2:12" s="33" customFormat="1" ht="15" customHeight="1">
      <c r="B28" s="133"/>
      <c r="C28" s="134"/>
      <c r="D28" s="134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0" spans="2:12" s="33" customFormat="1" ht="15" customHeight="1">
      <c r="B30" s="133"/>
      <c r="C30" s="134"/>
      <c r="D30" s="135"/>
      <c r="E30" s="134"/>
      <c r="F30" s="134"/>
      <c r="G30" s="136"/>
      <c r="H30" s="136"/>
    </row>
    <row r="32" spans="2:12" ht="12.75" thickBot="1">
      <c r="B32" s="1" t="s">
        <v>40</v>
      </c>
    </row>
    <row r="33" spans="2:8" ht="12.75" thickBot="1">
      <c r="B33" s="53" t="s">
        <v>13</v>
      </c>
      <c r="C33" s="54" t="s">
        <v>41</v>
      </c>
      <c r="D33" s="126" t="s">
        <v>42</v>
      </c>
      <c r="E33" s="140"/>
      <c r="F33" s="56"/>
      <c r="G33" s="54" t="s">
        <v>43</v>
      </c>
      <c r="H33" s="57" t="s">
        <v>19</v>
      </c>
    </row>
    <row r="35" spans="2:8" ht="12.75" thickBot="1">
      <c r="B35" s="1" t="s">
        <v>47</v>
      </c>
    </row>
    <row r="36" spans="2:8" ht="15" thickBot="1">
      <c r="B36" s="53" t="s">
        <v>13</v>
      </c>
      <c r="C36" s="54" t="s">
        <v>48</v>
      </c>
      <c r="D36" s="126" t="s">
        <v>42</v>
      </c>
      <c r="E36" s="56"/>
      <c r="F36" s="212" t="s">
        <v>49</v>
      </c>
      <c r="G36" s="213"/>
      <c r="H36" s="57" t="s">
        <v>50</v>
      </c>
    </row>
    <row r="38" spans="2:8" ht="12.75" thickBot="1">
      <c r="B38" s="1" t="s">
        <v>51</v>
      </c>
    </row>
    <row r="39" spans="2:8" ht="15" thickBot="1">
      <c r="B39" s="53" t="s">
        <v>13</v>
      </c>
      <c r="C39" s="54" t="s">
        <v>48</v>
      </c>
      <c r="D39" s="126" t="s">
        <v>42</v>
      </c>
      <c r="E39" s="56"/>
      <c r="F39" s="212" t="s">
        <v>52</v>
      </c>
      <c r="G39" s="213"/>
      <c r="H39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6:G36"/>
    <mergeCell ref="F39:G39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topLeftCell="A13" zoomScaleNormal="100" workbookViewId="0">
      <selection activeCell="E15" sqref="E15:E28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9.5703125" style="2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205</v>
      </c>
      <c r="E7" s="215"/>
      <c r="F7" s="10"/>
      <c r="G7" s="214"/>
      <c r="H7" s="216"/>
      <c r="L7" s="3" t="str">
        <f>"CREATE TABLE "&amp;D7&amp;"("</f>
        <v>CREATE TABLE tbl_reservation_detail(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223</v>
      </c>
      <c r="E16" s="16" t="s">
        <v>180</v>
      </c>
      <c r="F16" s="17"/>
      <c r="G16" s="18"/>
      <c r="H16" s="19"/>
      <c r="I16" s="20"/>
      <c r="L16" s="3" t="str">
        <f t="shared" si="0"/>
        <v xml:space="preserve">    reservation_id integer,</v>
      </c>
    </row>
    <row r="17" spans="2:12" ht="15" customHeight="1">
      <c r="B17" s="15">
        <v>3</v>
      </c>
      <c r="C17" s="16"/>
      <c r="D17" s="16" t="s">
        <v>173</v>
      </c>
      <c r="E17" s="16" t="s">
        <v>177</v>
      </c>
      <c r="F17" s="17"/>
      <c r="G17" s="21"/>
      <c r="H17" s="22"/>
      <c r="I17" s="20"/>
      <c r="L17" s="3" t="str">
        <f t="shared" si="0"/>
        <v xml:space="preserve">    room_id varchar(5),</v>
      </c>
    </row>
    <row r="18" spans="2:12" ht="15" customHeight="1">
      <c r="B18" s="15">
        <v>4</v>
      </c>
      <c r="C18" s="156"/>
      <c r="D18" s="156" t="s">
        <v>255</v>
      </c>
      <c r="E18" s="156" t="s">
        <v>204</v>
      </c>
      <c r="F18" s="17"/>
      <c r="G18" s="157"/>
      <c r="H18" s="158"/>
      <c r="I18" s="20"/>
    </row>
    <row r="19" spans="2:12" ht="15" customHeight="1">
      <c r="B19" s="15">
        <v>5</v>
      </c>
      <c r="C19" s="156"/>
      <c r="D19" s="156" t="s">
        <v>256</v>
      </c>
      <c r="E19" s="156" t="s">
        <v>204</v>
      </c>
      <c r="F19" s="17"/>
      <c r="G19" s="157"/>
      <c r="H19" s="158"/>
      <c r="I19" s="20"/>
    </row>
    <row r="20" spans="2:12" ht="15" customHeight="1">
      <c r="B20" s="15">
        <v>6</v>
      </c>
      <c r="C20" s="156"/>
      <c r="D20" s="156" t="s">
        <v>249</v>
      </c>
      <c r="E20" s="156" t="s">
        <v>195</v>
      </c>
      <c r="F20" s="17"/>
      <c r="G20" s="157"/>
      <c r="H20" s="158"/>
      <c r="I20" s="20"/>
      <c r="L20" s="3" t="str">
        <f t="shared" si="0"/>
        <v xml:space="preserve">    customer_name varchar(50),</v>
      </c>
    </row>
    <row r="21" spans="2:12" ht="15" customHeight="1">
      <c r="B21" s="15">
        <v>7</v>
      </c>
      <c r="C21" s="156"/>
      <c r="D21" s="156" t="s">
        <v>248</v>
      </c>
      <c r="E21" s="156" t="s">
        <v>216</v>
      </c>
      <c r="F21" s="17"/>
      <c r="G21" s="157"/>
      <c r="H21" s="158"/>
      <c r="I21" s="20"/>
      <c r="L21" s="3" t="str">
        <f t="shared" si="0"/>
        <v xml:space="preserve">    customer_identity_card varchar(12),</v>
      </c>
    </row>
    <row r="22" spans="2:12" ht="15" customHeight="1">
      <c r="B22" s="15">
        <v>8</v>
      </c>
      <c r="C22" s="156"/>
      <c r="D22" s="156" t="s">
        <v>251</v>
      </c>
      <c r="E22" s="156" t="s">
        <v>179</v>
      </c>
      <c r="F22" s="17"/>
      <c r="G22" s="157"/>
      <c r="H22" s="158"/>
      <c r="I22" s="20"/>
      <c r="L22" s="3" t="str">
        <f t="shared" si="0"/>
        <v xml:space="preserve">    customer_phone varchar(20),</v>
      </c>
    </row>
    <row r="23" spans="2:12" ht="15" customHeight="1">
      <c r="B23" s="15">
        <v>9</v>
      </c>
      <c r="C23" s="156"/>
      <c r="D23" s="156" t="s">
        <v>250</v>
      </c>
      <c r="E23" s="156" t="s">
        <v>195</v>
      </c>
      <c r="F23" s="17"/>
      <c r="G23" s="157"/>
      <c r="H23" s="158"/>
      <c r="I23" s="20"/>
      <c r="L23" s="3" t="str">
        <f t="shared" si="0"/>
        <v xml:space="preserve">    customer_email varchar(50),</v>
      </c>
    </row>
    <row r="24" spans="2:12" ht="15" customHeight="1">
      <c r="B24" s="15"/>
      <c r="C24" s="156"/>
      <c r="D24" s="156" t="s">
        <v>230</v>
      </c>
      <c r="E24" s="156" t="s">
        <v>232</v>
      </c>
      <c r="F24" s="159"/>
      <c r="G24" s="157"/>
      <c r="H24" s="158"/>
      <c r="I24" s="20"/>
      <c r="L24" s="3" t="str">
        <f t="shared" si="0"/>
        <v xml:space="preserve">    note varchar(200),</v>
      </c>
    </row>
    <row r="25" spans="2:12" ht="15" customHeight="1">
      <c r="B25" s="15">
        <v>10</v>
      </c>
      <c r="C25" s="156"/>
      <c r="D25" s="156" t="s">
        <v>258</v>
      </c>
      <c r="E25" s="156" t="s">
        <v>180</v>
      </c>
      <c r="F25" s="159"/>
      <c r="G25" s="157"/>
      <c r="H25" s="158"/>
      <c r="I25" s="20"/>
      <c r="L25" s="3" t="str">
        <f t="shared" si="0"/>
        <v xml:space="preserve">    check_in_flag integer,</v>
      </c>
    </row>
    <row r="26" spans="2:12" ht="15" customHeight="1">
      <c r="B26" s="15">
        <v>11</v>
      </c>
      <c r="C26" s="156"/>
      <c r="D26" s="156" t="s">
        <v>257</v>
      </c>
      <c r="E26" s="156" t="s">
        <v>180</v>
      </c>
      <c r="F26" s="159"/>
      <c r="G26" s="157"/>
      <c r="H26" s="158"/>
      <c r="I26" s="20"/>
      <c r="L26" s="3" t="str">
        <f t="shared" si="0"/>
        <v xml:space="preserve">    check_out_flag integer,</v>
      </c>
    </row>
    <row r="27" spans="2:12" ht="15" customHeight="1">
      <c r="B27" s="15">
        <v>12</v>
      </c>
      <c r="C27" s="156"/>
      <c r="D27" s="156" t="s">
        <v>234</v>
      </c>
      <c r="E27" s="156" t="s">
        <v>235</v>
      </c>
      <c r="F27" s="159"/>
      <c r="G27" s="157"/>
      <c r="H27" s="158"/>
      <c r="I27" s="20"/>
      <c r="L27" s="3" t="str">
        <f t="shared" si="0"/>
        <v xml:space="preserve">    update_ymd timestamp,</v>
      </c>
    </row>
    <row r="28" spans="2:12" ht="15" customHeight="1" thickBot="1">
      <c r="B28" s="15">
        <v>13</v>
      </c>
      <c r="C28" s="147"/>
      <c r="D28" s="147" t="s">
        <v>203</v>
      </c>
      <c r="E28" s="147" t="s">
        <v>235</v>
      </c>
      <c r="F28" s="147"/>
      <c r="G28" s="148"/>
      <c r="H28" s="149"/>
      <c r="I28" s="20"/>
      <c r="L28" s="3" t="str">
        <f t="shared" si="0"/>
        <v xml:space="preserve">    create_ymd timestamp,</v>
      </c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  <c r="L29" s="3" t="str">
        <f>");"</f>
        <v>);</v>
      </c>
    </row>
    <row r="30" spans="2:12" s="33" customFormat="1" ht="15" customHeight="1">
      <c r="B30" s="133"/>
      <c r="C30" s="134"/>
      <c r="D30" s="134"/>
      <c r="E30" s="134"/>
      <c r="F30" s="134"/>
      <c r="G30" s="136"/>
      <c r="H30" s="136"/>
    </row>
    <row r="31" spans="2:12" s="33" customFormat="1" ht="15" customHeight="1">
      <c r="B31" s="133"/>
      <c r="C31" s="134"/>
      <c r="D31" s="135"/>
      <c r="E31" s="134"/>
      <c r="F31" s="134"/>
      <c r="G31" s="136"/>
      <c r="H31" s="136"/>
    </row>
    <row r="32" spans="2:12" s="33" customFormat="1" ht="15" customHeight="1">
      <c r="B32" s="133"/>
      <c r="C32" s="134"/>
      <c r="D32" s="135"/>
      <c r="E32" s="134"/>
      <c r="F32" s="134"/>
      <c r="G32" s="136"/>
      <c r="H32" s="136"/>
    </row>
    <row r="34" spans="2:8" ht="12.75" thickBot="1">
      <c r="B34" s="1" t="s">
        <v>40</v>
      </c>
    </row>
    <row r="35" spans="2:8" ht="12.75" thickBot="1">
      <c r="B35" s="53" t="s">
        <v>13</v>
      </c>
      <c r="C35" s="54" t="s">
        <v>41</v>
      </c>
      <c r="D35" s="126" t="s">
        <v>42</v>
      </c>
      <c r="E35" s="140"/>
      <c r="F35" s="56"/>
      <c r="G35" s="54" t="s">
        <v>43</v>
      </c>
      <c r="H35" s="57" t="s">
        <v>19</v>
      </c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126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126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8:G38"/>
    <mergeCell ref="F41:G4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E1" workbookViewId="0">
      <selection activeCell="K11" sqref="K1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239</v>
      </c>
      <c r="E7" s="215"/>
      <c r="F7" s="10"/>
      <c r="G7" s="214"/>
      <c r="H7" s="216"/>
      <c r="L7" s="3" t="str">
        <f>"CREATE TABLE "&amp;D7&amp;"("</f>
        <v>CREATE TABLE tbl_payment_type(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1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5">
        <v>2</v>
      </c>
      <c r="C16" s="156"/>
      <c r="D16" s="156" t="s">
        <v>181</v>
      </c>
      <c r="E16" s="156" t="s">
        <v>195</v>
      </c>
      <c r="F16" s="17" t="s">
        <v>178</v>
      </c>
      <c r="G16" s="18" t="s">
        <v>24</v>
      </c>
      <c r="H16" s="19"/>
      <c r="I16" s="20"/>
      <c r="L16" s="3" t="str">
        <f t="shared" si="0"/>
        <v xml:space="preserve">    type_name varchar(50)  NOT NULL,</v>
      </c>
    </row>
    <row r="17" spans="2:12" ht="15" customHeight="1">
      <c r="B17" s="155">
        <v>3</v>
      </c>
      <c r="C17" s="156"/>
      <c r="D17" s="156" t="s">
        <v>203</v>
      </c>
      <c r="E17" s="156" t="s">
        <v>235</v>
      </c>
      <c r="F17" s="17"/>
      <c r="G17" s="18" t="s">
        <v>24</v>
      </c>
      <c r="H17" s="19"/>
      <c r="I17" s="20"/>
      <c r="L17" s="3" t="str">
        <f t="shared" si="0"/>
        <v xml:space="preserve">    create_ymd timestamp,</v>
      </c>
    </row>
    <row r="18" spans="2:12" ht="15" customHeight="1" thickBot="1">
      <c r="B18" s="146">
        <v>4</v>
      </c>
      <c r="C18" s="147"/>
      <c r="D18" s="147" t="s">
        <v>234</v>
      </c>
      <c r="E18" s="147" t="s">
        <v>235</v>
      </c>
      <c r="F18" s="160"/>
      <c r="G18" s="161"/>
      <c r="H18" s="162"/>
      <c r="I18" s="20"/>
      <c r="L18" s="3" t="str">
        <f t="shared" si="0"/>
        <v xml:space="preserve">    update_ymd timestamp,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40</v>
      </c>
    </row>
    <row r="25" spans="2:12" ht="12.75" thickBot="1">
      <c r="B25" s="53" t="s">
        <v>13</v>
      </c>
      <c r="C25" s="54" t="s">
        <v>41</v>
      </c>
      <c r="D25" s="151" t="s">
        <v>42</v>
      </c>
      <c r="E25" s="140"/>
      <c r="F25" s="56"/>
      <c r="G25" s="54" t="s">
        <v>43</v>
      </c>
      <c r="H25" s="57" t="s">
        <v>19</v>
      </c>
    </row>
    <row r="27" spans="2:12" ht="12.75" thickBot="1">
      <c r="B27" s="1" t="s">
        <v>47</v>
      </c>
    </row>
    <row r="28" spans="2:12" ht="15" thickBot="1">
      <c r="B28" s="53" t="s">
        <v>13</v>
      </c>
      <c r="C28" s="54" t="s">
        <v>48</v>
      </c>
      <c r="D28" s="151" t="s">
        <v>42</v>
      </c>
      <c r="E28" s="56"/>
      <c r="F28" s="212" t="s">
        <v>49</v>
      </c>
      <c r="G28" s="213"/>
      <c r="H28" s="57" t="s">
        <v>50</v>
      </c>
    </row>
    <row r="30" spans="2:12" ht="12.75" thickBot="1">
      <c r="B30" s="1" t="s">
        <v>51</v>
      </c>
    </row>
    <row r="31" spans="2:12" ht="15" thickBot="1">
      <c r="B31" s="53" t="s">
        <v>13</v>
      </c>
      <c r="C31" s="54" t="s">
        <v>48</v>
      </c>
      <c r="D31" s="151" t="s">
        <v>42</v>
      </c>
      <c r="E31" s="56"/>
      <c r="F31" s="212" t="s">
        <v>52</v>
      </c>
      <c r="G31" s="213"/>
      <c r="H31" s="57" t="s">
        <v>53</v>
      </c>
    </row>
  </sheetData>
  <mergeCells count="14">
    <mergeCell ref="F28:G28"/>
    <mergeCell ref="F31:G3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workbookViewId="0">
      <selection activeCell="E15" sqref="E15:E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240</v>
      </c>
      <c r="E7" s="215"/>
      <c r="F7" s="10"/>
      <c r="G7" s="214"/>
      <c r="H7" s="216"/>
      <c r="L7" s="3" t="str">
        <f>"CREATE TABLE "&amp;D7&amp;"("</f>
        <v>CREATE TABLE tbl_invoice(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241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payment_type_id integer  NOT NULL,</v>
      </c>
    </row>
    <row r="17" spans="2:12" ht="15" customHeight="1">
      <c r="B17" s="15">
        <v>3</v>
      </c>
      <c r="C17" s="16"/>
      <c r="D17" s="16" t="s">
        <v>242</v>
      </c>
      <c r="E17" s="16" t="s">
        <v>179</v>
      </c>
      <c r="F17" s="17" t="s">
        <v>178</v>
      </c>
      <c r="G17" s="21"/>
      <c r="H17" s="22"/>
      <c r="I17" s="20"/>
      <c r="L17" s="3" t="str">
        <f t="shared" si="0"/>
        <v xml:space="preserve">    accountant_id varchar(20)  NOT NULL,</v>
      </c>
    </row>
    <row r="18" spans="2:12" ht="15" customHeight="1">
      <c r="B18" s="15">
        <v>4</v>
      </c>
      <c r="C18" s="156"/>
      <c r="D18" s="156" t="s">
        <v>243</v>
      </c>
      <c r="E18" s="156" t="s">
        <v>179</v>
      </c>
      <c r="F18" s="17" t="s">
        <v>178</v>
      </c>
      <c r="G18" s="157"/>
      <c r="H18" s="158"/>
      <c r="I18" s="20"/>
      <c r="L18" s="3" t="str">
        <f t="shared" si="0"/>
        <v xml:space="preserve">    receptionist_id varchar(20)  NOT NULL,</v>
      </c>
    </row>
    <row r="19" spans="2:12" ht="15" customHeight="1">
      <c r="B19" s="15">
        <v>5</v>
      </c>
      <c r="C19" s="156"/>
      <c r="D19" s="156" t="s">
        <v>206</v>
      </c>
      <c r="E19" s="156" t="s">
        <v>180</v>
      </c>
      <c r="F19" s="17" t="s">
        <v>178</v>
      </c>
      <c r="G19" s="157"/>
      <c r="H19" s="158"/>
      <c r="I19" s="20"/>
      <c r="L19" s="3" t="str">
        <f t="shared" si="0"/>
        <v xml:space="preserve">    guest_id integer  NOT NULL,</v>
      </c>
    </row>
    <row r="20" spans="2:12" ht="15" customHeight="1">
      <c r="B20" s="15">
        <v>6</v>
      </c>
      <c r="C20" s="156"/>
      <c r="D20" s="156" t="s">
        <v>244</v>
      </c>
      <c r="E20" s="156" t="s">
        <v>219</v>
      </c>
      <c r="F20" s="159"/>
      <c r="G20" s="157"/>
      <c r="H20" s="158"/>
      <c r="I20" s="20"/>
      <c r="L20" s="3" t="str">
        <f t="shared" si="0"/>
        <v xml:space="preserve">    tax_code varchar(10),</v>
      </c>
    </row>
    <row r="21" spans="2:12" ht="15" customHeight="1">
      <c r="B21" s="15">
        <v>7</v>
      </c>
      <c r="C21" s="156"/>
      <c r="D21" s="156" t="s">
        <v>245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>
      <c r="B23" s="15">
        <v>9</v>
      </c>
      <c r="C23" s="156"/>
      <c r="D23" s="156" t="s">
        <v>203</v>
      </c>
      <c r="E23" s="156" t="s">
        <v>235</v>
      </c>
      <c r="F23" s="159"/>
      <c r="G23" s="157"/>
      <c r="H23" s="158"/>
      <c r="I23" s="20"/>
      <c r="L23" s="3" t="str">
        <f t="shared" si="0"/>
        <v xml:space="preserve">    create_ymd timestamp,</v>
      </c>
    </row>
    <row r="24" spans="2:12" ht="15" customHeight="1" thickBot="1">
      <c r="B24" s="146">
        <v>10</v>
      </c>
      <c r="C24" s="147"/>
      <c r="D24" s="147" t="s">
        <v>252</v>
      </c>
      <c r="E24" s="147" t="s">
        <v>195</v>
      </c>
      <c r="F24" s="147"/>
      <c r="G24" s="148"/>
      <c r="H24" s="149"/>
      <c r="I24" s="20"/>
      <c r="L24" s="3" t="str">
        <f t="shared" si="0"/>
        <v xml:space="preserve">    creater_nm varchar(50),</v>
      </c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  <c r="L25" s="3" t="str">
        <f>");"</f>
        <v>);</v>
      </c>
    </row>
    <row r="26" spans="2:12" s="33" customFormat="1" ht="15" customHeight="1">
      <c r="B26" s="133"/>
      <c r="C26" s="134"/>
      <c r="D26" s="134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30" spans="2:12" ht="12.75" thickBot="1">
      <c r="B30" s="1" t="s">
        <v>40</v>
      </c>
    </row>
    <row r="31" spans="2:12" ht="12.75" thickBot="1">
      <c r="B31" s="53" t="s">
        <v>13</v>
      </c>
      <c r="C31" s="54" t="s">
        <v>41</v>
      </c>
      <c r="D31" s="151" t="s">
        <v>42</v>
      </c>
      <c r="E31" s="140"/>
      <c r="F31" s="56"/>
      <c r="G31" s="54" t="s">
        <v>43</v>
      </c>
      <c r="H31" s="57" t="s">
        <v>19</v>
      </c>
    </row>
    <row r="33" spans="2:8" ht="12.75" thickBot="1">
      <c r="B33" s="1" t="s">
        <v>47</v>
      </c>
    </row>
    <row r="34" spans="2:8" ht="15" thickBot="1">
      <c r="B34" s="53" t="s">
        <v>13</v>
      </c>
      <c r="C34" s="54" t="s">
        <v>48</v>
      </c>
      <c r="D34" s="151" t="s">
        <v>42</v>
      </c>
      <c r="E34" s="56"/>
      <c r="F34" s="212" t="s">
        <v>49</v>
      </c>
      <c r="G34" s="213"/>
      <c r="H34" s="57" t="s">
        <v>50</v>
      </c>
    </row>
    <row r="36" spans="2:8" ht="12.75" thickBot="1">
      <c r="B36" s="1" t="s">
        <v>51</v>
      </c>
    </row>
    <row r="37" spans="2:8" ht="15" thickBot="1">
      <c r="B37" s="53" t="s">
        <v>13</v>
      </c>
      <c r="C37" s="54" t="s">
        <v>48</v>
      </c>
      <c r="D37" s="151" t="s">
        <v>42</v>
      </c>
      <c r="E37" s="56"/>
      <c r="F37" s="212" t="s">
        <v>52</v>
      </c>
      <c r="G37" s="213"/>
      <c r="H37" s="57" t="s">
        <v>53</v>
      </c>
    </row>
  </sheetData>
  <mergeCells count="14">
    <mergeCell ref="F34:G34"/>
    <mergeCell ref="F37:G37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4" workbookViewId="0">
      <selection activeCell="D16" sqref="D16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253</v>
      </c>
      <c r="E7" s="215"/>
      <c r="F7" s="10"/>
      <c r="G7" s="214"/>
      <c r="H7" s="216"/>
      <c r="L7" s="3" t="str">
        <f>"CREATE TABLE "&amp;D7&amp;"("</f>
        <v>CREATE TABLE tbl_invoice_detail(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3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176</v>
      </c>
      <c r="E16" s="16" t="s">
        <v>177</v>
      </c>
      <c r="F16" s="17" t="s">
        <v>178</v>
      </c>
      <c r="G16" s="18"/>
      <c r="H16" s="19"/>
      <c r="I16" s="20"/>
    </row>
    <row r="17" spans="2:12" ht="15" customHeight="1">
      <c r="B17" s="15">
        <v>3</v>
      </c>
      <c r="C17" s="16"/>
      <c r="D17" s="16" t="s">
        <v>246</v>
      </c>
      <c r="E17" s="16" t="s">
        <v>180</v>
      </c>
      <c r="F17" s="17" t="s">
        <v>178</v>
      </c>
      <c r="G17" s="18"/>
      <c r="H17" s="19"/>
      <c r="I17" s="20"/>
      <c r="L17" s="3" t="str">
        <f t="shared" si="0"/>
        <v xml:space="preserve">    invoice_id integer  NOT NULL,</v>
      </c>
    </row>
    <row r="18" spans="2:12" ht="15" customHeight="1">
      <c r="B18" s="15">
        <v>4</v>
      </c>
      <c r="C18" s="16"/>
      <c r="D18" s="16" t="s">
        <v>183</v>
      </c>
      <c r="E18" s="16" t="s">
        <v>184</v>
      </c>
      <c r="F18" s="17"/>
      <c r="G18" s="21"/>
      <c r="H18" s="22"/>
      <c r="I18" s="20"/>
      <c r="L18" s="3" t="str">
        <f t="shared" si="0"/>
        <v xml:space="preserve">    description varchar(100),</v>
      </c>
    </row>
    <row r="19" spans="2:12" ht="15" customHeight="1">
      <c r="B19" s="15">
        <v>5</v>
      </c>
      <c r="C19" s="156"/>
      <c r="D19" s="156" t="s">
        <v>238</v>
      </c>
      <c r="E19" s="156" t="s">
        <v>180</v>
      </c>
      <c r="F19" s="159"/>
      <c r="G19" s="157"/>
      <c r="H19" s="158"/>
      <c r="I19" s="20"/>
      <c r="L19" s="3" t="str">
        <f t="shared" si="0"/>
        <v xml:space="preserve">    quantity integer,</v>
      </c>
    </row>
    <row r="20" spans="2:12" ht="15" customHeight="1">
      <c r="B20" s="15">
        <v>6</v>
      </c>
      <c r="C20" s="156"/>
      <c r="D20" s="156" t="s">
        <v>185</v>
      </c>
      <c r="E20" s="156" t="s">
        <v>186</v>
      </c>
      <c r="F20" s="159"/>
      <c r="G20" s="157"/>
      <c r="H20" s="158"/>
      <c r="I20" s="20"/>
      <c r="L20" s="3" t="str">
        <f t="shared" si="0"/>
        <v xml:space="preserve">    price numeric(11,2),</v>
      </c>
    </row>
    <row r="21" spans="2:12" ht="15" customHeight="1">
      <c r="B21" s="15">
        <v>7</v>
      </c>
      <c r="C21" s="156"/>
      <c r="D21" s="156" t="s">
        <v>254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amount_total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 thickBot="1">
      <c r="B23" s="146">
        <v>9</v>
      </c>
      <c r="C23" s="147"/>
      <c r="D23" s="147" t="s">
        <v>203</v>
      </c>
      <c r="E23" s="147" t="s">
        <v>235</v>
      </c>
      <c r="F23" s="160"/>
      <c r="G23" s="148"/>
      <c r="H23" s="149"/>
      <c r="I23" s="20"/>
      <c r="L23" s="3" t="str">
        <f t="shared" si="0"/>
        <v xml:space="preserve">    create_ymd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51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5" thickBot="1">
      <c r="B33" s="53" t="s">
        <v>13</v>
      </c>
      <c r="C33" s="54" t="s">
        <v>48</v>
      </c>
      <c r="D33" s="151" t="s">
        <v>42</v>
      </c>
      <c r="E33" s="56"/>
      <c r="F33" s="212" t="s">
        <v>49</v>
      </c>
      <c r="G33" s="213"/>
      <c r="H33" s="57" t="s">
        <v>50</v>
      </c>
    </row>
    <row r="35" spans="2:8" ht="12.75" thickBot="1">
      <c r="B35" s="1" t="s">
        <v>51</v>
      </c>
    </row>
    <row r="36" spans="2:8" ht="15" thickBot="1">
      <c r="B36" s="53" t="s">
        <v>13</v>
      </c>
      <c r="C36" s="54" t="s">
        <v>48</v>
      </c>
      <c r="D36" s="151" t="s">
        <v>42</v>
      </c>
      <c r="E36" s="56"/>
      <c r="F36" s="212" t="s">
        <v>52</v>
      </c>
      <c r="G36" s="213"/>
      <c r="H36" s="57" t="s">
        <v>53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E1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217</v>
      </c>
      <c r="E7" s="215"/>
      <c r="F7" s="10"/>
      <c r="G7" s="214"/>
      <c r="H7" s="216"/>
      <c r="L7" s="3" t="str">
        <f>"CREATE TABLE "&amp;D7&amp;"("</f>
        <v>CREATE TABLE tbl__status(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3">
        <v>1</v>
      </c>
      <c r="C15" s="16"/>
      <c r="D15" s="16" t="s">
        <v>218</v>
      </c>
      <c r="E15" s="16" t="s">
        <v>219</v>
      </c>
      <c r="F15" s="17" t="s">
        <v>23</v>
      </c>
      <c r="G15" s="18" t="s">
        <v>24</v>
      </c>
      <c r="H15" s="19"/>
      <c r="I15" s="20"/>
      <c r="L15" s="3" t="str">
        <f t="shared" ref="L15:L20" si="0">"    "&amp;D15&amp;" "&amp;E15 &amp; IF(F15="Yes(PK)"," PRIMARY KEY NOT NULL,",IF(F15="Yes", "  NOT NULL,", ","))</f>
        <v xml:space="preserve">    status_id varchar(10) PRIMARY KEY NOT NULL,</v>
      </c>
    </row>
    <row r="16" spans="2:12" ht="15" customHeight="1">
      <c r="B16" s="153">
        <v>2</v>
      </c>
      <c r="C16" s="16"/>
      <c r="D16" s="16" t="s">
        <v>220</v>
      </c>
      <c r="E16" s="16" t="s">
        <v>221</v>
      </c>
      <c r="F16" s="17"/>
      <c r="G16" s="18"/>
      <c r="H16" s="19"/>
      <c r="I16" s="20"/>
      <c r="L16" s="3" t="str">
        <f t="shared" si="0"/>
        <v xml:space="preserve">    status_type varchar(2),</v>
      </c>
    </row>
    <row r="17" spans="2:12" ht="15" customHeight="1">
      <c r="B17" s="153">
        <v>3</v>
      </c>
      <c r="C17" s="16"/>
      <c r="D17" s="16" t="s">
        <v>194</v>
      </c>
      <c r="E17" s="16" t="s">
        <v>195</v>
      </c>
      <c r="F17" s="17"/>
      <c r="G17" s="21"/>
      <c r="H17" s="22"/>
      <c r="I17" s="20"/>
      <c r="L17" s="3" t="str">
        <f t="shared" si="0"/>
        <v xml:space="preserve">    status_name varchar(50),</v>
      </c>
    </row>
    <row r="18" spans="2:12" ht="15" customHeight="1">
      <c r="B18" s="163">
        <v>4</v>
      </c>
      <c r="C18" s="156"/>
      <c r="D18" s="156" t="s">
        <v>183</v>
      </c>
      <c r="E18" s="156" t="s">
        <v>196</v>
      </c>
      <c r="F18" s="159"/>
      <c r="G18" s="157"/>
      <c r="H18" s="158"/>
      <c r="I18" s="20"/>
      <c r="L18" s="3" t="str">
        <f t="shared" si="0"/>
        <v xml:space="preserve">    description varchar(255),</v>
      </c>
    </row>
    <row r="19" spans="2:12" ht="15" customHeight="1">
      <c r="B19" s="163">
        <v>5</v>
      </c>
      <c r="C19" s="156"/>
      <c r="D19" s="156" t="s">
        <v>234</v>
      </c>
      <c r="E19" s="156" t="s">
        <v>235</v>
      </c>
      <c r="F19" s="159"/>
      <c r="G19" s="157"/>
      <c r="H19" s="158"/>
      <c r="I19" s="20"/>
      <c r="L19" s="3" t="str">
        <f t="shared" si="0"/>
        <v xml:space="preserve">    update_ymd timestamp,</v>
      </c>
    </row>
    <row r="20" spans="2:12" ht="15" customHeight="1" thickBot="1">
      <c r="B20" s="154">
        <v>6</v>
      </c>
      <c r="C20" s="147"/>
      <c r="D20" s="147" t="s">
        <v>203</v>
      </c>
      <c r="E20" s="147" t="s">
        <v>235</v>
      </c>
      <c r="F20" s="147"/>
      <c r="G20" s="148"/>
      <c r="H20" s="149"/>
      <c r="I20" s="20"/>
      <c r="L20" s="3" t="str">
        <f t="shared" si="0"/>
        <v xml:space="preserve">    create_ymd timestamp,</v>
      </c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  <c r="L21" s="3" t="str">
        <f>");"</f>
        <v>);</v>
      </c>
    </row>
    <row r="22" spans="2:12" s="33" customFormat="1" ht="15" customHeight="1">
      <c r="B22" s="133"/>
      <c r="C22" s="134"/>
      <c r="D22" s="134"/>
      <c r="E22" s="134"/>
      <c r="F22" s="134"/>
      <c r="G22" s="136"/>
      <c r="H22" s="136"/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</row>
    <row r="26" spans="2:12" ht="12.75" thickBot="1">
      <c r="B26" s="1" t="s">
        <v>40</v>
      </c>
    </row>
    <row r="27" spans="2:12" ht="12.75" thickBot="1">
      <c r="B27" s="53" t="s">
        <v>13</v>
      </c>
      <c r="C27" s="54" t="s">
        <v>41</v>
      </c>
      <c r="D27" s="126" t="s">
        <v>42</v>
      </c>
      <c r="E27" s="140"/>
      <c r="F27" s="56"/>
      <c r="G27" s="54" t="s">
        <v>43</v>
      </c>
      <c r="H27" s="57" t="s">
        <v>19</v>
      </c>
    </row>
    <row r="29" spans="2:12" ht="12.75" thickBot="1">
      <c r="B29" s="1" t="s">
        <v>47</v>
      </c>
    </row>
    <row r="30" spans="2:12" ht="15" thickBot="1">
      <c r="B30" s="53" t="s">
        <v>13</v>
      </c>
      <c r="C30" s="54" t="s">
        <v>48</v>
      </c>
      <c r="D30" s="126" t="s">
        <v>42</v>
      </c>
      <c r="E30" s="56"/>
      <c r="F30" s="212" t="s">
        <v>49</v>
      </c>
      <c r="G30" s="213"/>
      <c r="H30" s="57" t="s">
        <v>50</v>
      </c>
    </row>
    <row r="32" spans="2:12" ht="12.75" thickBot="1">
      <c r="B32" s="1" t="s">
        <v>51</v>
      </c>
    </row>
    <row r="33" spans="2:8" ht="15" thickBot="1">
      <c r="B33" s="53" t="s">
        <v>13</v>
      </c>
      <c r="C33" s="54" t="s">
        <v>48</v>
      </c>
      <c r="D33" s="126" t="s">
        <v>42</v>
      </c>
      <c r="E33" s="56"/>
      <c r="F33" s="212" t="s">
        <v>52</v>
      </c>
      <c r="G33" s="213"/>
      <c r="H33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topLeftCell="B13" zoomScaleNormal="100" workbookViewId="0">
      <selection activeCell="D23" sqref="D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74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193</v>
      </c>
      <c r="E7" s="215"/>
      <c r="F7" s="10"/>
      <c r="G7" s="214"/>
      <c r="H7" s="216"/>
      <c r="L7" s="3" t="str">
        <f>"CREATE TABLE "&amp;D7&amp;"("</f>
        <v>CREATE TABLE tbl_function(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varchar(7)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224</v>
      </c>
      <c r="F16" s="17" t="s">
        <v>23</v>
      </c>
      <c r="G16" s="21"/>
      <c r="H16" s="22"/>
      <c r="I16" s="20"/>
      <c r="L16" s="3" t="str">
        <f t="shared" si="0"/>
        <v xml:space="preserve">    screen_id varchar(7)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195</v>
      </c>
      <c r="F17" s="16" t="s">
        <v>29</v>
      </c>
      <c r="G17" s="21"/>
      <c r="H17" s="22"/>
      <c r="I17" s="20"/>
      <c r="L17" s="3" t="str">
        <f t="shared" si="0"/>
        <v xml:space="preserve">    screen_name varchar(50)  NOT NULL,</v>
      </c>
    </row>
    <row r="18" spans="2:12" s="28" customFormat="1" ht="15" customHeight="1">
      <c r="B18" s="23">
        <f t="shared" si="1"/>
        <v>4</v>
      </c>
      <c r="C18" s="24" t="s">
        <v>30</v>
      </c>
      <c r="D18" s="24" t="s">
        <v>31</v>
      </c>
      <c r="E18" s="25" t="s">
        <v>225</v>
      </c>
      <c r="F18" s="25" t="s">
        <v>32</v>
      </c>
      <c r="G18" s="26"/>
      <c r="H18" s="27"/>
      <c r="L18" s="28" t="str">
        <f t="shared" si="0"/>
        <v xml:space="preserve">    screen_url varchar(1000)  NOT NULL,</v>
      </c>
    </row>
    <row r="19" spans="2:12" s="33" customFormat="1" ht="15" customHeight="1">
      <c r="B19" s="23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3" t="str">
        <f t="shared" si="0"/>
        <v xml:space="preserve">    create_ymd timestamp  NOT NULL,</v>
      </c>
    </row>
    <row r="20" spans="2:12" s="33" customFormat="1" ht="15" customHeight="1">
      <c r="B20" s="23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3" t="str">
        <f t="shared" si="0"/>
        <v xml:space="preserve">    register_cd varchar(7)  NOT NULL,</v>
      </c>
    </row>
    <row r="21" spans="2:12" s="33" customFormat="1" ht="15" customHeight="1">
      <c r="B21" s="23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3" t="str">
        <f t="shared" si="0"/>
        <v xml:space="preserve">    register_nm varchar(20)  NOT NULL,</v>
      </c>
    </row>
    <row r="22" spans="2:12" s="33" customFormat="1" ht="15" customHeight="1">
      <c r="B22" s="23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3" t="str">
        <f t="shared" si="0"/>
        <v xml:space="preserve">    update_ymd timestamp,</v>
      </c>
    </row>
    <row r="23" spans="2:12" s="33" customFormat="1" ht="15" customHeight="1">
      <c r="B23" s="23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3" t="str">
        <f t="shared" si="0"/>
        <v xml:space="preserve">    last_register_cd varchar(7),</v>
      </c>
    </row>
    <row r="24" spans="2:12" s="33" customFormat="1" ht="15" customHeight="1" thickBot="1">
      <c r="B24" s="139">
        <f t="shared" si="1"/>
        <v>10</v>
      </c>
      <c r="C24" s="37" t="s">
        <v>39</v>
      </c>
      <c r="D24" s="38" t="s">
        <v>61</v>
      </c>
      <c r="E24" s="37" t="s">
        <v>179</v>
      </c>
      <c r="F24" s="37"/>
      <c r="G24" s="39"/>
      <c r="H24" s="40"/>
      <c r="L24" s="33" t="str">
        <f t="shared" si="0"/>
        <v xml:space="preserve">    last_register_name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44</v>
      </c>
      <c r="D28" s="49" t="s">
        <v>45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4" zoomScaleNormal="100" zoomScaleSheetLayoutView="100" workbookViewId="0">
      <selection activeCell="E23" sqref="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56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192</v>
      </c>
      <c r="E7" s="215"/>
      <c r="F7" s="10"/>
      <c r="G7" s="214"/>
      <c r="H7" s="216"/>
      <c r="L7" s="3" t="str">
        <f>"CREATE TABLE "&amp;D7&amp;"("</f>
        <v>CREATE TABLE tbl_permission(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62</v>
      </c>
      <c r="D15" s="30" t="s">
        <v>63</v>
      </c>
      <c r="E15" s="59" t="s">
        <v>64</v>
      </c>
      <c r="F15" s="58" t="s">
        <v>23</v>
      </c>
      <c r="G15" s="60" t="s">
        <v>24</v>
      </c>
      <c r="H15" s="61" t="s">
        <v>65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66</v>
      </c>
      <c r="D16" s="30" t="s">
        <v>67</v>
      </c>
      <c r="E16" s="30" t="s">
        <v>224</v>
      </c>
      <c r="F16" s="30" t="s">
        <v>32</v>
      </c>
      <c r="G16" s="31"/>
      <c r="H16" s="32"/>
      <c r="I16" s="20"/>
      <c r="L16" s="3" t="str">
        <f t="shared" si="0"/>
        <v xml:space="preserve">    group_cd varchar(7)  NOT NULL,</v>
      </c>
    </row>
    <row r="17" spans="2:12">
      <c r="B17" s="34">
        <f t="shared" ref="B17:B23" si="1">B16+1</f>
        <v>3</v>
      </c>
      <c r="C17" s="30" t="s">
        <v>68</v>
      </c>
      <c r="D17" s="30" t="s">
        <v>69</v>
      </c>
      <c r="E17" s="30" t="s">
        <v>224</v>
      </c>
      <c r="F17" s="30" t="s">
        <v>32</v>
      </c>
      <c r="G17" s="31"/>
      <c r="H17" s="32"/>
      <c r="L17" s="3" t="str">
        <f t="shared" si="0"/>
        <v xml:space="preserve">    screen_id varchar(7)  NOT NULL,</v>
      </c>
    </row>
    <row r="18" spans="2:12">
      <c r="B18" s="34">
        <f t="shared" si="1"/>
        <v>4</v>
      </c>
      <c r="C18" s="30" t="s">
        <v>70</v>
      </c>
      <c r="D18" s="30" t="s">
        <v>71</v>
      </c>
      <c r="E18" s="30" t="s">
        <v>226</v>
      </c>
      <c r="F18" s="30" t="s">
        <v>32</v>
      </c>
      <c r="G18" s="31" t="s">
        <v>94</v>
      </c>
      <c r="H18" s="62" t="s">
        <v>93</v>
      </c>
      <c r="L18" s="3" t="str">
        <f t="shared" si="0"/>
        <v xml:space="preserve">    use_flg varchar(1)  NOT NULL,</v>
      </c>
    </row>
    <row r="19" spans="2:12">
      <c r="B19" s="34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" t="str">
        <f t="shared" si="0"/>
        <v xml:space="preserve">    create_ymd timestamp  NOT NULL,</v>
      </c>
    </row>
    <row r="20" spans="2:12">
      <c r="B20" s="34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" t="str">
        <f t="shared" si="0"/>
        <v xml:space="preserve">    register_cd varchar(7)  NOT NULL,</v>
      </c>
    </row>
    <row r="21" spans="2:12">
      <c r="B21" s="34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" t="str">
        <f t="shared" si="0"/>
        <v xml:space="preserve">    register_nm varchar(20)  NOT NULL,</v>
      </c>
    </row>
    <row r="22" spans="2:12">
      <c r="B22" s="34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" t="str">
        <f t="shared" si="0"/>
        <v xml:space="preserve">    update_ymd timestamp,</v>
      </c>
    </row>
    <row r="23" spans="2:12">
      <c r="B23" s="34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" t="str">
        <f t="shared" si="0"/>
        <v xml:space="preserve">    last_register_cd varchar(7),</v>
      </c>
    </row>
    <row r="24" spans="2:12" ht="12.75" thickBot="1">
      <c r="B24" s="36">
        <f>B23+1</f>
        <v>10</v>
      </c>
      <c r="C24" s="37" t="s">
        <v>39</v>
      </c>
      <c r="D24" s="38" t="s">
        <v>75</v>
      </c>
      <c r="E24" s="37" t="s">
        <v>179</v>
      </c>
      <c r="F24" s="37"/>
      <c r="G24" s="39"/>
      <c r="H24" s="40"/>
      <c r="L24" s="3" t="str">
        <f t="shared" si="0"/>
        <v xml:space="preserve">    last_register_nm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72</v>
      </c>
      <c r="D28" s="49" t="s">
        <v>73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topLeftCell="A6" zoomScaleNormal="100" zoomScaleSheetLayoutView="100" workbookViewId="0">
      <selection activeCell="E21" sqref="E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92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191</v>
      </c>
      <c r="E7" s="215"/>
      <c r="F7" s="10"/>
      <c r="G7" s="214"/>
      <c r="H7" s="216"/>
      <c r="L7" s="3" t="str">
        <f>"CREATE TABLE "&amp;D7&amp;"("</f>
        <v>CREATE TABLE tbl_group(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76</v>
      </c>
      <c r="D15" s="16" t="s">
        <v>77</v>
      </c>
      <c r="E15" s="16" t="s">
        <v>22</v>
      </c>
      <c r="F15" s="63" t="s">
        <v>78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>B15+1</f>
        <v>2</v>
      </c>
      <c r="C16" s="65" t="s">
        <v>79</v>
      </c>
      <c r="D16" s="65" t="s">
        <v>80</v>
      </c>
      <c r="E16" s="69" t="s">
        <v>195</v>
      </c>
      <c r="F16" s="65" t="s">
        <v>81</v>
      </c>
      <c r="G16" s="66"/>
      <c r="H16" s="67"/>
      <c r="L16" s="68" t="str">
        <f t="shared" si="0"/>
        <v xml:space="preserve">    group_name varchar(50)  NOT NULL,</v>
      </c>
    </row>
    <row r="17" spans="2:12" s="68" customFormat="1">
      <c r="B17" s="64">
        <f>B16+1</f>
        <v>3</v>
      </c>
      <c r="C17" s="69" t="s">
        <v>82</v>
      </c>
      <c r="D17" s="69" t="s">
        <v>203</v>
      </c>
      <c r="E17" s="69" t="s">
        <v>235</v>
      </c>
      <c r="F17" s="69" t="s">
        <v>32</v>
      </c>
      <c r="G17" s="66" t="s">
        <v>83</v>
      </c>
      <c r="H17" s="67"/>
      <c r="L17" s="68" t="str">
        <f t="shared" si="0"/>
        <v xml:space="preserve">    create_ymd timestamp  NOT NULL,</v>
      </c>
    </row>
    <row r="18" spans="2:12" s="68" customFormat="1">
      <c r="B18" s="64">
        <f t="shared" ref="B18:B21" si="1">B17+1</f>
        <v>4</v>
      </c>
      <c r="C18" s="65" t="s">
        <v>84</v>
      </c>
      <c r="D18" s="70" t="s">
        <v>59</v>
      </c>
      <c r="E18" s="69" t="s">
        <v>224</v>
      </c>
      <c r="F18" s="69" t="s">
        <v>32</v>
      </c>
      <c r="G18" s="66" t="s">
        <v>85</v>
      </c>
      <c r="H18" s="67"/>
      <c r="L18" s="68" t="str">
        <f t="shared" si="0"/>
        <v xml:space="preserve">    register_cd varchar(7)  NOT NULL,</v>
      </c>
    </row>
    <row r="19" spans="2:12" s="68" customFormat="1">
      <c r="B19" s="64">
        <f t="shared" si="1"/>
        <v>5</v>
      </c>
      <c r="C19" s="69" t="s">
        <v>86</v>
      </c>
      <c r="D19" s="70" t="s">
        <v>60</v>
      </c>
      <c r="E19" s="69" t="s">
        <v>179</v>
      </c>
      <c r="F19" s="69" t="s">
        <v>32</v>
      </c>
      <c r="G19" s="66"/>
      <c r="H19" s="67"/>
      <c r="L19" s="68" t="str">
        <f t="shared" si="0"/>
        <v xml:space="preserve">    register_nm varchar(20)  NOT NULL,</v>
      </c>
    </row>
    <row r="20" spans="2:12" s="68" customFormat="1">
      <c r="B20" s="64">
        <f t="shared" si="1"/>
        <v>6</v>
      </c>
      <c r="C20" s="69" t="s">
        <v>87</v>
      </c>
      <c r="D20" s="69" t="s">
        <v>234</v>
      </c>
      <c r="E20" s="69" t="s">
        <v>235</v>
      </c>
      <c r="F20" s="69"/>
      <c r="G20" s="66"/>
      <c r="H20" s="67"/>
      <c r="L20" s="68" t="str">
        <f t="shared" si="0"/>
        <v xml:space="preserve">    update_ymd timestamp,</v>
      </c>
    </row>
    <row r="21" spans="2:12" s="68" customFormat="1">
      <c r="B21" s="64">
        <f t="shared" si="1"/>
        <v>7</v>
      </c>
      <c r="C21" s="69" t="s">
        <v>88</v>
      </c>
      <c r="D21" s="70" t="s">
        <v>58</v>
      </c>
      <c r="E21" s="69" t="s">
        <v>224</v>
      </c>
      <c r="F21" s="69"/>
      <c r="G21" s="66"/>
      <c r="H21" s="67"/>
      <c r="L21" s="68" t="str">
        <f t="shared" si="0"/>
        <v xml:space="preserve">    last_register_cd varchar(7),</v>
      </c>
    </row>
    <row r="22" spans="2:12" s="68" customFormat="1" ht="12.75" thickBot="1">
      <c r="B22" s="71">
        <f>B21+1</f>
        <v>8</v>
      </c>
      <c r="C22" s="72" t="s">
        <v>89</v>
      </c>
      <c r="D22" s="73" t="s">
        <v>75</v>
      </c>
      <c r="E22" s="72" t="s">
        <v>179</v>
      </c>
      <c r="F22" s="72"/>
      <c r="G22" s="74"/>
      <c r="H22" s="75"/>
      <c r="L22" s="68" t="str">
        <f t="shared" si="0"/>
        <v xml:space="preserve">    last_register_nm varchar(20),</v>
      </c>
    </row>
    <row r="23" spans="2:12">
      <c r="L23" s="3" t="str">
        <f>");"</f>
        <v>);</v>
      </c>
    </row>
    <row r="24" spans="2:12" ht="12.75" thickBot="1">
      <c r="B24" s="1" t="s">
        <v>40</v>
      </c>
    </row>
    <row r="25" spans="2:12">
      <c r="B25" s="41" t="s">
        <v>13</v>
      </c>
      <c r="C25" s="42" t="s">
        <v>41</v>
      </c>
      <c r="D25" s="43" t="s">
        <v>42</v>
      </c>
      <c r="E25" s="44"/>
      <c r="F25" s="45"/>
      <c r="G25" s="42" t="s">
        <v>43</v>
      </c>
      <c r="H25" s="46" t="s">
        <v>19</v>
      </c>
    </row>
    <row r="26" spans="2:12" ht="12.75" thickBot="1">
      <c r="B26" s="47">
        <v>1</v>
      </c>
      <c r="C26" s="48" t="s">
        <v>90</v>
      </c>
      <c r="D26" s="49" t="s">
        <v>91</v>
      </c>
      <c r="E26" s="50"/>
      <c r="F26" s="51"/>
      <c r="G26" s="48" t="s">
        <v>46</v>
      </c>
      <c r="H26" s="52"/>
    </row>
    <row r="28" spans="2:12" ht="12.75" thickBot="1">
      <c r="B28" s="1" t="s">
        <v>47</v>
      </c>
    </row>
    <row r="29" spans="2:12" ht="15" thickBot="1">
      <c r="B29" s="53" t="s">
        <v>13</v>
      </c>
      <c r="C29" s="54" t="s">
        <v>48</v>
      </c>
      <c r="D29" s="55" t="s">
        <v>42</v>
      </c>
      <c r="E29" s="56"/>
      <c r="F29" s="212" t="s">
        <v>49</v>
      </c>
      <c r="G29" s="213"/>
      <c r="H29" s="57" t="s">
        <v>50</v>
      </c>
    </row>
    <row r="31" spans="2:12" ht="12.75" thickBot="1">
      <c r="B31" s="1" t="s">
        <v>51</v>
      </c>
    </row>
    <row r="32" spans="2:12" ht="15" thickBot="1">
      <c r="B32" s="53" t="s">
        <v>13</v>
      </c>
      <c r="C32" s="54" t="s">
        <v>48</v>
      </c>
      <c r="D32" s="55" t="s">
        <v>42</v>
      </c>
      <c r="E32" s="56"/>
      <c r="F32" s="212" t="s">
        <v>52</v>
      </c>
      <c r="G32" s="213"/>
      <c r="H32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29:G29"/>
    <mergeCell ref="F32:G32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view="pageBreakPreview" topLeftCell="E16" zoomScaleNormal="100" zoomScaleSheetLayoutView="100" workbookViewId="0">
      <selection activeCell="L20" sqref="L20:L2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112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190</v>
      </c>
      <c r="E7" s="215"/>
      <c r="F7" s="10"/>
      <c r="G7" s="214"/>
      <c r="H7" s="216"/>
      <c r="L7" s="3" t="str">
        <f>"CREATE TABLE "&amp;D7&amp;"("</f>
        <v>CREATE TABLE tbl_user(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95</v>
      </c>
      <c r="D15" s="16" t="s">
        <v>96</v>
      </c>
      <c r="E15" s="16" t="s">
        <v>179</v>
      </c>
      <c r="F15" s="63" t="s">
        <v>78</v>
      </c>
      <c r="G15" s="18" t="s">
        <v>24</v>
      </c>
      <c r="H15" s="19"/>
      <c r="I15" s="20"/>
      <c r="L15" s="3" t="str">
        <f t="shared" ref="L15:L31" si="0">"    "&amp;D15&amp;" "&amp;E15 &amp; IF(F15="Yes(PK)"," PRIMARY KEY NOT NULL,",IF(F15="Yes", "  NOT NULL,", ","))</f>
        <v xml:space="preserve">    user_id varchar(20) PRIMARY KEY NOT NULL,</v>
      </c>
    </row>
    <row r="16" spans="2:12" ht="15" customHeight="1">
      <c r="B16" s="15">
        <v>2</v>
      </c>
      <c r="C16" s="16" t="s">
        <v>97</v>
      </c>
      <c r="D16" s="16" t="s">
        <v>98</v>
      </c>
      <c r="E16" s="16" t="s">
        <v>195</v>
      </c>
      <c r="F16" s="16" t="s">
        <v>29</v>
      </c>
      <c r="G16" s="21"/>
      <c r="H16" s="22"/>
      <c r="I16" s="20"/>
      <c r="L16" s="3" t="str">
        <f t="shared" si="0"/>
        <v xml:space="preserve">    user_name varchar(50)  NOT NULL,</v>
      </c>
    </row>
    <row r="17" spans="2:12" s="33" customFormat="1" ht="15" customHeight="1">
      <c r="B17" s="15">
        <v>3</v>
      </c>
      <c r="C17" s="30" t="s">
        <v>99</v>
      </c>
      <c r="D17" s="30" t="s">
        <v>100</v>
      </c>
      <c r="E17" s="30" t="s">
        <v>195</v>
      </c>
      <c r="F17" s="16" t="s">
        <v>29</v>
      </c>
      <c r="G17" s="31"/>
      <c r="H17" s="32"/>
      <c r="L17" s="33" t="str">
        <f t="shared" si="0"/>
        <v xml:space="preserve">    login_pwd varchar(50)  NOT NULL,</v>
      </c>
    </row>
    <row r="18" spans="2:12" s="33" customFormat="1" ht="15" customHeight="1">
      <c r="B18" s="15">
        <v>4</v>
      </c>
      <c r="C18" s="30" t="s">
        <v>101</v>
      </c>
      <c r="D18" s="30" t="s">
        <v>102</v>
      </c>
      <c r="E18" s="30" t="s">
        <v>204</v>
      </c>
      <c r="F18" s="16" t="s">
        <v>29</v>
      </c>
      <c r="G18" s="31"/>
      <c r="H18" s="32"/>
      <c r="L18" s="33" t="str">
        <f t="shared" si="0"/>
        <v xml:space="preserve">    pwd_regs_ymd varchar(8)  NOT NULL,</v>
      </c>
    </row>
    <row r="19" spans="2:12" s="33" customFormat="1" ht="15" customHeight="1">
      <c r="B19" s="15">
        <v>5</v>
      </c>
      <c r="C19" s="30" t="s">
        <v>103</v>
      </c>
      <c r="D19" s="30" t="s">
        <v>104</v>
      </c>
      <c r="E19" s="30" t="s">
        <v>226</v>
      </c>
      <c r="F19" s="16" t="s">
        <v>29</v>
      </c>
      <c r="G19" s="31" t="s">
        <v>105</v>
      </c>
      <c r="H19" s="32" t="s">
        <v>106</v>
      </c>
      <c r="L19" s="33" t="str">
        <f t="shared" si="0"/>
        <v xml:space="preserve">    acc_lock_flg varchar(1)  NOT NULL,</v>
      </c>
    </row>
    <row r="20" spans="2:12" s="28" customFormat="1" ht="15" customHeight="1">
      <c r="B20" s="15">
        <v>6</v>
      </c>
      <c r="C20" s="25" t="s">
        <v>107</v>
      </c>
      <c r="D20" s="25" t="s">
        <v>108</v>
      </c>
      <c r="E20" s="25" t="s">
        <v>226</v>
      </c>
      <c r="F20" s="16" t="s">
        <v>29</v>
      </c>
      <c r="G20" s="26" t="s">
        <v>105</v>
      </c>
      <c r="H20" s="27" t="s">
        <v>109</v>
      </c>
      <c r="L20" s="28" t="str">
        <f t="shared" si="0"/>
        <v xml:space="preserve">    delete_flg varchar(1)  NOT NULL,</v>
      </c>
    </row>
    <row r="21" spans="2:12" s="28" customFormat="1" ht="15" customHeight="1">
      <c r="B21" s="15">
        <v>7</v>
      </c>
      <c r="D21" s="25" t="s">
        <v>209</v>
      </c>
      <c r="E21" s="25" t="s">
        <v>179</v>
      </c>
      <c r="F21" s="16" t="s">
        <v>29</v>
      </c>
      <c r="G21" s="26"/>
      <c r="H21" s="27"/>
      <c r="L21" s="28" t="str">
        <f t="shared" si="0"/>
        <v xml:space="preserve">    phone varchar(20)  NOT NULL,</v>
      </c>
    </row>
    <row r="22" spans="2:12" s="28" customFormat="1" ht="15" customHeight="1">
      <c r="B22" s="15">
        <v>8</v>
      </c>
      <c r="D22" s="25" t="s">
        <v>210</v>
      </c>
      <c r="E22" s="25" t="s">
        <v>226</v>
      </c>
      <c r="F22" s="16" t="s">
        <v>29</v>
      </c>
      <c r="G22" s="26"/>
      <c r="H22" s="27"/>
      <c r="L22" s="28" t="str">
        <f t="shared" si="0"/>
        <v xml:space="preserve">    mail varchar(1)  NOT NULL,</v>
      </c>
    </row>
    <row r="23" spans="2:12" s="28" customFormat="1" ht="15" customHeight="1">
      <c r="B23" s="15">
        <v>9</v>
      </c>
      <c r="D23" s="25" t="s">
        <v>211</v>
      </c>
      <c r="E23" s="25" t="s">
        <v>216</v>
      </c>
      <c r="F23" s="16" t="s">
        <v>29</v>
      </c>
      <c r="G23" s="26"/>
      <c r="H23" s="27"/>
      <c r="L23" s="28" t="str">
        <f t="shared" si="0"/>
        <v xml:space="preserve">    identity_card varchar(12)  NOT NULL,</v>
      </c>
    </row>
    <row r="24" spans="2:12" s="28" customFormat="1" ht="15" customHeight="1">
      <c r="B24" s="15">
        <v>10</v>
      </c>
      <c r="D24" s="25" t="s">
        <v>247</v>
      </c>
      <c r="E24" s="25" t="s">
        <v>179</v>
      </c>
      <c r="F24" s="16"/>
      <c r="G24" s="26"/>
      <c r="H24" s="27"/>
      <c r="L24" s="28" t="str">
        <f t="shared" si="0"/>
        <v xml:space="preserve">    tax_code  varchar(20),</v>
      </c>
    </row>
    <row r="25" spans="2:12" s="28" customFormat="1" ht="15" customHeight="1">
      <c r="B25" s="15">
        <v>11</v>
      </c>
      <c r="D25" s="25" t="s">
        <v>213</v>
      </c>
      <c r="E25" s="25" t="s">
        <v>184</v>
      </c>
      <c r="F25" s="16" t="s">
        <v>29</v>
      </c>
      <c r="G25" s="26"/>
      <c r="H25" s="27"/>
      <c r="L25" s="28" t="str">
        <f t="shared" si="0"/>
        <v xml:space="preserve">    address varchar(100)  NOT NULL,</v>
      </c>
    </row>
    <row r="26" spans="2:12" s="33" customFormat="1" ht="15" customHeight="1">
      <c r="B26" s="15">
        <v>12</v>
      </c>
      <c r="C26" s="30" t="s">
        <v>33</v>
      </c>
      <c r="D26" s="30" t="s">
        <v>203</v>
      </c>
      <c r="E26" s="30" t="s">
        <v>235</v>
      </c>
      <c r="F26" s="30" t="s">
        <v>32</v>
      </c>
      <c r="G26" s="31" t="s">
        <v>34</v>
      </c>
      <c r="H26" s="32"/>
      <c r="L26" s="33" t="str">
        <f t="shared" si="0"/>
        <v xml:space="preserve">    create_ymd timestamp  NOT NULL,</v>
      </c>
    </row>
    <row r="27" spans="2:12" s="33" customFormat="1" ht="15" customHeight="1">
      <c r="B27" s="15">
        <v>13</v>
      </c>
      <c r="C27" s="30" t="s">
        <v>57</v>
      </c>
      <c r="D27" s="35" t="s">
        <v>59</v>
      </c>
      <c r="E27" s="30" t="s">
        <v>224</v>
      </c>
      <c r="F27" s="30" t="s">
        <v>32</v>
      </c>
      <c r="G27" s="31" t="s">
        <v>35</v>
      </c>
      <c r="H27" s="32"/>
      <c r="L27" s="33" t="str">
        <f t="shared" si="0"/>
        <v xml:space="preserve">    register_cd varchar(7)  NOT NULL,</v>
      </c>
    </row>
    <row r="28" spans="2:12" s="33" customFormat="1" ht="15" customHeight="1">
      <c r="B28" s="15">
        <v>14</v>
      </c>
      <c r="C28" s="30" t="s">
        <v>36</v>
      </c>
      <c r="D28" s="35" t="s">
        <v>60</v>
      </c>
      <c r="E28" s="30" t="s">
        <v>179</v>
      </c>
      <c r="F28" s="30" t="s">
        <v>32</v>
      </c>
      <c r="G28" s="31"/>
      <c r="H28" s="32"/>
      <c r="L28" s="33" t="str">
        <f t="shared" si="0"/>
        <v xml:space="preserve">    register_nm varchar(20)  NOT NULL,</v>
      </c>
    </row>
    <row r="29" spans="2:12" s="33" customFormat="1" ht="15" customHeight="1">
      <c r="B29" s="15">
        <v>15</v>
      </c>
      <c r="C29" s="30" t="s">
        <v>37</v>
      </c>
      <c r="D29" s="30" t="s">
        <v>234</v>
      </c>
      <c r="E29" s="30" t="s">
        <v>235</v>
      </c>
      <c r="F29" s="30"/>
      <c r="G29" s="31"/>
      <c r="H29" s="32"/>
      <c r="L29" s="33" t="str">
        <f t="shared" si="0"/>
        <v xml:space="preserve">    update_ymd timestamp,</v>
      </c>
    </row>
    <row r="30" spans="2:12" s="33" customFormat="1" ht="15" customHeight="1">
      <c r="B30" s="15">
        <v>16</v>
      </c>
      <c r="C30" s="30" t="s">
        <v>38</v>
      </c>
      <c r="D30" s="35" t="s">
        <v>58</v>
      </c>
      <c r="E30" s="30" t="s">
        <v>224</v>
      </c>
      <c r="F30" s="30"/>
      <c r="G30" s="31"/>
      <c r="H30" s="32"/>
      <c r="L30" s="33" t="str">
        <f t="shared" si="0"/>
        <v xml:space="preserve">    last_register_cd varchar(7),</v>
      </c>
    </row>
    <row r="31" spans="2:12" s="33" customFormat="1" ht="15" customHeight="1" thickBot="1">
      <c r="B31" s="146">
        <v>17</v>
      </c>
      <c r="C31" s="37" t="s">
        <v>39</v>
      </c>
      <c r="D31" s="38" t="s">
        <v>75</v>
      </c>
      <c r="E31" s="37" t="s">
        <v>179</v>
      </c>
      <c r="F31" s="37"/>
      <c r="G31" s="39"/>
      <c r="H31" s="40"/>
      <c r="L31" s="33" t="str">
        <f t="shared" si="0"/>
        <v xml:space="preserve">    last_register_nm varchar(20),</v>
      </c>
    </row>
    <row r="32" spans="2:12">
      <c r="L32" s="3" t="str">
        <f>");"</f>
        <v>);</v>
      </c>
    </row>
    <row r="33" spans="2:8" ht="12.75" thickBot="1">
      <c r="B33" s="1" t="s">
        <v>40</v>
      </c>
    </row>
    <row r="34" spans="2:8">
      <c r="B34" s="41" t="s">
        <v>13</v>
      </c>
      <c r="C34" s="42" t="s">
        <v>41</v>
      </c>
      <c r="D34" s="43" t="s">
        <v>42</v>
      </c>
      <c r="E34" s="44"/>
      <c r="F34" s="45"/>
      <c r="G34" s="42" t="s">
        <v>43</v>
      </c>
      <c r="H34" s="46" t="s">
        <v>19</v>
      </c>
    </row>
    <row r="35" spans="2:8" ht="12.75" thickBot="1">
      <c r="B35" s="47">
        <v>1</v>
      </c>
      <c r="C35" s="48" t="s">
        <v>110</v>
      </c>
      <c r="D35" s="49" t="s">
        <v>111</v>
      </c>
      <c r="E35" s="50"/>
      <c r="F35" s="51"/>
      <c r="G35" s="48" t="s">
        <v>46</v>
      </c>
      <c r="H35" s="52"/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55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55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8:G38"/>
    <mergeCell ref="F41:G4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topLeftCell="E7" zoomScaleNormal="100" zoomScaleSheetLayoutView="100" workbookViewId="0">
      <selection activeCell="F21" sqref="F21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113</v>
      </c>
    </row>
    <row r="3" spans="1:12" ht="15.75">
      <c r="B3" s="79"/>
      <c r="C3" s="80" t="s">
        <v>114</v>
      </c>
      <c r="D3" s="241"/>
      <c r="E3" s="242"/>
      <c r="F3" s="81" t="s">
        <v>115</v>
      </c>
      <c r="G3" s="241" t="s">
        <v>54</v>
      </c>
      <c r="H3" s="243"/>
    </row>
    <row r="4" spans="1:12" ht="15.75">
      <c r="B4" s="82"/>
      <c r="C4" s="83" t="s">
        <v>116</v>
      </c>
      <c r="D4" s="230"/>
      <c r="E4" s="231"/>
      <c r="F4" s="84" t="s">
        <v>117</v>
      </c>
      <c r="G4" s="214" t="s">
        <v>55</v>
      </c>
      <c r="H4" s="216"/>
    </row>
    <row r="5" spans="1:12" ht="15.75">
      <c r="B5" s="82"/>
      <c r="C5" s="83" t="s">
        <v>118</v>
      </c>
      <c r="D5" s="230" t="s">
        <v>119</v>
      </c>
      <c r="E5" s="231"/>
      <c r="F5" s="84" t="s">
        <v>120</v>
      </c>
      <c r="G5" s="230"/>
      <c r="H5" s="232"/>
    </row>
    <row r="6" spans="1:12" ht="15.75">
      <c r="B6" s="82"/>
      <c r="C6" s="83" t="s">
        <v>121</v>
      </c>
      <c r="D6" s="230" t="s">
        <v>160</v>
      </c>
      <c r="E6" s="231"/>
      <c r="F6" s="84" t="s">
        <v>122</v>
      </c>
      <c r="G6" s="230"/>
      <c r="H6" s="232"/>
    </row>
    <row r="7" spans="1:12" ht="15.75">
      <c r="B7" s="82"/>
      <c r="C7" s="83" t="s">
        <v>123</v>
      </c>
      <c r="D7" s="230" t="s">
        <v>189</v>
      </c>
      <c r="E7" s="231"/>
      <c r="F7" s="85"/>
      <c r="G7" s="230"/>
      <c r="H7" s="232"/>
      <c r="L7" s="76" t="str">
        <f>"CREATE TABLE "&amp;D7&amp;"("</f>
        <v>CREATE TABLE tbl_user_group(</v>
      </c>
    </row>
    <row r="8" spans="1:12" ht="15.75">
      <c r="B8" s="86"/>
      <c r="C8" s="233" t="s">
        <v>124</v>
      </c>
      <c r="D8" s="234"/>
      <c r="E8" s="234"/>
      <c r="F8" s="234"/>
      <c r="G8" s="234"/>
      <c r="H8" s="235"/>
    </row>
    <row r="9" spans="1:12">
      <c r="B9" s="86"/>
      <c r="C9" s="236"/>
      <c r="D9" s="237"/>
      <c r="E9" s="237"/>
      <c r="F9" s="237"/>
      <c r="G9" s="237"/>
      <c r="H9" s="238"/>
    </row>
    <row r="10" spans="1:12">
      <c r="B10" s="86"/>
      <c r="C10" s="237"/>
      <c r="D10" s="237"/>
      <c r="E10" s="237"/>
      <c r="F10" s="237"/>
      <c r="G10" s="237"/>
      <c r="H10" s="238"/>
    </row>
    <row r="11" spans="1:12" ht="12.75" thickBot="1">
      <c r="B11" s="87"/>
      <c r="C11" s="239"/>
      <c r="D11" s="239"/>
      <c r="E11" s="239"/>
      <c r="F11" s="239"/>
      <c r="G11" s="239"/>
      <c r="H11" s="240"/>
    </row>
    <row r="13" spans="1:12" ht="12.75" thickBot="1">
      <c r="B13" s="77" t="s">
        <v>125</v>
      </c>
    </row>
    <row r="14" spans="1:12">
      <c r="B14" s="88" t="s">
        <v>126</v>
      </c>
      <c r="C14" s="81" t="s">
        <v>127</v>
      </c>
      <c r="D14" s="81" t="s">
        <v>128</v>
      </c>
      <c r="E14" s="81" t="s">
        <v>129</v>
      </c>
      <c r="F14" s="81" t="s">
        <v>130</v>
      </c>
      <c r="G14" s="81" t="s">
        <v>131</v>
      </c>
      <c r="H14" s="89" t="s">
        <v>132</v>
      </c>
    </row>
    <row r="15" spans="1:12">
      <c r="A15" s="90"/>
      <c r="B15" s="91">
        <v>1</v>
      </c>
      <c r="C15" s="92" t="s">
        <v>133</v>
      </c>
      <c r="D15" s="92" t="s">
        <v>134</v>
      </c>
      <c r="E15" s="93" t="s">
        <v>64</v>
      </c>
      <c r="F15" s="17" t="s">
        <v>23</v>
      </c>
      <c r="G15" s="94" t="s">
        <v>24</v>
      </c>
      <c r="H15" s="95" t="s">
        <v>135</v>
      </c>
      <c r="I15" s="96"/>
      <c r="K15" s="76" t="s">
        <v>136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137</v>
      </c>
      <c r="D16" s="97" t="s">
        <v>138</v>
      </c>
      <c r="E16" s="97" t="s">
        <v>224</v>
      </c>
      <c r="F16" s="98" t="s">
        <v>32</v>
      </c>
      <c r="G16" s="99" t="s">
        <v>24</v>
      </c>
      <c r="H16" s="95"/>
      <c r="I16" s="96"/>
      <c r="L16" s="76" t="str">
        <f t="shared" si="0"/>
        <v xml:space="preserve">    user_id varchar(7)  NOT NULL,</v>
      </c>
    </row>
    <row r="17" spans="2:12">
      <c r="B17" s="29">
        <f t="shared" si="1"/>
        <v>3</v>
      </c>
      <c r="C17" s="25" t="s">
        <v>139</v>
      </c>
      <c r="D17" s="25" t="s">
        <v>67</v>
      </c>
      <c r="E17" s="25" t="s">
        <v>224</v>
      </c>
      <c r="F17" s="98" t="s">
        <v>32</v>
      </c>
      <c r="G17" s="26"/>
      <c r="H17" s="27"/>
      <c r="I17" s="96"/>
      <c r="L17" s="76" t="str">
        <f t="shared" si="0"/>
        <v xml:space="preserve">    group_cd varchar(7)  NOT NULL,</v>
      </c>
    </row>
    <row r="18" spans="2:12">
      <c r="B18" s="29">
        <f t="shared" si="1"/>
        <v>4</v>
      </c>
      <c r="C18" s="97" t="s">
        <v>140</v>
      </c>
      <c r="D18" s="97" t="s">
        <v>203</v>
      </c>
      <c r="E18" s="97" t="s">
        <v>235</v>
      </c>
      <c r="F18" s="97" t="s">
        <v>32</v>
      </c>
      <c r="G18" s="100" t="s">
        <v>141</v>
      </c>
      <c r="H18" s="101"/>
      <c r="L18" s="76" t="str">
        <f t="shared" si="0"/>
        <v xml:space="preserve">    create_ymd timestamp  NOT NULL,</v>
      </c>
    </row>
    <row r="19" spans="2:12">
      <c r="B19" s="102">
        <f t="shared" si="1"/>
        <v>5</v>
      </c>
      <c r="C19" s="97" t="s">
        <v>142</v>
      </c>
      <c r="D19" s="103" t="s">
        <v>59</v>
      </c>
      <c r="E19" s="97" t="s">
        <v>224</v>
      </c>
      <c r="F19" s="97" t="s">
        <v>32</v>
      </c>
      <c r="G19" s="100" t="s">
        <v>143</v>
      </c>
      <c r="H19" s="101"/>
      <c r="L19" s="76" t="str">
        <f t="shared" si="0"/>
        <v xml:space="preserve">    register_cd varchar(7)  NOT NULL,</v>
      </c>
    </row>
    <row r="20" spans="2:12">
      <c r="B20" s="102">
        <f t="shared" si="1"/>
        <v>6</v>
      </c>
      <c r="C20" s="97" t="s">
        <v>144</v>
      </c>
      <c r="D20" s="103" t="s">
        <v>60</v>
      </c>
      <c r="E20" s="97" t="s">
        <v>179</v>
      </c>
      <c r="F20" s="97" t="s">
        <v>32</v>
      </c>
      <c r="G20" s="100" t="s">
        <v>159</v>
      </c>
      <c r="H20" s="101"/>
      <c r="L20" s="76" t="str">
        <f t="shared" si="0"/>
        <v xml:space="preserve">    register_nm varchar(20)  NOT NULL,</v>
      </c>
    </row>
    <row r="21" spans="2:12">
      <c r="B21" s="102">
        <f t="shared" si="1"/>
        <v>7</v>
      </c>
      <c r="C21" s="97" t="s">
        <v>145</v>
      </c>
      <c r="D21" s="97" t="s">
        <v>234</v>
      </c>
      <c r="E21" s="97" t="s">
        <v>235</v>
      </c>
      <c r="F21" s="97"/>
      <c r="G21" s="100"/>
      <c r="H21" s="101"/>
      <c r="L21" s="76" t="str">
        <f t="shared" si="0"/>
        <v xml:space="preserve">    update_ymd timestamp,</v>
      </c>
    </row>
    <row r="22" spans="2:12">
      <c r="B22" s="102">
        <f t="shared" si="1"/>
        <v>8</v>
      </c>
      <c r="C22" s="97" t="s">
        <v>146</v>
      </c>
      <c r="D22" s="103" t="s">
        <v>58</v>
      </c>
      <c r="E22" s="97" t="s">
        <v>224</v>
      </c>
      <c r="F22" s="97"/>
      <c r="G22" s="100"/>
      <c r="H22" s="101"/>
      <c r="L22" s="76" t="str">
        <f t="shared" si="0"/>
        <v xml:space="preserve">    last_register_cd varchar(7),</v>
      </c>
    </row>
    <row r="23" spans="2:12" ht="12.75" thickBot="1">
      <c r="B23" s="104">
        <f t="shared" si="1"/>
        <v>9</v>
      </c>
      <c r="C23" s="105" t="s">
        <v>147</v>
      </c>
      <c r="D23" s="106" t="s">
        <v>75</v>
      </c>
      <c r="E23" s="105" t="s">
        <v>179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varchar(20),</v>
      </c>
    </row>
    <row r="24" spans="2:12">
      <c r="L24" s="76" t="str">
        <f>");"</f>
        <v>);</v>
      </c>
    </row>
    <row r="25" spans="2:12" ht="12.75" thickBot="1">
      <c r="B25" s="77" t="s">
        <v>148</v>
      </c>
    </row>
    <row r="26" spans="2:12">
      <c r="B26" s="109" t="s">
        <v>126</v>
      </c>
      <c r="C26" s="110" t="s">
        <v>149</v>
      </c>
      <c r="D26" s="111" t="s">
        <v>150</v>
      </c>
      <c r="E26" s="112"/>
      <c r="F26" s="113"/>
      <c r="G26" s="110" t="s">
        <v>151</v>
      </c>
      <c r="H26" s="114" t="s">
        <v>132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152</v>
      </c>
    </row>
    <row r="30" spans="2:12" ht="16.5" thickBot="1">
      <c r="B30" s="121" t="s">
        <v>126</v>
      </c>
      <c r="C30" s="122" t="s">
        <v>153</v>
      </c>
      <c r="D30" s="123" t="s">
        <v>150</v>
      </c>
      <c r="E30" s="124"/>
      <c r="F30" s="228" t="s">
        <v>154</v>
      </c>
      <c r="G30" s="229"/>
      <c r="H30" s="125" t="s">
        <v>155</v>
      </c>
    </row>
    <row r="32" spans="2:12" ht="12.75" thickBot="1">
      <c r="B32" s="77" t="s">
        <v>156</v>
      </c>
    </row>
    <row r="33" spans="2:8" ht="16.5" thickBot="1">
      <c r="B33" s="121" t="s">
        <v>126</v>
      </c>
      <c r="C33" s="122" t="s">
        <v>153</v>
      </c>
      <c r="D33" s="123" t="s">
        <v>150</v>
      </c>
      <c r="E33" s="124"/>
      <c r="F33" s="228" t="s">
        <v>157</v>
      </c>
      <c r="G33" s="229"/>
      <c r="H33" s="125" t="s">
        <v>158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1" zoomScaleNormal="100" workbookViewId="0">
      <selection activeCell="D23" sqref="D18:F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>
      <c r="B3" s="4"/>
      <c r="C3" s="5" t="s">
        <v>1</v>
      </c>
      <c r="D3" s="253"/>
      <c r="E3" s="254"/>
      <c r="F3" s="6" t="s">
        <v>2</v>
      </c>
      <c r="G3" s="253" t="s">
        <v>171</v>
      </c>
      <c r="H3" s="255"/>
    </row>
    <row r="4" spans="2:12">
      <c r="B4" s="7"/>
      <c r="C4" s="8" t="s">
        <v>3</v>
      </c>
      <c r="D4" s="245"/>
      <c r="E4" s="246"/>
      <c r="F4" s="9" t="s">
        <v>4</v>
      </c>
      <c r="G4" s="245" t="s">
        <v>172</v>
      </c>
      <c r="H4" s="247"/>
    </row>
    <row r="5" spans="2:12">
      <c r="B5" s="7"/>
      <c r="C5" s="8" t="s">
        <v>5</v>
      </c>
      <c r="D5" s="245"/>
      <c r="E5" s="246"/>
      <c r="F5" s="9" t="s">
        <v>7</v>
      </c>
      <c r="G5" s="245"/>
      <c r="H5" s="247"/>
    </row>
    <row r="6" spans="2:12">
      <c r="B6" s="7"/>
      <c r="C6" s="8" t="s">
        <v>8</v>
      </c>
      <c r="D6" s="245"/>
      <c r="E6" s="246"/>
      <c r="F6" s="9" t="s">
        <v>9</v>
      </c>
      <c r="G6" s="245"/>
      <c r="H6" s="247"/>
    </row>
    <row r="7" spans="2:12">
      <c r="B7" s="7"/>
      <c r="C7" s="8" t="s">
        <v>10</v>
      </c>
      <c r="D7" s="245" t="s">
        <v>187</v>
      </c>
      <c r="E7" s="246"/>
      <c r="F7" s="10"/>
      <c r="G7" s="245"/>
      <c r="H7" s="247"/>
      <c r="L7" s="3" t="str">
        <f>"CREATE TABLE "&amp;D7&amp;"("</f>
        <v>CREATE TABLE tbl_room_type(</v>
      </c>
    </row>
    <row r="8" spans="2:12">
      <c r="B8" s="11"/>
      <c r="C8" s="248" t="s">
        <v>11</v>
      </c>
      <c r="D8" s="248"/>
      <c r="E8" s="248"/>
      <c r="F8" s="248"/>
      <c r="G8" s="248"/>
      <c r="H8" s="249"/>
    </row>
    <row r="9" spans="2:12" ht="12" customHeight="1">
      <c r="B9" s="11"/>
      <c r="C9" s="220"/>
      <c r="D9" s="220"/>
      <c r="E9" s="220"/>
      <c r="F9" s="220"/>
      <c r="G9" s="220"/>
      <c r="H9" s="250"/>
    </row>
    <row r="10" spans="2:12" ht="12" customHeight="1">
      <c r="B10" s="11"/>
      <c r="C10" s="220"/>
      <c r="D10" s="220"/>
      <c r="E10" s="220"/>
      <c r="F10" s="220"/>
      <c r="G10" s="220"/>
      <c r="H10" s="250"/>
    </row>
    <row r="11" spans="2:12" ht="12.75" customHeight="1" thickBot="1">
      <c r="B11" s="12"/>
      <c r="C11" s="251"/>
      <c r="D11" s="251"/>
      <c r="E11" s="251"/>
      <c r="F11" s="251"/>
      <c r="G11" s="251"/>
      <c r="H11" s="252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222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room_type_id varchar(5) PRIMARY KEY NOT NULL,</v>
      </c>
    </row>
    <row r="16" spans="2:12" ht="15" customHeight="1">
      <c r="B16" s="15">
        <v>2</v>
      </c>
      <c r="C16" s="16"/>
      <c r="D16" s="16" t="s">
        <v>181</v>
      </c>
      <c r="E16" s="16" t="s">
        <v>182</v>
      </c>
      <c r="F16" s="17"/>
      <c r="G16" s="21"/>
      <c r="H16" s="22"/>
      <c r="I16" s="20"/>
      <c r="L16" s="3" t="str">
        <f t="shared" ref="L16:L23" si="0">"    "&amp;D16&amp;" "&amp;E16 &amp; IF(F16="Yes(PK)"," PRIMARY KEY NOT NULL,",IF(F16="Yes", "  NOT NULL,", ","))</f>
        <v xml:space="preserve">    type_name varchar(30),</v>
      </c>
    </row>
    <row r="17" spans="2:12" ht="15" customHeight="1">
      <c r="B17" s="15">
        <v>3</v>
      </c>
      <c r="C17" s="16"/>
      <c r="D17" s="16" t="s">
        <v>227</v>
      </c>
      <c r="E17" s="16" t="s">
        <v>180</v>
      </c>
      <c r="F17" s="17"/>
      <c r="G17" s="21"/>
      <c r="H17" s="22"/>
      <c r="I17" s="20"/>
      <c r="L17" s="3" t="str">
        <f t="shared" si="0"/>
        <v xml:space="preserve">    adult integer,</v>
      </c>
    </row>
    <row r="18" spans="2:12" ht="15" customHeight="1">
      <c r="B18" s="15">
        <v>4</v>
      </c>
      <c r="C18" s="16"/>
      <c r="D18" s="16" t="s">
        <v>228</v>
      </c>
      <c r="E18" s="16" t="s">
        <v>180</v>
      </c>
      <c r="F18" s="17"/>
      <c r="G18" s="21"/>
      <c r="H18" s="22"/>
      <c r="I18" s="20"/>
      <c r="L18" s="3" t="str">
        <f t="shared" si="0"/>
        <v xml:space="preserve">    children integer,</v>
      </c>
    </row>
    <row r="19" spans="2:12" ht="15" customHeight="1">
      <c r="B19" s="15">
        <v>5</v>
      </c>
      <c r="C19" s="16"/>
      <c r="D19" s="16" t="s">
        <v>183</v>
      </c>
      <c r="E19" s="16" t="s">
        <v>184</v>
      </c>
      <c r="F19" s="16"/>
      <c r="G19" s="21"/>
      <c r="H19" s="22"/>
      <c r="I19" s="20"/>
      <c r="L19" s="3" t="str">
        <f>"    "&amp;D19&amp;" "&amp;E19 &amp; IF(F19="Yes(PK)"," PRIMARY KEY NOT NULL,",IF(F19="Yes", "  NOT NULL,", ","))</f>
        <v xml:space="preserve">    description varchar(100),</v>
      </c>
    </row>
    <row r="20" spans="2:12" ht="15" customHeight="1">
      <c r="B20" s="15">
        <v>6</v>
      </c>
      <c r="C20" s="156"/>
      <c r="D20" s="156" t="s">
        <v>229</v>
      </c>
      <c r="E20" s="16" t="s">
        <v>184</v>
      </c>
      <c r="F20" s="156"/>
      <c r="G20" s="157"/>
      <c r="H20" s="158"/>
      <c r="I20" s="20"/>
      <c r="L20" s="3" t="str">
        <f>"    "&amp;D20&amp;" "&amp;E20 &amp; IF(F20="Yes(PK)"," PRIMARY KEY NOT NULL,",IF(F20="Yes", "  NOT NULL,", ","))</f>
        <v xml:space="preserve">    image_url varchar(100),</v>
      </c>
    </row>
    <row r="21" spans="2:12" ht="15" customHeight="1">
      <c r="B21" s="15">
        <v>7</v>
      </c>
      <c r="C21" s="156"/>
      <c r="D21" s="156" t="s">
        <v>185</v>
      </c>
      <c r="E21" s="156" t="s">
        <v>186</v>
      </c>
      <c r="F21" s="156"/>
      <c r="G21" s="157"/>
      <c r="H21" s="158"/>
      <c r="I21" s="20"/>
      <c r="L21" s="3" t="str">
        <f>"    "&amp;D21&amp;" "&amp;E21 &amp; IF(F21="Yes(PK)"," PRIMARY KEY NOT NULL,",IF(F21="Yes", "  NOT NULL,", ","))</f>
        <v xml:space="preserve">    price numeric(11,2),</v>
      </c>
    </row>
    <row r="22" spans="2:12" ht="15" customHeight="1">
      <c r="B22" s="15">
        <v>8</v>
      </c>
      <c r="C22" s="156"/>
      <c r="D22" s="156" t="s">
        <v>203</v>
      </c>
      <c r="E22" s="156" t="s">
        <v>235</v>
      </c>
      <c r="F22" s="156"/>
      <c r="G22" s="157"/>
      <c r="H22" s="158"/>
      <c r="I22" s="20"/>
      <c r="L22" s="3" t="str">
        <f>"    "&amp;D22&amp;" "&amp;E22 &amp; IF(F22="Yes(PK)"," PRIMARY KEY NOT NULL,",IF(F22="Yes", "  NOT NULL,", ","))</f>
        <v xml:space="preserve">    create_ymd timestamp,</v>
      </c>
    </row>
    <row r="23" spans="2:12" s="28" customFormat="1" ht="15" customHeight="1" thickBot="1">
      <c r="B23" s="146">
        <v>9</v>
      </c>
      <c r="C23" s="141"/>
      <c r="D23" s="142" t="s">
        <v>234</v>
      </c>
      <c r="E23" s="138" t="s">
        <v>235</v>
      </c>
      <c r="F23" s="143"/>
      <c r="G23" s="144"/>
      <c r="H23" s="145"/>
      <c r="L23" s="28" t="str">
        <f t="shared" si="0"/>
        <v xml:space="preserve">    update_ymd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26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2.75" thickBot="1">
      <c r="B33" s="53" t="s">
        <v>13</v>
      </c>
      <c r="C33" s="54" t="s">
        <v>48</v>
      </c>
      <c r="D33" s="126" t="s">
        <v>42</v>
      </c>
      <c r="E33" s="56"/>
      <c r="F33" s="212" t="s">
        <v>49</v>
      </c>
      <c r="G33" s="244"/>
      <c r="H33" s="57" t="s">
        <v>50</v>
      </c>
    </row>
    <row r="35" spans="2:8" ht="12.75" thickBot="1">
      <c r="B35" s="1" t="s">
        <v>51</v>
      </c>
    </row>
    <row r="36" spans="2:8" ht="12.75" thickBot="1">
      <c r="B36" s="53" t="s">
        <v>13</v>
      </c>
      <c r="C36" s="54" t="s">
        <v>48</v>
      </c>
      <c r="D36" s="126" t="s">
        <v>42</v>
      </c>
      <c r="E36" s="56"/>
      <c r="F36" s="212" t="s">
        <v>52</v>
      </c>
      <c r="G36" s="244"/>
      <c r="H36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B4" zoomScaleNormal="100" workbookViewId="0">
      <selection activeCell="L24" sqref="L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188</v>
      </c>
      <c r="E7" s="215"/>
      <c r="F7" s="10"/>
      <c r="G7" s="214"/>
      <c r="H7" s="216"/>
      <c r="L7" s="3" t="str">
        <f>"CREATE TABLE "&amp;D7&amp;"("</f>
        <v>CREATE TABLE tbl_room(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173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room_id varchar(5)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175</v>
      </c>
      <c r="E17" s="25" t="s">
        <v>180</v>
      </c>
      <c r="F17" s="16" t="s">
        <v>29</v>
      </c>
      <c r="G17" s="26"/>
      <c r="H17" s="27"/>
      <c r="L17" s="28" t="str">
        <f t="shared" si="0"/>
        <v xml:space="preserve">    floor integer  NOT NULL,</v>
      </c>
    </row>
    <row r="18" spans="2:12" s="33" customFormat="1" ht="15" customHeight="1">
      <c r="B18" s="23">
        <v>4</v>
      </c>
      <c r="C18" s="30"/>
      <c r="D18" s="30" t="s">
        <v>218</v>
      </c>
      <c r="E18" s="30" t="s">
        <v>219</v>
      </c>
      <c r="F18" s="30" t="s">
        <v>178</v>
      </c>
      <c r="G18" s="31"/>
      <c r="H18" s="32"/>
      <c r="L18" s="33" t="str">
        <f t="shared" si="0"/>
        <v xml:space="preserve">    status_id varchar(10)  NOT NULL,</v>
      </c>
    </row>
    <row r="19" spans="2:12" s="33" customFormat="1" ht="15" customHeight="1">
      <c r="B19" s="129">
        <v>5</v>
      </c>
      <c r="C19" s="130"/>
      <c r="D19" s="30" t="s">
        <v>176</v>
      </c>
      <c r="E19" s="30" t="s">
        <v>177</v>
      </c>
      <c r="F19" s="30" t="s">
        <v>178</v>
      </c>
      <c r="G19" s="131"/>
      <c r="H19" s="132"/>
      <c r="L19" s="33" t="str">
        <f t="shared" si="0"/>
        <v xml:space="preserve">    room_number varchar(5)  NOT NULL,</v>
      </c>
    </row>
    <row r="20" spans="2:12" s="33" customFormat="1" ht="15" customHeight="1">
      <c r="B20" s="152">
        <v>6</v>
      </c>
      <c r="C20" s="130"/>
      <c r="D20" s="130" t="s">
        <v>230</v>
      </c>
      <c r="E20" s="130" t="s">
        <v>231</v>
      </c>
      <c r="F20" s="130"/>
      <c r="G20" s="131"/>
      <c r="H20" s="132"/>
      <c r="L20" s="33" t="str">
        <f t="shared" si="0"/>
        <v xml:space="preserve">    note varchar,</v>
      </c>
    </row>
    <row r="21" spans="2:12" s="33" customFormat="1" ht="15" customHeight="1">
      <c r="B21" s="152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9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26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26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26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2:G32"/>
    <mergeCell ref="F35:G35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ERD</vt:lpstr>
      <vt:lpstr>status</vt:lpstr>
      <vt:lpstr>function</vt:lpstr>
      <vt:lpstr>permission</vt:lpstr>
      <vt:lpstr>group</vt:lpstr>
      <vt:lpstr>user</vt:lpstr>
      <vt:lpstr>user_group</vt:lpstr>
      <vt:lpstr>room_type</vt:lpstr>
      <vt:lpstr>room</vt:lpstr>
      <vt:lpstr>room_accessory</vt:lpstr>
      <vt:lpstr>guest</vt:lpstr>
      <vt:lpstr>reservation</vt:lpstr>
      <vt:lpstr>reservation_detail</vt:lpstr>
      <vt:lpstr>payment_type</vt:lpstr>
      <vt:lpstr>invoice</vt:lpstr>
      <vt:lpstr>invoice_detail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2017-08-08T03:35:35Z</dcterms:modified>
</cp:coreProperties>
</file>