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4" activeTab="8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status" sheetId="8" r:id="rId7"/>
    <sheet name="reservation" sheetId="9" r:id="rId8"/>
    <sheet name="reservation_detail" sheetId="10" r:id="rId9"/>
    <sheet name="room" sheetId="7" r:id="rId10"/>
    <sheet name="guest" sheetId="11" r:id="rId11"/>
    <sheet name="invoice" sheetId="12" r:id="rId12"/>
    <sheet name="invoice_detail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0" l="1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30" i="10"/>
  <c r="C21" i="9"/>
  <c r="C22" i="9"/>
  <c r="C23" i="9"/>
  <c r="C24" i="9"/>
  <c r="C25" i="9"/>
  <c r="C26" i="9"/>
  <c r="C23" i="8" l="1"/>
  <c r="C24" i="8"/>
  <c r="C25" i="8"/>
  <c r="C26" i="8"/>
  <c r="C27" i="8"/>
  <c r="C28" i="8"/>
  <c r="C29" i="8"/>
  <c r="C30" i="8"/>
  <c r="C21" i="6"/>
  <c r="C22" i="6"/>
  <c r="C23" i="6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23" i="13" l="1"/>
  <c r="C23" i="12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25" i="13"/>
  <c r="C25" i="12"/>
  <c r="C24" i="13"/>
  <c r="C38" i="12"/>
  <c r="A38" i="12" s="1"/>
  <c r="C39" i="12"/>
  <c r="A39" i="12" s="1"/>
  <c r="C37" i="12"/>
  <c r="C32" i="12"/>
  <c r="C33" i="12"/>
  <c r="A33" i="12" s="1"/>
  <c r="C34" i="12"/>
  <c r="A34" i="12" s="1"/>
  <c r="C35" i="12"/>
  <c r="C36" i="12"/>
  <c r="C26" i="12"/>
  <c r="C27" i="12"/>
  <c r="C28" i="12"/>
  <c r="C29" i="12"/>
  <c r="C30" i="12"/>
  <c r="C31" i="12"/>
  <c r="C24" i="12"/>
  <c r="A46" i="10"/>
  <c r="A37" i="10" l="1"/>
  <c r="A54" i="10"/>
  <c r="A49" i="10"/>
  <c r="A44" i="10"/>
  <c r="A40" i="10"/>
  <c r="A36" i="10"/>
  <c r="A32" i="10"/>
  <c r="A50" i="10"/>
  <c r="A41" i="10"/>
  <c r="A53" i="10"/>
  <c r="A51" i="10"/>
  <c r="A47" i="10"/>
  <c r="A43" i="10"/>
  <c r="A39" i="10"/>
  <c r="A35" i="10"/>
  <c r="A45" i="10"/>
  <c r="A33" i="10"/>
  <c r="A48" i="10"/>
  <c r="A52" i="10"/>
  <c r="A42" i="10"/>
  <c r="A38" i="10"/>
  <c r="A34" i="10"/>
  <c r="A36" i="12"/>
  <c r="A32" i="12"/>
  <c r="A35" i="12"/>
  <c r="A37" i="12"/>
  <c r="A39" i="13"/>
  <c r="A26" i="13"/>
  <c r="A28" i="13"/>
  <c r="A30" i="13"/>
  <c r="A32" i="13"/>
  <c r="A34" i="13"/>
  <c r="A36" i="13"/>
  <c r="A38" i="13"/>
  <c r="A25" i="13"/>
  <c r="A27" i="13"/>
  <c r="A29" i="13"/>
  <c r="A31" i="13"/>
  <c r="A33" i="13"/>
  <c r="A35" i="13"/>
  <c r="A37" i="13"/>
  <c r="A28" i="12"/>
  <c r="A26" i="12"/>
  <c r="A30" i="12"/>
  <c r="A25" i="12"/>
  <c r="A27" i="12"/>
  <c r="A29" i="12"/>
  <c r="A31" i="12"/>
  <c r="C20" i="9" l="1"/>
  <c r="C19" i="9"/>
  <c r="C19" i="11"/>
  <c r="C21" i="11"/>
  <c r="C22" i="11"/>
  <c r="C23" i="11"/>
  <c r="C24" i="11"/>
  <c r="C25" i="11"/>
  <c r="C26" i="11"/>
  <c r="C20" i="11"/>
  <c r="C18" i="11"/>
  <c r="C22" i="8"/>
  <c r="C30" i="7"/>
  <c r="C21" i="8" l="1"/>
  <c r="C20" i="8"/>
  <c r="C29" i="7"/>
  <c r="C28" i="7"/>
  <c r="A42" i="7" l="1"/>
  <c r="A50" i="7"/>
  <c r="A46" i="7"/>
  <c r="A49" i="7"/>
  <c r="A48" i="7"/>
  <c r="A47" i="7"/>
  <c r="A40" i="7"/>
  <c r="A45" i="7"/>
  <c r="A44" i="7"/>
  <c r="A43" i="7"/>
  <c r="A41" i="7"/>
  <c r="A39" i="7"/>
  <c r="A37" i="7"/>
  <c r="A38" i="7"/>
  <c r="A29" i="8"/>
  <c r="A30" i="8"/>
  <c r="A33" i="7"/>
  <c r="A35" i="7"/>
  <c r="A36" i="7"/>
  <c r="A31" i="7"/>
  <c r="A34" i="7"/>
  <c r="A32" i="7"/>
  <c r="A26" i="11"/>
  <c r="A21" i="11"/>
  <c r="A23" i="11"/>
  <c r="A25" i="11"/>
  <c r="A20" i="11"/>
  <c r="A22" i="11"/>
  <c r="A24" i="11"/>
  <c r="C29" i="10"/>
  <c r="C18" i="9"/>
  <c r="C20" i="6"/>
  <c r="C19" i="6"/>
  <c r="C18" i="6"/>
  <c r="A31" i="10" l="1"/>
  <c r="A26" i="9"/>
  <c r="A21" i="9"/>
  <c r="A23" i="9"/>
  <c r="A25" i="9"/>
  <c r="A20" i="9"/>
  <c r="A22" i="9"/>
  <c r="A24" i="9"/>
  <c r="A28" i="8"/>
  <c r="A23" i="8"/>
  <c r="A25" i="8"/>
  <c r="A27" i="8"/>
  <c r="A22" i="8"/>
  <c r="A24" i="8"/>
  <c r="A26" i="8"/>
  <c r="A30" i="7"/>
  <c r="A21" i="6" l="1"/>
  <c r="A23" i="6"/>
  <c r="A20" i="6"/>
  <c r="A22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<sst xmlns="http://schemas.openxmlformats.org/spreadsheetml/2006/main" count="522" uniqueCount="192">
  <si>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</si>
  <si>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</si>
  <si>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</si>
  <si>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</si>
  <si>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</si>
  <si>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</si>
  <si>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</si>
  <si>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</si>
  <si>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</si>
  <si>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</si>
  <si>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</si>
  <si>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</si>
  <si>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</si>
  <si>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</si>
  <si>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</si>
  <si>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</si>
  <si>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</si>
  <si>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</si>
  <si>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</si>
  <si>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</si>
  <si>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</si>
  <si>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</si>
  <si>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</si>
  <si>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</si>
  <si>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</si>
  <si>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</si>
  <si>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</si>
  <si>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</si>
  <si>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</si>
  <si>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</si>
  <si>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</si>
  <si>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</si>
  <si>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</si>
  <si>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</si>
  <si>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</si>
  <si>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</si>
  <si>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</si>
  <si>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</si>
  <si>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</si>
  <si>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</si>
  <si>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</si>
  <si>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</si>
  <si>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</si>
  <si>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</si>
  <si>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</si>
  <si>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</si>
  <si>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</si>
  <si>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</si>
  <si>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</si>
  <si>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</si>
  <si>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</si>
  <si>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</si>
  <si>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</si>
  <si>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</si>
  <si>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</si>
  <si>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</si>
  <si>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</si>
  <si>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</si>
  <si>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</si>
  <si>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</si>
  <si>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</si>
  <si>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</si>
  <si>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</si>
  <si>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</si>
  <si>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</si>
  <si>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</si>
  <si>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</si>
  <si>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</si>
  <si>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</si>
  <si>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</si>
  <si>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</si>
  <si>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</si>
  <si>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</si>
  <si>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</si>
  <si>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</si>
  <si>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</si>
  <si>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</si>
  <si>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</si>
  <si>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</si>
  <si>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</si>
  <si>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</si>
  <si>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</si>
  <si>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</si>
  <si>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</si>
  <si>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</si>
  <si>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</si>
  <si>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</si>
  <si>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</si>
  <si>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</si>
  <si>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</si>
  <si>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</si>
  <si>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</si>
  <si>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</si>
  <si>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</si>
  <si>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interger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</si>
  <si>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</si>
  <si>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</si>
  <si>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</si>
  <si>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</si>
  <si>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</si>
  <si>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</si>
  <si>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</si>
  <si>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</si>
  <si>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</si>
  <si>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</si>
  <si>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</si>
  <si>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</si>
  <si>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</si>
  <si>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</si>
  <si>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</si>
  <si>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</si>
  <si>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</si>
  <si>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</si>
  <si>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</si>
  <si>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</si>
  <si>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</si>
  <si>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</si>
  <si>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</si>
  <si>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</si>
  <si>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</si>
  <si>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</si>
  <si>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</si>
  <si>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</si>
  <si>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</si>
  <si>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</si>
  <si>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</si>
  <si>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RT01</t>
  </si>
  <si>
    <t>RT02</t>
  </si>
  <si>
    <t>RT03</t>
  </si>
  <si>
    <t>RT04</t>
  </si>
  <si>
    <t>RO001</t>
  </si>
  <si>
    <t>RO002</t>
  </si>
  <si>
    <t>RO003</t>
  </si>
  <si>
    <t>RO004</t>
  </si>
  <si>
    <t>RO005</t>
  </si>
  <si>
    <t>RO006</t>
  </si>
  <si>
    <t>RO007</t>
  </si>
  <si>
    <t>In use</t>
  </si>
  <si>
    <t>Cancelled</t>
  </si>
  <si>
    <t>Not in use</t>
  </si>
  <si>
    <t>Cleaning</t>
  </si>
  <si>
    <t>Fixing</t>
  </si>
  <si>
    <t>hung@gmail</t>
  </si>
  <si>
    <t>FPT</t>
  </si>
  <si>
    <t>Hoa Lac</t>
  </si>
  <si>
    <t>cho hut thuoc</t>
  </si>
  <si>
    <t>Vũ Trần Hoàng</t>
  </si>
  <si>
    <t>Nguyễn Việt Hưng</t>
  </si>
  <si>
    <t>Đặng Công Sơn</t>
  </si>
  <si>
    <t>Trân Bá Quyền</t>
  </si>
  <si>
    <t>Đang Đức Mạnh</t>
  </si>
  <si>
    <t>RO008</t>
  </si>
  <si>
    <t>RO009</t>
  </si>
  <si>
    <t>New</t>
  </si>
  <si>
    <t>Processed</t>
  </si>
  <si>
    <t>Finish</t>
  </si>
  <si>
    <t>RS04</t>
  </si>
  <si>
    <t>RS05</t>
  </si>
  <si>
    <t>customer_name</t>
  </si>
  <si>
    <t>customer_identity_card</t>
  </si>
  <si>
    <t>customer_phone</t>
  </si>
  <si>
    <t>customer_email</t>
  </si>
  <si>
    <t>update_ymd</t>
  </si>
  <si>
    <t>timestamp</t>
  </si>
  <si>
    <t>payment_type_id</t>
  </si>
  <si>
    <t>accountant_id</t>
  </si>
  <si>
    <t>receptionist_id</t>
  </si>
  <si>
    <t>tax_code</t>
  </si>
  <si>
    <t>amount</t>
  </si>
  <si>
    <t>creater_nm</t>
  </si>
  <si>
    <t>invoice_id</t>
  </si>
  <si>
    <t>quantity</t>
  </si>
  <si>
    <t>amount_total</t>
  </si>
  <si>
    <t>RO010</t>
  </si>
  <si>
    <t>RO011</t>
  </si>
  <si>
    <t>RO012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</si>
  <si>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</si>
  <si>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</si>
  <si>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</si>
  <si>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</si>
  <si>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</si>
  <si>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</si>
  <si>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</si>
  <si>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</si>
  <si>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</si>
  <si>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Double</t>
  </si>
  <si>
    <t>Single</t>
  </si>
  <si>
    <t>Twins</t>
  </si>
  <si>
    <t>Extra</t>
  </si>
  <si>
    <t>Processing</t>
  </si>
  <si>
    <t>date_in</t>
  </si>
  <si>
    <t>date_out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</si>
</sst>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0" borderId="0"/>
    <xf numFmtId="0" fontId="2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5" fillId="0" borderId="1" xfId="2" applyBorder="1"/>
    <xf numFmtId="0" fontId="0" fillId="0" borderId="2" xfId="0" applyFill="1" applyBorder="1"/>
    <xf numFmtId="0" fontId="0" fillId="0" borderId="1" xfId="0" applyFill="1" applyBorder="1"/>
    <xf numFmtId="49" fontId="17" fillId="2" borderId="1" xfId="0" applyNumberFormat="1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vertical="center"/>
    </xf>
    <xf numFmtId="49" fontId="17" fillId="2" borderId="4" xfId="0" applyNumberFormat="1" applyFont="1" applyFill="1" applyBorder="1" applyAlignment="1">
      <alignment vertical="center"/>
    </xf>
    <xf numFmtId="49" fontId="17" fillId="2" borderId="5" xfId="0" applyNumberFormat="1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vertical="center"/>
    </xf>
    <xf numFmtId="49" fontId="17" fillId="6" borderId="3" xfId="0" applyNumberFormat="1" applyFont="1" applyFill="1" applyBorder="1" applyAlignment="1">
      <alignment vertical="center"/>
    </xf>
    <xf numFmtId="49" fontId="17" fillId="6" borderId="4" xfId="0" applyNumberFormat="1" applyFont="1" applyFill="1" applyBorder="1" applyAlignment="1">
      <alignment vertical="center"/>
    </xf>
    <xf numFmtId="49" fontId="17" fillId="6" borderId="5" xfId="0" applyNumberFormat="1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 t="shared" ref="A19:A22" si="0"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 t="shared" ref="C19:C22" si="1"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 t="shared" si="0"/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 t="shared" si="1"/>
        <v>U0300','QuyenTB','234567','20170603','0','0','20170603','U0100','HungNV','20170604','','');</v>
      </c>
    </row>
    <row r="21" spans="1:3">
      <c r="A21" t="str">
        <f t="shared" si="0"/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 t="shared" si="1"/>
        <v>U0400','SonDC','345678','20170604','0','0','20170604','U0100','HungNV','20170605','','');</v>
      </c>
    </row>
    <row r="22" spans="1:3">
      <c r="A22" t="str">
        <f t="shared" si="0"/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 t="shared" si="1"/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0"/>
  <sheetViews>
    <sheetView workbookViewId="0">
      <selection activeCell="C5" sqref="C5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96</v>
      </c>
      <c r="E3" s="13" t="s">
        <v>79</v>
      </c>
      <c r="F3" s="15" t="s">
        <v>95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100</v>
      </c>
      <c r="G4" s="22" t="s">
        <v>77</v>
      </c>
    </row>
    <row r="5" spans="2:7">
      <c r="B5" s="32"/>
      <c r="C5" s="1" t="s">
        <v>130</v>
      </c>
      <c r="D5" s="1" t="s">
        <v>126</v>
      </c>
      <c r="E5" s="1">
        <v>1</v>
      </c>
      <c r="F5" s="1" t="s">
        <v>121</v>
      </c>
      <c r="G5" s="1">
        <v>101</v>
      </c>
    </row>
    <row r="6" spans="2:7">
      <c r="B6" s="32"/>
      <c r="C6" s="1" t="s">
        <v>131</v>
      </c>
      <c r="D6" s="1" t="s">
        <v>126</v>
      </c>
      <c r="E6" s="1">
        <v>1</v>
      </c>
      <c r="F6" s="1" t="s">
        <v>121</v>
      </c>
      <c r="G6" s="1">
        <v>102</v>
      </c>
    </row>
    <row r="7" spans="2:7">
      <c r="B7" s="32"/>
      <c r="C7" s="1" t="s">
        <v>132</v>
      </c>
      <c r="D7" s="1" t="s">
        <v>126</v>
      </c>
      <c r="E7" s="1">
        <v>1</v>
      </c>
      <c r="F7" s="1" t="s">
        <v>121</v>
      </c>
      <c r="G7" s="1">
        <v>103</v>
      </c>
    </row>
    <row r="8" spans="2:7">
      <c r="B8" s="32"/>
      <c r="C8" s="1" t="s">
        <v>133</v>
      </c>
      <c r="D8" s="1" t="s">
        <v>126</v>
      </c>
      <c r="E8" s="1">
        <v>1</v>
      </c>
      <c r="F8" s="1" t="s">
        <v>121</v>
      </c>
      <c r="G8" s="1">
        <v>104</v>
      </c>
    </row>
    <row r="9" spans="2:7">
      <c r="B9" s="32"/>
      <c r="C9" s="1" t="s">
        <v>134</v>
      </c>
      <c r="D9" s="1" t="s">
        <v>126</v>
      </c>
      <c r="E9" s="1">
        <v>1</v>
      </c>
      <c r="F9" s="1" t="s">
        <v>121</v>
      </c>
      <c r="G9" s="1">
        <v>105</v>
      </c>
    </row>
    <row r="10" spans="2:7">
      <c r="B10" s="32"/>
      <c r="C10" s="1" t="s">
        <v>135</v>
      </c>
      <c r="D10" s="1" t="s">
        <v>127</v>
      </c>
      <c r="E10" s="1">
        <v>2</v>
      </c>
      <c r="F10" s="1" t="s">
        <v>121</v>
      </c>
      <c r="G10" s="1">
        <v>201</v>
      </c>
    </row>
    <row r="11" spans="2:7">
      <c r="B11" s="32"/>
      <c r="C11" s="1" t="s">
        <v>136</v>
      </c>
      <c r="D11" s="1" t="s">
        <v>127</v>
      </c>
      <c r="E11" s="1">
        <v>2</v>
      </c>
      <c r="F11" s="1" t="s">
        <v>121</v>
      </c>
      <c r="G11" s="1">
        <v>202</v>
      </c>
    </row>
    <row r="12" spans="2:7">
      <c r="C12" s="1" t="s">
        <v>151</v>
      </c>
      <c r="D12" s="1" t="s">
        <v>127</v>
      </c>
      <c r="E12" s="1">
        <v>2</v>
      </c>
      <c r="F12" s="1" t="s">
        <v>121</v>
      </c>
      <c r="G12" s="1">
        <v>203</v>
      </c>
    </row>
    <row r="13" spans="2:7">
      <c r="C13" s="1" t="s">
        <v>152</v>
      </c>
      <c r="D13" s="1" t="s">
        <v>127</v>
      </c>
      <c r="E13" s="1">
        <v>2</v>
      </c>
      <c r="F13" s="1" t="s">
        <v>121</v>
      </c>
      <c r="G13" s="1">
        <v>204</v>
      </c>
    </row>
    <row r="14" spans="2:7">
      <c r="C14" s="1" t="s">
        <v>173</v>
      </c>
      <c r="D14" s="1" t="s">
        <v>127</v>
      </c>
      <c r="E14" s="1">
        <v>2</v>
      </c>
      <c r="F14" s="1" t="s">
        <v>121</v>
      </c>
      <c r="G14" s="1">
        <v>205</v>
      </c>
    </row>
    <row r="15" spans="2:7">
      <c r="C15" s="1" t="s">
        <v>174</v>
      </c>
      <c r="D15" s="35" t="s">
        <v>128</v>
      </c>
      <c r="E15" s="35">
        <v>3</v>
      </c>
      <c r="F15" s="1" t="s">
        <v>121</v>
      </c>
      <c r="G15" s="35">
        <v>301</v>
      </c>
    </row>
    <row r="16" spans="2:7" ht="16.5" customHeight="1">
      <c r="C16" s="1" t="s">
        <v>175</v>
      </c>
      <c r="D16" s="35" t="s">
        <v>128</v>
      </c>
      <c r="E16" s="35">
        <v>3</v>
      </c>
      <c r="F16" s="1" t="s">
        <v>121</v>
      </c>
      <c r="G16" s="35">
        <v>302</v>
      </c>
    </row>
    <row r="17" spans="1:7" ht="16.5" customHeight="1">
      <c r="C17" s="1" t="s">
        <v>176</v>
      </c>
      <c r="D17" s="35" t="s">
        <v>128</v>
      </c>
      <c r="E17" s="35">
        <v>3</v>
      </c>
      <c r="F17" s="1" t="s">
        <v>121</v>
      </c>
      <c r="G17" s="35">
        <v>303</v>
      </c>
    </row>
    <row r="18" spans="1:7" ht="16.5" customHeight="1">
      <c r="C18" s="1" t="s">
        <v>177</v>
      </c>
      <c r="D18" s="35" t="s">
        <v>128</v>
      </c>
      <c r="E18" s="35">
        <v>3</v>
      </c>
      <c r="F18" s="1" t="s">
        <v>121</v>
      </c>
      <c r="G18" s="35">
        <v>304</v>
      </c>
    </row>
    <row r="19" spans="1:7" ht="16.5" customHeight="1">
      <c r="C19" s="1" t="s">
        <v>178</v>
      </c>
      <c r="D19" s="35" t="s">
        <v>128</v>
      </c>
      <c r="E19" s="35">
        <v>3</v>
      </c>
      <c r="F19" s="1" t="s">
        <v>121</v>
      </c>
      <c r="G19" s="35">
        <v>305</v>
      </c>
    </row>
    <row r="20" spans="1:7" ht="16.5" customHeight="1">
      <c r="C20" s="1" t="s">
        <v>179</v>
      </c>
      <c r="D20" s="35" t="s">
        <v>129</v>
      </c>
      <c r="E20" s="35">
        <v>4</v>
      </c>
      <c r="F20" s="1" t="s">
        <v>121</v>
      </c>
      <c r="G20" s="35">
        <v>401</v>
      </c>
    </row>
    <row r="21" spans="1:7">
      <c r="C21" s="1" t="s">
        <v>180</v>
      </c>
      <c r="D21" s="35" t="s">
        <v>129</v>
      </c>
      <c r="E21" s="35">
        <v>4</v>
      </c>
      <c r="F21" s="1" t="s">
        <v>121</v>
      </c>
      <c r="G21" s="35">
        <v>402</v>
      </c>
    </row>
    <row r="22" spans="1:7">
      <c r="C22" s="1" t="s">
        <v>181</v>
      </c>
      <c r="D22" s="35" t="s">
        <v>129</v>
      </c>
      <c r="E22" s="35">
        <v>4</v>
      </c>
      <c r="F22" s="1" t="s">
        <v>121</v>
      </c>
      <c r="G22" s="35">
        <v>403</v>
      </c>
    </row>
    <row r="23" spans="1:7">
      <c r="C23" s="1" t="s">
        <v>182</v>
      </c>
      <c r="D23" s="35" t="s">
        <v>129</v>
      </c>
      <c r="E23" s="35">
        <v>4</v>
      </c>
      <c r="F23" s="1" t="s">
        <v>121</v>
      </c>
      <c r="G23" s="35">
        <v>404</v>
      </c>
    </row>
    <row r="24" spans="1:7">
      <c r="C24" s="1" t="s">
        <v>183</v>
      </c>
      <c r="D24" s="35" t="s">
        <v>129</v>
      </c>
      <c r="E24" s="35">
        <v>4</v>
      </c>
      <c r="F24" s="1" t="s">
        <v>121</v>
      </c>
      <c r="G24" s="35">
        <v>405</v>
      </c>
    </row>
    <row r="25" spans="1:7">
      <c r="C25" s="1" t="s">
        <v>184</v>
      </c>
      <c r="D25" s="35" t="s">
        <v>129</v>
      </c>
      <c r="E25" s="35">
        <v>4</v>
      </c>
      <c r="F25" s="1" t="s">
        <v>121</v>
      </c>
      <c r="G25" s="35">
        <v>406</v>
      </c>
    </row>
    <row r="26" spans="1:7">
      <c r="C26" s="19"/>
    </row>
    <row r="28" spans="1:7">
      <c r="C28" s="23" t="str">
        <f xml:space="preserve"> "INSERT INTO tbl_room("</f>
        <v>INSERT INTO tbl_room(</v>
      </c>
    </row>
    <row r="29" spans="1:7">
      <c r="C29" s="23" t="str">
        <f>" "&amp;C3&amp;","&amp;D3&amp;","&amp;E3&amp;","&amp;F3&amp;","&amp;G3&amp;") VALUES('"</f>
        <v xml:space="preserve"> room_id,room_type_id,floor,status_id,room_number) VALUES('</v>
      </c>
    </row>
    <row r="30" spans="1:7" ht="15.75" customHeight="1">
      <c r="A30" s="23" t="str">
        <f t="shared" ref="A30" si="0">$C$28&amp;$C$29&amp;C30</f>
        <v>INSERT INTO tbl_room( room_id,room_type_id,floor,status_id,room_number) VALUES('RO001','RT01','1','RO01','101');</v>
      </c>
      <c r="C30" s="23" t="str">
        <f>""&amp;C5&amp;"','"&amp;D5&amp;"','"&amp;E5&amp;"','"&amp;F5&amp;"','"&amp;G5&amp;"');"</f>
        <v>RO001','RT01','1','RO01','101');</v>
      </c>
    </row>
    <row r="31" spans="1:7" ht="15.75" customHeight="1">
      <c r="A31" s="23" t="str">
        <f t="shared" ref="A31:A37" si="1">$C$28&amp;$C$29&amp;C31</f>
        <v>INSERT INTO tbl_room( room_id,room_type_id,floor,status_id,room_number) VALUES('RO002','RT01','1','RO01','102');</v>
      </c>
      <c r="C31" s="23" t="str">
        <f t="shared" ref="C31:C50" si="2">""&amp;C6&amp;"','"&amp;D6&amp;"','"&amp;E6&amp;"','"&amp;F6&amp;"','"&amp;G6&amp;"');"</f>
        <v>RO002','RT01','1','RO01','102');</v>
      </c>
    </row>
    <row r="32" spans="1:7" ht="15.75" customHeight="1">
      <c r="A32" s="23" t="str">
        <f t="shared" si="1"/>
        <v>INSERT INTO tbl_room( room_id,room_type_id,floor,status_id,room_number) VALUES('RO003','RT01','1','RO01','103');</v>
      </c>
      <c r="C32" s="23" t="str">
        <f t="shared" si="2"/>
        <v>RO003','RT01','1','RO01','103');</v>
      </c>
    </row>
    <row r="33" spans="1:3" ht="15.75" customHeight="1">
      <c r="A33" s="23" t="str">
        <f t="shared" si="1"/>
        <v>INSERT INTO tbl_room( room_id,room_type_id,floor,status_id,room_number) VALUES('RO004','RT01','1','RO01','104');</v>
      </c>
      <c r="C33" s="23" t="str">
        <f t="shared" si="2"/>
        <v>RO004','RT01','1','RO01','104');</v>
      </c>
    </row>
    <row r="34" spans="1:3" ht="15.75" customHeight="1">
      <c r="A34" s="23" t="str">
        <f t="shared" si="1"/>
        <v>INSERT INTO tbl_room( room_id,room_type_id,floor,status_id,room_number) VALUES('RO005','RT01','1','RO01','105');</v>
      </c>
      <c r="C34" s="23" t="str">
        <f t="shared" si="2"/>
        <v>RO005','RT01','1','RO01','105');</v>
      </c>
    </row>
    <row r="35" spans="1:3" ht="15.75" customHeight="1">
      <c r="A35" s="23" t="str">
        <f t="shared" si="1"/>
        <v>INSERT INTO tbl_room( room_id,room_type_id,floor,status_id,room_number) VALUES('RO006','RT02','2','RO01','201');</v>
      </c>
      <c r="C35" s="23" t="str">
        <f t="shared" si="2"/>
        <v>RO006','RT02','2','RO01','201');</v>
      </c>
    </row>
    <row r="36" spans="1:3" ht="15.75" customHeight="1">
      <c r="A36" s="23" t="str">
        <f t="shared" si="1"/>
        <v>INSERT INTO tbl_room( room_id,room_type_id,floor,status_id,room_number) VALUES('RO007','RT02','2','RO01','202');</v>
      </c>
      <c r="C36" s="23" t="str">
        <f t="shared" si="2"/>
        <v>RO007','RT02','2','RO01','202');</v>
      </c>
    </row>
    <row r="37" spans="1:3" ht="15.75" customHeight="1">
      <c r="A37" s="23" t="str">
        <f t="shared" si="1"/>
        <v>INSERT INTO tbl_room( room_id,room_type_id,floor,status_id,room_number) VALUES('RO008','RT02','2','RO01','203');</v>
      </c>
      <c r="C37" s="23" t="str">
        <f t="shared" si="2"/>
        <v>RO008','RT02','2','RO01','203');</v>
      </c>
    </row>
    <row r="38" spans="1:3" ht="15.75" customHeight="1">
      <c r="A38" s="23" t="str">
        <f t="shared" ref="A38:A46" si="3">$C$28&amp;$C$29&amp;C38</f>
        <v>INSERT INTO tbl_room( room_id,room_type_id,floor,status_id,room_number) VALUES('RO009','RT02','2','RO01','204');</v>
      </c>
      <c r="C38" s="23" t="str">
        <f t="shared" si="2"/>
        <v>RO009','RT02','2','RO01','204');</v>
      </c>
    </row>
    <row r="39" spans="1:3" ht="15.75" customHeight="1">
      <c r="A39" s="23" t="str">
        <f t="shared" si="3"/>
        <v>INSERT INTO tbl_room( room_id,room_type_id,floor,status_id,room_number) VALUES('RO010','RT02','2','RO01','205');</v>
      </c>
      <c r="C39" s="23" t="str">
        <f t="shared" si="2"/>
        <v>RO010','RT02','2','RO01','205');</v>
      </c>
    </row>
    <row r="40" spans="1:3" ht="15.75" customHeight="1">
      <c r="A40" s="23" t="str">
        <f t="shared" si="3"/>
        <v>INSERT INTO tbl_room( room_id,room_type_id,floor,status_id,room_number) VALUES('RO011','RT03','3','RO01','301');</v>
      </c>
      <c r="C40" s="23" t="str">
        <f t="shared" si="2"/>
        <v>RO011','RT03','3','RO01','301');</v>
      </c>
    </row>
    <row r="41" spans="1:3" ht="15.75" customHeight="1">
      <c r="A41" s="23" t="str">
        <f t="shared" si="3"/>
        <v>INSERT INTO tbl_room( room_id,room_type_id,floor,status_id,room_number) VALUES('RO012','RT03','3','RO01','302');</v>
      </c>
      <c r="C41" s="23" t="str">
        <f t="shared" si="2"/>
        <v>RO012','RT03','3','RO01','302');</v>
      </c>
    </row>
    <row r="42" spans="1:3" ht="15.75" customHeight="1">
      <c r="A42" s="23" t="str">
        <f t="shared" si="3"/>
        <v>INSERT INTO tbl_room( room_id,room_type_id,floor,status_id,room_number) VALUES('RO013','RT03','3','RO01','303');</v>
      </c>
      <c r="C42" s="23" t="str">
        <f t="shared" si="2"/>
        <v>RO013','RT03','3','RO01','303');</v>
      </c>
    </row>
    <row r="43" spans="1:3" ht="15.75" customHeight="1">
      <c r="A43" s="23" t="str">
        <f t="shared" si="3"/>
        <v>INSERT INTO tbl_room( room_id,room_type_id,floor,status_id,room_number) VALUES('RO014','RT03','3','RO01','304');</v>
      </c>
      <c r="C43" s="23" t="str">
        <f t="shared" si="2"/>
        <v>RO014','RT03','3','RO01','304');</v>
      </c>
    </row>
    <row r="44" spans="1:3" ht="15.75" customHeight="1">
      <c r="A44" s="23" t="str">
        <f t="shared" si="3"/>
        <v>INSERT INTO tbl_room( room_id,room_type_id,floor,status_id,room_number) VALUES('RO015','RT03','3','RO01','305');</v>
      </c>
      <c r="C44" s="23" t="str">
        <f t="shared" si="2"/>
        <v>RO015','RT03','3','RO01','305');</v>
      </c>
    </row>
    <row r="45" spans="1:3" ht="15.75" customHeight="1">
      <c r="A45" s="23" t="str">
        <f t="shared" si="3"/>
        <v>INSERT INTO tbl_room( room_id,room_type_id,floor,status_id,room_number) VALUES('RO016','RT04','4','RO01','401');</v>
      </c>
      <c r="C45" s="23" t="str">
        <f t="shared" si="2"/>
        <v>RO016','RT04','4','RO01','401');</v>
      </c>
    </row>
    <row r="46" spans="1:3" ht="15.75" customHeight="1">
      <c r="A46" s="23" t="str">
        <f t="shared" si="3"/>
        <v>INSERT INTO tbl_room( room_id,room_type_id,floor,status_id,room_number) VALUES('RO017','RT04','4','RO01','402');</v>
      </c>
      <c r="C46" s="23" t="str">
        <f t="shared" si="2"/>
        <v>RO017','RT04','4','RO01','402');</v>
      </c>
    </row>
    <row r="47" spans="1:3" ht="15.75" customHeight="1">
      <c r="A47" s="23" t="str">
        <f t="shared" ref="A47:A50" si="4">$C$28&amp;$C$29&amp;C47</f>
        <v>INSERT INTO tbl_room( room_id,room_type_id,floor,status_id,room_number) VALUES('RO018','RT04','4','RO01','403');</v>
      </c>
      <c r="C47" s="23" t="str">
        <f t="shared" si="2"/>
        <v>RO018','RT04','4','RO01','403');</v>
      </c>
    </row>
    <row r="48" spans="1:3" ht="15.75" customHeight="1">
      <c r="A48" s="23" t="str">
        <f t="shared" si="4"/>
        <v>INSERT INTO tbl_room( room_id,room_type_id,floor,status_id,room_number) VALUES('RO019','RT04','4','RO01','404');</v>
      </c>
      <c r="C48" s="23" t="str">
        <f t="shared" si="2"/>
        <v>RO019','RT04','4','RO01','404');</v>
      </c>
    </row>
    <row r="49" spans="1:3" ht="15.75" customHeight="1">
      <c r="A49" s="23" t="str">
        <f t="shared" si="4"/>
        <v>INSERT INTO tbl_room( room_id,room_type_id,floor,status_id,room_number) VALUES('RO020','RT04','4','RO01','405');</v>
      </c>
      <c r="C49" s="23" t="str">
        <f t="shared" si="2"/>
        <v>RO020','RT04','4','RO01','405');</v>
      </c>
    </row>
    <row r="50" spans="1:3" ht="15.75" customHeight="1">
      <c r="A50" s="23" t="str">
        <f t="shared" si="4"/>
        <v>INSERT INTO tbl_room( room_id,room_type_id,floor,status_id,room_number) VALUES('RO021','RT04','4','RO01','406');</v>
      </c>
      <c r="C50" s="23" t="str">
        <f t="shared" si="2"/>
        <v>RO021','RT04','4','RO01','406');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105</v>
      </c>
      <c r="D3" s="15" t="s">
        <v>106</v>
      </c>
      <c r="E3" s="15" t="s">
        <v>107</v>
      </c>
      <c r="F3" s="14" t="s">
        <v>108</v>
      </c>
      <c r="G3" s="16" t="s">
        <v>109</v>
      </c>
      <c r="H3" s="16" t="s">
        <v>110</v>
      </c>
      <c r="I3" s="16" t="s">
        <v>111</v>
      </c>
      <c r="J3" s="12" t="s">
        <v>112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113</v>
      </c>
      <c r="G4" s="24" t="s">
        <v>85</v>
      </c>
      <c r="H4" s="24" t="s">
        <v>99</v>
      </c>
      <c r="I4" s="24" t="s">
        <v>81</v>
      </c>
      <c r="J4" s="22" t="s">
        <v>85</v>
      </c>
    </row>
    <row r="5" spans="2:10">
      <c r="B5" s="1"/>
      <c r="C5" s="1" t="s">
        <v>146</v>
      </c>
      <c r="D5" s="1">
        <v>126491311</v>
      </c>
      <c r="E5" s="34" t="s">
        <v>142</v>
      </c>
      <c r="F5" s="1">
        <v>123456789</v>
      </c>
      <c r="G5" s="1" t="s">
        <v>143</v>
      </c>
      <c r="H5" s="1" t="s">
        <v>144</v>
      </c>
      <c r="I5" s="1">
        <v>123456566</v>
      </c>
      <c r="J5" s="1" t="s">
        <v>116</v>
      </c>
    </row>
    <row r="6" spans="2:10">
      <c r="B6" s="1"/>
      <c r="C6" s="1" t="s">
        <v>147</v>
      </c>
      <c r="D6" s="1">
        <v>841318413</v>
      </c>
      <c r="E6" s="34" t="s">
        <v>142</v>
      </c>
      <c r="F6" s="1">
        <v>123456789</v>
      </c>
      <c r="G6" s="1" t="s">
        <v>143</v>
      </c>
      <c r="H6" s="1" t="s">
        <v>144</v>
      </c>
      <c r="I6" s="1">
        <v>123456566</v>
      </c>
      <c r="J6" s="1" t="s">
        <v>116</v>
      </c>
    </row>
    <row r="7" spans="2:10">
      <c r="B7" s="1"/>
      <c r="C7" s="1" t="s">
        <v>148</v>
      </c>
      <c r="D7" s="1">
        <v>511974121</v>
      </c>
      <c r="E7" s="34" t="s">
        <v>142</v>
      </c>
      <c r="F7" s="1">
        <v>123456789</v>
      </c>
      <c r="G7" s="1" t="s">
        <v>143</v>
      </c>
      <c r="H7" s="1" t="s">
        <v>144</v>
      </c>
      <c r="I7" s="1">
        <v>123456566</v>
      </c>
      <c r="J7" s="1" t="s">
        <v>116</v>
      </c>
    </row>
    <row r="8" spans="2:10">
      <c r="B8" s="1"/>
      <c r="C8" s="1" t="s">
        <v>149</v>
      </c>
      <c r="D8" s="1">
        <v>648413161</v>
      </c>
      <c r="E8" s="34" t="s">
        <v>142</v>
      </c>
      <c r="F8" s="1">
        <v>123456789</v>
      </c>
      <c r="G8" s="1" t="s">
        <v>143</v>
      </c>
      <c r="H8" s="1" t="s">
        <v>144</v>
      </c>
      <c r="I8" s="1">
        <v>123456566</v>
      </c>
      <c r="J8" s="1" t="s">
        <v>116</v>
      </c>
    </row>
    <row r="9" spans="2:10">
      <c r="B9" s="1"/>
      <c r="C9" s="1" t="s">
        <v>150</v>
      </c>
      <c r="D9" s="1">
        <v>884131988</v>
      </c>
      <c r="E9" s="34" t="s">
        <v>142</v>
      </c>
      <c r="F9" s="1">
        <v>123456789</v>
      </c>
      <c r="G9" s="1" t="s">
        <v>143</v>
      </c>
      <c r="H9" s="1" t="s">
        <v>144</v>
      </c>
      <c r="I9" s="1">
        <v>123456566</v>
      </c>
      <c r="J9" s="1" t="s">
        <v>116</v>
      </c>
    </row>
    <row r="10" spans="2:10">
      <c r="B10" s="1"/>
      <c r="C10" s="1" t="s">
        <v>114</v>
      </c>
      <c r="D10" s="1">
        <v>651987841</v>
      </c>
      <c r="E10" s="34" t="s">
        <v>142</v>
      </c>
      <c r="F10" s="1">
        <v>123456789</v>
      </c>
      <c r="G10" s="1" t="s">
        <v>143</v>
      </c>
      <c r="H10" s="1" t="s">
        <v>144</v>
      </c>
      <c r="I10" s="1">
        <v>123456566</v>
      </c>
      <c r="J10" s="1" t="s">
        <v>116</v>
      </c>
    </row>
    <row r="11" spans="2:10">
      <c r="B11" s="1"/>
      <c r="C11" s="1" t="s">
        <v>115</v>
      </c>
      <c r="D11" s="1">
        <v>484216848</v>
      </c>
      <c r="E11" s="34" t="s">
        <v>142</v>
      </c>
      <c r="F11" s="1">
        <v>123456789</v>
      </c>
      <c r="G11" s="1" t="s">
        <v>143</v>
      </c>
      <c r="H11" s="1" t="s">
        <v>144</v>
      </c>
      <c r="I11" s="1">
        <v>123456566</v>
      </c>
      <c r="J11" s="1" t="s">
        <v>116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"&amp;C3&amp;","&amp;D3&amp;","&amp;E3&amp;","&amp;F3&amp;","&amp;G3&amp;","&amp;H3&amp;","&amp;I3&amp;","&amp;J3&amp;") VALUES('"</f>
        <v xml:space="preserve"> name,phone,mail,identity_card,company,address,company_phone,country) VALUES('</v>
      </c>
    </row>
    <row r="20" spans="1:3">
      <c r="A20" s="23" t="str">
        <f>$C$18&amp;$C$19&amp;C20</f>
        <v>INSERT INTO tbl_guest( name,phone,mail,identity_card,company,address,company_phone,country) VALUES('Vũ Trần Hoàng','126491311','hung@gmail','123456789','FPT','Hoa Lac','123456566','Vietnam');</v>
      </c>
      <c r="C20" s="23" t="str">
        <f>""&amp;C5&amp;"','"&amp;D5&amp;"','"&amp;E5&amp;"','"&amp;F5&amp;"','"&amp;G5&amp;"','"&amp;H5&amp;"','"&amp;I5&amp;"','"&amp;J5&amp;"');"</f>
        <v>Vũ Trần Hoàng','126491311','hung@gmail','123456789','FPT','Hoa Lac','123456566','Vietnam');</v>
      </c>
    </row>
    <row r="21" spans="1:3">
      <c r="A21" s="23" t="str">
        <f t="shared" ref="A21:A26" si="0">$C$18&amp;$C$19&amp;C21</f>
        <v>INSERT INTO tbl_guest( name,phone,mail,identity_card,company,address,company_phone,country) VALUES('Nguyễn Việt Hưng','841318413','hung@gmail','123456789','FPT','Hoa Lac','123456566','Vietnam');</v>
      </c>
      <c r="C21" s="23" t="str">
        <f t="shared" ref="C21:C26" si="1">""&amp;C6&amp;"','"&amp;D6&amp;"','"&amp;E6&amp;"','"&amp;F6&amp;"','"&amp;G6&amp;"','"&amp;H6&amp;"','"&amp;I6&amp;"','"&amp;J6&amp;"');"</f>
        <v>Nguyễn Việt Hưng','841318413','hung@gmail','123456789','FPT','Hoa Lac','123456566','Vietnam');</v>
      </c>
    </row>
    <row r="22" spans="1:3">
      <c r="A22" s="23" t="str">
        <f t="shared" si="0"/>
        <v>INSERT INTO tbl_guest( name,phone,mail,identity_card,company,address,company_phone,country) VALUES('Đặng Công Sơn','511974121','hung@gmail','123456789','FPT','Hoa Lac','123456566','Vietnam');</v>
      </c>
      <c r="C22" s="23" t="str">
        <f t="shared" si="1"/>
        <v>Đặng Công Sơn','511974121','hung@gmail','123456789','FPT','Hoa Lac','123456566','Vietnam');</v>
      </c>
    </row>
    <row r="23" spans="1:3">
      <c r="A23" s="23" t="str">
        <f t="shared" si="0"/>
        <v>INSERT INTO tbl_guest( name,phone,mail,identity_card,company,address,company_phone,country) VALUES('Trân Bá Quyền','648413161','hung@gmail','123456789','FPT','Hoa Lac','123456566','Vietnam');</v>
      </c>
      <c r="C23" s="23" t="str">
        <f t="shared" si="1"/>
        <v>Trân Bá Quyền','648413161','hung@gmail','123456789','FPT','Hoa Lac','123456566','Vietnam');</v>
      </c>
    </row>
    <row r="24" spans="1:3">
      <c r="A24" s="23" t="str">
        <f t="shared" si="0"/>
        <v>INSERT INTO tbl_guest( name,phone,mail,identity_card,company,address,company_phone,country) VALUES('Đang Đức Mạnh','884131988','hung@gmail','123456789','FPT','Hoa Lac','123456566','Vietnam');</v>
      </c>
      <c r="C24" s="23" t="str">
        <f t="shared" si="1"/>
        <v>Đang Đức Mạnh','884131988','hung@gmail','123456789','FPT','Hoa Lac','123456566','Vietnam');</v>
      </c>
    </row>
    <row r="25" spans="1:3">
      <c r="A25" s="23" t="str">
        <f t="shared" si="0"/>
        <v>INSERT INTO tbl_guest( name,phone,mail,identity_card,company,address,company_phone,country) VALUES('Do Hong Khoi','651987841','hung@gmail','123456789','FPT','Hoa Lac','123456566','Vietnam');</v>
      </c>
      <c r="C25" s="23" t="str">
        <f t="shared" si="1"/>
        <v>Do Hong Khoi','651987841','hung@gmail','123456789','FPT','Hoa Lac','123456566','Vietnam');</v>
      </c>
    </row>
    <row r="26" spans="1:3">
      <c r="A26" s="23" t="str">
        <f t="shared" si="0"/>
        <v>INSERT INTO tbl_guest( name,phone,mail,identity_card,company,address,company_phone,country) VALUES('Tran Dang Loi','484216848','hung@gmail','123456789','FPT','Hoa Lac','123456566','Vietnam');</v>
      </c>
      <c r="C26" s="23" t="str">
        <f t="shared" si="1"/>
        <v>Tran Dang Loi','484216848','hung@gmail','123456789','FPT','Hoa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topLeftCell="A13" workbookViewId="0">
      <selection activeCell="D25" sqref="D25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1" width="12" style="23" customWidth="1"/>
    <col min="12" max="16384" width="9" style="23"/>
  </cols>
  <sheetData>
    <row r="3" spans="2:11">
      <c r="B3" s="37" t="s">
        <v>83</v>
      </c>
      <c r="C3" s="37" t="s">
        <v>164</v>
      </c>
      <c r="D3" s="37" t="s">
        <v>165</v>
      </c>
      <c r="E3" s="37" t="s">
        <v>166</v>
      </c>
      <c r="F3" s="37" t="s">
        <v>93</v>
      </c>
      <c r="G3" s="37" t="s">
        <v>167</v>
      </c>
      <c r="H3" s="37" t="s">
        <v>168</v>
      </c>
      <c r="I3" s="37" t="s">
        <v>162</v>
      </c>
      <c r="J3" s="37" t="s">
        <v>91</v>
      </c>
      <c r="K3" s="37" t="s">
        <v>169</v>
      </c>
    </row>
    <row r="4" spans="2:11">
      <c r="B4" s="24" t="s">
        <v>29</v>
      </c>
      <c r="C4" s="24" t="s">
        <v>82</v>
      </c>
      <c r="D4" s="24" t="s">
        <v>81</v>
      </c>
      <c r="E4" s="24" t="s">
        <v>81</v>
      </c>
      <c r="F4" s="24" t="s">
        <v>82</v>
      </c>
      <c r="G4" s="24" t="s">
        <v>100</v>
      </c>
      <c r="H4" s="24" t="s">
        <v>97</v>
      </c>
      <c r="I4" s="24" t="s">
        <v>163</v>
      </c>
      <c r="J4" s="24" t="s">
        <v>163</v>
      </c>
      <c r="K4" s="24" t="s">
        <v>85</v>
      </c>
    </row>
    <row r="5" spans="2:11">
      <c r="B5" s="1"/>
      <c r="C5" s="1"/>
      <c r="D5" s="1"/>
      <c r="E5" s="34"/>
      <c r="F5" s="1"/>
      <c r="G5" s="1"/>
      <c r="H5" s="1"/>
      <c r="I5" s="1"/>
      <c r="J5" s="1"/>
      <c r="K5" s="1"/>
    </row>
    <row r="6" spans="2:11">
      <c r="B6" s="1"/>
      <c r="C6" s="1"/>
      <c r="D6" s="1"/>
      <c r="E6" s="34"/>
      <c r="F6" s="1"/>
      <c r="G6" s="1"/>
      <c r="H6" s="1"/>
      <c r="I6" s="1"/>
      <c r="J6" s="1"/>
      <c r="K6" s="1"/>
    </row>
    <row r="7" spans="2:11">
      <c r="B7" s="1"/>
      <c r="C7" s="1"/>
      <c r="D7" s="1"/>
      <c r="E7" s="34"/>
      <c r="F7" s="1"/>
      <c r="G7" s="1"/>
      <c r="H7" s="1"/>
      <c r="I7" s="1"/>
      <c r="J7" s="1"/>
      <c r="K7" s="1"/>
    </row>
    <row r="8" spans="2:11">
      <c r="B8" s="1"/>
      <c r="C8" s="1"/>
      <c r="D8" s="1"/>
      <c r="E8" s="34"/>
      <c r="F8" s="1"/>
      <c r="G8" s="1"/>
      <c r="H8" s="1"/>
      <c r="I8" s="1"/>
      <c r="J8" s="1"/>
      <c r="K8" s="1"/>
    </row>
    <row r="9" spans="2:11">
      <c r="B9" s="1"/>
      <c r="C9" s="1"/>
      <c r="D9" s="1"/>
      <c r="E9" s="34"/>
      <c r="F9" s="1"/>
      <c r="G9" s="1"/>
      <c r="H9" s="1"/>
      <c r="I9" s="1"/>
      <c r="J9" s="1"/>
      <c r="K9" s="1"/>
    </row>
    <row r="10" spans="2:11">
      <c r="B10" s="1"/>
      <c r="C10" s="1"/>
      <c r="D10" s="1"/>
      <c r="E10" s="34"/>
      <c r="F10" s="1"/>
      <c r="G10" s="1"/>
      <c r="H10" s="1"/>
      <c r="I10" s="1"/>
      <c r="J10" s="1"/>
      <c r="K10" s="1"/>
    </row>
    <row r="11" spans="2:11">
      <c r="B11" s="1"/>
      <c r="C11" s="1"/>
      <c r="D11" s="1"/>
      <c r="E11" s="34"/>
      <c r="F11" s="1"/>
      <c r="G11" s="1"/>
      <c r="H11" s="1"/>
      <c r="I11" s="1"/>
      <c r="J11" s="1"/>
      <c r="K11" s="1"/>
    </row>
    <row r="12" spans="2:11">
      <c r="B12" s="1"/>
      <c r="C12" s="1"/>
      <c r="D12" s="1"/>
      <c r="E12" s="34"/>
      <c r="F12" s="1"/>
      <c r="G12" s="1"/>
      <c r="H12" s="1"/>
      <c r="I12" s="1"/>
      <c r="J12" s="1"/>
      <c r="K12" s="1"/>
    </row>
    <row r="13" spans="2:11">
      <c r="B13" s="1"/>
      <c r="C13" s="1"/>
      <c r="D13" s="1"/>
      <c r="E13" s="34"/>
      <c r="F13" s="1"/>
      <c r="G13" s="1"/>
      <c r="H13" s="1"/>
      <c r="I13" s="1"/>
      <c r="J13" s="1"/>
      <c r="K13" s="1"/>
    </row>
    <row r="14" spans="2:11">
      <c r="B14" s="1"/>
      <c r="C14" s="1"/>
      <c r="D14" s="1"/>
      <c r="E14" s="34"/>
      <c r="F14" s="1"/>
      <c r="G14" s="1"/>
      <c r="H14" s="1"/>
      <c r="I14" s="1"/>
      <c r="J14" s="1"/>
      <c r="K14" s="1"/>
    </row>
    <row r="15" spans="2:11">
      <c r="B15" s="1"/>
      <c r="C15" s="1"/>
      <c r="D15" s="1"/>
      <c r="E15" s="34"/>
      <c r="F15" s="1"/>
      <c r="G15" s="1"/>
      <c r="H15" s="1"/>
      <c r="I15" s="1"/>
      <c r="J15" s="1"/>
      <c r="K15" s="1"/>
    </row>
    <row r="16" spans="2:11">
      <c r="B16" s="1"/>
      <c r="C16" s="1"/>
      <c r="D16" s="1"/>
      <c r="E16" s="34"/>
      <c r="F16" s="1"/>
      <c r="G16" s="1"/>
      <c r="H16" s="1"/>
      <c r="I16" s="1"/>
      <c r="J16" s="1"/>
      <c r="K16" s="1"/>
    </row>
    <row r="23" spans="1:3">
      <c r="C23" s="23" t="str">
        <f xml:space="preserve"> "INSERT INTO tbl_invoice("</f>
        <v>INSERT INTO tbl_invoice(</v>
      </c>
    </row>
    <row r="24" spans="1:3">
      <c r="C24" s="23" t="str">
        <f>" "&amp;C3&amp;","&amp;D3&amp;","&amp;E3&amp;","&amp;F3&amp;","&amp;G3&amp;","&amp;H3&amp;","&amp;I3&amp;","&amp;J3&amp;","&amp;K3&amp;") VALUES('"</f>
        <v xml:space="preserve"> payment_type_id,accountant_id,receptionist_id,guest_id,tax_code,amount,update_ymd,create_ymd,creater_nm) VALUES('</v>
      </c>
    </row>
    <row r="25" spans="1:3">
      <c r="A25" s="23" t="str">
        <f>$C$23&amp;$C$24&amp;C25</f>
        <v>INSERT INTO tbl_invoice( payment_type_id,accountant_id,receptionist_id,guest_id,tax_code,amount,update_ymd,create_ymd,creater_nm) VALUES('','','','','','','','','');</v>
      </c>
      <c r="C25" s="23" t="str">
        <f>""&amp;C5&amp;"','"&amp;D5&amp;"','"&amp;E5&amp;"','"&amp;F5&amp;"','"&amp;G5&amp;"','"&amp;H5&amp;"','"&amp;I5&amp;"','"&amp;J5&amp;"','"&amp;K5&amp;"');"</f>
        <v>','','','','','','','','');</v>
      </c>
    </row>
    <row r="26" spans="1:3">
      <c r="A26" s="23" t="str">
        <f t="shared" ref="A26:A31" si="0">$C$23&amp;$C$24&amp;C26</f>
        <v>INSERT INTO tbl_invoice( payment_type_id,accountant_id,receptionist_id,guest_id,tax_code,amount,update_ymd,create_ymd,creater_nm) VALUES('','','','','','','','','');</v>
      </c>
      <c r="C26" s="23" t="str">
        <f>""&amp;C6&amp;"','"&amp;D6&amp;"','"&amp;E6&amp;"','"&amp;F6&amp;"','"&amp;G6&amp;"','"&amp;H6&amp;"','"&amp;I6&amp;"','"&amp;J6&amp;"','"&amp;K6&amp;"');"</f>
        <v>','','','','','','','','');</v>
      </c>
    </row>
    <row r="27" spans="1:3">
      <c r="A27" s="23" t="str">
        <f t="shared" si="0"/>
        <v>INSERT INTO tbl_invoice( payment_type_id,accountant_id,receptionist_id,guest_id,tax_code,amount,update_ymd,create_ymd,creater_nm) VALUES('','','','','','','','','');</v>
      </c>
      <c r="C27" s="23" t="str">
        <f t="shared" ref="C27:C31" si="1">""&amp;C12&amp;"','"&amp;D12&amp;"','"&amp;E12&amp;"','"&amp;F12&amp;"','"&amp;G12&amp;"','"&amp;H12&amp;"','"&amp;I12&amp;"','"&amp;J12&amp;"','"&amp;K12&amp;"');"</f>
        <v>','','','','','','','','');</v>
      </c>
    </row>
    <row r="28" spans="1:3">
      <c r="A28" s="23" t="str">
        <f t="shared" si="0"/>
        <v>INSERT INTO tbl_invoice( payment_type_id,accountant_id,receptionist_id,guest_id,tax_code,amount,update_ymd,create_ymd,creater_nm) VALUES('','','','','','','','','');</v>
      </c>
      <c r="C28" s="23" t="str">
        <f t="shared" si="1"/>
        <v>','','','','','','','','');</v>
      </c>
    </row>
    <row r="29" spans="1:3">
      <c r="A29" s="23" t="str">
        <f t="shared" si="0"/>
        <v>INSERT INTO tbl_invoice( payment_type_id,accountant_id,receptionist_id,guest_id,tax_code,amount,update_ymd,create_ymd,creater_nm) VALUES('','','','','','','','','');</v>
      </c>
      <c r="C29" s="23" t="str">
        <f t="shared" si="1"/>
        <v>','','','','','','','','');</v>
      </c>
    </row>
    <row r="30" spans="1:3">
      <c r="A30" s="23" t="str">
        <f t="shared" si="0"/>
        <v>INSERT INTO tbl_invoice( payment_type_id,accountant_id,receptionist_id,guest_id,tax_code,amount,update_ymd,create_ymd,creater_nm) VALUES('','','','','','','','','');</v>
      </c>
      <c r="C30" s="23" t="str">
        <f t="shared" si="1"/>
        <v>','','','','','','','','');</v>
      </c>
    </row>
    <row r="31" spans="1:3">
      <c r="A31" s="23" t="str">
        <f t="shared" si="0"/>
        <v>INSERT INTO tbl_invoice( payment_type_id,accountant_id,receptionist_id,guest_id,tax_code,amount,update_ymd,create_ymd,creater_nm) VALUES('','','','','','','','','');</v>
      </c>
      <c r="C31" s="23" t="str">
        <f t="shared" si="1"/>
        <v>','','','','','','','','');</v>
      </c>
    </row>
    <row r="32" spans="1:3">
      <c r="A32" s="23" t="str">
        <f>$C$23&amp;$C$24&amp;C32</f>
        <v>INSERT INTO tbl_invoice( payment_type_id,accountant_id,receptionist_id,guest_id,tax_code,amount,update_ymd,create_ymd,creater_nm) VALUES('','','','','','','','','');</v>
      </c>
      <c r="C32" s="23" t="str">
        <f>""&amp;C12&amp;"','"&amp;D12&amp;"','"&amp;E12&amp;"','"&amp;F12&amp;"','"&amp;G12&amp;"','"&amp;H12&amp;"','"&amp;I12&amp;"','"&amp;J12&amp;"','"&amp;K12&amp;"');"</f>
        <v>','','','','','','','','');</v>
      </c>
    </row>
    <row r="33" spans="1:3">
      <c r="A33" s="23" t="str">
        <f t="shared" ref="A33:A36" si="2">$C$23&amp;$C$24&amp;C33</f>
        <v>INSERT INTO tbl_invoice( payment_type_id,accountant_id,receptionist_id,guest_id,tax_code,amount,update_ymd,create_ymd,creater_nm) VALUES('','','','','','','','','');</v>
      </c>
      <c r="C33" s="23" t="str">
        <f>""&amp;C13&amp;"','"&amp;D13&amp;"','"&amp;E13&amp;"','"&amp;F13&amp;"','"&amp;G13&amp;"','"&amp;H13&amp;"','"&amp;I13&amp;"','"&amp;J13&amp;"','"&amp;K13&amp;"');"</f>
        <v>','','','','','','','','');</v>
      </c>
    </row>
    <row r="34" spans="1:3">
      <c r="A34" s="23" t="str">
        <f t="shared" si="2"/>
        <v>INSERT INTO tbl_invoice( payment_type_id,accountant_id,receptionist_id,guest_id,tax_code,amount,update_ymd,create_ymd,creater_nm) VALUES('','','','','','','','','');</v>
      </c>
      <c r="C34" s="23" t="str">
        <f t="shared" ref="C34:C36" si="3">""&amp;C19&amp;"','"&amp;D19&amp;"','"&amp;E19&amp;"','"&amp;F19&amp;"','"&amp;G19&amp;"','"&amp;H19&amp;"','"&amp;I19&amp;"','"&amp;J19&amp;"','"&amp;K19&amp;"');"</f>
        <v>','','','','','','','','');</v>
      </c>
    </row>
    <row r="35" spans="1:3">
      <c r="A35" s="23" t="str">
        <f t="shared" si="2"/>
        <v>INSERT INTO tbl_invoice( payment_type_id,accountant_id,receptionist_id,guest_id,tax_code,amount,update_ymd,create_ymd,creater_nm) VALUES('','','','','','','','','');</v>
      </c>
      <c r="C35" s="23" t="str">
        <f t="shared" si="3"/>
        <v>','','','','','','','','');</v>
      </c>
    </row>
    <row r="36" spans="1:3">
      <c r="A36" s="23" t="str">
        <f t="shared" si="2"/>
        <v>INSERT INTO tbl_invoice( payment_type_id,accountant_id,receptionist_id,guest_id,tax_code,amount,update_ymd,create_ymd,creater_nm) VALUES('','','','','','','','','');</v>
      </c>
      <c r="C36" s="23" t="str">
        <f t="shared" si="3"/>
        <v>','','','','','','','','');</v>
      </c>
    </row>
    <row r="37" spans="1:3">
      <c r="A37" s="23" t="str">
        <f>$C$23&amp;$C$24&amp;C37</f>
        <v>INSERT INTO tbl_invoice( payment_type_id,accountant_id,receptionist_id,guest_id,tax_code,amount,update_ymd,create_ymd,creater_nm) VALUES('','','','','','','','','');</v>
      </c>
      <c r="C37" s="23" t="str">
        <f>""&amp;C17&amp;"','"&amp;D17&amp;"','"&amp;E17&amp;"','"&amp;F17&amp;"','"&amp;G17&amp;"','"&amp;H17&amp;"','"&amp;I17&amp;"','"&amp;J17&amp;"','"&amp;K17&amp;"');"</f>
        <v>','','','','','','','','');</v>
      </c>
    </row>
    <row r="38" spans="1:3">
      <c r="A38" s="23" t="str">
        <f>$C$23&amp;$C$24&amp;C38</f>
        <v>INSERT INTO tbl_invoice( payment_type_id,accountant_id,receptionist_id,guest_id,tax_code,amount,update_ymd,create_ymd,creater_nm) VALUES('','','','','','','','','');</v>
      </c>
      <c r="C38" s="23" t="str">
        <f>""&amp;C18&amp;"','"&amp;D18&amp;"','"&amp;E18&amp;"','"&amp;F18&amp;"','"&amp;G18&amp;"','"&amp;H18&amp;"','"&amp;I18&amp;"','"&amp;J18&amp;"','"&amp;K18&amp;"');"</f>
        <v>','','','','','','','','');</v>
      </c>
    </row>
    <row r="39" spans="1:3">
      <c r="A39" s="23" t="str">
        <f t="shared" ref="A39" si="4">$C$23&amp;$C$24&amp;C39</f>
        <v>INSERT INTO tbl_invoice( payment_type_id,accountant_id,receptionist_id,guest_id,tax_code,amount,update_ymd,create_ymd,creater_nm) VALUES('','','','','','','','','');</v>
      </c>
      <c r="C39" s="23" t="str">
        <f>""&amp;C19&amp;"','"&amp;D19&amp;"','"&amp;E19&amp;"','"&amp;F19&amp;"','"&amp;G19&amp;"','"&amp;H19&amp;"','"&amp;I19&amp;"','"&amp;J19&amp;"','"&amp;K19&amp;"');"</f>
        <v>','','','','','','','','');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workbookViewId="0">
      <selection activeCell="F24" sqref="F24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 ht="15.75" thickBot="1">
      <c r="B3" s="38" t="s">
        <v>83</v>
      </c>
      <c r="C3" s="38" t="s">
        <v>80</v>
      </c>
      <c r="D3" s="38" t="s">
        <v>170</v>
      </c>
      <c r="E3" s="38" t="s">
        <v>75</v>
      </c>
      <c r="F3" s="39" t="s">
        <v>171</v>
      </c>
      <c r="G3" s="39" t="s">
        <v>76</v>
      </c>
      <c r="H3" s="39" t="s">
        <v>172</v>
      </c>
      <c r="I3" s="39" t="s">
        <v>162</v>
      </c>
      <c r="J3" s="40" t="s">
        <v>91</v>
      </c>
    </row>
    <row r="4" spans="2:10">
      <c r="B4" s="41" t="s">
        <v>29</v>
      </c>
      <c r="C4" s="41" t="s">
        <v>82</v>
      </c>
      <c r="D4" s="41" t="s">
        <v>81</v>
      </c>
      <c r="E4" s="41" t="s">
        <v>81</v>
      </c>
      <c r="F4" s="41" t="s">
        <v>82</v>
      </c>
      <c r="G4" s="41" t="s">
        <v>100</v>
      </c>
      <c r="H4" s="41" t="s">
        <v>97</v>
      </c>
      <c r="I4" s="41" t="s">
        <v>163</v>
      </c>
      <c r="J4" s="41" t="s">
        <v>163</v>
      </c>
    </row>
    <row r="5" spans="2:10">
      <c r="B5" s="1"/>
      <c r="C5" s="1"/>
      <c r="D5" s="1"/>
      <c r="E5" s="34"/>
      <c r="F5" s="1"/>
      <c r="G5" s="1"/>
      <c r="H5" s="1"/>
      <c r="I5" s="1"/>
      <c r="J5" s="1"/>
    </row>
    <row r="6" spans="2:10">
      <c r="B6" s="1"/>
      <c r="C6" s="1"/>
      <c r="D6" s="1"/>
      <c r="E6" s="34"/>
      <c r="F6" s="1"/>
      <c r="G6" s="1"/>
      <c r="H6" s="1"/>
      <c r="I6" s="1"/>
      <c r="J6" s="1"/>
    </row>
    <row r="7" spans="2:10">
      <c r="B7" s="1"/>
      <c r="C7" s="1"/>
      <c r="D7" s="1"/>
      <c r="E7" s="34"/>
      <c r="F7" s="1"/>
      <c r="G7" s="1"/>
      <c r="H7" s="1"/>
      <c r="I7" s="1"/>
      <c r="J7" s="1"/>
    </row>
    <row r="8" spans="2:10">
      <c r="B8" s="1"/>
      <c r="C8" s="1"/>
      <c r="D8" s="1"/>
      <c r="E8" s="34"/>
      <c r="F8" s="1"/>
      <c r="G8" s="1"/>
      <c r="H8" s="1"/>
      <c r="I8" s="1"/>
      <c r="J8" s="1"/>
    </row>
    <row r="9" spans="2:10">
      <c r="B9" s="1"/>
      <c r="C9" s="1"/>
      <c r="D9" s="1"/>
      <c r="E9" s="34"/>
      <c r="F9" s="1"/>
      <c r="G9" s="1"/>
      <c r="H9" s="1"/>
      <c r="I9" s="1"/>
      <c r="J9" s="1"/>
    </row>
    <row r="10" spans="2:10">
      <c r="B10" s="1"/>
      <c r="C10" s="1"/>
      <c r="D10" s="1"/>
      <c r="E10" s="34"/>
      <c r="F10" s="1"/>
      <c r="G10" s="1"/>
      <c r="H10" s="1"/>
      <c r="I10" s="1"/>
      <c r="J10" s="1"/>
    </row>
    <row r="11" spans="2:10">
      <c r="B11" s="1"/>
      <c r="C11" s="1"/>
      <c r="D11" s="1"/>
      <c r="E11" s="34"/>
      <c r="F11" s="1"/>
      <c r="G11" s="1"/>
      <c r="H11" s="1"/>
      <c r="I11" s="1"/>
      <c r="J11" s="1"/>
    </row>
    <row r="12" spans="2:10">
      <c r="B12" s="1"/>
      <c r="C12" s="1"/>
      <c r="D12" s="1"/>
      <c r="E12" s="34"/>
      <c r="F12" s="1"/>
      <c r="G12" s="1"/>
      <c r="H12" s="1"/>
      <c r="I12" s="1"/>
      <c r="J12" s="1"/>
    </row>
    <row r="13" spans="2:10">
      <c r="B13" s="1"/>
      <c r="C13" s="1"/>
      <c r="D13" s="1"/>
      <c r="E13" s="34"/>
      <c r="F13" s="1"/>
      <c r="G13" s="1"/>
      <c r="H13" s="1"/>
      <c r="I13" s="1"/>
      <c r="J13" s="1"/>
    </row>
    <row r="14" spans="2:10">
      <c r="B14" s="1"/>
      <c r="C14" s="1"/>
      <c r="D14" s="1"/>
      <c r="E14" s="34"/>
      <c r="F14" s="1"/>
      <c r="G14" s="1"/>
      <c r="H14" s="1"/>
      <c r="I14" s="1"/>
      <c r="J14" s="1"/>
    </row>
    <row r="15" spans="2:10">
      <c r="B15" s="1"/>
      <c r="C15" s="1"/>
      <c r="D15" s="1"/>
      <c r="E15" s="34"/>
      <c r="F15" s="1"/>
      <c r="G15" s="1"/>
      <c r="H15" s="1"/>
      <c r="I15" s="1"/>
      <c r="J15" s="1"/>
    </row>
    <row r="16" spans="2:10">
      <c r="B16" s="1"/>
      <c r="C16" s="1"/>
      <c r="D16" s="1"/>
      <c r="E16" s="34"/>
      <c r="F16" s="1"/>
      <c r="G16" s="1"/>
      <c r="H16" s="1"/>
      <c r="I16" s="1"/>
      <c r="J16" s="1"/>
    </row>
    <row r="23" spans="1:3">
      <c r="C23" s="23" t="str">
        <f xml:space="preserve"> "INSERT INTO tbl_invoice_detail("</f>
        <v>INSERT INTO tbl_invoice_detail(</v>
      </c>
    </row>
    <row r="24" spans="1:3">
      <c r="C24" s="23" t="str">
        <f>" "&amp;C3&amp;","&amp;D3&amp;","&amp;E3&amp;","&amp;F3&amp;","&amp;G3&amp;","&amp;H3&amp;","&amp;I3&amp;","&amp;J3&amp;") VALUES('"</f>
        <v xml:space="preserve"> room_number,invoice_id,description,quantity,price,amount_total,update_ymd,create_ymd) VALUES('</v>
      </c>
    </row>
    <row r="25" spans="1:3">
      <c r="A25" s="23" t="str">
        <f>$C$23&amp;$C$24&amp;C25</f>
        <v>INSERT INTO tbl_invoice_detail( room_number,invoice_id,description,quantity,price,amount_total,update_ymd,create_ymd) VALUES('','','','','','','','');</v>
      </c>
      <c r="C25" s="23" t="str">
        <f>""&amp;C5&amp;"','"&amp;D5&amp;"','"&amp;E5&amp;"','"&amp;F5&amp;"','"&amp;G5&amp;"','"&amp;H5&amp;"','"&amp;I5&amp;"','"&amp;J5&amp;"');"</f>
        <v>','','','','','','','');</v>
      </c>
    </row>
    <row r="26" spans="1:3">
      <c r="A26" s="23" t="str">
        <f t="shared" ref="A26:A31" si="0">$C$23&amp;$C$24&amp;C26</f>
        <v>INSERT INTO tbl_invoice_detail( room_number,invoice_id,description,quantity,price,amount_total,update_ymd,create_ymd) VALUES('','','','','','','','');</v>
      </c>
      <c r="C26" s="23" t="str">
        <f t="shared" ref="C26:C39" si="1">""&amp;C6&amp;"','"&amp;D6&amp;"','"&amp;E6&amp;"','"&amp;F6&amp;"','"&amp;G6&amp;"','"&amp;H6&amp;"','"&amp;I6&amp;"','"&amp;J6&amp;"');"</f>
        <v>','','','','','','','');</v>
      </c>
    </row>
    <row r="27" spans="1:3">
      <c r="A27" s="23" t="str">
        <f t="shared" si="0"/>
        <v>INSERT INTO tbl_invoice_detail( room_number,invoice_id,description,quantity,price,amount_total,update_ymd,create_ymd) VALUES('','','','','','','','');</v>
      </c>
      <c r="C27" s="23" t="str">
        <f t="shared" si="1"/>
        <v>','','','','','','','');</v>
      </c>
    </row>
    <row r="28" spans="1:3">
      <c r="A28" s="23" t="str">
        <f t="shared" si="0"/>
        <v>INSERT INTO tbl_invoice_detail( room_number,invoice_id,description,quantity,price,amount_total,update_ymd,create_ymd) VALUES('','','','','','','','');</v>
      </c>
      <c r="C28" s="23" t="str">
        <f t="shared" si="1"/>
        <v>','','','','','','','');</v>
      </c>
    </row>
    <row r="29" spans="1:3">
      <c r="A29" s="23" t="str">
        <f t="shared" si="0"/>
        <v>INSERT INTO tbl_invoice_detail( room_number,invoice_id,description,quantity,price,amount_total,update_ymd,create_ymd) VALUES('','','','','','','','');</v>
      </c>
      <c r="C29" s="23" t="str">
        <f t="shared" si="1"/>
        <v>','','','','','','','');</v>
      </c>
    </row>
    <row r="30" spans="1:3">
      <c r="A30" s="23" t="str">
        <f t="shared" si="0"/>
        <v>INSERT INTO tbl_invoice_detail( room_number,invoice_id,description,quantity,price,amount_total,update_ymd,create_ymd) VALUES('','','','','','','','');</v>
      </c>
      <c r="C30" s="23" t="str">
        <f t="shared" si="1"/>
        <v>','','','','','','','');</v>
      </c>
    </row>
    <row r="31" spans="1:3">
      <c r="A31" s="23" t="str">
        <f t="shared" si="0"/>
        <v>INSERT INTO tbl_invoice_detail( room_number,invoice_id,description,quantity,price,amount_total,update_ymd,create_ymd) VALUES('','','','','','','','');</v>
      </c>
      <c r="C31" s="23" t="str">
        <f t="shared" si="1"/>
        <v>','','','','','','','');</v>
      </c>
    </row>
    <row r="32" spans="1:3">
      <c r="A32" s="23" t="str">
        <f>$C$23&amp;$C$24&amp;C32</f>
        <v>INSERT INTO tbl_invoice_detail( room_number,invoice_id,description,quantity,price,amount_total,update_ymd,create_ymd) VALUES('','','','','','','','');</v>
      </c>
      <c r="C32" s="23" t="str">
        <f t="shared" si="1"/>
        <v>','','','','','','','');</v>
      </c>
    </row>
    <row r="33" spans="1:3">
      <c r="A33" s="23" t="str">
        <f t="shared" ref="A33:A36" si="2">$C$23&amp;$C$24&amp;C33</f>
        <v>INSERT INTO tbl_invoice_detail( room_number,invoice_id,description,quantity,price,amount_total,update_ymd,create_ymd) VALUES('','','','','','','','');</v>
      </c>
      <c r="C33" s="23" t="str">
        <f t="shared" si="1"/>
        <v>','','','','','','','');</v>
      </c>
    </row>
    <row r="34" spans="1:3">
      <c r="A34" s="23" t="str">
        <f t="shared" si="2"/>
        <v>INSERT INTO tbl_invoice_detail( room_number,invoice_id,description,quantity,price,amount_total,update_ymd,create_ymd) VALUES('','','','','','','','');</v>
      </c>
      <c r="C34" s="23" t="str">
        <f t="shared" si="1"/>
        <v>','','','','','','','');</v>
      </c>
    </row>
    <row r="35" spans="1:3">
      <c r="A35" s="23" t="str">
        <f t="shared" si="2"/>
        <v>INSERT INTO tbl_invoice_detail( room_number,invoice_id,description,quantity,price,amount_total,update_ymd,create_ymd) VALUES('','','','','','','','');</v>
      </c>
      <c r="C35" s="23" t="str">
        <f t="shared" si="1"/>
        <v>','','','','','','','');</v>
      </c>
    </row>
    <row r="36" spans="1:3">
      <c r="A36" s="23" t="str">
        <f t="shared" si="2"/>
        <v>INSERT INTO tbl_invoice_detail( room_number,invoice_id,description,quantity,price,amount_total,update_ymd,create_ymd) VALUES('','','','','','','','');</v>
      </c>
      <c r="C36" s="23" t="str">
        <f t="shared" si="1"/>
        <v>','','','','','','','');</v>
      </c>
    </row>
    <row r="37" spans="1:3">
      <c r="A37" s="23" t="str">
        <f>$C$23&amp;$C$24&amp;C37</f>
        <v>INSERT INTO tbl_invoice_detail( room_number,invoice_id,description,quantity,price,amount_total,update_ymd,create_ymd) VALUES('','','','','','','','');</v>
      </c>
      <c r="C37" s="23" t="str">
        <f t="shared" si="1"/>
        <v>','','','','','','','');</v>
      </c>
    </row>
    <row r="38" spans="1:3">
      <c r="A38" s="23" t="str">
        <f>$C$23&amp;$C$24&amp;C38</f>
        <v>INSERT INTO tbl_invoice_detail( room_number,invoice_id,description,quantity,price,amount_total,update_ymd,create_ymd) VALUES('','','','','','','','');</v>
      </c>
      <c r="C38" s="23" t="str">
        <f t="shared" si="1"/>
        <v>','','','','','','','');</v>
      </c>
    </row>
    <row r="39" spans="1:3">
      <c r="A39" s="23" t="str">
        <f t="shared" ref="A39" si="3">$C$23&amp;$C$24&amp;C39</f>
        <v>INSERT INTO tbl_invoice_detail( room_number,invoice_id,description,quantity,price,amount_total,update_ymd,create_ymd) VALUES('','','','','','','','');</v>
      </c>
      <c r="C39" s="23" t="str">
        <f t="shared" si="1"/>
        <v>','','','','','','','');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0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>"'"&amp;B6&amp;"','"&amp;C6&amp;"','"&amp;D6&amp;"','"&amp;E6&amp;"','"&amp;F6&amp;"','"&amp;G6&amp;"','"&amp;H6&amp;"','"&amp;I6&amp;"');"</f>
        <v>'G0002','Receptionist','20170606','U0100','HungNV','20170607','U0100','HungNV');</v>
      </c>
    </row>
    <row r="16" spans="2:9">
      <c r="B16" t="str">
        <f t="shared" si="0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>"'"&amp;B7&amp;"','"&amp;C7&amp;"','"&amp;D7&amp;"','"&amp;E7&amp;"','"&amp;F7&amp;"','"&amp;G7&amp;"','"&amp;H7&amp;"','"&amp;I7&amp;"');"</f>
        <v>'G0003','Accounting','20170606','U0100','HungNV','20170607','U0100','HungNV');</v>
      </c>
    </row>
    <row r="17" spans="2:4">
      <c r="B17" t="str">
        <f t="shared" si="0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>"'"&amp;B8&amp;"','"&amp;C8&amp;"','"&amp;D8&amp;"','"&amp;E8&amp;"','"&amp;F8&amp;"','"&amp;G8&amp;"','"&amp;H8&amp;"','"&amp;I8&amp;"');"</f>
        <v>'','','','','','','','');</v>
      </c>
    </row>
    <row r="18" spans="2:4">
      <c r="B18" t="str">
        <f t="shared" si="0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ref="D18:D20" si="1">"'"&amp;B9&amp;"','"&amp;C9&amp;"','"&amp;D9&amp;"','"&amp;E9&amp;"','"&amp;F9&amp;"','"&amp;G9&amp;"','"&amp;H9&amp;"','"&amp;I9&amp;"');"</f>
        <v>'','','','','','','','');</v>
      </c>
    </row>
    <row r="19" spans="2:4">
      <c r="B19" t="str">
        <f t="shared" si="0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>"'"&amp;B10&amp;"','"&amp;C10&amp;"','"&amp;D10&amp;"','"&amp;E10&amp;"','"&amp;F10&amp;"','"&amp;G10&amp;"','"&amp;H10&amp;"','"&amp;I10&amp;"');"</f>
        <v>'','','','','','','','');</v>
      </c>
    </row>
    <row r="20" spans="2:4">
      <c r="B20" t="str">
        <f t="shared" si="0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1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 t="shared" ref="A21:A24" si="0"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 t="shared" ref="C21:C24" si="1"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 t="shared" si="0"/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 t="shared" si="1"/>
        <v>','U0002','G0003','20170606','U0100','HungNV','20170607','U0100','HungNV');</v>
      </c>
    </row>
    <row r="23" spans="1:3">
      <c r="A23" t="str">
        <f t="shared" si="0"/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 t="shared" si="1"/>
        <v>','U0003','G0002','20170606','U0100','HungNV','20170607','U0100','HungNV');</v>
      </c>
    </row>
    <row r="24" spans="1:3">
      <c r="A24" t="str">
        <f t="shared" si="0"/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 t="shared" si="1"/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workbookViewId="0">
      <selection activeCell="A20" sqref="A20:A23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11.7109375" style="21" customWidth="1"/>
    <col min="5" max="5" width="12.5703125" style="21" customWidth="1"/>
    <col min="6" max="16384" width="9" style="21"/>
  </cols>
  <sheetData>
    <row r="3" spans="2:5">
      <c r="B3" s="15" t="s">
        <v>96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98</v>
      </c>
      <c r="D4" s="3" t="s">
        <v>99</v>
      </c>
      <c r="E4" s="3" t="s">
        <v>97</v>
      </c>
    </row>
    <row r="5" spans="2:5">
      <c r="B5" s="1" t="s">
        <v>126</v>
      </c>
      <c r="C5" s="1" t="s">
        <v>186</v>
      </c>
      <c r="D5" s="1" t="s">
        <v>145</v>
      </c>
      <c r="E5" s="1">
        <v>100</v>
      </c>
    </row>
    <row r="6" spans="2:5">
      <c r="B6" s="1" t="s">
        <v>127</v>
      </c>
      <c r="C6" s="1" t="s">
        <v>185</v>
      </c>
      <c r="D6" s="1" t="s">
        <v>145</v>
      </c>
      <c r="E6" s="1">
        <v>200</v>
      </c>
    </row>
    <row r="7" spans="2:5">
      <c r="B7" s="1" t="s">
        <v>128</v>
      </c>
      <c r="C7" s="1" t="s">
        <v>187</v>
      </c>
      <c r="D7" s="1" t="s">
        <v>145</v>
      </c>
      <c r="E7" s="1">
        <v>300</v>
      </c>
    </row>
    <row r="8" spans="2:5">
      <c r="B8" s="1" t="s">
        <v>129</v>
      </c>
      <c r="C8" s="1" t="s">
        <v>188</v>
      </c>
      <c r="D8" s="1" t="s">
        <v>145</v>
      </c>
      <c r="E8" s="1">
        <v>400</v>
      </c>
    </row>
    <row r="9" spans="2:5">
      <c r="B9" s="1"/>
      <c r="C9" s="1"/>
      <c r="D9" s="1"/>
      <c r="E9" s="1"/>
    </row>
    <row r="10" spans="2:5">
      <c r="B10" s="1"/>
      <c r="C10" s="1"/>
      <c r="D10" s="1"/>
      <c r="E10" s="1"/>
    </row>
    <row r="11" spans="2:5">
      <c r="B11" s="1"/>
      <c r="C11" s="1"/>
      <c r="D11" s="1"/>
      <c r="E11" s="1"/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VALUES('RT01','Single','cho hut thuoc','100');</v>
      </c>
      <c r="C20" s="21" t="str">
        <f>""&amp;B5&amp;"','"&amp;C5&amp;"','"&amp;D5&amp;"','"&amp;E5&amp;"');"</f>
        <v>RT01','Single','cho hut thuoc','100');</v>
      </c>
    </row>
    <row r="21" spans="1:3">
      <c r="A21" s="21" t="str">
        <f t="shared" ref="A21:A23" si="0">$C$18&amp;$C$19&amp;C21</f>
        <v>INSERT INTO tbl_room_type( room_type_id,type_name,description,price) VALUES('RT02','Double','cho hut thuoc','200');</v>
      </c>
      <c r="C21" s="23" t="str">
        <f t="shared" ref="C21:C23" si="1">""&amp;B6&amp;"','"&amp;C6&amp;"','"&amp;D6&amp;"','"&amp;E6&amp;"');"</f>
        <v>RT02','Double','cho hut thuoc','200');</v>
      </c>
    </row>
    <row r="22" spans="1:3">
      <c r="A22" s="21" t="str">
        <f t="shared" si="0"/>
        <v>INSERT INTO tbl_room_type( room_type_id,type_name,description,price) VALUES('RT03','Twins','cho hut thuoc','300');</v>
      </c>
      <c r="C22" s="23" t="str">
        <f t="shared" si="1"/>
        <v>RT03','Twins','cho hut thuoc','300');</v>
      </c>
    </row>
    <row r="23" spans="1:3">
      <c r="A23" s="21" t="str">
        <f t="shared" si="0"/>
        <v>INSERT INTO tbl_room_type( room_type_id,type_name,description,price) VALUES('RT04','Extra','cho hut thuoc','400');</v>
      </c>
      <c r="C23" s="23" t="str">
        <f t="shared" si="1"/>
        <v>RT04','Extra','cho hut thuoc','400');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A22" sqref="A22:A30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95</v>
      </c>
      <c r="C3" s="29" t="s">
        <v>101</v>
      </c>
      <c r="D3" s="29" t="s">
        <v>84</v>
      </c>
      <c r="E3" s="33" t="s">
        <v>75</v>
      </c>
    </row>
    <row r="4" spans="2:5">
      <c r="B4" s="27" t="s">
        <v>100</v>
      </c>
      <c r="C4" s="24" t="s">
        <v>102</v>
      </c>
      <c r="D4" s="24" t="s">
        <v>85</v>
      </c>
      <c r="E4" s="1" t="s">
        <v>103</v>
      </c>
    </row>
    <row r="5" spans="2:5">
      <c r="B5" s="1" t="s">
        <v>117</v>
      </c>
      <c r="C5" s="1" t="s">
        <v>119</v>
      </c>
      <c r="D5" s="1" t="s">
        <v>153</v>
      </c>
      <c r="E5" s="1"/>
    </row>
    <row r="6" spans="2:5">
      <c r="B6" s="1" t="s">
        <v>118</v>
      </c>
      <c r="C6" s="1" t="s">
        <v>119</v>
      </c>
      <c r="D6" s="1" t="s">
        <v>189</v>
      </c>
      <c r="E6" s="1"/>
    </row>
    <row r="7" spans="2:5">
      <c r="B7" s="1" t="s">
        <v>122</v>
      </c>
      <c r="C7" s="1" t="s">
        <v>119</v>
      </c>
      <c r="D7" s="1" t="s">
        <v>154</v>
      </c>
      <c r="E7" s="1"/>
    </row>
    <row r="8" spans="2:5">
      <c r="B8" s="1" t="s">
        <v>156</v>
      </c>
      <c r="C8" s="1" t="s">
        <v>119</v>
      </c>
      <c r="D8" s="1" t="s">
        <v>138</v>
      </c>
      <c r="E8" s="1"/>
    </row>
    <row r="9" spans="2:5">
      <c r="B9" s="1" t="s">
        <v>157</v>
      </c>
      <c r="C9" s="1" t="s">
        <v>119</v>
      </c>
      <c r="D9" s="1" t="s">
        <v>155</v>
      </c>
      <c r="E9" s="1"/>
    </row>
    <row r="10" spans="2:5">
      <c r="B10" s="1" t="s">
        <v>121</v>
      </c>
      <c r="C10" s="1" t="s">
        <v>120</v>
      </c>
      <c r="D10" s="1" t="s">
        <v>139</v>
      </c>
      <c r="E10" s="1"/>
    </row>
    <row r="11" spans="2:5">
      <c r="B11" s="1" t="s">
        <v>123</v>
      </c>
      <c r="C11" s="1" t="s">
        <v>120</v>
      </c>
      <c r="D11" s="1" t="s">
        <v>137</v>
      </c>
      <c r="E11" s="1"/>
    </row>
    <row r="12" spans="2:5">
      <c r="B12" s="1" t="s">
        <v>124</v>
      </c>
      <c r="C12" s="1" t="s">
        <v>120</v>
      </c>
      <c r="D12" s="1" t="s">
        <v>140</v>
      </c>
      <c r="E12" s="1"/>
    </row>
    <row r="13" spans="2:5">
      <c r="B13" s="1" t="s">
        <v>125</v>
      </c>
      <c r="C13" s="1" t="s">
        <v>120</v>
      </c>
      <c r="D13" s="1" t="s">
        <v>141</v>
      </c>
      <c r="E13" s="1"/>
    </row>
    <row r="20" spans="1:3">
      <c r="C20" s="23" t="str">
        <f xml:space="preserve"> "INSERT INTO tbl_status("</f>
        <v>INSERT INTO tbl_status(</v>
      </c>
    </row>
    <row r="21" spans="1:3" ht="13.5" customHeight="1">
      <c r="C21" s="23" t="str">
        <f>" "&amp;B3&amp;","&amp;C3&amp;","&amp;D3&amp;","&amp;E3&amp;") VALUES('"</f>
        <v xml:space="preserve"> status_id,status_type,status_name,description) VALUES('</v>
      </c>
    </row>
    <row r="22" spans="1:3">
      <c r="A22" s="23" t="str">
        <f>$C$20&amp;$C$21&amp;C22</f>
        <v>INSERT INTO tbl_status( status_id,status_type,status_name,description) VALUES('RS01','RS','New','');</v>
      </c>
      <c r="C22" s="23" t="str">
        <f>""&amp;B5&amp;"','"&amp;C5&amp;"','"&amp;D5&amp;"','"&amp;E5&amp;"');"</f>
        <v>RS01','RS','New','');</v>
      </c>
    </row>
    <row r="23" spans="1:3">
      <c r="A23" s="23" t="str">
        <f t="shared" ref="A23:A28" si="0">$C$20&amp;$C$21&amp;C23</f>
        <v>INSERT INTO tbl_status( status_id,status_type,status_name,description) VALUES('RS02','RS','Processing','');</v>
      </c>
      <c r="C23" s="23" t="str">
        <f t="shared" ref="C23:C30" si="1">""&amp;B6&amp;"','"&amp;C6&amp;"','"&amp;D6&amp;"','"&amp;E6&amp;"');"</f>
        <v>RS02','RS','Processing','');</v>
      </c>
    </row>
    <row r="24" spans="1:3">
      <c r="A24" s="23" t="str">
        <f t="shared" si="0"/>
        <v>INSERT INTO tbl_status( status_id,status_type,status_name,description) VALUES('RS03','RS','Processed','');</v>
      </c>
      <c r="C24" s="23" t="str">
        <f t="shared" si="1"/>
        <v>RS03','RS','Processed','');</v>
      </c>
    </row>
    <row r="25" spans="1:3">
      <c r="A25" s="23" t="str">
        <f t="shared" si="0"/>
        <v>INSERT INTO tbl_status( status_id,status_type,status_name,description) VALUES('RS04','RS','Cancelled','');</v>
      </c>
      <c r="C25" s="23" t="str">
        <f t="shared" si="1"/>
        <v>RS04','RS','Cancelled','');</v>
      </c>
    </row>
    <row r="26" spans="1:3">
      <c r="A26" s="23" t="str">
        <f t="shared" si="0"/>
        <v>INSERT INTO tbl_status( status_id,status_type,status_name,description) VALUES('RS05','RS','Finish','');</v>
      </c>
      <c r="C26" s="23" t="str">
        <f t="shared" si="1"/>
        <v>RS05','RS','Finish','');</v>
      </c>
    </row>
    <row r="27" spans="1:3">
      <c r="A27" s="23" t="str">
        <f t="shared" si="0"/>
        <v>INSERT INTO tbl_status( status_id,status_type,status_name,description) VALUES('RO01','RO','Not in use','');</v>
      </c>
      <c r="C27" s="23" t="str">
        <f t="shared" si="1"/>
        <v>RO01','RO','Not in use','');</v>
      </c>
    </row>
    <row r="28" spans="1:3">
      <c r="A28" s="23" t="str">
        <f t="shared" si="0"/>
        <v>INSERT INTO tbl_status( status_id,status_type,status_name,description) VALUES('RO02','RO','In use','');</v>
      </c>
      <c r="C28" s="23" t="str">
        <f t="shared" si="1"/>
        <v>RO02','RO','In use','');</v>
      </c>
    </row>
    <row r="29" spans="1:3">
      <c r="A29" s="23" t="str">
        <f>$C$20&amp;$C$21&amp;C29</f>
        <v>INSERT INTO tbl_status( status_id,status_type,status_name,description) VALUES('RO03','RO','Cleaning','');</v>
      </c>
      <c r="C29" s="23" t="str">
        <f t="shared" si="1"/>
        <v>RO03','RO','Cleaning','');</v>
      </c>
    </row>
    <row r="30" spans="1:3">
      <c r="A30" s="23" t="str">
        <f t="shared" ref="A30" si="2">$C$20&amp;$C$21&amp;C30</f>
        <v>INSERT INTO tbl_status( status_id,status_type,status_name,description) VALUES('RO04','RO','Fixing','');</v>
      </c>
      <c r="C30" s="23" t="str">
        <f t="shared" si="1"/>
        <v>RO04','RO','Fixing','');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G11" sqref="G11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1:10">
      <c r="B3" s="15" t="s">
        <v>83</v>
      </c>
      <c r="C3" s="15" t="s">
        <v>95</v>
      </c>
      <c r="D3" s="15" t="s">
        <v>93</v>
      </c>
      <c r="E3" s="15" t="s">
        <v>86</v>
      </c>
      <c r="F3" s="14" t="s">
        <v>87</v>
      </c>
      <c r="G3" s="16" t="s">
        <v>88</v>
      </c>
      <c r="H3" s="16" t="s">
        <v>89</v>
      </c>
      <c r="I3" s="16" t="s">
        <v>90</v>
      </c>
      <c r="J3" s="12" t="s">
        <v>91</v>
      </c>
    </row>
    <row r="4" spans="1:10">
      <c r="B4" s="27" t="s">
        <v>29</v>
      </c>
      <c r="C4" s="24" t="s">
        <v>82</v>
      </c>
      <c r="D4" s="24" t="s">
        <v>94</v>
      </c>
      <c r="E4" s="24" t="s">
        <v>92</v>
      </c>
      <c r="F4" s="25" t="s">
        <v>92</v>
      </c>
      <c r="G4" s="22" t="s">
        <v>82</v>
      </c>
      <c r="H4" s="22" t="s">
        <v>82</v>
      </c>
      <c r="I4" s="22" t="s">
        <v>82</v>
      </c>
      <c r="J4" s="22" t="s">
        <v>92</v>
      </c>
    </row>
    <row r="5" spans="1:10">
      <c r="A5" s="23">
        <v>1</v>
      </c>
      <c r="B5" s="1"/>
      <c r="C5" s="1" t="s">
        <v>117</v>
      </c>
      <c r="D5" s="1">
        <v>1</v>
      </c>
      <c r="E5" s="1">
        <v>20170825</v>
      </c>
      <c r="F5" s="1">
        <v>20170829</v>
      </c>
      <c r="G5" s="1">
        <v>1</v>
      </c>
      <c r="H5" s="1">
        <v>2</v>
      </c>
      <c r="I5" s="1">
        <v>0</v>
      </c>
      <c r="J5" s="1">
        <v>20170801</v>
      </c>
    </row>
    <row r="6" spans="1:10">
      <c r="A6" s="23">
        <v>2</v>
      </c>
      <c r="B6" s="1"/>
      <c r="C6" s="1" t="s">
        <v>117</v>
      </c>
      <c r="D6" s="1">
        <v>2</v>
      </c>
      <c r="E6" s="1">
        <v>20170826</v>
      </c>
      <c r="F6" s="1">
        <v>20170830</v>
      </c>
      <c r="G6" s="1">
        <v>2</v>
      </c>
      <c r="H6" s="1">
        <v>3</v>
      </c>
      <c r="I6" s="1">
        <v>0</v>
      </c>
      <c r="J6" s="1">
        <v>20170801</v>
      </c>
    </row>
    <row r="7" spans="1:10">
      <c r="A7" s="23">
        <v>3</v>
      </c>
      <c r="B7" s="1"/>
      <c r="C7" s="1" t="s">
        <v>117</v>
      </c>
      <c r="D7" s="1">
        <v>3</v>
      </c>
      <c r="E7" s="1">
        <v>20170905</v>
      </c>
      <c r="F7" s="1">
        <v>20170909</v>
      </c>
      <c r="G7" s="1">
        <v>3</v>
      </c>
      <c r="H7" s="1">
        <v>4</v>
      </c>
      <c r="I7" s="1">
        <v>0</v>
      </c>
      <c r="J7" s="1">
        <v>20170801</v>
      </c>
    </row>
    <row r="8" spans="1:10">
      <c r="A8" s="23">
        <v>4</v>
      </c>
      <c r="B8" s="1"/>
      <c r="C8" s="1" t="s">
        <v>117</v>
      </c>
      <c r="D8" s="1">
        <v>4</v>
      </c>
      <c r="E8" s="1">
        <v>20170901</v>
      </c>
      <c r="F8" s="1">
        <v>20170905</v>
      </c>
      <c r="G8" s="1">
        <v>2</v>
      </c>
      <c r="H8" s="1">
        <v>3</v>
      </c>
      <c r="I8" s="1">
        <v>0</v>
      </c>
      <c r="J8" s="1">
        <v>20170801</v>
      </c>
    </row>
    <row r="9" spans="1:10">
      <c r="A9" s="23">
        <v>5</v>
      </c>
      <c r="B9" s="1"/>
      <c r="C9" s="1" t="s">
        <v>117</v>
      </c>
      <c r="D9" s="1">
        <v>5</v>
      </c>
      <c r="E9" s="1">
        <v>20170910</v>
      </c>
      <c r="F9" s="1">
        <v>20170913</v>
      </c>
      <c r="G9" s="1">
        <v>1</v>
      </c>
      <c r="H9" s="1">
        <v>1</v>
      </c>
      <c r="I9" s="1">
        <v>0</v>
      </c>
      <c r="J9" s="1">
        <v>20170801</v>
      </c>
    </row>
    <row r="10" spans="1:10">
      <c r="A10" s="23">
        <v>6</v>
      </c>
      <c r="B10" s="1"/>
      <c r="C10" s="1" t="s">
        <v>117</v>
      </c>
      <c r="D10" s="1">
        <v>6</v>
      </c>
      <c r="E10" s="1">
        <v>20170912</v>
      </c>
      <c r="F10" s="1">
        <v>20170014</v>
      </c>
      <c r="G10" s="1">
        <v>2</v>
      </c>
      <c r="H10" s="1">
        <v>2</v>
      </c>
      <c r="I10" s="1">
        <v>0</v>
      </c>
      <c r="J10" s="1">
        <v>20170801</v>
      </c>
    </row>
    <row r="11" spans="1:10">
      <c r="A11" s="23">
        <v>7</v>
      </c>
      <c r="B11" s="1"/>
      <c r="C11" s="1" t="s">
        <v>117</v>
      </c>
      <c r="D11" s="1">
        <v>7</v>
      </c>
      <c r="E11" s="1">
        <v>20170913</v>
      </c>
      <c r="F11" s="1">
        <v>20170918</v>
      </c>
      <c r="G11" s="1">
        <v>1</v>
      </c>
      <c r="H11" s="1">
        <v>2</v>
      </c>
      <c r="I11" s="1">
        <v>0</v>
      </c>
      <c r="J11" s="1">
        <v>20170801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status_id,guest_id,check_in,check_out,number_of_room,number_of_adult,number_of_children,create_ymd) VALUES('</v>
      </c>
    </row>
    <row r="20" spans="1:3">
      <c r="A20" s="23" t="str">
        <f>$C$18&amp;$C$19&amp;C20</f>
        <v>INSERT INTO tbl_reservation( status_id,guest_id,check_in,check_out,number_of_room,number_of_adult,number_of_children,create_ymd) VALUES('RS01','1','20170825','20170829','1','2','0','20170801');</v>
      </c>
      <c r="C20" s="23" t="str">
        <f>""&amp;C5&amp;"','"&amp;D5&amp;"','"&amp;E5&amp;"','"&amp;F5&amp;"','"&amp;G5&amp;"','"&amp;H5&amp;"','"&amp;I5&amp;"','"&amp;J5&amp;"');"</f>
        <v>RS01','1','20170825','20170829','1','2','0','20170801');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status_id,guest_id,check_in,check_out,number_of_room,number_of_adult,number_of_children,create_ymd) VALUES('RS01','2','20170826','20170830','2','3','0','20170801');</v>
      </c>
      <c r="C21" s="23" t="str">
        <f t="shared" ref="C21:C26" si="1">""&amp;C6&amp;"','"&amp;D6&amp;"','"&amp;E6&amp;"','"&amp;F6&amp;"','"&amp;G6&amp;"','"&amp;H6&amp;"','"&amp;I6&amp;"','"&amp;J6&amp;"');"</f>
        <v>RS01','2','20170826','20170830','2','3','0','20170801');</v>
      </c>
    </row>
    <row r="22" spans="1:3">
      <c r="A22" s="23" t="str">
        <f t="shared" si="0"/>
        <v>INSERT INTO tbl_reservation( status_id,guest_id,check_in,check_out,number_of_room,number_of_adult,number_of_children,create_ymd) VALUES('RS01','3','20170905','20170909','3','4','0','20170801');</v>
      </c>
      <c r="C22" s="23" t="str">
        <f t="shared" si="1"/>
        <v>RS01','3','20170905','20170909','3','4','0','20170801');</v>
      </c>
    </row>
    <row r="23" spans="1:3">
      <c r="A23" s="23" t="str">
        <f t="shared" si="0"/>
        <v>INSERT INTO tbl_reservation( status_id,guest_id,check_in,check_out,number_of_room,number_of_adult,number_of_children,create_ymd) VALUES('RS01','4','20170901','20170905','2','3','0','20170801');</v>
      </c>
      <c r="C23" s="23" t="str">
        <f t="shared" si="1"/>
        <v>RS01','4','20170901','20170905','2','3','0','20170801');</v>
      </c>
    </row>
    <row r="24" spans="1:3">
      <c r="A24" s="23" t="str">
        <f t="shared" si="0"/>
        <v>INSERT INTO tbl_reservation( status_id,guest_id,check_in,check_out,number_of_room,number_of_adult,number_of_children,create_ymd) VALUES('RS01','5','20170910','20170913','1','1','0','20170801');</v>
      </c>
      <c r="C24" s="23" t="str">
        <f t="shared" si="1"/>
        <v>RS01','5','20170910','20170913','1','1','0','20170801');</v>
      </c>
    </row>
    <row r="25" spans="1:3">
      <c r="A25" s="23" t="str">
        <f t="shared" si="0"/>
        <v>INSERT INTO tbl_reservation( status_id,guest_id,check_in,check_out,number_of_room,number_of_adult,number_of_children,create_ymd) VALUES('RS01','6','20170912','20170014','2','2','0','20170801');</v>
      </c>
      <c r="C25" s="23" t="str">
        <f t="shared" si="1"/>
        <v>RS01','6','20170912','20170014','2','2','0','20170801');</v>
      </c>
    </row>
    <row r="26" spans="1:3">
      <c r="A26" s="23" t="str">
        <f t="shared" si="0"/>
        <v>INSERT INTO tbl_reservation( status_id,guest_id,check_in,check_out,number_of_room,number_of_adult,number_of_children,create_ymd) VALUES('RS01','7','20170913','20170918','1','2','0','20170801');</v>
      </c>
      <c r="C26" s="23" t="str">
        <f t="shared" si="1"/>
        <v>RS01','7','20170913','20170918','1','2','0','20170801');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4"/>
  <sheetViews>
    <sheetView tabSelected="1" topLeftCell="A27" workbookViewId="0">
      <selection activeCell="C31" sqref="C31"/>
    </sheetView>
  </sheetViews>
  <sheetFormatPr defaultColWidth="9" defaultRowHeight="15"/>
  <cols>
    <col min="1" max="1" width="3.5703125" style="23" customWidth="1"/>
    <col min="2" max="2" width="9.5703125" style="23" customWidth="1"/>
    <col min="3" max="3" width="12.140625" style="23" customWidth="1"/>
    <col min="4" max="4" width="14.7109375" style="23" customWidth="1"/>
    <col min="5" max="5" width="13.140625" style="23" customWidth="1"/>
    <col min="6" max="6" width="16" style="23" customWidth="1"/>
    <col min="7" max="7" width="19.5703125" style="23" bestFit="1" customWidth="1"/>
    <col min="8" max="8" width="14.5703125" style="23" bestFit="1" customWidth="1"/>
    <col min="9" max="9" width="14" style="23" bestFit="1" customWidth="1"/>
    <col min="10" max="10" width="10.7109375" style="23" bestFit="1" customWidth="1"/>
    <col min="11" max="16384" width="9" style="23"/>
  </cols>
  <sheetData>
    <row r="3" spans="2:12" ht="15.75" thickBot="1">
      <c r="B3" s="38" t="s">
        <v>83</v>
      </c>
      <c r="C3" s="38" t="s">
        <v>104</v>
      </c>
      <c r="D3" s="38" t="s">
        <v>78</v>
      </c>
      <c r="E3" s="39" t="s">
        <v>190</v>
      </c>
      <c r="F3" s="39" t="s">
        <v>191</v>
      </c>
      <c r="G3" s="39" t="s">
        <v>158</v>
      </c>
      <c r="H3" s="39" t="s">
        <v>159</v>
      </c>
      <c r="I3" s="39" t="s">
        <v>160</v>
      </c>
      <c r="J3" s="39" t="s">
        <v>161</v>
      </c>
      <c r="K3" s="39" t="s">
        <v>162</v>
      </c>
      <c r="L3" s="40" t="s">
        <v>91</v>
      </c>
    </row>
    <row r="4" spans="2:12" ht="15.75" thickBot="1">
      <c r="B4" s="42" t="s">
        <v>29</v>
      </c>
      <c r="C4" s="42" t="s">
        <v>82</v>
      </c>
      <c r="D4" s="42" t="s">
        <v>77</v>
      </c>
      <c r="E4" s="43" t="s">
        <v>92</v>
      </c>
      <c r="F4" s="43" t="s">
        <v>92</v>
      </c>
      <c r="G4" s="43" t="s">
        <v>85</v>
      </c>
      <c r="H4" s="43" t="s">
        <v>113</v>
      </c>
      <c r="I4" s="43" t="s">
        <v>81</v>
      </c>
      <c r="J4" s="43" t="s">
        <v>85</v>
      </c>
      <c r="K4" s="43" t="s">
        <v>163</v>
      </c>
      <c r="L4" s="44" t="s">
        <v>163</v>
      </c>
    </row>
    <row r="5" spans="2:12">
      <c r="B5" s="1"/>
      <c r="C5" s="1">
        <v>1</v>
      </c>
      <c r="D5" s="1" t="s">
        <v>130</v>
      </c>
      <c r="E5" s="1"/>
      <c r="F5" s="1"/>
      <c r="G5" s="1"/>
      <c r="H5" s="1"/>
      <c r="I5" s="1"/>
      <c r="J5" s="1"/>
    </row>
    <row r="6" spans="2:12">
      <c r="B6" s="1"/>
      <c r="C6" s="1">
        <v>2</v>
      </c>
      <c r="D6" s="1" t="s">
        <v>131</v>
      </c>
      <c r="E6" s="1"/>
      <c r="F6" s="1"/>
      <c r="G6" s="1"/>
      <c r="H6" s="1"/>
      <c r="I6" s="1"/>
      <c r="J6" s="1"/>
    </row>
    <row r="7" spans="2:12">
      <c r="B7" s="1"/>
      <c r="C7" s="1">
        <v>2</v>
      </c>
      <c r="D7" s="1" t="s">
        <v>132</v>
      </c>
      <c r="E7" s="1"/>
      <c r="F7" s="1"/>
      <c r="G7" s="1"/>
      <c r="H7" s="1"/>
      <c r="I7" s="1"/>
      <c r="J7" s="1"/>
    </row>
    <row r="8" spans="2:12">
      <c r="B8" s="1"/>
      <c r="C8" s="1">
        <v>3</v>
      </c>
      <c r="D8" s="1" t="s">
        <v>130</v>
      </c>
      <c r="E8" s="1"/>
      <c r="F8" s="1"/>
      <c r="G8" s="1"/>
      <c r="H8" s="1"/>
      <c r="I8" s="1"/>
      <c r="J8" s="1"/>
    </row>
    <row r="9" spans="2:12">
      <c r="B9" s="1"/>
      <c r="C9" s="1">
        <v>3</v>
      </c>
      <c r="D9" s="1" t="s">
        <v>131</v>
      </c>
      <c r="E9" s="1"/>
      <c r="F9" s="1"/>
      <c r="G9" s="1"/>
      <c r="H9" s="1"/>
      <c r="I9" s="1"/>
      <c r="J9" s="1"/>
    </row>
    <row r="10" spans="2:12">
      <c r="B10" s="1"/>
      <c r="C10" s="1">
        <v>3</v>
      </c>
      <c r="D10" s="1" t="s">
        <v>132</v>
      </c>
      <c r="E10" s="1"/>
      <c r="F10" s="1"/>
      <c r="G10" s="1"/>
      <c r="H10" s="1"/>
      <c r="I10" s="1"/>
      <c r="J10" s="1"/>
    </row>
    <row r="11" spans="2:12">
      <c r="B11" s="1"/>
      <c r="C11" s="1">
        <v>4</v>
      </c>
      <c r="D11" s="1" t="s">
        <v>133</v>
      </c>
      <c r="E11" s="1"/>
      <c r="F11" s="1"/>
      <c r="G11" s="1"/>
      <c r="H11" s="1"/>
      <c r="I11" s="1"/>
      <c r="J11" s="1"/>
    </row>
    <row r="12" spans="2:12">
      <c r="B12" s="1"/>
      <c r="C12" s="1">
        <v>4</v>
      </c>
      <c r="D12" s="1" t="s">
        <v>134</v>
      </c>
      <c r="E12" s="1"/>
      <c r="F12" s="1"/>
      <c r="G12" s="1"/>
      <c r="H12" s="1"/>
      <c r="I12" s="1"/>
      <c r="J12" s="1"/>
    </row>
    <row r="13" spans="2:12">
      <c r="B13" s="1"/>
      <c r="C13" s="1">
        <v>5</v>
      </c>
      <c r="D13" s="1" t="s">
        <v>130</v>
      </c>
      <c r="E13" s="1"/>
      <c r="F13" s="1"/>
      <c r="G13" s="1"/>
      <c r="H13" s="1"/>
      <c r="I13" s="1"/>
      <c r="J13" s="1"/>
    </row>
    <row r="14" spans="2:12">
      <c r="B14" s="1"/>
      <c r="C14" s="1">
        <v>6</v>
      </c>
      <c r="D14" s="1" t="s">
        <v>131</v>
      </c>
      <c r="E14" s="1"/>
      <c r="F14" s="1"/>
      <c r="G14" s="1"/>
      <c r="H14" s="1"/>
      <c r="I14" s="1"/>
      <c r="J14" s="1"/>
    </row>
    <row r="15" spans="2:12">
      <c r="B15" s="36"/>
      <c r="C15" s="36">
        <v>6</v>
      </c>
      <c r="D15" s="1" t="s">
        <v>132</v>
      </c>
      <c r="E15" s="1"/>
      <c r="F15" s="1"/>
      <c r="G15" s="1"/>
      <c r="H15" s="1"/>
      <c r="I15" s="1"/>
      <c r="J15" s="1"/>
    </row>
    <row r="16" spans="2:12">
      <c r="B16" s="36"/>
      <c r="C16" s="36">
        <v>7</v>
      </c>
      <c r="D16" s="1" t="s">
        <v>133</v>
      </c>
      <c r="E16" s="1"/>
      <c r="F16" s="1"/>
      <c r="G16" s="1"/>
      <c r="H16" s="1"/>
      <c r="I16" s="1"/>
      <c r="J16" s="1"/>
    </row>
    <row r="17" spans="1:10">
      <c r="B17" s="36"/>
      <c r="C17" s="36"/>
      <c r="D17" s="1"/>
      <c r="E17" s="1"/>
      <c r="F17" s="1"/>
      <c r="G17" s="1"/>
      <c r="H17" s="1"/>
      <c r="I17" s="1"/>
      <c r="J17" s="1"/>
    </row>
    <row r="18" spans="1:10">
      <c r="B18" s="36"/>
      <c r="C18" s="36"/>
      <c r="D18" s="1"/>
      <c r="E18" s="1"/>
      <c r="F18" s="1"/>
      <c r="G18" s="1"/>
      <c r="H18" s="1"/>
      <c r="I18" s="1"/>
      <c r="J18" s="1"/>
    </row>
    <row r="19" spans="1:10">
      <c r="B19" s="36"/>
      <c r="C19" s="36"/>
      <c r="D19" s="1"/>
      <c r="E19" s="1"/>
      <c r="F19" s="1"/>
      <c r="G19" s="1"/>
      <c r="H19" s="1"/>
      <c r="I19" s="1"/>
      <c r="J19" s="1"/>
    </row>
    <row r="20" spans="1:10">
      <c r="B20" s="36"/>
      <c r="C20" s="36"/>
      <c r="D20" s="1"/>
      <c r="E20" s="1"/>
      <c r="F20" s="1"/>
      <c r="G20" s="1"/>
      <c r="H20" s="1"/>
      <c r="I20" s="1"/>
      <c r="J20" s="1"/>
    </row>
    <row r="21" spans="1:10">
      <c r="B21" s="36"/>
      <c r="C21" s="36"/>
      <c r="D21" s="1"/>
      <c r="E21" s="1"/>
      <c r="F21" s="1"/>
      <c r="G21" s="1"/>
      <c r="H21" s="1"/>
      <c r="I21" s="1"/>
      <c r="J21" s="1"/>
    </row>
    <row r="22" spans="1:10">
      <c r="B22" s="36"/>
      <c r="C22" s="36"/>
      <c r="D22" s="1"/>
      <c r="E22" s="1"/>
      <c r="F22" s="1"/>
      <c r="G22" s="1"/>
      <c r="H22" s="1"/>
      <c r="I22" s="1"/>
      <c r="J22" s="1"/>
    </row>
    <row r="23" spans="1:10">
      <c r="B23" s="36"/>
      <c r="C23" s="36"/>
      <c r="D23" s="1"/>
      <c r="E23" s="1"/>
      <c r="F23" s="1"/>
      <c r="G23" s="1"/>
      <c r="H23" s="1"/>
      <c r="I23" s="1"/>
      <c r="J23" s="1"/>
    </row>
    <row r="24" spans="1:10">
      <c r="B24" s="36"/>
      <c r="C24" s="36"/>
      <c r="D24" s="1"/>
      <c r="E24" s="1"/>
      <c r="F24" s="1"/>
      <c r="G24" s="1"/>
      <c r="H24" s="1"/>
      <c r="I24" s="1"/>
      <c r="J24" s="1"/>
    </row>
    <row r="25" spans="1:10"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B27" s="1"/>
      <c r="C27" s="1"/>
      <c r="D27" s="1"/>
      <c r="E27" s="1"/>
      <c r="F27" s="1"/>
      <c r="G27" s="1"/>
      <c r="H27" s="1"/>
      <c r="I27" s="1"/>
      <c r="J27" s="1"/>
    </row>
    <row r="29" spans="1:10">
      <c r="C29" s="23" t="str">
        <f xml:space="preserve"> "INSERT INTO tbl_reservation_detail("</f>
        <v>INSERT INTO tbl_reservation_detail(</v>
      </c>
    </row>
    <row r="30" spans="1:10">
      <c r="C30" s="23" t="str">
        <f>" "&amp;C3&amp;","&amp;D3&amp;","&amp;E3&amp;","&amp;F3&amp;","&amp;G3&amp;","&amp;H3&amp;","&amp;I3&amp;","&amp;J3&amp;","&amp;K3&amp;","&amp;L3&amp;") VALUES('"</f>
        <v xml:space="preserve"> reservation_id,room_id,date_in,date_out,customer_name,customer_identity_card,customer_phone,customer_email,update_ymd,create_ymd) VALUES('</v>
      </c>
    </row>
    <row r="31" spans="1:10">
      <c r="A31" s="23" t="str">
        <f>$C$29&amp;$C$30&amp;C31</f>
        <v>INSERT INTO tbl_reservation_detail( reservation_id,room_id,date_in,date_out,customer_name,customer_identity_card,customer_phone,customer_email,update_ymd,create_ymd) VALUES('1','RO001','','','','','',',','');</v>
      </c>
      <c r="C31" s="23" t="str">
        <f>""&amp;C5&amp;"','"&amp;D5&amp;"','"&amp;E5&amp;"','"&amp;F5&amp;"','"&amp;G5&amp;"','"&amp;H5&amp;"','"&amp;I5&amp;"','"&amp;J5&amp;",'"&amp;K5&amp;",'"&amp;L5&amp;"');"</f>
        <v>1','RO001','','','','','',',','');</v>
      </c>
    </row>
    <row r="32" spans="1:10">
      <c r="A32" s="23" t="str">
        <f t="shared" ref="A32:A43" si="0">$C$29&amp;$C$30&amp;C32</f>
        <v>INSERT INTO tbl_reservation_detail( reservation_id,room_id,date_in,date_out,customer_name,customer_identity_card,customer_phone,customer_email,update_ymd,create_ymd) VALUES(''2','RO002','','','','','',',','');</v>
      </c>
      <c r="C32" s="23" t="str">
        <f t="shared" ref="C32:C54" si="1">"'"&amp;C6&amp;"','"&amp;D6&amp;"','"&amp;E6&amp;"','"&amp;F6&amp;"','"&amp;G6&amp;"','"&amp;H6&amp;"','"&amp;I6&amp;"','"&amp;J6&amp;",'"&amp;K6&amp;",'"&amp;L6&amp;"');"</f>
        <v>'2','RO002','','','','','',',','');</v>
      </c>
    </row>
    <row r="33" spans="1:3">
      <c r="A33" s="23" t="str">
        <f t="shared" si="0"/>
        <v>INSERT INTO tbl_reservation_detail( reservation_id,room_id,date_in,date_out,customer_name,customer_identity_card,customer_phone,customer_email,update_ymd,create_ymd) VALUES(''2','RO003','','','','','',',','');</v>
      </c>
      <c r="C33" s="23" t="str">
        <f t="shared" si="1"/>
        <v>'2','RO003','','','','','',',','');</v>
      </c>
    </row>
    <row r="34" spans="1:3">
      <c r="A34" s="23" t="str">
        <f t="shared" si="0"/>
        <v>INSERT INTO tbl_reservation_detail( reservation_id,room_id,date_in,date_out,customer_name,customer_identity_card,customer_phone,customer_email,update_ymd,create_ymd) VALUES(''3','RO001','','','','','',',','');</v>
      </c>
      <c r="C34" s="23" t="str">
        <f t="shared" si="1"/>
        <v>'3','RO001','','','','','',',','');</v>
      </c>
    </row>
    <row r="35" spans="1:3">
      <c r="A35" s="23" t="str">
        <f t="shared" si="0"/>
        <v>INSERT INTO tbl_reservation_detail( reservation_id,room_id,date_in,date_out,customer_name,customer_identity_card,customer_phone,customer_email,update_ymd,create_ymd) VALUES(''3','RO002','','','','','',',','');</v>
      </c>
      <c r="C35" s="23" t="str">
        <f t="shared" si="1"/>
        <v>'3','RO002','','','','','',',','');</v>
      </c>
    </row>
    <row r="36" spans="1:3">
      <c r="A36" s="23" t="str">
        <f t="shared" si="0"/>
        <v>INSERT INTO tbl_reservation_detail( reservation_id,room_id,date_in,date_out,customer_name,customer_identity_card,customer_phone,customer_email,update_ymd,create_ymd) VALUES(''3','RO003','','','','','',',','');</v>
      </c>
      <c r="C36" s="23" t="str">
        <f t="shared" si="1"/>
        <v>'3','RO003','','','','','',',','');</v>
      </c>
    </row>
    <row r="37" spans="1:3">
      <c r="A37" s="23" t="str">
        <f t="shared" si="0"/>
        <v>INSERT INTO tbl_reservation_detail( reservation_id,room_id,date_in,date_out,customer_name,customer_identity_card,customer_phone,customer_email,update_ymd,create_ymd) VALUES(''4','RO004','','','','','',',','');</v>
      </c>
      <c r="C37" s="23" t="str">
        <f t="shared" si="1"/>
        <v>'4','RO004','','','','','',',','');</v>
      </c>
    </row>
    <row r="38" spans="1:3">
      <c r="A38" s="23" t="str">
        <f t="shared" si="0"/>
        <v>INSERT INTO tbl_reservation_detail( reservation_id,room_id,date_in,date_out,customer_name,customer_identity_card,customer_phone,customer_email,update_ymd,create_ymd) VALUES(''4','RO005','','','','','',',','');</v>
      </c>
      <c r="C38" s="23" t="str">
        <f t="shared" si="1"/>
        <v>'4','RO005','','','','','',',','');</v>
      </c>
    </row>
    <row r="39" spans="1:3">
      <c r="A39" s="23" t="str">
        <f t="shared" si="0"/>
        <v>INSERT INTO tbl_reservation_detail( reservation_id,room_id,date_in,date_out,customer_name,customer_identity_card,customer_phone,customer_email,update_ymd,create_ymd) VALUES(''5','RO001','','','','','',',','');</v>
      </c>
      <c r="C39" s="23" t="str">
        <f t="shared" si="1"/>
        <v>'5','RO001','','','','','',',','');</v>
      </c>
    </row>
    <row r="40" spans="1:3">
      <c r="A40" s="23" t="str">
        <f t="shared" si="0"/>
        <v>INSERT INTO tbl_reservation_detail( reservation_id,room_id,date_in,date_out,customer_name,customer_identity_card,customer_phone,customer_email,update_ymd,create_ymd) VALUES(''6','RO002','','','','','',',','');</v>
      </c>
      <c r="C40" s="23" t="str">
        <f t="shared" si="1"/>
        <v>'6','RO002','','','','','',',','');</v>
      </c>
    </row>
    <row r="41" spans="1:3">
      <c r="A41" s="23" t="str">
        <f t="shared" si="0"/>
        <v>INSERT INTO tbl_reservation_detail( reservation_id,room_id,date_in,date_out,customer_name,customer_identity_card,customer_phone,customer_email,update_ymd,create_ymd) VALUES(''6','RO003','','','','','',',','');</v>
      </c>
      <c r="C41" s="23" t="str">
        <f t="shared" si="1"/>
        <v>'6','RO003','','','','','',',','');</v>
      </c>
    </row>
    <row r="42" spans="1:3">
      <c r="A42" s="23" t="str">
        <f t="shared" si="0"/>
        <v>INSERT INTO tbl_reservation_detail( reservation_id,room_id,date_in,date_out,customer_name,customer_identity_card,customer_phone,customer_email,update_ymd,create_ymd) VALUES(''7','RO004','','','','','',',','');</v>
      </c>
      <c r="C42" s="23" t="str">
        <f t="shared" si="1"/>
        <v>'7','RO004','','','','','',',','');</v>
      </c>
    </row>
    <row r="43" spans="1:3">
      <c r="A43" s="23" t="str">
        <f t="shared" si="0"/>
        <v>INSERT INTO tbl_reservation_detail( reservation_id,room_id,date_in,date_out,customer_name,customer_identity_card,customer_phone,customer_email,update_ymd,create_ymd) VALUES(''','','','','','','',',','');</v>
      </c>
      <c r="C43" s="23" t="str">
        <f t="shared" si="1"/>
        <v>'','','','','','','',',','');</v>
      </c>
    </row>
    <row r="44" spans="1:3">
      <c r="A44" s="23" t="str">
        <f t="shared" ref="A44:A54" si="2">$C$29&amp;$C$30&amp;C44</f>
        <v>INSERT INTO tbl_reservation_detail( reservation_id,room_id,date_in,date_out,customer_name,customer_identity_card,customer_phone,customer_email,update_ymd,create_ymd) VALUES(''','','','','','','',',','');</v>
      </c>
      <c r="C44" s="23" t="str">
        <f t="shared" si="1"/>
        <v>'','','','','','','',',','');</v>
      </c>
    </row>
    <row r="45" spans="1:3">
      <c r="A45" s="23" t="str">
        <f t="shared" si="2"/>
        <v>INSERT INTO tbl_reservation_detail( reservation_id,room_id,date_in,date_out,customer_name,customer_identity_card,customer_phone,customer_email,update_ymd,create_ymd) VALUES(''','','','','','','',',','');</v>
      </c>
      <c r="C45" s="23" t="str">
        <f t="shared" si="1"/>
        <v>'','','','','','','',',','');</v>
      </c>
    </row>
    <row r="46" spans="1:3">
      <c r="A46" s="23" t="str">
        <f t="shared" si="2"/>
        <v>INSERT INTO tbl_reservation_detail( reservation_id,room_id,date_in,date_out,customer_name,customer_identity_card,customer_phone,customer_email,update_ymd,create_ymd) VALUES(''','','','','','','',',','');</v>
      </c>
      <c r="C46" s="23" t="str">
        <f t="shared" si="1"/>
        <v>'','','','','','','',',','');</v>
      </c>
    </row>
    <row r="47" spans="1:3">
      <c r="A47" s="23" t="str">
        <f t="shared" si="2"/>
        <v>INSERT INTO tbl_reservation_detail( reservation_id,room_id,date_in,date_out,customer_name,customer_identity_card,customer_phone,customer_email,update_ymd,create_ymd) VALUES(''','','','','','','',',','');</v>
      </c>
      <c r="C47" s="23" t="str">
        <f t="shared" si="1"/>
        <v>'','','','','','','',',','');</v>
      </c>
    </row>
    <row r="48" spans="1:3">
      <c r="A48" s="23" t="str">
        <f t="shared" si="2"/>
        <v>INSERT INTO tbl_reservation_detail( reservation_id,room_id,date_in,date_out,customer_name,customer_identity_card,customer_phone,customer_email,update_ymd,create_ymd) VALUES(''','','','','','','',',','');</v>
      </c>
      <c r="C48" s="23" t="str">
        <f t="shared" si="1"/>
        <v>'','','','','','','',',','');</v>
      </c>
    </row>
    <row r="49" spans="1:3">
      <c r="A49" s="23" t="str">
        <f t="shared" si="2"/>
        <v>INSERT INTO tbl_reservation_detail( reservation_id,room_id,date_in,date_out,customer_name,customer_identity_card,customer_phone,customer_email,update_ymd,create_ymd) VALUES(''','','','','','','',',','');</v>
      </c>
      <c r="C49" s="23" t="str">
        <f t="shared" si="1"/>
        <v>'','','','','','','',',','');</v>
      </c>
    </row>
    <row r="50" spans="1:3">
      <c r="A50" s="23" t="str">
        <f t="shared" si="2"/>
        <v>INSERT INTO tbl_reservation_detail( reservation_id,room_id,date_in,date_out,customer_name,customer_identity_card,customer_phone,customer_email,update_ymd,create_ymd) VALUES(''','','','','','','',',','');</v>
      </c>
      <c r="C50" s="23" t="str">
        <f t="shared" si="1"/>
        <v>'','','','','','','',',','');</v>
      </c>
    </row>
    <row r="51" spans="1:3">
      <c r="A51" s="23" t="str">
        <f t="shared" si="2"/>
        <v>INSERT INTO tbl_reservation_detail( reservation_id,room_id,date_in,date_out,customer_name,customer_identity_card,customer_phone,customer_email,update_ymd,create_ymd) VALUES(''','','','','','','',',','');</v>
      </c>
      <c r="C51" s="23" t="str">
        <f t="shared" si="1"/>
        <v>'','','','','','','',',','');</v>
      </c>
    </row>
    <row r="52" spans="1:3">
      <c r="A52" s="23" t="str">
        <f t="shared" si="2"/>
        <v>INSERT INTO tbl_reservation_detail( reservation_id,room_id,date_in,date_out,customer_name,customer_identity_card,customer_phone,customer_email,update_ymd,create_ymd) VALUES(''','','','','','','',',','');</v>
      </c>
      <c r="C52" s="23" t="str">
        <f t="shared" si="1"/>
        <v>'','','','','','','',',','');</v>
      </c>
    </row>
    <row r="53" spans="1:3">
      <c r="A53" s="23" t="str">
        <f t="shared" si="2"/>
        <v>INSERT INTO tbl_reservation_detail( reservation_id,room_id,date_in,date_out,customer_name,customer_identity_card,customer_phone,customer_email,update_ymd,create_ymd) VALUES(''','','','','','','',',','');</v>
      </c>
      <c r="C53" s="23" t="str">
        <f t="shared" si="1"/>
        <v>'','','','','','','',',','');</v>
      </c>
    </row>
    <row r="54" spans="1:3">
      <c r="A54" s="23" t="str">
        <f t="shared" si="2"/>
        <v>INSERT INTO tbl_reservation_detail( reservation_id,room_id,date_in,date_out,customer_name,customer_identity_card,customer_phone,customer_email,update_ymd,create_ymd) VALUES(''','','','','','','',',','');</v>
      </c>
      <c r="C54" s="23" t="str">
        <f t="shared" si="1"/>
        <v>'','','','','','','',',','');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</vt:lpstr>
      <vt:lpstr>group</vt:lpstr>
      <vt:lpstr>user_group</vt:lpstr>
      <vt:lpstr>function</vt:lpstr>
      <vt:lpstr>permission</vt:lpstr>
      <vt:lpstr>room_type</vt:lpstr>
      <vt:lpstr>status</vt:lpstr>
      <vt:lpstr>reservation</vt:lpstr>
      <vt:lpstr>reservation_detail</vt:lpstr>
      <vt:lpstr>room</vt:lpstr>
      <vt:lpstr>guest</vt:lpstr>
      <vt:lpstr>invoice</vt:lpstr>
      <vt:lpstr>invoice_detail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2017-08-01T13:28:12Z</dcterms:modified>
</cp:coreProperties>
</file>