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NGTM\PHUONG\BAO CAO CHOT T6\"/>
    </mc:Choice>
  </mc:AlternateContent>
  <bookViews>
    <workbookView xWindow="0" yWindow="0" windowWidth="24000" windowHeight="9045" tabRatio="696" firstSheet="2" activeTab="10"/>
  </bookViews>
  <sheets>
    <sheet name="TỔNG" sheetId="1" state="hidden" r:id="rId1"/>
    <sheet name="Sheet1" sheetId="9" state="hidden" r:id="rId2"/>
    <sheet name="THU PHI TONG HOP" sheetId="12" r:id="rId3"/>
    <sheet name="THU PHI CHI TIET" sheetId="11" r:id="rId4"/>
    <sheet name="PHÍ OTO" sheetId="3" r:id="rId5"/>
    <sheet name="Thẻ từ" sheetId="8" r:id="rId6"/>
    <sheet name="PHÍ VÉ XE" sheetId="4" r:id="rId7"/>
    <sheet name="TH 04.2018" sheetId="6" state="hidden" r:id="rId8"/>
    <sheet name="DE NGHI TT" sheetId="5" r:id="rId9"/>
    <sheet name="Sheet2" sheetId="10" r:id="rId10"/>
    <sheet name="TH THU CHI" sheetId="13" r:id="rId11"/>
    <sheet name="Sheet4" sheetId="14" state="hidden" r:id="rId12"/>
  </sheets>
  <definedNames>
    <definedName name="_xlnm._FilterDatabase" localSheetId="8" hidden="1">'DE NGHI TT'!$A$5:$F$17</definedName>
    <definedName name="_xlnm._FilterDatabase" localSheetId="7" hidden="1">'TH 04.2018'!$A$10:$D$11</definedName>
    <definedName name="_xlnm.Print_Titles" localSheetId="3">'THU PHI CHI TIET'!$A:$B,'THU PHI CHI TIET'!$1:$3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3" l="1"/>
  <c r="B10" i="13" s="1"/>
  <c r="AG12" i="11"/>
  <c r="E5" i="12"/>
  <c r="E7" i="12"/>
  <c r="E8" i="12"/>
  <c r="E9" i="12"/>
  <c r="E4" i="12"/>
  <c r="D5" i="12"/>
  <c r="D6" i="12"/>
  <c r="D7" i="12"/>
  <c r="D8" i="12"/>
  <c r="D9" i="12"/>
  <c r="D4" i="12"/>
  <c r="B10" i="12"/>
  <c r="AH7" i="11" l="1"/>
  <c r="AH8" i="11"/>
  <c r="AH9" i="11"/>
  <c r="AH10" i="11"/>
  <c r="AH11" i="11"/>
  <c r="AI8" i="11"/>
  <c r="AH6" i="11"/>
  <c r="E5" i="5"/>
  <c r="D5" i="5"/>
  <c r="E10" i="12"/>
  <c r="C10" i="12"/>
  <c r="D10" i="12"/>
  <c r="AF12" i="11"/>
  <c r="AE12" i="11"/>
  <c r="AD12" i="11"/>
  <c r="AC12" i="11"/>
  <c r="AB12" i="11"/>
  <c r="AH12" i="11" s="1"/>
  <c r="Z12" i="11"/>
  <c r="Y12" i="11"/>
  <c r="X12" i="11"/>
  <c r="W12" i="11"/>
  <c r="V12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C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N12" i="11" s="1"/>
  <c r="AA12" i="11" l="1"/>
  <c r="AI7" i="11"/>
  <c r="AI11" i="11"/>
  <c r="AI10" i="11"/>
  <c r="AI9" i="11"/>
  <c r="AI6" i="11"/>
  <c r="F10" i="12"/>
  <c r="AI12" i="11" l="1"/>
  <c r="F5" i="5"/>
  <c r="F38" i="5"/>
  <c r="F39" i="5"/>
  <c r="F40" i="5"/>
  <c r="F41" i="5"/>
  <c r="F42" i="5"/>
  <c r="F43" i="5"/>
  <c r="D5" i="10" l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E5" i="10"/>
  <c r="F5" i="10" l="1"/>
  <c r="F29" i="5"/>
  <c r="F37" i="5" l="1"/>
  <c r="F36" i="5" l="1"/>
  <c r="F7" i="5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0" i="5"/>
  <c r="F31" i="5"/>
  <c r="F32" i="5"/>
  <c r="F6" i="5" l="1"/>
  <c r="F33" i="5" l="1"/>
  <c r="F34" i="5"/>
  <c r="F35" i="5"/>
  <c r="C17" i="1" l="1"/>
  <c r="C16" i="1"/>
  <c r="E9" i="1" l="1"/>
  <c r="E10" i="1"/>
  <c r="E11" i="1"/>
  <c r="E12" i="1"/>
  <c r="E13" i="1"/>
  <c r="E29" i="4" l="1"/>
  <c r="H25" i="8" l="1"/>
  <c r="H228" i="6" l="1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1" i="6"/>
  <c r="H200" i="6"/>
  <c r="H199" i="6"/>
  <c r="F198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6" i="6" s="1"/>
  <c r="I12" i="6"/>
  <c r="G9" i="6"/>
  <c r="F9" i="6"/>
  <c r="E9" i="6"/>
  <c r="H8" i="6"/>
  <c r="G8" i="6"/>
  <c r="F8" i="6"/>
  <c r="E8" i="6"/>
  <c r="H198" i="6" l="1"/>
  <c r="H195" i="6" s="1"/>
  <c r="K6" i="6" s="1"/>
  <c r="I7" i="6"/>
  <c r="I198" i="6" l="1"/>
  <c r="E14" i="3"/>
  <c r="E17" i="1" l="1"/>
  <c r="E14" i="1" l="1"/>
  <c r="E15" i="1"/>
  <c r="E16" i="1"/>
  <c r="E8" i="1"/>
  <c r="E18" i="1" s="1"/>
</calcChain>
</file>

<file path=xl/sharedStrings.xml><?xml version="1.0" encoding="utf-8"?>
<sst xmlns="http://schemas.openxmlformats.org/spreadsheetml/2006/main" count="471" uniqueCount="365">
  <si>
    <t>CÁC KHOẢN PHÍ THU TẠI TÒA NHÀ ĐÔNG ĐÔ - 100 HQV THÁNG 03/2018</t>
  </si>
  <si>
    <t>STT</t>
  </si>
  <si>
    <t>TÒA NHÀ</t>
  </si>
  <si>
    <t>GYM</t>
  </si>
  <si>
    <t>TỔNG</t>
  </si>
  <si>
    <t>ĐIỆN</t>
  </si>
  <si>
    <t>CÁC KHOẢN THU</t>
  </si>
  <si>
    <t>NƯỚC</t>
  </si>
  <si>
    <t>XE ÔTÔ</t>
  </si>
  <si>
    <t>XE MÁY</t>
  </si>
  <si>
    <t>XE ĐẠP</t>
  </si>
  <si>
    <t>DỊCH VỤ</t>
  </si>
  <si>
    <t>XE ÔTÔ KHÁCH</t>
  </si>
  <si>
    <t>ĐVT: VNĐ</t>
  </si>
  <si>
    <t>NỢ CÁC KỲ TRƯỚC</t>
  </si>
  <si>
    <t>XE MÁY+XĐ KHÁCH</t>
  </si>
  <si>
    <t>Hà Nội, ngày … tháng … năm 2018</t>
  </si>
  <si>
    <t>BÊN GIAO</t>
  </si>
  <si>
    <t>BÊN NHẬN</t>
  </si>
  <si>
    <r>
      <t>PHÍ KHÁC(</t>
    </r>
    <r>
      <rPr>
        <b/>
        <sz val="12"/>
        <color theme="1"/>
        <rFont val="Wingdings"/>
        <charset val="2"/>
      </rPr>
      <t>«</t>
    </r>
    <r>
      <rPr>
        <b/>
        <sz val="12"/>
        <color theme="1"/>
        <rFont val="Times New Roman"/>
        <family val="1"/>
      </rPr>
      <t>)</t>
    </r>
  </si>
  <si>
    <r>
      <t xml:space="preserve">Bằng chữ: </t>
    </r>
    <r>
      <rPr>
        <i/>
        <sz val="12"/>
        <color theme="1"/>
        <rFont val="Times New Roman"/>
        <family val="1"/>
      </rPr>
      <t>Một trăm năm mươi triệu, tám trăm chín mươi ngàn, chín trăm lẻ hai đồng./</t>
    </r>
  </si>
  <si>
    <t>NỘI DUNG</t>
  </si>
  <si>
    <t>ÔTÔ</t>
  </si>
  <si>
    <t>THỜI GIAN</t>
  </si>
  <si>
    <t>PHẢI THU</t>
  </si>
  <si>
    <t>ĐÃ THU</t>
  </si>
  <si>
    <t>CHƯA THU</t>
  </si>
  <si>
    <t>PHÍ ĐIỆN</t>
  </si>
  <si>
    <t>PHÍ NƯỚC</t>
  </si>
  <si>
    <t>PHÍ ÔTÔ</t>
  </si>
  <si>
    <t>PHÍ XE MÁY</t>
  </si>
  <si>
    <t>PHÍ XE ĐẠP</t>
  </si>
  <si>
    <t>PHÍ DV</t>
  </si>
  <si>
    <t>TỔNG CỘNG</t>
  </si>
  <si>
    <t>BIỂN KIỂM SOÁT XE</t>
  </si>
  <si>
    <t>THỜI GIAN GỬI</t>
  </si>
  <si>
    <t>SỐ TIỀN</t>
  </si>
  <si>
    <t>GHI CHÚ</t>
  </si>
  <si>
    <t>29A-970.65</t>
  </si>
  <si>
    <t>30A-187.75</t>
  </si>
  <si>
    <t>DANH SÁCH THU PHÍ GỬI ÔTÔ TẠI BÃI ĐỖ XE NGÕ 100 HQV</t>
  </si>
  <si>
    <t>Hà Nội, ngày      tháng      năm 2018</t>
  </si>
  <si>
    <t>PHÍ THÁNG</t>
  </si>
  <si>
    <t>NGƯỜI GIAO</t>
  </si>
  <si>
    <t>NGƯỜI NHẬN</t>
  </si>
  <si>
    <t>NGÀY NỘP</t>
  </si>
  <si>
    <t>LOẠI HÌNH</t>
  </si>
  <si>
    <t>SỐ LƯỢNG</t>
  </si>
  <si>
    <t>SỐ CUỐNG VÉ</t>
  </si>
  <si>
    <t>XM</t>
  </si>
  <si>
    <t>SỐ TIỀN (VNĐ)</t>
  </si>
  <si>
    <t>PHÍ THU GỬI XE KHÁCH VÃNG LAI</t>
  </si>
  <si>
    <r>
      <t xml:space="preserve">Bằng chữ: </t>
    </r>
    <r>
      <rPr>
        <i/>
        <sz val="12"/>
        <color theme="1"/>
        <rFont val="Times New Roman"/>
        <family val="1"/>
      </rPr>
      <t>Mười bốn triệu, bảy trăm tám mươi ngàn đồng chẵn./</t>
    </r>
  </si>
  <si>
    <t>GIÁ TRỊ TRƯỚC THUẾ (VNĐ)</t>
  </si>
  <si>
    <t>THUẾ VAT (VNĐ)</t>
  </si>
  <si>
    <t>TỔNG CỘNG (VNĐ)</t>
  </si>
  <si>
    <t>THEO DÕI ĐÓNG PHÍ THÁNG</t>
  </si>
  <si>
    <t>NGÀY CẬP NHẬT:</t>
  </si>
  <si>
    <t>TÒA NHÀ ĐÔNG ĐÔ - 100 HOÀNG QUỐC VIỆT</t>
  </si>
  <si>
    <t>Kỳ thu 01/03/2018 - 31/03/2018</t>
  </si>
  <si>
    <t>VNĐ</t>
  </si>
  <si>
    <t>(tổng tiền)</t>
  </si>
  <si>
    <t>CĂN HỘ</t>
  </si>
  <si>
    <t>CHỦ HỘ</t>
  </si>
  <si>
    <t>NGÀY THU</t>
  </si>
  <si>
    <t xml:space="preserve">PHÍ NƯỚC </t>
  </si>
  <si>
    <t>PHÍ XE</t>
  </si>
  <si>
    <t>PHÍ DV QL</t>
  </si>
  <si>
    <t>NỢ TRƯỚC</t>
  </si>
  <si>
    <t>Tầng 5 TTTM</t>
  </si>
  <si>
    <t>Nguyễn Quốc Hưng</t>
  </si>
  <si>
    <t>Nợ trước là phí Điện</t>
  </si>
  <si>
    <t>B01</t>
  </si>
  <si>
    <t>Vũ Mạnh Tác</t>
  </si>
  <si>
    <t>B02</t>
  </si>
  <si>
    <t>Nguyễn Đình Thiện</t>
  </si>
  <si>
    <t>B03</t>
  </si>
  <si>
    <t>B04</t>
  </si>
  <si>
    <t>B05</t>
  </si>
  <si>
    <t>B06</t>
  </si>
  <si>
    <t>B07</t>
  </si>
  <si>
    <t>B08</t>
  </si>
  <si>
    <t>Dương Minh Diễm</t>
  </si>
  <si>
    <t>B09</t>
  </si>
  <si>
    <t>Phạm Thanh Hằng</t>
  </si>
  <si>
    <t>Khuất Hữu Quá</t>
  </si>
  <si>
    <t>Nguyễn Anh Đức</t>
  </si>
  <si>
    <t>Phan Chí Trung</t>
  </si>
  <si>
    <t>Vũ Hương Giang</t>
  </si>
  <si>
    <t>Bùi Ngọc Sơn</t>
  </si>
  <si>
    <t>tiền thang 2 va no ky truoc</t>
  </si>
  <si>
    <t>Nguyễn Trọng Tuấn Anh</t>
  </si>
  <si>
    <t>Chu Thị Loan</t>
  </si>
  <si>
    <t>Phạm Quang Huy</t>
  </si>
  <si>
    <t>Doãn Thế Anh</t>
  </si>
  <si>
    <t>Đinh Hồng Công</t>
  </si>
  <si>
    <t>Đỗ Đức Tâm</t>
  </si>
  <si>
    <t>Đỗ Tuấn Minh</t>
  </si>
  <si>
    <t>Lê Thanh Long</t>
  </si>
  <si>
    <t>Nguyễn Xuân Hải</t>
  </si>
  <si>
    <t>Nguyễn Khánh</t>
  </si>
  <si>
    <t>Nguyễn Thu Giang</t>
  </si>
  <si>
    <t>Nguyễn Văn Hùng</t>
  </si>
  <si>
    <t>Cao Thị Thanh</t>
  </si>
  <si>
    <t>Phạm Thành Đạt</t>
  </si>
  <si>
    <t>Nguyễn Việt Hà</t>
  </si>
  <si>
    <t>Ngụy Phan Minh</t>
  </si>
  <si>
    <t>Phạm Thúy Nga</t>
  </si>
  <si>
    <t>Ngụy Thị Cảnh</t>
  </si>
  <si>
    <t>Nguyễn Hải Nam</t>
  </si>
  <si>
    <t>Mai Kim Liên</t>
  </si>
  <si>
    <t>Vũ Tùng Dương</t>
  </si>
  <si>
    <t>Nguyễn Thị Dần</t>
  </si>
  <si>
    <t>Phạm Đình Hiệp</t>
  </si>
  <si>
    <t>Nguyễn Hữu Lộc</t>
  </si>
  <si>
    <t>Nguyễn Cẩm Chi</t>
  </si>
  <si>
    <t>Nguyễn Ngọc Đức</t>
  </si>
  <si>
    <t>Lê Thị Hiền</t>
  </si>
  <si>
    <t xml:space="preserve">Tiền xe,nước tháng 2. </t>
  </si>
  <si>
    <t>Nguyễn Đức Thịnh</t>
  </si>
  <si>
    <t>Nguyễn Đức Minh</t>
  </si>
  <si>
    <t>Nguyễn Thị Thu Thủy</t>
  </si>
  <si>
    <t>Cao Thị Mỹ Hà</t>
  </si>
  <si>
    <t>Hà Quang Điện</t>
  </si>
  <si>
    <t>Vũ Thị Bích Thủy</t>
  </si>
  <si>
    <t>Quách Thị Hậu</t>
  </si>
  <si>
    <t>Nguyễn Thu Hà</t>
  </si>
  <si>
    <t>Nguyễn Thị Hằng</t>
  </si>
  <si>
    <t>Nguyễn Thị Ngọc Hà</t>
  </si>
  <si>
    <t>Nguyễn Việt Trung</t>
  </si>
  <si>
    <t>Hoàng Bắc</t>
  </si>
  <si>
    <t>Phạm Tất Thắng</t>
  </si>
  <si>
    <t>Hoàng Thị Thể</t>
  </si>
  <si>
    <t>Vũ Đăng Đát</t>
  </si>
  <si>
    <t>Nguyễn Thị Then</t>
  </si>
  <si>
    <t>Phạm Thị Nhung</t>
  </si>
  <si>
    <t>Phan Thị Hồng</t>
  </si>
  <si>
    <t>Mai Thị Thanh Hương</t>
  </si>
  <si>
    <t>Nguyễn Thị Quỳnh Nga</t>
  </si>
  <si>
    <t>Trần Dũng</t>
  </si>
  <si>
    <t>Đặng Đức Anh</t>
  </si>
  <si>
    <t>Nguyễn Hải Bằng</t>
  </si>
  <si>
    <t>Trần Thị Minh</t>
  </si>
  <si>
    <t>Trần Quyết Thắng</t>
  </si>
  <si>
    <t>Đào Văn Thông</t>
  </si>
  <si>
    <t>Phạm Thị Hạnh</t>
  </si>
  <si>
    <t>Vũ Tiến Ngọc</t>
  </si>
  <si>
    <t>Phạm Văn Dũng</t>
  </si>
  <si>
    <t>Nguyễn Thị Hương</t>
  </si>
  <si>
    <t>Trần Thị Minh Nguyệt</t>
  </si>
  <si>
    <t>Phạm Việt Đức</t>
  </si>
  <si>
    <t>Ngô Duy Thịnh</t>
  </si>
  <si>
    <t>Nguyễn Đức Thắng</t>
  </si>
  <si>
    <t>Nguyễn Ngọc Toàn</t>
  </si>
  <si>
    <t>Nguyễn Thị Mai</t>
  </si>
  <si>
    <t>Nguyễn Tiến Luân</t>
  </si>
  <si>
    <t>Nguyễn Văn Nam</t>
  </si>
  <si>
    <t>Nguyễn Huy Thắng</t>
  </si>
  <si>
    <t>Trần Minh Huân</t>
  </si>
  <si>
    <t>Lê Phương Hoa</t>
  </si>
  <si>
    <t>Nguyễn Văn Chiến</t>
  </si>
  <si>
    <t>Hoàng Thị Ninh</t>
  </si>
  <si>
    <t>Nguyễn Đức Hoàn</t>
  </si>
  <si>
    <t>Nguyễn Thị Thu Hằng</t>
  </si>
  <si>
    <t>Phạm Thế Hiển</t>
  </si>
  <si>
    <t>Trần Quang Minh</t>
  </si>
  <si>
    <t>Trần Văn Trung</t>
  </si>
  <si>
    <t>Lê Văn Quân</t>
  </si>
  <si>
    <t>Vũ Minh Đức</t>
  </si>
  <si>
    <t>Ngô Đức Tài</t>
  </si>
  <si>
    <t>Tạ Thị Nguyên</t>
  </si>
  <si>
    <t>Nguyễn Ngọc Hưng</t>
  </si>
  <si>
    <t>Bùi Thị Phương Trang</t>
  </si>
  <si>
    <t>Đinh Thị Hiển</t>
  </si>
  <si>
    <t>Vũ Mạnh Thước</t>
  </si>
  <si>
    <t>Nguyễn Đỗ Soát</t>
  </si>
  <si>
    <t>Đào Thị Thúy Hằng</t>
  </si>
  <si>
    <t>Hoàng Thị Côi</t>
  </si>
  <si>
    <t>Nguyễn Thanh Hùng</t>
  </si>
  <si>
    <t>Nguyễn Mạnh Hưng</t>
  </si>
  <si>
    <t>Phạm Văn Thụ</t>
  </si>
  <si>
    <t>Hoàng Thị Nhị Hà</t>
  </si>
  <si>
    <t>Đặng Việt Lâm</t>
  </si>
  <si>
    <t>Trần Nguyễn Dũng</t>
  </si>
  <si>
    <t>Nguyễn Kim Anh</t>
  </si>
  <si>
    <t xml:space="preserve">Mai Xuân Văn </t>
  </si>
  <si>
    <t>Khúc Thị Huyên</t>
  </si>
  <si>
    <t>Nguyễn Xuân Điệp</t>
  </si>
  <si>
    <t xml:space="preserve">Nguyễn Xuân Thảo </t>
  </si>
  <si>
    <t>Nguyễn Viết Tiến Hoàn</t>
  </si>
  <si>
    <t>Nguyễn Vĩnh Tưởng</t>
  </si>
  <si>
    <t>Phạm Minh Hưng</t>
  </si>
  <si>
    <t>Phạm Việt Phương</t>
  </si>
  <si>
    <t>Nguyễn Trọng Phúc</t>
  </si>
  <si>
    <t>Lê Hữu Ngọc</t>
  </si>
  <si>
    <t>Vũ Thị Khánh Ly</t>
  </si>
  <si>
    <t>Lô Thúy Hương</t>
  </si>
  <si>
    <t>Vũ Thị Luân</t>
  </si>
  <si>
    <t>Nguyễn Tiến Thanh</t>
  </si>
  <si>
    <t>Nguyễn Thị Phượng Vỹ</t>
  </si>
  <si>
    <t>Đoàn Kim Oanh</t>
  </si>
  <si>
    <t>Trần Thị Thu Hiền</t>
  </si>
  <si>
    <t>Nguyễn Thiên Sơn</t>
  </si>
  <si>
    <t>Nguyễn Quốc Hùng</t>
  </si>
  <si>
    <t>Nguyễn Duy Quảng</t>
  </si>
  <si>
    <t>Phạm Huy Thông</t>
  </si>
  <si>
    <t>Nguyễn Đình Quyết</t>
  </si>
  <si>
    <t>Nguyễn Duy Cường</t>
  </si>
  <si>
    <t>Trần Nam Bình</t>
  </si>
  <si>
    <t>Nguyễn Thị Thu Hương</t>
  </si>
  <si>
    <t>Đỗ Quốc Huy</t>
  </si>
  <si>
    <t>Vũ Thái Bình</t>
  </si>
  <si>
    <t>Nguyễn Thị Thu Hoài</t>
  </si>
  <si>
    <t>Đỗ Ngọc Kiển</t>
  </si>
  <si>
    <t>Nguyễn Hùng Minh</t>
  </si>
  <si>
    <t>Đoàn Thanh Sơn</t>
  </si>
  <si>
    <t>Ngô Khánh Huyền</t>
  </si>
  <si>
    <t>Đỗ Thanh Bình</t>
  </si>
  <si>
    <t>Phạm Đức Long</t>
  </si>
  <si>
    <t>Đào Thúy Bảo</t>
  </si>
  <si>
    <t>Vũ Thành Lương</t>
  </si>
  <si>
    <t>Bùi Chí Linh</t>
  </si>
  <si>
    <t>Phan Đức Hòa</t>
  </si>
  <si>
    <t>Bùi Thị Yến</t>
  </si>
  <si>
    <t>Đỗ Xuân Qúy</t>
  </si>
  <si>
    <t>Phạm Tuấn Lượng</t>
  </si>
  <si>
    <t>Nguyễn Như Hoạt</t>
  </si>
  <si>
    <t>Nguyễn Khánh Ly</t>
  </si>
  <si>
    <t>Đỗ Thế Dũng</t>
  </si>
  <si>
    <t>Phan Mạnh Hòa</t>
  </si>
  <si>
    <t>Đặng Thanh Quang</t>
  </si>
  <si>
    <t>Nguyễn Đức Thái</t>
  </si>
  <si>
    <t>Chu Văn Tuân</t>
  </si>
  <si>
    <t>Nguyễn Thúy Hà</t>
  </si>
  <si>
    <t>Phạm Thị Thu Hường</t>
  </si>
  <si>
    <t>Trần Thị Hoa</t>
  </si>
  <si>
    <t>Mr. Trung</t>
  </si>
  <si>
    <t>Mr. Đức</t>
  </si>
  <si>
    <t>Ms. Liên</t>
  </si>
  <si>
    <t>Vũ Trọng Phan</t>
  </si>
  <si>
    <t>Nguyễn Văn Chính</t>
  </si>
  <si>
    <t>Trần Thị Nga</t>
  </si>
  <si>
    <t>Ms. Lan</t>
  </si>
  <si>
    <t>Căn hộ thuê</t>
  </si>
  <si>
    <t>Căn hộ chưa bàn giao</t>
  </si>
  <si>
    <t>(thu trừ chi)</t>
  </si>
  <si>
    <t>PHÍ THU</t>
  </si>
  <si>
    <t>PHÍ CHI</t>
  </si>
  <si>
    <t>TIỀN HOÀN LÊN CTY</t>
  </si>
  <si>
    <t>thu tiền vé xe o to vãng lai</t>
  </si>
  <si>
    <t>tien ve xe khach ô tô vang lai</t>
  </si>
  <si>
    <t>Thu tiền vé xe máy vãng lai</t>
  </si>
  <si>
    <t>tra tien nuoc uong</t>
  </si>
  <si>
    <t>Mua văn phòng phẩm</t>
  </si>
  <si>
    <t>Thu tiê</t>
  </si>
  <si>
    <t>Tổng</t>
  </si>
  <si>
    <t>30E-10661</t>
  </si>
  <si>
    <t>30E-524.73</t>
  </si>
  <si>
    <t>Ngày</t>
  </si>
  <si>
    <t>số lượng</t>
  </si>
  <si>
    <t>Nguyễn thị Thu Hoài</t>
  </si>
  <si>
    <t>Nguyễn thị Liễu</t>
  </si>
  <si>
    <t>Thành tiền</t>
  </si>
  <si>
    <t>Tổng tiền</t>
  </si>
  <si>
    <t>Danh sách giao nhận thẻ từ thang máy Tháng 4</t>
  </si>
  <si>
    <t>Tên</t>
  </si>
  <si>
    <t>Anh Hùng</t>
  </si>
  <si>
    <t>Bác Nghĩa</t>
  </si>
  <si>
    <t>Số phòng</t>
  </si>
  <si>
    <t>Bác Hiệp</t>
  </si>
  <si>
    <t>Nguyễn Thị Hoa</t>
  </si>
  <si>
    <t>Đàm thị Hương Giang</t>
  </si>
  <si>
    <t>Bác Chinh</t>
  </si>
  <si>
    <t>Bác Minh</t>
  </si>
  <si>
    <t>Thu Hà</t>
  </si>
  <si>
    <t>Chị Quyên</t>
  </si>
  <si>
    <t>cô Phương</t>
  </si>
  <si>
    <t>CÁC KHOẢN PHÍ THU TẠI TÒA NHÀ ĐÔNG ĐÔ - 100 HQV THÁNG 4/2018</t>
  </si>
  <si>
    <r>
      <rPr>
        <b/>
        <u/>
        <sz val="11"/>
        <color theme="1"/>
        <rFont val="Times New Roman"/>
        <family val="1"/>
      </rPr>
      <t>GHI CHÚ</t>
    </r>
    <r>
      <rPr>
        <sz val="11"/>
        <color theme="1"/>
        <rFont val="Times New Roman"/>
        <family val="1"/>
      </rPr>
      <t>: (</t>
    </r>
    <r>
      <rPr>
        <sz val="11"/>
        <color theme="1"/>
        <rFont val="Wingdings"/>
        <charset val="2"/>
      </rPr>
      <t>«</t>
    </r>
    <r>
      <rPr>
        <sz val="11"/>
        <color theme="1"/>
        <rFont val="Times New Roman"/>
        <family val="1"/>
      </rPr>
      <t>) là phí thu tháng 5/2018 (kỳ thu 01/04/2018 - 30/04/2018)</t>
    </r>
  </si>
  <si>
    <t>- 1.200.000 tiền thẻ thang máy thu từ cư dân 
- 2.000.000 phí oto ngoài gửi hợp đồng tháng 5
- 1.200.000 phí oto ngoài gửi hợp đồng tháng 6</t>
  </si>
  <si>
    <t>- 2.100.000 phí thu oto vãng lai
- 4.400.000 phí oto ngoài gửi hợp đồng tháng 4</t>
  </si>
  <si>
    <t>BÀN GIAO TIỀN THÁNG 03/2018 KỲ THU 01/04/2018 - 30/04/2018</t>
  </si>
  <si>
    <t>30S-6401</t>
  </si>
  <si>
    <t>Từ 01/05/2018 đến 31/05/2018</t>
  </si>
  <si>
    <t>TỪ NGÀY 01/05/2018 ĐẾN 31/05/2018</t>
  </si>
  <si>
    <t>573,574,575,576,577.</t>
  </si>
  <si>
    <t>(Từ ngày 01/05/2018 đến 30/05/2018)</t>
  </si>
  <si>
    <t xml:space="preserve">Bằng chữ:  </t>
  </si>
  <si>
    <t>30E-390.68</t>
  </si>
  <si>
    <t>578,579,580,581,582</t>
  </si>
  <si>
    <t>phí tháng 5 &amp; 6( 9/5/18)</t>
  </si>
  <si>
    <t>583,584,585,586</t>
  </si>
  <si>
    <t>587,588,589,590,591</t>
  </si>
  <si>
    <t>Tiền nước uống cho BQL, kỹ thuật, bảo vệ</t>
  </si>
  <si>
    <t>Chi phí tiền mạng internet phòng B03</t>
  </si>
  <si>
    <t>Chi phí thẻ từ thang máy phục vụ cho BQL</t>
  </si>
  <si>
    <t>CÁC KHOẢN CHI TRONG THÁNG 7</t>
  </si>
  <si>
    <t>Mua thẻ từ thang máy cho Cư Dân</t>
  </si>
  <si>
    <t>Đóng tiền điện sinh hoạt cho tòa nhà tháng 6</t>
  </si>
  <si>
    <t>Đóng tiền điện phòng Gym Tháng 6</t>
  </si>
  <si>
    <t>Đóng tiền nước sinh hoạt cho tòa nhà chung cư Đông Đô tháng 6</t>
  </si>
  <si>
    <t>Phí nộp tiền nước ngân hàng VietinBank</t>
  </si>
  <si>
    <t>Chi phí đổ mực máy in tại phòng B07</t>
  </si>
  <si>
    <t xml:space="preserve"> Chi phí mua thùng rác để Sảnh tầng 1</t>
  </si>
  <si>
    <t>Chi phí mua đèn điện thang máy và Băng dính an toàn</t>
  </si>
  <si>
    <t>Mua thẻ điện thoại máy Hotline</t>
  </si>
  <si>
    <t xml:space="preserve">Chi phí tiền phong bì cho cuộc họp Hội nghị cư dân </t>
  </si>
  <si>
    <t>Chi phí thay kính mái ở Sảnh tầng 1</t>
  </si>
  <si>
    <t>Chi phí thay cửa kính ra vào tầng 1 TTTM</t>
  </si>
  <si>
    <t>Chi phí thay 2 thoát sàn chống mùi phòng B.03</t>
  </si>
  <si>
    <t>Chi phí thay quạt thông gió B.03</t>
  </si>
  <si>
    <t>Chi phí mua Văn phòng phẩm</t>
  </si>
  <si>
    <t>Chi phí mua đèn ngủ lắp phòng B.03</t>
  </si>
  <si>
    <t>Đóng tiền điện phòng B07</t>
  </si>
  <si>
    <t>Tiền phô tô tài liệu</t>
  </si>
  <si>
    <t>Chi phí mua đèn thang bộ</t>
  </si>
  <si>
    <t>Chi phí trang trí Sảnh Hội nghị họp Chung cư lần 1</t>
  </si>
  <si>
    <t>Chi phí thuê bàn ghế Họp Hội nghị cư dân lần 1</t>
  </si>
  <si>
    <t>Chi phí thuê loa đài họp Hội nghị cư dân lần 1</t>
  </si>
  <si>
    <t>Chi phí bánh kẹo, hoa quả họp Hội nghị cư dân lần 1</t>
  </si>
  <si>
    <t>Chi phí nước uống, cốc, đĩa họp Hội nghị cư dân lần 1</t>
  </si>
  <si>
    <t>Mua hoa phục vụ cho cuộc họp Hội nghị cư dân lần 1</t>
  </si>
  <si>
    <t>Chi trang trí hội nghị họp cư dân lần 2</t>
  </si>
  <si>
    <t>Chi phí thuê bàn ghế Họp Hội nghị cư dân lần 2</t>
  </si>
  <si>
    <t>Chi phí thuê loa đài họp Hội nghị cư dân lần 2</t>
  </si>
  <si>
    <t>Chi phí bánh kẹo, hoa quả họp Hội nghị cư dân lần 2</t>
  </si>
  <si>
    <t>Chi phí nước uống, cốc, đĩa họp Hội nghị cư dân lần 2</t>
  </si>
  <si>
    <t>Mua hoa phục vụ cho cuộc họp Hội nghị cư dân lần 2</t>
  </si>
  <si>
    <t>Chi phí thay bóng đèn lắp cầu thang bộ</t>
  </si>
  <si>
    <t>CÁC KHOẢN CHI TRONG THÁNG 8</t>
  </si>
  <si>
    <t>Năm 2016</t>
  </si>
  <si>
    <t>Năm 2017</t>
  </si>
  <si>
    <t>Năm 2018</t>
  </si>
  <si>
    <t>TỔNG 
(2016+ 2017+2018)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</si>
  <si>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</si>
  <si>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</si>
  <si>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</si>
  <si>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</si>
  <si>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</si>
  <si>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</si>
  <si>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</si>
  <si>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</si>
  <si>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</si>
  <si>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</si>
  <si>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</si>
  <si>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1</t>
  </si>
  <si>
    <t>TỔNG HỢP</t>
  </si>
  <si>
    <t>TỔNG TÒA NHÀ</t>
  </si>
  <si>
    <t>TỔNG TTTM</t>
  </si>
  <si>
    <t>TỔNG TÒA NHÀ + TTTM</t>
  </si>
  <si>
    <t>TỔNG HỢP THU PHÍ THÁNG 6 - 2018</t>
  </si>
  <si>
    <t>TỪ NGÀY 01/06/2018 ĐẾN 30/06/2018</t>
  </si>
  <si>
    <t>Oto Vãng lai gửi theo tháng</t>
  </si>
  <si>
    <t>Oto + xe máy vãng lai gửi theo ngày</t>
  </si>
  <si>
    <t>Tổng Thu</t>
  </si>
  <si>
    <t>TỔNG HỢP THU CHI THÁNG 7-2018</t>
  </si>
  <si>
    <t>Nội dung</t>
  </si>
  <si>
    <t>số tiền</t>
  </si>
  <si>
    <t>Ghi chú</t>
  </si>
  <si>
    <t>Thẻ từ thang máy</t>
  </si>
  <si>
    <t>Đề nghị thanh toán</t>
  </si>
  <si>
    <t>Công ty thu trực tiếp căn 705</t>
  </si>
  <si>
    <t>Số tiền còn lại</t>
  </si>
  <si>
    <t>Tiền dịch vụ cư dân &amp;Gym</t>
  </si>
  <si>
    <t>Tiền dịch vụ 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</si>
</sst>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3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Wingdings"/>
      <charset val="2"/>
    </font>
    <font>
      <sz val="11"/>
      <color theme="1"/>
      <name val="Wingdings"/>
      <charset val="2"/>
    </font>
    <font>
      <b/>
      <u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0" fillId="0" borderId="0"/>
    <xf numFmtId="43" fontId="2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/>
  </cellStyleXfs>
  <cellXfs count="265">
    <xf numFmtId="0" fontId="0" fillId="0" borderId="0" xfId="0"/>
    <xf numFmtId="0" fontId="3" fillId="0" borderId="0" xfId="0" applyFont="1"/>
    <xf numFmtId="0" fontId="3" fillId="0" borderId="7" xfId="0" applyFont="1" applyBorder="1"/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3" fontId="3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14" fillId="0" borderId="0" xfId="0" applyFont="1"/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3" fontId="4" fillId="0" borderId="11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3" fontId="4" fillId="0" borderId="17" xfId="0" applyNumberFormat="1" applyFont="1" applyBorder="1" applyAlignment="1">
      <alignment vertical="center"/>
    </xf>
    <xf numFmtId="0" fontId="7" fillId="0" borderId="0" xfId="0" applyFont="1"/>
    <xf numFmtId="0" fontId="7" fillId="0" borderId="18" xfId="0" applyFont="1" applyBorder="1"/>
    <xf numFmtId="3" fontId="5" fillId="0" borderId="19" xfId="0" applyNumberFormat="1" applyFont="1" applyBorder="1" applyAlignment="1">
      <alignment horizontal="right" vertical="center"/>
    </xf>
    <xf numFmtId="0" fontId="7" fillId="0" borderId="20" xfId="0" applyFont="1" applyBorder="1"/>
    <xf numFmtId="0" fontId="7" fillId="0" borderId="1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3" fontId="7" fillId="0" borderId="16" xfId="0" applyNumberFormat="1" applyFont="1" applyBorder="1" applyAlignment="1">
      <alignment vertical="center"/>
    </xf>
    <xf numFmtId="3" fontId="15" fillId="0" borderId="19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24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0" fontId="2" fillId="0" borderId="0" xfId="1"/>
    <xf numFmtId="0" fontId="5" fillId="0" borderId="0" xfId="1" applyFont="1" applyAlignment="1"/>
    <xf numFmtId="14" fontId="15" fillId="0" borderId="0" xfId="1" applyNumberFormat="1" applyFont="1" applyAlignment="1">
      <alignment horizontal="left" vertical="center"/>
    </xf>
    <xf numFmtId="0" fontId="18" fillId="0" borderId="0" xfId="1" applyFont="1" applyAlignment="1"/>
    <xf numFmtId="0" fontId="7" fillId="0" borderId="0" xfId="1" applyFont="1" applyAlignment="1">
      <alignment horizontal="center"/>
    </xf>
    <xf numFmtId="0" fontId="5" fillId="0" borderId="24" xfId="1" applyFont="1" applyBorder="1" applyAlignment="1">
      <alignment horizontal="center"/>
    </xf>
    <xf numFmtId="3" fontId="15" fillId="4" borderId="24" xfId="1" applyNumberFormat="1" applyFont="1" applyFill="1" applyBorder="1" applyAlignment="1">
      <alignment horizontal="right"/>
    </xf>
    <xf numFmtId="0" fontId="5" fillId="0" borderId="0" xfId="1" applyFont="1" applyAlignment="1">
      <alignment horizontal="left"/>
    </xf>
    <xf numFmtId="3" fontId="17" fillId="2" borderId="0" xfId="1" applyNumberFormat="1" applyFont="1" applyFill="1"/>
    <xf numFmtId="0" fontId="5" fillId="0" borderId="0" xfId="1" applyFont="1" applyBorder="1" applyAlignment="1">
      <alignment horizontal="center"/>
    </xf>
    <xf numFmtId="3" fontId="15" fillId="0" borderId="0" xfId="1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left"/>
    </xf>
    <xf numFmtId="3" fontId="19" fillId="5" borderId="24" xfId="1" applyNumberFormat="1" applyFont="1" applyFill="1" applyBorder="1" applyAlignment="1">
      <alignment horizontal="right"/>
    </xf>
    <xf numFmtId="0" fontId="22" fillId="0" borderId="24" xfId="2" applyFont="1" applyBorder="1" applyAlignment="1">
      <alignment horizontal="center"/>
    </xf>
    <xf numFmtId="0" fontId="22" fillId="0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 vertical="center"/>
    </xf>
    <xf numFmtId="3" fontId="22" fillId="9" borderId="24" xfId="2" applyNumberFormat="1" applyFont="1" applyFill="1" applyBorder="1" applyAlignment="1">
      <alignment horizontal="right" vertical="center"/>
    </xf>
    <xf numFmtId="3" fontId="22" fillId="10" borderId="24" xfId="2" applyNumberFormat="1" applyFont="1" applyFill="1" applyBorder="1" applyAlignment="1">
      <alignment horizontal="right" vertical="center"/>
    </xf>
    <xf numFmtId="0" fontId="22" fillId="0" borderId="24" xfId="2" applyFont="1" applyBorder="1" applyAlignment="1">
      <alignment vertical="center"/>
    </xf>
    <xf numFmtId="0" fontId="22" fillId="0" borderId="24" xfId="2" applyFont="1" applyFill="1" applyBorder="1" applyAlignment="1">
      <alignment horizontal="center" vertical="center"/>
    </xf>
    <xf numFmtId="0" fontId="22" fillId="0" borderId="24" xfId="2" applyFont="1" applyBorder="1" applyAlignment="1"/>
    <xf numFmtId="0" fontId="22" fillId="4" borderId="24" xfId="2" applyFont="1" applyFill="1" applyBorder="1" applyAlignment="1">
      <alignment horizontal="center" vertical="center"/>
    </xf>
    <xf numFmtId="0" fontId="23" fillId="0" borderId="24" xfId="2" applyFont="1" applyFill="1" applyBorder="1" applyAlignment="1">
      <alignment horizontal="center" vertical="center"/>
    </xf>
    <xf numFmtId="0" fontId="22" fillId="8" borderId="24" xfId="2" applyNumberFormat="1" applyFont="1" applyFill="1" applyBorder="1" applyAlignment="1">
      <alignment horizontal="center" vertical="center"/>
    </xf>
    <xf numFmtId="1" fontId="22" fillId="0" borderId="24" xfId="2" applyNumberFormat="1" applyFont="1" applyFill="1" applyBorder="1" applyAlignment="1">
      <alignment horizontal="center" vertical="center"/>
    </xf>
    <xf numFmtId="1" fontId="22" fillId="2" borderId="24" xfId="2" applyNumberFormat="1" applyFont="1" applyFill="1" applyBorder="1" applyAlignment="1">
      <alignment horizontal="center" vertical="center"/>
    </xf>
    <xf numFmtId="0" fontId="23" fillId="8" borderId="24" xfId="2" applyFont="1" applyFill="1" applyBorder="1" applyAlignment="1">
      <alignment horizontal="center" vertical="center"/>
    </xf>
    <xf numFmtId="0" fontId="23" fillId="0" borderId="24" xfId="2" applyFont="1" applyBorder="1" applyAlignment="1">
      <alignment vertical="center"/>
    </xf>
    <xf numFmtId="3" fontId="22" fillId="9" borderId="24" xfId="2" applyNumberFormat="1" applyFont="1" applyFill="1" applyBorder="1" applyAlignment="1">
      <alignment vertical="center"/>
    </xf>
    <xf numFmtId="0" fontId="22" fillId="2" borderId="24" xfId="2" applyFont="1" applyFill="1" applyBorder="1" applyAlignment="1">
      <alignment horizontal="center" vertical="center"/>
    </xf>
    <xf numFmtId="0" fontId="23" fillId="2" borderId="24" xfId="2" applyFont="1" applyFill="1" applyBorder="1" applyAlignment="1">
      <alignment horizontal="center" vertical="center"/>
    </xf>
    <xf numFmtId="0" fontId="23" fillId="7" borderId="24" xfId="2" applyFont="1" applyFill="1" applyBorder="1" applyAlignment="1">
      <alignment vertical="center"/>
    </xf>
    <xf numFmtId="1" fontId="22" fillId="4" borderId="24" xfId="2" applyNumberFormat="1" applyFont="1" applyFill="1" applyBorder="1" applyAlignment="1">
      <alignment horizontal="center" vertical="center"/>
    </xf>
    <xf numFmtId="0" fontId="23" fillId="4" borderId="24" xfId="2" applyFont="1" applyFill="1" applyBorder="1" applyAlignment="1">
      <alignment horizontal="center" vertical="center"/>
    </xf>
    <xf numFmtId="0" fontId="22" fillId="0" borderId="24" xfId="2" applyFont="1" applyFill="1" applyBorder="1" applyAlignment="1">
      <alignment vertical="center"/>
    </xf>
    <xf numFmtId="0" fontId="22" fillId="8" borderId="24" xfId="2" applyFont="1" applyFill="1" applyBorder="1" applyAlignment="1">
      <alignment horizontal="center"/>
    </xf>
    <xf numFmtId="0" fontId="15" fillId="0" borderId="26" xfId="1" applyFont="1" applyBorder="1" applyAlignment="1">
      <alignment vertical="center"/>
    </xf>
    <xf numFmtId="0" fontId="15" fillId="0" borderId="26" xfId="1" applyFont="1" applyFill="1" applyBorder="1" applyAlignment="1">
      <alignment vertical="center"/>
    </xf>
    <xf numFmtId="0" fontId="5" fillId="0" borderId="26" xfId="1" applyFont="1" applyBorder="1" applyAlignment="1">
      <alignment vertical="center"/>
    </xf>
    <xf numFmtId="0" fontId="2" fillId="2" borderId="0" xfId="1" applyFill="1"/>
    <xf numFmtId="0" fontId="22" fillId="0" borderId="0" xfId="2" applyFont="1" applyFill="1" applyBorder="1" applyAlignment="1"/>
    <xf numFmtId="0" fontId="15" fillId="0" borderId="0" xfId="1" applyFont="1" applyAlignment="1">
      <alignment vertical="center"/>
    </xf>
    <xf numFmtId="3" fontId="15" fillId="0" borderId="0" xfId="1" applyNumberFormat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4" borderId="0" xfId="1" applyFill="1"/>
    <xf numFmtId="0" fontId="23" fillId="0" borderId="27" xfId="1" applyFont="1" applyBorder="1" applyAlignment="1">
      <alignment horizontal="center" vertical="center"/>
    </xf>
    <xf numFmtId="0" fontId="23" fillId="0" borderId="28" xfId="1" applyFont="1" applyBorder="1" applyAlignment="1">
      <alignment horizontal="center" vertical="center"/>
    </xf>
    <xf numFmtId="3" fontId="19" fillId="0" borderId="24" xfId="1" applyNumberFormat="1" applyFont="1" applyBorder="1" applyAlignment="1">
      <alignment horizontal="right" vertical="center"/>
    </xf>
    <xf numFmtId="3" fontId="19" fillId="4" borderId="24" xfId="1" applyNumberFormat="1" applyFont="1" applyFill="1" applyBorder="1" applyAlignment="1">
      <alignment horizontal="right" vertical="center"/>
    </xf>
    <xf numFmtId="0" fontId="23" fillId="0" borderId="29" xfId="1" applyFont="1" applyBorder="1" applyAlignment="1">
      <alignment horizontal="right"/>
    </xf>
    <xf numFmtId="0" fontId="23" fillId="0" borderId="24" xfId="1" applyFont="1" applyBorder="1" applyAlignment="1">
      <alignment horizontal="center" vertical="center"/>
    </xf>
    <xf numFmtId="3" fontId="23" fillId="0" borderId="24" xfId="1" applyNumberFormat="1" applyFont="1" applyBorder="1"/>
    <xf numFmtId="14" fontId="23" fillId="0" borderId="24" xfId="1" applyNumberFormat="1" applyFont="1" applyBorder="1" applyAlignment="1">
      <alignment horizontal="right" vertical="center"/>
    </xf>
    <xf numFmtId="165" fontId="7" fillId="0" borderId="24" xfId="4" applyNumberFormat="1" applyFont="1" applyBorder="1" applyAlignment="1">
      <alignment horizontal="right" vertical="center" wrapText="1"/>
    </xf>
    <xf numFmtId="0" fontId="5" fillId="2" borderId="24" xfId="0" applyFont="1" applyFill="1" applyBorder="1" applyAlignment="1">
      <alignment vertical="center" wrapText="1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3" xfId="0" quotePrefix="1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14" xfId="0" applyFont="1" applyBorder="1" applyAlignment="1"/>
    <xf numFmtId="0" fontId="7" fillId="0" borderId="17" xfId="0" applyFont="1" applyBorder="1" applyAlignment="1"/>
    <xf numFmtId="0" fontId="7" fillId="0" borderId="20" xfId="0" applyFont="1" applyBorder="1" applyAlignment="1"/>
    <xf numFmtId="165" fontId="7" fillId="0" borderId="13" xfId="4" applyNumberFormat="1" applyFont="1" applyBorder="1"/>
    <xf numFmtId="165" fontId="7" fillId="0" borderId="16" xfId="4" applyNumberFormat="1" applyFont="1" applyBorder="1"/>
    <xf numFmtId="165" fontId="7" fillId="0" borderId="10" xfId="4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5" fillId="0" borderId="24" xfId="0" applyFont="1" applyBorder="1" applyAlignment="1">
      <alignment horizontal="center"/>
    </xf>
    <xf numFmtId="14" fontId="25" fillId="0" borderId="24" xfId="0" applyNumberFormat="1" applyFont="1" applyBorder="1" applyAlignment="1">
      <alignment horizontal="center"/>
    </xf>
    <xf numFmtId="165" fontId="25" fillId="0" borderId="24" xfId="4" applyNumberFormat="1" applyFont="1" applyBorder="1" applyAlignment="1">
      <alignment horizontal="center"/>
    </xf>
    <xf numFmtId="165" fontId="25" fillId="0" borderId="24" xfId="0" applyNumberFormat="1" applyFont="1" applyBorder="1" applyAlignment="1">
      <alignment horizontal="center"/>
    </xf>
    <xf numFmtId="0" fontId="0" fillId="0" borderId="0" xfId="0" applyAlignment="1"/>
    <xf numFmtId="0" fontId="26" fillId="0" borderId="24" xfId="0" applyFont="1" applyBorder="1" applyAlignment="1"/>
    <xf numFmtId="0" fontId="7" fillId="0" borderId="31" xfId="0" quotePrefix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65" fontId="7" fillId="0" borderId="31" xfId="4" applyNumberFormat="1" applyFont="1" applyBorder="1"/>
    <xf numFmtId="0" fontId="7" fillId="0" borderId="32" xfId="0" applyFont="1" applyBorder="1" applyAlignment="1"/>
    <xf numFmtId="0" fontId="7" fillId="0" borderId="0" xfId="0" applyFont="1" applyAlignment="1">
      <alignment horizontal="center"/>
    </xf>
    <xf numFmtId="165" fontId="7" fillId="0" borderId="24" xfId="4" applyNumberFormat="1" applyFont="1" applyBorder="1"/>
    <xf numFmtId="0" fontId="7" fillId="0" borderId="24" xfId="0" applyFont="1" applyBorder="1"/>
    <xf numFmtId="0" fontId="28" fillId="0" borderId="0" xfId="0" applyFont="1"/>
    <xf numFmtId="164" fontId="5" fillId="3" borderId="24" xfId="0" applyNumberFormat="1" applyFont="1" applyFill="1" applyBorder="1" applyAlignment="1">
      <alignment horizontal="right" vertical="center" wrapText="1"/>
    </xf>
    <xf numFmtId="164" fontId="7" fillId="0" borderId="0" xfId="0" applyNumberFormat="1" applyFont="1" applyAlignment="1">
      <alignment horizontal="right"/>
    </xf>
    <xf numFmtId="164" fontId="5" fillId="2" borderId="24" xfId="0" applyNumberFormat="1" applyFont="1" applyFill="1" applyBorder="1" applyAlignment="1">
      <alignment vertical="center" wrapText="1"/>
    </xf>
    <xf numFmtId="165" fontId="5" fillId="2" borderId="24" xfId="0" applyNumberFormat="1" applyFont="1" applyFill="1" applyBorder="1" applyAlignment="1">
      <alignment vertical="center" wrapText="1"/>
    </xf>
    <xf numFmtId="0" fontId="7" fillId="0" borderId="0" xfId="0" applyFont="1" applyAlignment="1"/>
    <xf numFmtId="165" fontId="5" fillId="0" borderId="24" xfId="0" applyNumberFormat="1" applyFont="1" applyBorder="1" applyAlignment="1">
      <alignment horizontal="right" vertical="center" wrapText="1"/>
    </xf>
    <xf numFmtId="14" fontId="7" fillId="0" borderId="31" xfId="0" quotePrefix="1" applyNumberFormat="1" applyFont="1" applyBorder="1" applyAlignment="1">
      <alignment horizontal="center" vertical="center"/>
    </xf>
    <xf numFmtId="0" fontId="25" fillId="0" borderId="24" xfId="0" applyFont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7" fillId="0" borderId="10" xfId="4" applyNumberFormat="1" applyFont="1" applyBorder="1" applyAlignment="1">
      <alignment horizontal="right" vertical="center"/>
    </xf>
    <xf numFmtId="165" fontId="5" fillId="0" borderId="11" xfId="4" applyNumberFormat="1" applyFont="1" applyBorder="1" applyAlignment="1">
      <alignment horizontal="right" vertical="center"/>
    </xf>
    <xf numFmtId="165" fontId="7" fillId="0" borderId="13" xfId="4" applyNumberFormat="1" applyFont="1" applyBorder="1" applyAlignment="1">
      <alignment horizontal="right" vertical="center"/>
    </xf>
    <xf numFmtId="165" fontId="5" fillId="0" borderId="14" xfId="4" applyNumberFormat="1" applyFont="1" applyBorder="1" applyAlignment="1">
      <alignment horizontal="right" vertical="center"/>
    </xf>
    <xf numFmtId="165" fontId="7" fillId="0" borderId="16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horizontal="right" vertical="center"/>
    </xf>
    <xf numFmtId="165" fontId="5" fillId="0" borderId="13" xfId="4" applyNumberFormat="1" applyFont="1" applyBorder="1" applyAlignment="1">
      <alignment horizontal="right" vertical="center"/>
    </xf>
    <xf numFmtId="165" fontId="5" fillId="0" borderId="16" xfId="4" applyNumberFormat="1" applyFont="1" applyBorder="1" applyAlignment="1">
      <alignment horizontal="right" vertical="center"/>
    </xf>
    <xf numFmtId="165" fontId="4" fillId="0" borderId="8" xfId="4" applyNumberFormat="1" applyFont="1" applyBorder="1" applyAlignment="1">
      <alignment horizontal="right" vertical="center"/>
    </xf>
    <xf numFmtId="165" fontId="4" fillId="0" borderId="20" xfId="4" applyNumberFormat="1" applyFont="1" applyBorder="1" applyAlignment="1">
      <alignment horizontal="right" vertical="center"/>
    </xf>
    <xf numFmtId="165" fontId="5" fillId="0" borderId="10" xfId="4" applyNumberFormat="1" applyFont="1" applyBorder="1" applyAlignment="1">
      <alignment vertical="center"/>
    </xf>
    <xf numFmtId="165" fontId="5" fillId="0" borderId="13" xfId="4" applyNumberFormat="1" applyFont="1" applyBorder="1" applyAlignment="1">
      <alignment vertical="center"/>
    </xf>
    <xf numFmtId="165" fontId="5" fillId="0" borderId="16" xfId="4" applyNumberFormat="1" applyFont="1" applyBorder="1" applyAlignment="1">
      <alignment vertical="center"/>
    </xf>
    <xf numFmtId="165" fontId="7" fillId="0" borderId="17" xfId="4" quotePrefix="1" applyNumberFormat="1" applyFont="1" applyBorder="1" applyAlignment="1">
      <alignment horizontal="left" vertical="center" wrapText="1"/>
    </xf>
    <xf numFmtId="165" fontId="7" fillId="0" borderId="14" xfId="4" quotePrefix="1" applyNumberFormat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31" xfId="0" applyNumberFormat="1" applyFont="1" applyBorder="1" applyAlignment="1">
      <alignment vertical="center"/>
    </xf>
    <xf numFmtId="14" fontId="7" fillId="0" borderId="11" xfId="0" applyNumberFormat="1" applyFont="1" applyBorder="1" applyAlignment="1">
      <alignment vertical="center"/>
    </xf>
    <xf numFmtId="11" fontId="18" fillId="0" borderId="13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29" fillId="0" borderId="24" xfId="0" applyNumberFormat="1" applyFont="1" applyBorder="1" applyAlignment="1">
      <alignment horizontal="left"/>
    </xf>
    <xf numFmtId="164" fontId="7" fillId="0" borderId="24" xfId="0" applyNumberFormat="1" applyFont="1" applyBorder="1" applyAlignment="1">
      <alignment horizontal="left"/>
    </xf>
    <xf numFmtId="0" fontId="7" fillId="0" borderId="29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164" fontId="7" fillId="0" borderId="24" xfId="0" applyNumberFormat="1" applyFont="1" applyBorder="1" applyAlignment="1">
      <alignment horizontal="right"/>
    </xf>
    <xf numFmtId="165" fontId="5" fillId="0" borderId="24" xfId="4" applyNumberFormat="1" applyFont="1" applyBorder="1"/>
    <xf numFmtId="3" fontId="7" fillId="0" borderId="13" xfId="0" applyNumberFormat="1" applyFont="1" applyBorder="1" applyAlignment="1">
      <alignment horizontal="right" vertical="center"/>
    </xf>
    <xf numFmtId="3" fontId="7" fillId="0" borderId="13" xfId="0" applyNumberFormat="1" applyFont="1" applyBorder="1" applyAlignment="1">
      <alignment horizontal="right" vertical="center" indent="1"/>
    </xf>
    <xf numFmtId="166" fontId="7" fillId="0" borderId="13" xfId="4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indent="1"/>
    </xf>
    <xf numFmtId="166" fontId="7" fillId="0" borderId="10" xfId="4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11" borderId="37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11" borderId="24" xfId="0" quotePrefix="1" applyFont="1" applyFill="1" applyBorder="1" applyAlignment="1">
      <alignment horizontal="center" vertical="center" wrapText="1"/>
    </xf>
    <xf numFmtId="0" fontId="4" fillId="12" borderId="24" xfId="0" quotePrefix="1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center" vertical="center" wrapText="1"/>
    </xf>
    <xf numFmtId="0" fontId="4" fillId="2" borderId="27" xfId="0" quotePrefix="1" applyFont="1" applyFill="1" applyBorder="1" applyAlignment="1">
      <alignment horizontal="center" vertical="center" wrapText="1"/>
    </xf>
    <xf numFmtId="165" fontId="3" fillId="0" borderId="10" xfId="3" applyNumberFormat="1" applyFont="1" applyBorder="1" applyAlignment="1">
      <alignment vertical="center"/>
    </xf>
    <xf numFmtId="165" fontId="4" fillId="0" borderId="10" xfId="3" applyNumberFormat="1" applyFont="1" applyBorder="1" applyAlignment="1">
      <alignment vertical="center"/>
    </xf>
    <xf numFmtId="165" fontId="4" fillId="0" borderId="34" xfId="3" applyNumberFormat="1" applyFont="1" applyBorder="1" applyAlignment="1">
      <alignment vertical="center"/>
    </xf>
    <xf numFmtId="165" fontId="3" fillId="0" borderId="13" xfId="3" applyNumberFormat="1" applyFont="1" applyBorder="1" applyAlignment="1">
      <alignment vertical="center"/>
    </xf>
    <xf numFmtId="165" fontId="4" fillId="0" borderId="13" xfId="3" applyNumberFormat="1" applyFont="1" applyBorder="1" applyAlignment="1">
      <alignment vertical="center"/>
    </xf>
    <xf numFmtId="165" fontId="4" fillId="0" borderId="33" xfId="3" applyNumberFormat="1" applyFont="1" applyBorder="1" applyAlignment="1">
      <alignment vertical="center"/>
    </xf>
    <xf numFmtId="165" fontId="3" fillId="0" borderId="16" xfId="3" applyNumberFormat="1" applyFont="1" applyBorder="1" applyAlignment="1">
      <alignment vertical="center"/>
    </xf>
    <xf numFmtId="165" fontId="4" fillId="0" borderId="16" xfId="3" applyNumberFormat="1" applyFont="1" applyBorder="1" applyAlignment="1">
      <alignment vertical="center"/>
    </xf>
    <xf numFmtId="165" fontId="4" fillId="13" borderId="8" xfId="3" applyNumberFormat="1" applyFont="1" applyFill="1" applyBorder="1" applyAlignment="1">
      <alignment vertical="center"/>
    </xf>
    <xf numFmtId="3" fontId="4" fillId="13" borderId="40" xfId="0" applyNumberFormat="1" applyFont="1" applyFill="1" applyBorder="1" applyAlignment="1">
      <alignment vertical="center"/>
    </xf>
    <xf numFmtId="0" fontId="4" fillId="0" borderId="42" xfId="0" applyFont="1" applyBorder="1" applyAlignment="1">
      <alignment horizontal="left" vertical="center"/>
    </xf>
    <xf numFmtId="0" fontId="4" fillId="13" borderId="7" xfId="0" applyFont="1" applyFill="1" applyBorder="1" applyAlignment="1">
      <alignment horizontal="center" vertical="center"/>
    </xf>
    <xf numFmtId="3" fontId="5" fillId="13" borderId="8" xfId="0" applyNumberFormat="1" applyFont="1" applyFill="1" applyBorder="1" applyAlignment="1">
      <alignment horizontal="right" vertical="center"/>
    </xf>
    <xf numFmtId="165" fontId="3" fillId="0" borderId="34" xfId="3" applyNumberFormat="1" applyFont="1" applyBorder="1" applyAlignment="1">
      <alignment vertical="center"/>
    </xf>
    <xf numFmtId="165" fontId="3" fillId="0" borderId="33" xfId="3" applyNumberFormat="1" applyFont="1" applyBorder="1" applyAlignment="1">
      <alignment vertical="center"/>
    </xf>
    <xf numFmtId="165" fontId="3" fillId="0" borderId="35" xfId="3" applyNumberFormat="1" applyFont="1" applyBorder="1" applyAlignment="1">
      <alignment vertical="center"/>
    </xf>
    <xf numFmtId="165" fontId="0" fillId="0" borderId="0" xfId="4" applyNumberFormat="1" applyFont="1"/>
    <xf numFmtId="3" fontId="7" fillId="0" borderId="16" xfId="0" applyNumberFormat="1" applyFont="1" applyBorder="1" applyAlignment="1">
      <alignment horizontal="right" vertical="center"/>
    </xf>
    <xf numFmtId="3" fontId="7" fillId="0" borderId="16" xfId="0" applyNumberFormat="1" applyFont="1" applyBorder="1" applyAlignment="1">
      <alignment horizontal="right" vertical="center" indent="1"/>
    </xf>
    <xf numFmtId="166" fontId="7" fillId="0" borderId="16" xfId="4" applyNumberFormat="1" applyFont="1" applyBorder="1" applyAlignment="1">
      <alignment horizontal="center" vertical="center"/>
    </xf>
    <xf numFmtId="165" fontId="3" fillId="0" borderId="8" xfId="4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1" fillId="6" borderId="24" xfId="2" applyFont="1" applyFill="1" applyBorder="1" applyAlignment="1">
      <alignment horizontal="center" vertical="center"/>
    </xf>
    <xf numFmtId="0" fontId="21" fillId="6" borderId="25" xfId="2" applyFont="1" applyFill="1" applyBorder="1" applyAlignment="1">
      <alignment horizontal="center" vertical="center" wrapText="1"/>
    </xf>
    <xf numFmtId="0" fontId="21" fillId="6" borderId="5" xfId="2" applyFont="1" applyFill="1" applyBorder="1" applyAlignment="1">
      <alignment horizontal="center" vertical="center" wrapText="1"/>
    </xf>
    <xf numFmtId="0" fontId="21" fillId="6" borderId="24" xfId="2" applyFont="1" applyFill="1" applyBorder="1" applyAlignment="1">
      <alignment horizontal="center" vertical="center" wrapText="1"/>
    </xf>
    <xf numFmtId="0" fontId="22" fillId="7" borderId="24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right" vertical="center"/>
    </xf>
    <xf numFmtId="3" fontId="22" fillId="9" borderId="5" xfId="2" applyNumberFormat="1" applyFont="1" applyFill="1" applyBorder="1" applyAlignment="1">
      <alignment horizontal="right" vertical="center"/>
    </xf>
    <xf numFmtId="0" fontId="22" fillId="0" borderId="25" xfId="2" applyFont="1" applyBorder="1" applyAlignment="1">
      <alignment horizontal="center"/>
    </xf>
    <xf numFmtId="0" fontId="22" fillId="0" borderId="5" xfId="2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22" fillId="7" borderId="25" xfId="2" applyFont="1" applyFill="1" applyBorder="1" applyAlignment="1">
      <alignment horizontal="left" vertical="center"/>
    </xf>
    <xf numFmtId="0" fontId="22" fillId="7" borderId="5" xfId="2" applyFont="1" applyFill="1" applyBorder="1" applyAlignment="1">
      <alignment horizontal="left" vertical="center"/>
    </xf>
    <xf numFmtId="3" fontId="22" fillId="9" borderId="25" xfId="2" applyNumberFormat="1" applyFont="1" applyFill="1" applyBorder="1" applyAlignment="1">
      <alignment horizontal="center" vertical="center"/>
    </xf>
    <xf numFmtId="3" fontId="22" fillId="9" borderId="5" xfId="2" applyNumberFormat="1" applyFont="1" applyFill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23" fillId="0" borderId="24" xfId="1" applyFont="1" applyBorder="1" applyAlignment="1">
      <alignment horizontal="left" vertical="center"/>
    </xf>
    <xf numFmtId="0" fontId="23" fillId="0" borderId="24" xfId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6" fillId="13" borderId="24" xfId="0" applyFont="1" applyFill="1" applyBorder="1" applyAlignment="1">
      <alignment horizontal="center" vertical="center"/>
    </xf>
    <xf numFmtId="0" fontId="30" fillId="2" borderId="24" xfId="0" applyFont="1" applyFill="1" applyBorder="1"/>
    <xf numFmtId="165" fontId="30" fillId="2" borderId="24" xfId="3" applyNumberFormat="1" applyFont="1" applyFill="1" applyBorder="1"/>
    <xf numFmtId="0" fontId="31" fillId="0" borderId="24" xfId="0" applyFont="1" applyBorder="1"/>
    <xf numFmtId="165" fontId="32" fillId="0" borderId="24" xfId="3" applyNumberFormat="1" applyFont="1" applyBorder="1"/>
    <xf numFmtId="0" fontId="32" fillId="0" borderId="24" xfId="0" applyFont="1" applyBorder="1"/>
    <xf numFmtId="0" fontId="31" fillId="0" borderId="24" xfId="0" applyFont="1" applyFill="1" applyBorder="1"/>
    <xf numFmtId="0" fontId="30" fillId="14" borderId="24" xfId="0" applyFont="1" applyFill="1" applyBorder="1"/>
    <xf numFmtId="165" fontId="30" fillId="14" borderId="24" xfId="3" applyNumberFormat="1" applyFont="1" applyFill="1" applyBorder="1"/>
    <xf numFmtId="165" fontId="31" fillId="0" borderId="24" xfId="3" applyNumberFormat="1" applyFont="1" applyFill="1" applyBorder="1"/>
    <xf numFmtId="0" fontId="30" fillId="15" borderId="24" xfId="0" applyFont="1" applyFill="1" applyBorder="1"/>
    <xf numFmtId="165" fontId="30" fillId="15" borderId="24" xfId="3" applyNumberFormat="1" applyFont="1" applyFill="1" applyBorder="1"/>
    <xf numFmtId="165" fontId="3" fillId="0" borderId="0" xfId="0" applyNumberFormat="1" applyFont="1"/>
  </cellXfs>
  <cellStyles count="6">
    <cellStyle name="Comma" xfId="4" builtinId="3"/>
    <cellStyle name="Comma 2" xfId="3"/>
    <cellStyle name="Normal" xfId="0" builtinId="0"/>
    <cellStyle name="Normal 2" xfId="1"/>
    <cellStyle name="Normal 2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3</xdr:row>
      <xdr:rowOff>19050</xdr:rowOff>
    </xdr:to>
    <xdr:pic>
      <xdr:nvPicPr>
        <xdr:cNvPr id="2" name="Picture 2" descr="H:\Logo nhỏ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86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342900</xdr:colOff>
      <xdr:row>2</xdr:row>
      <xdr:rowOff>161925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247649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85724</xdr:colOff>
      <xdr:row>2</xdr:row>
      <xdr:rowOff>190500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95324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0</xdr:row>
      <xdr:rowOff>66675</xdr:rowOff>
    </xdr:from>
    <xdr:to>
      <xdr:col>2</xdr:col>
      <xdr:colOff>0</xdr:colOff>
      <xdr:row>5</xdr:row>
      <xdr:rowOff>66675</xdr:rowOff>
    </xdr:to>
    <xdr:pic>
      <xdr:nvPicPr>
        <xdr:cNvPr id="2" name="Picture 1" descr="E:\DELTA - QLVH\Logo nhỏ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6675"/>
          <a:ext cx="990601" cy="1019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6"/>
  <sheetViews>
    <sheetView zoomScaleNormal="100" workbookViewId="0">
      <selection activeCell="A5" sqref="A5:F5"/>
    </sheetView>
  </sheetViews>
  <sheetFormatPr defaultRowHeight="15" x14ac:dyDescent="0.25"/>
  <cols>
    <col min="1" max="1" width="9.140625" style="1"/>
    <col min="2" max="2" width="25.140625" style="1" customWidth="1"/>
    <col min="3" max="3" width="14" style="1" customWidth="1"/>
    <col min="4" max="5" width="14.7109375" style="1" customWidth="1"/>
    <col min="6" max="6" width="31.28515625" style="1" customWidth="1"/>
    <col min="7" max="8" width="9.140625" style="1"/>
    <col min="9" max="9" width="10.140625" style="1" bestFit="1" customWidth="1"/>
    <col min="10" max="16384" width="9.140625" style="1"/>
  </cols>
  <sheetData>
    <row r="4" spans="1:9" ht="28.5" customHeight="1" x14ac:dyDescent="0.25">
      <c r="A4" s="200" t="s">
        <v>281</v>
      </c>
      <c r="B4" s="200"/>
      <c r="C4" s="200"/>
      <c r="D4" s="200"/>
      <c r="E4" s="200"/>
      <c r="F4" s="200"/>
    </row>
    <row r="5" spans="1:9" ht="21" customHeight="1" x14ac:dyDescent="0.25">
      <c r="A5" s="201" t="s">
        <v>0</v>
      </c>
      <c r="B5" s="201"/>
      <c r="C5" s="201"/>
      <c r="D5" s="201"/>
      <c r="E5" s="201"/>
      <c r="F5" s="201"/>
    </row>
    <row r="6" spans="1:9" ht="15.75" thickBot="1" x14ac:dyDescent="0.3">
      <c r="E6" s="1" t="s">
        <v>13</v>
      </c>
    </row>
    <row r="7" spans="1:9" ht="16.5" thickTop="1" x14ac:dyDescent="0.25">
      <c r="A7" s="129" t="s">
        <v>1</v>
      </c>
      <c r="B7" s="130" t="s">
        <v>6</v>
      </c>
      <c r="C7" s="130" t="s">
        <v>2</v>
      </c>
      <c r="D7" s="130" t="s">
        <v>3</v>
      </c>
      <c r="E7" s="130" t="s">
        <v>4</v>
      </c>
      <c r="F7" s="131" t="s">
        <v>37</v>
      </c>
    </row>
    <row r="8" spans="1:9" ht="20.100000000000001" customHeight="1" x14ac:dyDescent="0.25">
      <c r="A8" s="3">
        <v>1</v>
      </c>
      <c r="B8" s="142" t="s">
        <v>5</v>
      </c>
      <c r="C8" s="132">
        <v>0</v>
      </c>
      <c r="D8" s="132">
        <v>7645968</v>
      </c>
      <c r="E8" s="137">
        <f>C8+D8</f>
        <v>7645968</v>
      </c>
      <c r="F8" s="133"/>
    </row>
    <row r="9" spans="1:9" ht="20.100000000000001" customHeight="1" x14ac:dyDescent="0.25">
      <c r="A9" s="4">
        <v>2</v>
      </c>
      <c r="B9" s="143" t="s">
        <v>7</v>
      </c>
      <c r="C9" s="134">
        <v>7750264.0000000009</v>
      </c>
      <c r="D9" s="134">
        <v>1497313.8</v>
      </c>
      <c r="E9" s="138">
        <f t="shared" ref="E9:E13" si="0">C9+D9</f>
        <v>9247577.8000000007</v>
      </c>
      <c r="F9" s="135"/>
      <c r="G9" s="5"/>
      <c r="I9" s="5"/>
    </row>
    <row r="10" spans="1:9" ht="20.100000000000001" customHeight="1" x14ac:dyDescent="0.25">
      <c r="A10" s="4">
        <v>3</v>
      </c>
      <c r="B10" s="143" t="s">
        <v>8</v>
      </c>
      <c r="C10" s="134">
        <v>25200000</v>
      </c>
      <c r="D10" s="134"/>
      <c r="E10" s="138">
        <f t="shared" si="0"/>
        <v>25200000</v>
      </c>
      <c r="F10" s="135"/>
      <c r="G10" s="5"/>
      <c r="I10" s="5"/>
    </row>
    <row r="11" spans="1:9" ht="20.100000000000001" customHeight="1" x14ac:dyDescent="0.25">
      <c r="A11" s="4">
        <v>4</v>
      </c>
      <c r="B11" s="143" t="s">
        <v>9</v>
      </c>
      <c r="C11" s="134">
        <v>8760000</v>
      </c>
      <c r="D11" s="134">
        <v>2460000</v>
      </c>
      <c r="E11" s="138">
        <f t="shared" si="0"/>
        <v>11220000</v>
      </c>
      <c r="F11" s="135"/>
      <c r="G11" s="5"/>
      <c r="I11" s="5"/>
    </row>
    <row r="12" spans="1:9" ht="20.100000000000001" customHeight="1" x14ac:dyDescent="0.25">
      <c r="A12" s="4">
        <v>5</v>
      </c>
      <c r="B12" s="143" t="s">
        <v>10</v>
      </c>
      <c r="C12" s="134">
        <v>600000</v>
      </c>
      <c r="D12" s="134">
        <v>25000</v>
      </c>
      <c r="E12" s="138">
        <f t="shared" si="0"/>
        <v>625000</v>
      </c>
      <c r="F12" s="135"/>
      <c r="G12" s="5"/>
      <c r="I12" s="5"/>
    </row>
    <row r="13" spans="1:9" ht="20.100000000000001" customHeight="1" x14ac:dyDescent="0.25">
      <c r="A13" s="4">
        <v>6</v>
      </c>
      <c r="B13" s="143" t="s">
        <v>11</v>
      </c>
      <c r="C13" s="134">
        <v>26549950</v>
      </c>
      <c r="D13" s="134">
        <v>4200000</v>
      </c>
      <c r="E13" s="138">
        <f t="shared" si="0"/>
        <v>30749950</v>
      </c>
      <c r="F13" s="135"/>
      <c r="G13" s="5"/>
      <c r="I13" s="6"/>
    </row>
    <row r="14" spans="1:9" ht="20.100000000000001" customHeight="1" x14ac:dyDescent="0.25">
      <c r="A14" s="4">
        <v>7</v>
      </c>
      <c r="B14" s="143" t="s">
        <v>14</v>
      </c>
      <c r="C14" s="134">
        <v>39581099.399999999</v>
      </c>
      <c r="D14" s="134"/>
      <c r="E14" s="138">
        <f>C14+D14</f>
        <v>39581099.399999999</v>
      </c>
      <c r="F14" s="135"/>
      <c r="I14" s="6"/>
    </row>
    <row r="15" spans="1:9" ht="20.100000000000001" customHeight="1" x14ac:dyDescent="0.25">
      <c r="A15" s="4">
        <v>8</v>
      </c>
      <c r="B15" s="143" t="s">
        <v>15</v>
      </c>
      <c r="C15" s="134">
        <v>19600000</v>
      </c>
      <c r="D15" s="134"/>
      <c r="E15" s="138">
        <f t="shared" ref="E15:E16" si="1">C15+D15</f>
        <v>19600000</v>
      </c>
      <c r="F15" s="135"/>
    </row>
    <row r="16" spans="1:9" ht="47.25" x14ac:dyDescent="0.25">
      <c r="A16" s="4">
        <v>9</v>
      </c>
      <c r="B16" s="143" t="s">
        <v>12</v>
      </c>
      <c r="C16" s="134">
        <f>2100000+4400000</f>
        <v>6500000</v>
      </c>
      <c r="D16" s="134"/>
      <c r="E16" s="138">
        <f t="shared" si="1"/>
        <v>6500000</v>
      </c>
      <c r="F16" s="146" t="s">
        <v>280</v>
      </c>
      <c r="I16" s="5"/>
    </row>
    <row r="17" spans="1:6" ht="94.5" x14ac:dyDescent="0.25">
      <c r="A17" s="10">
        <v>10</v>
      </c>
      <c r="B17" s="144" t="s">
        <v>19</v>
      </c>
      <c r="C17" s="136">
        <f>SUM(1200000,1200000,800000,1200000)</f>
        <v>4400000</v>
      </c>
      <c r="D17" s="136"/>
      <c r="E17" s="139">
        <f>C17+D17</f>
        <v>4400000</v>
      </c>
      <c r="F17" s="145" t="s">
        <v>279</v>
      </c>
    </row>
    <row r="18" spans="1:6" ht="22.5" customHeight="1" thickBot="1" x14ac:dyDescent="0.3">
      <c r="A18" s="2"/>
      <c r="B18" s="199"/>
      <c r="C18" s="199"/>
      <c r="D18" s="199"/>
      <c r="E18" s="140">
        <f>SUM(E8:E17)</f>
        <v>154769595.19999999</v>
      </c>
      <c r="F18" s="141"/>
    </row>
    <row r="19" spans="1:6" ht="15.75" thickTop="1" x14ac:dyDescent="0.25"/>
    <row r="20" spans="1:6" ht="15.75" x14ac:dyDescent="0.25">
      <c r="B20" s="11" t="s">
        <v>20</v>
      </c>
    </row>
    <row r="21" spans="1:6" x14ac:dyDescent="0.25">
      <c r="B21" s="7"/>
    </row>
    <row r="22" spans="1:6" x14ac:dyDescent="0.25">
      <c r="A22" s="1" t="s">
        <v>278</v>
      </c>
    </row>
    <row r="24" spans="1:6" ht="15.75" x14ac:dyDescent="0.25">
      <c r="E24" s="147" t="s">
        <v>16</v>
      </c>
      <c r="F24" s="148"/>
    </row>
    <row r="26" spans="1:6" ht="15.75" x14ac:dyDescent="0.25">
      <c r="B26" s="8" t="s">
        <v>17</v>
      </c>
      <c r="E26" s="9" t="s">
        <v>18</v>
      </c>
    </row>
  </sheetData>
  <mergeCells count="3">
    <mergeCell ref="B18:D18"/>
    <mergeCell ref="A4:F4"/>
    <mergeCell ref="A5:F5"/>
  </mergeCells>
  <pageMargins left="0.31496062992125984" right="0.19685039370078741" top="0.15748031496062992" bottom="0.15748031496062992" header="0.39370078740157483" footer="0"/>
  <pageSetup paperSize="9" scale="91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workbookViewId="0">
      <selection activeCell="K43" sqref="K43"/>
    </sheetView>
  </sheetViews>
  <sheetFormatPr defaultRowHeight="15.75" x14ac:dyDescent="0.25"/>
  <cols>
    <col min="1" max="1" width="3.85546875" style="21" bestFit="1" customWidth="1"/>
    <col min="2" max="2" width="13.42578125" style="122" bestFit="1" customWidth="1"/>
    <col min="3" max="3" width="37.7109375" style="21" customWidth="1"/>
    <col min="4" max="4" width="18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ht="27" customHeight="1" x14ac:dyDescent="0.25">
      <c r="A2" s="201" t="s">
        <v>329</v>
      </c>
      <c r="B2" s="201"/>
      <c r="C2" s="201"/>
      <c r="D2" s="201"/>
      <c r="E2" s="201"/>
      <c r="F2" s="201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SUM(D6:D40)</f>
        <v>10670000</v>
      </c>
      <c r="E5" s="124">
        <f>SUM(E8:E35)</f>
        <v>0</v>
      </c>
      <c r="F5" s="124">
        <f>SUM(F6:F35)</f>
        <v>10670000</v>
      </c>
    </row>
    <row r="6" spans="1:6" ht="20.25" customHeight="1" x14ac:dyDescent="0.25">
      <c r="A6" s="152">
        <v>1</v>
      </c>
      <c r="B6" s="157">
        <v>43314</v>
      </c>
      <c r="C6" s="159" t="s">
        <v>322</v>
      </c>
      <c r="D6" s="93">
        <v>150000</v>
      </c>
      <c r="E6" s="119"/>
      <c r="F6" s="126">
        <f t="shared" ref="F6:F38" si="0">SUM(D6:E6)</f>
        <v>150000</v>
      </c>
    </row>
    <row r="7" spans="1:6" ht="34.5" customHeight="1" x14ac:dyDescent="0.25">
      <c r="A7" s="152">
        <v>2</v>
      </c>
      <c r="B7" s="157">
        <v>43314</v>
      </c>
      <c r="C7" s="159" t="s">
        <v>323</v>
      </c>
      <c r="D7" s="93">
        <v>5300000</v>
      </c>
      <c r="E7" s="93"/>
      <c r="F7" s="126">
        <f t="shared" si="0"/>
        <v>5300000</v>
      </c>
    </row>
    <row r="8" spans="1:6" ht="33" customHeight="1" x14ac:dyDescent="0.25">
      <c r="A8" s="152">
        <v>3</v>
      </c>
      <c r="B8" s="157">
        <v>43314</v>
      </c>
      <c r="C8" s="159" t="s">
        <v>324</v>
      </c>
      <c r="D8" s="93">
        <v>2100000</v>
      </c>
      <c r="E8" s="93"/>
      <c r="F8" s="126">
        <f t="shared" si="0"/>
        <v>2100000</v>
      </c>
    </row>
    <row r="9" spans="1:6" ht="30.75" customHeight="1" x14ac:dyDescent="0.25">
      <c r="A9" s="152">
        <v>4</v>
      </c>
      <c r="B9" s="157">
        <v>43314</v>
      </c>
      <c r="C9" s="159" t="s">
        <v>325</v>
      </c>
      <c r="D9" s="93">
        <v>1920000</v>
      </c>
      <c r="E9" s="93"/>
      <c r="F9" s="126">
        <f t="shared" si="0"/>
        <v>1920000</v>
      </c>
    </row>
    <row r="10" spans="1:6" ht="37.5" customHeight="1" x14ac:dyDescent="0.25">
      <c r="A10" s="152">
        <v>5</v>
      </c>
      <c r="B10" s="157">
        <v>43314</v>
      </c>
      <c r="C10" s="159" t="s">
        <v>326</v>
      </c>
      <c r="D10" s="93">
        <v>420000</v>
      </c>
      <c r="E10" s="93"/>
      <c r="F10" s="126">
        <f t="shared" si="0"/>
        <v>420000</v>
      </c>
    </row>
    <row r="11" spans="1:6" ht="33.75" customHeight="1" x14ac:dyDescent="0.25">
      <c r="A11" s="152">
        <v>6</v>
      </c>
      <c r="B11" s="157">
        <v>43314</v>
      </c>
      <c r="C11" s="159" t="s">
        <v>327</v>
      </c>
      <c r="D11" s="93">
        <v>780000</v>
      </c>
      <c r="E11" s="93"/>
      <c r="F11" s="126">
        <f t="shared" si="0"/>
        <v>780000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/>
      <c r="E12" s="93"/>
      <c r="F12" s="126">
        <f t="shared" si="0"/>
        <v>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/>
      <c r="E13" s="93"/>
      <c r="F13" s="126">
        <f t="shared" si="0"/>
        <v>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/>
      <c r="E14" s="93"/>
      <c r="F14" s="126">
        <f t="shared" si="0"/>
        <v>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/>
      <c r="E15" s="93"/>
      <c r="F15" s="126">
        <f t="shared" si="0"/>
        <v>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/>
      <c r="E16" s="93"/>
      <c r="F16" s="126">
        <f t="shared" si="0"/>
        <v>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/>
      <c r="E17" s="36"/>
      <c r="F17" s="126">
        <f t="shared" si="0"/>
        <v>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/>
      <c r="E18" s="36"/>
      <c r="F18" s="126">
        <f t="shared" si="0"/>
        <v>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/>
      <c r="E19" s="36"/>
      <c r="F19" s="126">
        <f t="shared" si="0"/>
        <v>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/>
      <c r="E20" s="119"/>
      <c r="F20" s="126">
        <f t="shared" si="0"/>
        <v>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/>
      <c r="E21" s="119"/>
      <c r="F21" s="126">
        <f t="shared" si="0"/>
        <v>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/>
      <c r="E22" s="119"/>
      <c r="F22" s="126">
        <f t="shared" si="0"/>
        <v>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/>
      <c r="E23" s="119"/>
      <c r="F23" s="126">
        <f t="shared" si="0"/>
        <v>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/>
      <c r="E24" s="119"/>
      <c r="F24" s="126">
        <f t="shared" si="0"/>
        <v>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/>
      <c r="E25" s="119"/>
      <c r="F25" s="126">
        <f t="shared" si="0"/>
        <v>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/>
      <c r="E26" s="119"/>
      <c r="F26" s="126">
        <f t="shared" si="0"/>
        <v>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/>
      <c r="E27" s="119"/>
      <c r="F27" s="126">
        <f t="shared" si="0"/>
        <v>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/>
      <c r="E28" s="119"/>
      <c r="F28" s="126">
        <f t="shared" si="0"/>
        <v>0</v>
      </c>
    </row>
    <row r="29" spans="1:6" ht="31.5" customHeight="1" x14ac:dyDescent="0.25">
      <c r="A29" s="152"/>
      <c r="B29" s="157">
        <v>43304</v>
      </c>
      <c r="C29" s="159" t="s">
        <v>305</v>
      </c>
      <c r="D29" s="93"/>
      <c r="E29" s="119"/>
      <c r="F29" s="126">
        <f t="shared" si="0"/>
        <v>0</v>
      </c>
    </row>
    <row r="30" spans="1:6" ht="31.5" customHeight="1" x14ac:dyDescent="0.25">
      <c r="A30" s="152">
        <v>24</v>
      </c>
      <c r="B30" s="157">
        <v>43304</v>
      </c>
      <c r="C30" s="159" t="s">
        <v>307</v>
      </c>
      <c r="D30" s="93"/>
      <c r="E30" s="119"/>
      <c r="F30" s="126">
        <f t="shared" si="0"/>
        <v>0</v>
      </c>
    </row>
    <row r="31" spans="1:6" ht="31.5" x14ac:dyDescent="0.25">
      <c r="A31" s="152">
        <v>25</v>
      </c>
      <c r="B31" s="157">
        <v>43304</v>
      </c>
      <c r="C31" s="159" t="s">
        <v>308</v>
      </c>
      <c r="D31" s="118"/>
      <c r="E31" s="119"/>
      <c r="F31" s="126">
        <f t="shared" si="0"/>
        <v>0</v>
      </c>
    </row>
    <row r="32" spans="1:6" ht="31.5" x14ac:dyDescent="0.25">
      <c r="A32" s="152">
        <v>26</v>
      </c>
      <c r="B32" s="158">
        <v>43305</v>
      </c>
      <c r="C32" s="159" t="s">
        <v>293</v>
      </c>
      <c r="D32" s="93"/>
      <c r="E32" s="119"/>
      <c r="F32" s="126">
        <f t="shared" si="0"/>
        <v>0</v>
      </c>
    </row>
    <row r="33" spans="1:6" ht="22.5" customHeight="1" x14ac:dyDescent="0.25">
      <c r="A33" s="152">
        <v>27</v>
      </c>
      <c r="B33" s="158">
        <v>43308</v>
      </c>
      <c r="C33" s="160" t="s">
        <v>313</v>
      </c>
      <c r="D33" s="93"/>
      <c r="E33" s="119"/>
      <c r="F33" s="126">
        <f t="shared" si="0"/>
        <v>0</v>
      </c>
    </row>
    <row r="34" spans="1:6" ht="19.5" customHeight="1" x14ac:dyDescent="0.25">
      <c r="A34" s="152">
        <v>28</v>
      </c>
      <c r="B34" s="158">
        <v>43308</v>
      </c>
      <c r="C34" s="159" t="s">
        <v>297</v>
      </c>
      <c r="D34" s="118"/>
      <c r="E34" s="119"/>
      <c r="F34" s="126">
        <f t="shared" si="0"/>
        <v>0</v>
      </c>
    </row>
    <row r="35" spans="1:6" x14ac:dyDescent="0.25">
      <c r="A35" s="152">
        <v>29</v>
      </c>
      <c r="B35" s="158">
        <v>43311</v>
      </c>
      <c r="C35" s="119" t="s">
        <v>314</v>
      </c>
      <c r="D35" s="118"/>
      <c r="E35" s="119"/>
      <c r="F35" s="126">
        <f t="shared" si="0"/>
        <v>0</v>
      </c>
    </row>
    <row r="36" spans="1:6" x14ac:dyDescent="0.25">
      <c r="A36" s="152">
        <v>30</v>
      </c>
      <c r="B36" s="158">
        <v>43311</v>
      </c>
      <c r="C36" s="159" t="s">
        <v>305</v>
      </c>
      <c r="D36" s="93"/>
      <c r="E36" s="119"/>
      <c r="F36" s="126">
        <f t="shared" si="0"/>
        <v>0</v>
      </c>
    </row>
    <row r="37" spans="1:6" x14ac:dyDescent="0.25">
      <c r="A37" s="152"/>
      <c r="B37" s="158">
        <v>43312</v>
      </c>
      <c r="C37" s="159" t="s">
        <v>322</v>
      </c>
      <c r="D37" s="93"/>
      <c r="E37" s="119"/>
      <c r="F37" s="126">
        <f t="shared" si="0"/>
        <v>0</v>
      </c>
    </row>
    <row r="38" spans="1:6" x14ac:dyDescent="0.25">
      <c r="A38" s="152">
        <v>31</v>
      </c>
      <c r="B38" s="158">
        <v>43312</v>
      </c>
      <c r="C38" s="119" t="s">
        <v>315</v>
      </c>
      <c r="D38" s="118"/>
      <c r="E38" s="118"/>
      <c r="F38" s="162">
        <f t="shared" si="0"/>
        <v>0</v>
      </c>
    </row>
    <row r="39" spans="1:6" x14ac:dyDescent="0.25">
      <c r="A39" s="152">
        <v>32</v>
      </c>
      <c r="B39" s="161"/>
      <c r="C39" s="119"/>
      <c r="D39" s="118"/>
      <c r="E39" s="118"/>
      <c r="F39" s="162"/>
    </row>
    <row r="40" spans="1:6" x14ac:dyDescent="0.25">
      <c r="A40" s="152">
        <v>33</v>
      </c>
      <c r="B40" s="161"/>
      <c r="C40" s="119"/>
      <c r="D40" s="118"/>
      <c r="E40" s="118"/>
      <c r="F40" s="162"/>
    </row>
    <row r="41" spans="1:6" x14ac:dyDescent="0.25">
      <c r="A41" s="152">
        <v>34</v>
      </c>
      <c r="B41" s="161"/>
      <c r="C41" s="119"/>
      <c r="D41" s="118"/>
      <c r="E41" s="118"/>
      <c r="F41" s="162"/>
    </row>
    <row r="42" spans="1:6" x14ac:dyDescent="0.25">
      <c r="A42" s="152">
        <v>35</v>
      </c>
      <c r="B42" s="161"/>
      <c r="C42" s="119"/>
      <c r="D42" s="118"/>
      <c r="E42" s="118"/>
      <c r="F42" s="162"/>
    </row>
    <row r="43" spans="1:6" x14ac:dyDescent="0.25">
      <c r="A43" s="152">
        <v>36</v>
      </c>
      <c r="B43" s="161"/>
      <c r="C43" s="119"/>
      <c r="D43" s="118"/>
      <c r="E43" s="118"/>
      <c r="F43" s="162"/>
    </row>
    <row r="44" spans="1:6" x14ac:dyDescent="0.25">
      <c r="A44" s="152">
        <v>37</v>
      </c>
      <c r="B44" s="161"/>
      <c r="C44" s="119"/>
      <c r="D44" s="118"/>
      <c r="E44" s="118"/>
      <c r="F44" s="162"/>
    </row>
    <row r="45" spans="1:6" x14ac:dyDescent="0.25">
      <c r="A45" s="152">
        <v>38</v>
      </c>
      <c r="B45" s="161"/>
      <c r="C45" s="119"/>
      <c r="D45" s="118"/>
      <c r="E45" s="118"/>
      <c r="F45" s="162"/>
    </row>
    <row r="46" spans="1:6" x14ac:dyDescent="0.25">
      <c r="A46" s="152">
        <v>39</v>
      </c>
      <c r="B46" s="161"/>
      <c r="C46" s="119"/>
      <c r="D46" s="118"/>
      <c r="E46" s="118"/>
      <c r="F46" s="162"/>
    </row>
    <row r="47" spans="1:6" x14ac:dyDescent="0.25">
      <c r="A47" s="152">
        <v>40</v>
      </c>
      <c r="B47" s="161"/>
      <c r="C47" s="119"/>
      <c r="D47" s="118"/>
      <c r="E47" s="118"/>
      <c r="F47" s="162"/>
    </row>
    <row r="48" spans="1:6" x14ac:dyDescent="0.25">
      <c r="A48" s="152">
        <v>41</v>
      </c>
      <c r="B48" s="161"/>
      <c r="C48" s="119"/>
      <c r="D48" s="118"/>
      <c r="E48" s="118"/>
      <c r="F48" s="162"/>
    </row>
    <row r="49" spans="1:6" x14ac:dyDescent="0.25">
      <c r="A49" s="152">
        <v>42</v>
      </c>
      <c r="B49" s="161"/>
      <c r="C49" s="119"/>
      <c r="D49" s="118"/>
      <c r="E49" s="118"/>
      <c r="F49" s="162"/>
    </row>
    <row r="50" spans="1:6" x14ac:dyDescent="0.25">
      <c r="A50" s="152">
        <v>43</v>
      </c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8"/>
      <c r="E55" s="118"/>
      <c r="F55" s="162"/>
    </row>
    <row r="56" spans="1:6" x14ac:dyDescent="0.25">
      <c r="A56" s="119"/>
      <c r="B56" s="161"/>
      <c r="C56" s="119"/>
      <c r="D56" s="119"/>
      <c r="E56" s="119"/>
      <c r="F56" s="119"/>
    </row>
    <row r="57" spans="1:6" x14ac:dyDescent="0.25">
      <c r="A57" s="119"/>
      <c r="B57" s="161"/>
      <c r="C57" s="119"/>
      <c r="D57" s="119"/>
      <c r="E57" s="119"/>
      <c r="F57" s="119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E10"/>
  <sheetViews>
    <sheetView tabSelected="1" zoomScaleNormal="100" workbookViewId="0">
      <selection activeCell="F8" sqref="F8"/>
    </sheetView>
  </sheetViews>
  <sheetFormatPr defaultRowHeight="15" x14ac:dyDescent="0.25"/>
  <cols>
    <col min="1" max="1" width="50.85546875" style="1" bestFit="1" customWidth="1"/>
    <col min="2" max="2" width="20.7109375" style="1" bestFit="1" customWidth="1"/>
    <col min="3" max="3" width="35.7109375" style="1" customWidth="1"/>
    <col min="4" max="4" width="9.140625" style="1"/>
    <col min="5" max="5" width="14.140625" style="1" customWidth="1"/>
    <col min="6" max="16384" width="9.140625" style="1"/>
  </cols>
  <sheetData>
    <row r="1" spans="1:5" ht="45" customHeight="1" x14ac:dyDescent="0.25">
      <c r="A1" s="251" t="s">
        <v>355</v>
      </c>
      <c r="B1" s="251"/>
      <c r="C1" s="251"/>
    </row>
    <row r="2" spans="1:5" ht="32.25" customHeight="1" x14ac:dyDescent="0.25">
      <c r="A2" s="252" t="s">
        <v>356</v>
      </c>
      <c r="B2" s="252" t="s">
        <v>357</v>
      </c>
      <c r="C2" s="252" t="s">
        <v>358</v>
      </c>
    </row>
    <row r="3" spans="1:5" ht="20.25" x14ac:dyDescent="0.3">
      <c r="A3" s="253" t="s">
        <v>364</v>
      </c>
      <c r="B3" s="254">
        <v>108117342</v>
      </c>
      <c r="C3" s="255" t="s">
        <v>363</v>
      </c>
    </row>
    <row r="4" spans="1:5" ht="20.25" x14ac:dyDescent="0.3">
      <c r="A4" s="255" t="s">
        <v>352</v>
      </c>
      <c r="B4" s="256">
        <v>7200000</v>
      </c>
      <c r="C4" s="257"/>
    </row>
    <row r="5" spans="1:5" ht="20.25" x14ac:dyDescent="0.3">
      <c r="A5" s="255" t="s">
        <v>353</v>
      </c>
      <c r="B5" s="256">
        <v>12960000</v>
      </c>
      <c r="C5" s="257"/>
    </row>
    <row r="6" spans="1:5" ht="20.25" x14ac:dyDescent="0.3">
      <c r="A6" s="258" t="s">
        <v>359</v>
      </c>
      <c r="B6" s="256">
        <v>1200000</v>
      </c>
      <c r="C6" s="255"/>
    </row>
    <row r="7" spans="1:5" ht="20.25" x14ac:dyDescent="0.3">
      <c r="A7" s="259" t="s">
        <v>354</v>
      </c>
      <c r="B7" s="260">
        <f>SUM(B3:B6)</f>
        <v>129477342</v>
      </c>
      <c r="C7" s="259"/>
    </row>
    <row r="8" spans="1:5" ht="20.25" x14ac:dyDescent="0.3">
      <c r="A8" s="258" t="s">
        <v>360</v>
      </c>
      <c r="B8" s="261">
        <v>83931000</v>
      </c>
      <c r="C8" s="258"/>
    </row>
    <row r="9" spans="1:5" ht="20.25" x14ac:dyDescent="0.3">
      <c r="A9" s="258" t="s">
        <v>361</v>
      </c>
      <c r="B9" s="261">
        <v>6998905</v>
      </c>
      <c r="C9" s="258"/>
    </row>
    <row r="10" spans="1:5" ht="20.25" x14ac:dyDescent="0.3">
      <c r="A10" s="262" t="s">
        <v>362</v>
      </c>
      <c r="B10" s="263">
        <f>B7-B8-B9</f>
        <v>38547437</v>
      </c>
      <c r="C10" s="262"/>
      <c r="E10" s="264"/>
    </row>
  </sheetData>
  <mergeCells count="1">
    <mergeCell ref="A1:C1"/>
  </mergeCells>
  <printOptions horizontalCentered="1"/>
  <pageMargins left="0.7" right="0.7" top="0.75" bottom="0.75" header="0.3" footer="0.3"/>
  <pageSetup paperSize="9" scale="88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0" sqref="E10"/>
    </sheetView>
  </sheetViews>
  <sheetFormatPr defaultRowHeight="15" x14ac:dyDescent="0.25"/>
  <cols>
    <col min="1" max="1" width="14.42578125" bestFit="1" customWidth="1"/>
    <col min="2" max="6" width="19.140625" customWidth="1"/>
    <col min="7" max="7" width="33.7109375" style="195" customWidth="1"/>
    <col min="8" max="9" width="9.140625" style="195"/>
  </cols>
  <sheetData>
    <row r="1" spans="1:6" ht="68.25" customHeight="1" thickBot="1" x14ac:dyDescent="0.3">
      <c r="A1" s="202" t="s">
        <v>350</v>
      </c>
      <c r="B1" s="202"/>
      <c r="C1" s="202"/>
      <c r="D1" s="202"/>
      <c r="E1" s="202"/>
      <c r="F1" s="202"/>
    </row>
    <row r="2" spans="1:6" ht="15.75" thickTop="1" x14ac:dyDescent="0.25">
      <c r="A2" s="203" t="s">
        <v>346</v>
      </c>
      <c r="B2" s="167" t="s">
        <v>347</v>
      </c>
      <c r="C2" s="167" t="s">
        <v>348</v>
      </c>
      <c r="D2" s="205" t="s">
        <v>349</v>
      </c>
      <c r="E2" s="205"/>
      <c r="F2" s="205"/>
    </row>
    <row r="3" spans="1:6" x14ac:dyDescent="0.25">
      <c r="A3" s="204"/>
      <c r="B3" s="166" t="s">
        <v>24</v>
      </c>
      <c r="C3" s="166" t="s">
        <v>24</v>
      </c>
      <c r="D3" s="166" t="s">
        <v>24</v>
      </c>
      <c r="E3" s="166" t="s">
        <v>25</v>
      </c>
      <c r="F3" s="166" t="s">
        <v>26</v>
      </c>
    </row>
    <row r="4" spans="1:6" ht="15.75" x14ac:dyDescent="0.25">
      <c r="A4" s="171" t="s">
        <v>27</v>
      </c>
      <c r="B4" s="132">
        <v>0</v>
      </c>
      <c r="C4" s="168">
        <v>9233048</v>
      </c>
      <c r="D4" s="168">
        <f>SUM(B4:C4)</f>
        <v>9233048</v>
      </c>
      <c r="E4" s="169">
        <f>D4-F4</f>
        <v>9233048</v>
      </c>
      <c r="F4" s="170">
        <v>0</v>
      </c>
    </row>
    <row r="5" spans="1:6" ht="15.75" x14ac:dyDescent="0.25">
      <c r="A5" s="172" t="s">
        <v>28</v>
      </c>
      <c r="B5" s="134">
        <v>16286752</v>
      </c>
      <c r="C5" s="163">
        <v>1142019</v>
      </c>
      <c r="D5" s="163">
        <f t="shared" ref="D5:D9" si="0">SUM(B5:C5)</f>
        <v>17428771</v>
      </c>
      <c r="E5" s="164">
        <f t="shared" ref="E5:E9" si="1">D5-F5</f>
        <v>9733818</v>
      </c>
      <c r="F5" s="165">
        <v>7694953</v>
      </c>
    </row>
    <row r="6" spans="1:6" ht="15.75" x14ac:dyDescent="0.25">
      <c r="A6" s="172" t="s">
        <v>29</v>
      </c>
      <c r="B6" s="134">
        <v>46800000</v>
      </c>
      <c r="C6" s="163"/>
      <c r="D6" s="163">
        <f t="shared" si="0"/>
        <v>46800000</v>
      </c>
      <c r="E6" s="164">
        <v>17600000</v>
      </c>
      <c r="F6" s="165">
        <v>29200000</v>
      </c>
    </row>
    <row r="7" spans="1:6" ht="15.75" x14ac:dyDescent="0.25">
      <c r="A7" s="172" t="s">
        <v>30</v>
      </c>
      <c r="B7" s="134">
        <v>15660000</v>
      </c>
      <c r="C7" s="163">
        <v>2400000</v>
      </c>
      <c r="D7" s="163">
        <f t="shared" si="0"/>
        <v>18060000</v>
      </c>
      <c r="E7" s="164">
        <f t="shared" si="1"/>
        <v>10020000</v>
      </c>
      <c r="F7" s="165">
        <v>8040000</v>
      </c>
    </row>
    <row r="8" spans="1:6" ht="15.75" x14ac:dyDescent="0.25">
      <c r="A8" s="172" t="s">
        <v>31</v>
      </c>
      <c r="B8" s="134">
        <v>1075000</v>
      </c>
      <c r="C8" s="163">
        <v>25000</v>
      </c>
      <c r="D8" s="163">
        <f t="shared" si="0"/>
        <v>1100000</v>
      </c>
      <c r="E8" s="164">
        <f t="shared" si="1"/>
        <v>675000</v>
      </c>
      <c r="F8" s="165">
        <v>425000</v>
      </c>
    </row>
    <row r="9" spans="1:6" ht="15.75" x14ac:dyDescent="0.25">
      <c r="A9" s="189" t="s">
        <v>32</v>
      </c>
      <c r="B9" s="136">
        <v>74775100</v>
      </c>
      <c r="C9" s="196">
        <v>4200000</v>
      </c>
      <c r="D9" s="196">
        <f t="shared" si="0"/>
        <v>78975100</v>
      </c>
      <c r="E9" s="197">
        <f t="shared" si="1"/>
        <v>32842400</v>
      </c>
      <c r="F9" s="198">
        <v>46132700</v>
      </c>
    </row>
    <row r="10" spans="1:6" ht="16.5" thickBot="1" x14ac:dyDescent="0.3">
      <c r="A10" s="190" t="s">
        <v>33</v>
      </c>
      <c r="B10" s="191">
        <f>SUM(B4:B9)</f>
        <v>154596852</v>
      </c>
      <c r="C10" s="191">
        <f>SUM(C4:C9)</f>
        <v>17000067</v>
      </c>
      <c r="D10" s="191">
        <f>SUM(D4:D9)</f>
        <v>171596919</v>
      </c>
      <c r="E10" s="191">
        <f>SUM(E4:E9)</f>
        <v>80104266</v>
      </c>
      <c r="F10" s="191">
        <f>SUM(F4:F9)</f>
        <v>91492653</v>
      </c>
    </row>
    <row r="11" spans="1:6" ht="15.75" thickTop="1" x14ac:dyDescent="0.25"/>
  </sheetData>
  <mergeCells count="3">
    <mergeCell ref="A1:F1"/>
    <mergeCell ref="A2:A3"/>
    <mergeCell ref="D2:F2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view="pageBreakPreview" topLeftCell="V1" zoomScaleNormal="100" zoomScaleSheetLayoutView="100" workbookViewId="0">
      <selection activeCell="AI12" sqref="AI12"/>
    </sheetView>
  </sheetViews>
  <sheetFormatPr defaultRowHeight="15" x14ac:dyDescent="0.25"/>
  <cols>
    <col min="1" max="1" width="5.28515625" style="1" customWidth="1"/>
    <col min="2" max="2" width="12.42578125" style="1" customWidth="1"/>
    <col min="3" max="3" width="8.5703125" style="1" bestFit="1" customWidth="1"/>
    <col min="4" max="13" width="11.5703125" style="1" bestFit="1" customWidth="1"/>
    <col min="14" max="14" width="12.7109375" style="1" bestFit="1" customWidth="1"/>
    <col min="15" max="15" width="9.85546875" style="1" bestFit="1" customWidth="1"/>
    <col min="16" max="26" width="11.5703125" style="1" bestFit="1" customWidth="1"/>
    <col min="27" max="27" width="12.7109375" style="1" bestFit="1" customWidth="1"/>
    <col min="28" max="29" width="11.5703125" style="1" bestFit="1" customWidth="1"/>
    <col min="30" max="32" width="12.7109375" style="1" bestFit="1" customWidth="1"/>
    <col min="33" max="33" width="12.7109375" style="1" customWidth="1"/>
    <col min="34" max="34" width="14" style="1" bestFit="1" customWidth="1"/>
    <col min="35" max="35" width="19.5703125" style="1" bestFit="1" customWidth="1"/>
    <col min="36" max="16384" width="9.140625" style="1"/>
  </cols>
  <sheetData>
    <row r="1" spans="1:35" ht="20.25" x14ac:dyDescent="0.3">
      <c r="A1" s="212" t="s">
        <v>277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35" ht="18.75" x14ac:dyDescent="0.3">
      <c r="A2" s="213" t="s">
        <v>351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</row>
    <row r="3" spans="1:35" ht="15.75" thickBot="1" x14ac:dyDescent="0.3"/>
    <row r="4" spans="1:35" ht="30" customHeight="1" thickTop="1" x14ac:dyDescent="0.25">
      <c r="A4" s="214" t="s">
        <v>1</v>
      </c>
      <c r="B4" s="216" t="s">
        <v>21</v>
      </c>
      <c r="C4" s="218" t="s">
        <v>330</v>
      </c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173"/>
      <c r="O4" s="219" t="s">
        <v>331</v>
      </c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1"/>
      <c r="AB4" s="206" t="s">
        <v>332</v>
      </c>
      <c r="AC4" s="207"/>
      <c r="AD4" s="207"/>
      <c r="AE4" s="207"/>
      <c r="AF4" s="207"/>
      <c r="AG4" s="174"/>
      <c r="AH4" s="174"/>
      <c r="AI4" s="208" t="s">
        <v>333</v>
      </c>
    </row>
    <row r="5" spans="1:35" ht="20.100000000000001" customHeight="1" x14ac:dyDescent="0.25">
      <c r="A5" s="215"/>
      <c r="B5" s="217"/>
      <c r="C5" s="175" t="s">
        <v>334</v>
      </c>
      <c r="D5" s="175" t="s">
        <v>335</v>
      </c>
      <c r="E5" s="175" t="s">
        <v>336</v>
      </c>
      <c r="F5" s="175" t="s">
        <v>337</v>
      </c>
      <c r="G5" s="175" t="s">
        <v>338</v>
      </c>
      <c r="H5" s="175" t="s">
        <v>339</v>
      </c>
      <c r="I5" s="175" t="s">
        <v>340</v>
      </c>
      <c r="J5" s="175" t="s">
        <v>341</v>
      </c>
      <c r="K5" s="175" t="s">
        <v>342</v>
      </c>
      <c r="L5" s="175" t="s">
        <v>343</v>
      </c>
      <c r="M5" s="175" t="s">
        <v>344</v>
      </c>
      <c r="N5" s="175" t="s">
        <v>4</v>
      </c>
      <c r="O5" s="176" t="s">
        <v>345</v>
      </c>
      <c r="P5" s="176" t="s">
        <v>334</v>
      </c>
      <c r="Q5" s="176" t="s">
        <v>335</v>
      </c>
      <c r="R5" s="176" t="s">
        <v>336</v>
      </c>
      <c r="S5" s="176" t="s">
        <v>337</v>
      </c>
      <c r="T5" s="176" t="s">
        <v>338</v>
      </c>
      <c r="U5" s="176" t="s">
        <v>339</v>
      </c>
      <c r="V5" s="176" t="s">
        <v>340</v>
      </c>
      <c r="W5" s="176" t="s">
        <v>341</v>
      </c>
      <c r="X5" s="176" t="s">
        <v>342</v>
      </c>
      <c r="Y5" s="176" t="s">
        <v>343</v>
      </c>
      <c r="Z5" s="176" t="s">
        <v>344</v>
      </c>
      <c r="AA5" s="176" t="s">
        <v>4</v>
      </c>
      <c r="AB5" s="177" t="s">
        <v>345</v>
      </c>
      <c r="AC5" s="177" t="s">
        <v>334</v>
      </c>
      <c r="AD5" s="177" t="s">
        <v>335</v>
      </c>
      <c r="AE5" s="177" t="s">
        <v>336</v>
      </c>
      <c r="AF5" s="177" t="s">
        <v>337</v>
      </c>
      <c r="AG5" s="177" t="s">
        <v>338</v>
      </c>
      <c r="AH5" s="178" t="s">
        <v>4</v>
      </c>
      <c r="AI5" s="209"/>
    </row>
    <row r="6" spans="1:35" ht="20.100000000000001" customHeight="1" x14ac:dyDescent="0.25">
      <c r="A6" s="12">
        <v>1</v>
      </c>
      <c r="B6" s="13" t="s">
        <v>5</v>
      </c>
      <c r="C6" s="179">
        <v>0</v>
      </c>
      <c r="D6" s="179">
        <v>0</v>
      </c>
      <c r="E6" s="179">
        <v>0</v>
      </c>
      <c r="F6" s="179">
        <v>0</v>
      </c>
      <c r="G6" s="179">
        <v>0</v>
      </c>
      <c r="H6" s="179">
        <v>1579044</v>
      </c>
      <c r="I6" s="179">
        <v>0</v>
      </c>
      <c r="J6" s="179">
        <v>0</v>
      </c>
      <c r="K6" s="179">
        <v>0</v>
      </c>
      <c r="L6" s="179">
        <v>0</v>
      </c>
      <c r="M6" s="179">
        <v>0</v>
      </c>
      <c r="N6" s="180">
        <f>SUM(C6:M6)</f>
        <v>1579044</v>
      </c>
      <c r="O6" s="179">
        <v>0</v>
      </c>
      <c r="P6" s="179">
        <v>0</v>
      </c>
      <c r="Q6" s="179">
        <v>0</v>
      </c>
      <c r="R6" s="179">
        <v>0</v>
      </c>
      <c r="S6" s="179">
        <v>0</v>
      </c>
      <c r="T6" s="179">
        <v>0</v>
      </c>
      <c r="U6" s="179">
        <v>0</v>
      </c>
      <c r="V6" s="179">
        <v>0</v>
      </c>
      <c r="W6" s="179">
        <v>0</v>
      </c>
      <c r="X6" s="179">
        <v>0</v>
      </c>
      <c r="Y6" s="179">
        <v>0</v>
      </c>
      <c r="Z6" s="179">
        <v>0</v>
      </c>
      <c r="AA6" s="180">
        <f>SUM(O6:Z6)</f>
        <v>0</v>
      </c>
      <c r="AB6" s="179">
        <v>0</v>
      </c>
      <c r="AC6" s="179">
        <v>0</v>
      </c>
      <c r="AD6" s="179"/>
      <c r="AE6" s="179">
        <v>0</v>
      </c>
      <c r="AF6" s="179">
        <v>0</v>
      </c>
      <c r="AG6" s="192">
        <v>9233048</v>
      </c>
      <c r="AH6" s="181">
        <f>SUM(AB6:AG6)</f>
        <v>9233048</v>
      </c>
      <c r="AI6" s="14">
        <f>SUM(AH6,AA6,N6)</f>
        <v>10812092</v>
      </c>
    </row>
    <row r="7" spans="1:35" ht="20.100000000000001" customHeight="1" x14ac:dyDescent="0.25">
      <c r="A7" s="15">
        <v>2</v>
      </c>
      <c r="B7" s="16" t="s">
        <v>7</v>
      </c>
      <c r="C7" s="182">
        <v>0</v>
      </c>
      <c r="D7" s="182">
        <v>0</v>
      </c>
      <c r="E7" s="182">
        <v>0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2">
        <v>0</v>
      </c>
      <c r="N7" s="183">
        <f t="shared" ref="N7:N11" si="0">SUM(C7:M7)</f>
        <v>0</v>
      </c>
      <c r="O7" s="182">
        <v>0</v>
      </c>
      <c r="P7" s="182">
        <v>0</v>
      </c>
      <c r="Q7" s="182">
        <v>0</v>
      </c>
      <c r="R7" s="182">
        <v>0</v>
      </c>
      <c r="S7" s="182">
        <v>0</v>
      </c>
      <c r="T7" s="182">
        <v>0</v>
      </c>
      <c r="U7" s="182">
        <v>0</v>
      </c>
      <c r="V7" s="182">
        <v>0</v>
      </c>
      <c r="W7" s="182">
        <v>178420</v>
      </c>
      <c r="X7" s="182">
        <v>154090</v>
      </c>
      <c r="Y7" s="182">
        <v>162200</v>
      </c>
      <c r="Z7" s="182">
        <v>137870</v>
      </c>
      <c r="AA7" s="183">
        <f t="shared" ref="AA7:AA11" si="1">SUM(O7:Z7)</f>
        <v>632580</v>
      </c>
      <c r="AB7" s="182">
        <v>154090</v>
      </c>
      <c r="AC7" s="182">
        <v>72990</v>
      </c>
      <c r="AD7" s="182">
        <v>194640</v>
      </c>
      <c r="AE7" s="182">
        <v>581525</v>
      </c>
      <c r="AF7" s="182">
        <v>1861457</v>
      </c>
      <c r="AG7" s="193">
        <v>9733818</v>
      </c>
      <c r="AH7" s="184">
        <f t="shared" ref="AH7:AH12" si="2">SUM(AB7:AG7)</f>
        <v>12598520</v>
      </c>
      <c r="AI7" s="17">
        <f t="shared" ref="AI7:AI11" si="3">SUM(AH7,AA7,N7)</f>
        <v>13231100</v>
      </c>
    </row>
    <row r="8" spans="1:35" ht="20.100000000000001" customHeight="1" x14ac:dyDescent="0.25">
      <c r="A8" s="15">
        <v>3</v>
      </c>
      <c r="B8" s="16" t="s">
        <v>22</v>
      </c>
      <c r="C8" s="182">
        <v>0</v>
      </c>
      <c r="D8" s="182">
        <v>0</v>
      </c>
      <c r="E8" s="182">
        <v>0</v>
      </c>
      <c r="F8" s="182">
        <v>0</v>
      </c>
      <c r="G8" s="182">
        <v>0</v>
      </c>
      <c r="H8" s="182">
        <v>0</v>
      </c>
      <c r="I8" s="182">
        <v>0</v>
      </c>
      <c r="J8" s="182">
        <v>0</v>
      </c>
      <c r="K8" s="182">
        <v>0</v>
      </c>
      <c r="L8" s="182">
        <v>0</v>
      </c>
      <c r="M8" s="182">
        <v>0</v>
      </c>
      <c r="N8" s="183">
        <f t="shared" si="0"/>
        <v>0</v>
      </c>
      <c r="O8" s="182">
        <v>0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182">
        <v>0</v>
      </c>
      <c r="V8" s="182">
        <v>0</v>
      </c>
      <c r="W8" s="182">
        <v>0</v>
      </c>
      <c r="X8" s="182">
        <v>0</v>
      </c>
      <c r="Y8" s="182">
        <v>0</v>
      </c>
      <c r="Z8" s="182">
        <v>0</v>
      </c>
      <c r="AA8" s="183">
        <f t="shared" si="1"/>
        <v>0</v>
      </c>
      <c r="AB8" s="182">
        <v>0</v>
      </c>
      <c r="AC8" s="182">
        <v>0</v>
      </c>
      <c r="AD8" s="182">
        <v>0</v>
      </c>
      <c r="AE8" s="182">
        <v>800000</v>
      </c>
      <c r="AF8" s="193">
        <v>4000000</v>
      </c>
      <c r="AG8" s="193">
        <v>17600000</v>
      </c>
      <c r="AH8" s="184">
        <f t="shared" si="2"/>
        <v>22400000</v>
      </c>
      <c r="AI8" s="17">
        <f t="shared" si="3"/>
        <v>22400000</v>
      </c>
    </row>
    <row r="9" spans="1:35" ht="20.100000000000001" customHeight="1" x14ac:dyDescent="0.25">
      <c r="A9" s="15">
        <v>4</v>
      </c>
      <c r="B9" s="16" t="s">
        <v>9</v>
      </c>
      <c r="C9" s="182">
        <v>0</v>
      </c>
      <c r="D9" s="182">
        <v>0</v>
      </c>
      <c r="E9" s="182">
        <v>0</v>
      </c>
      <c r="F9" s="182">
        <v>0</v>
      </c>
      <c r="G9" s="182">
        <v>0</v>
      </c>
      <c r="H9" s="182">
        <v>0</v>
      </c>
      <c r="I9" s="182">
        <v>0</v>
      </c>
      <c r="J9" s="182">
        <v>0</v>
      </c>
      <c r="K9" s="182">
        <v>0</v>
      </c>
      <c r="L9" s="182">
        <v>0</v>
      </c>
      <c r="M9" s="182">
        <v>0</v>
      </c>
      <c r="N9" s="183">
        <f t="shared" si="0"/>
        <v>0</v>
      </c>
      <c r="O9" s="182">
        <v>0</v>
      </c>
      <c r="P9" s="182">
        <v>0</v>
      </c>
      <c r="Q9" s="182">
        <v>0</v>
      </c>
      <c r="R9" s="182">
        <v>0</v>
      </c>
      <c r="S9" s="182">
        <v>0</v>
      </c>
      <c r="T9" s="182">
        <v>0</v>
      </c>
      <c r="U9" s="182">
        <v>0</v>
      </c>
      <c r="V9" s="182">
        <v>0</v>
      </c>
      <c r="W9" s="182">
        <v>240000</v>
      </c>
      <c r="X9" s="182">
        <v>240000</v>
      </c>
      <c r="Y9" s="182">
        <v>240000</v>
      </c>
      <c r="Z9" s="182">
        <v>240000</v>
      </c>
      <c r="AA9" s="183">
        <f t="shared" si="1"/>
        <v>960000</v>
      </c>
      <c r="AB9" s="182">
        <v>240000</v>
      </c>
      <c r="AC9" s="182">
        <v>240000</v>
      </c>
      <c r="AD9" s="182">
        <v>300000</v>
      </c>
      <c r="AE9" s="182">
        <v>840000</v>
      </c>
      <c r="AF9" s="182">
        <v>1260000</v>
      </c>
      <c r="AG9" s="193">
        <v>10020000</v>
      </c>
      <c r="AH9" s="184">
        <f t="shared" si="2"/>
        <v>12900000</v>
      </c>
      <c r="AI9" s="17">
        <f t="shared" si="3"/>
        <v>13860000</v>
      </c>
    </row>
    <row r="10" spans="1:35" ht="20.100000000000001" customHeight="1" x14ac:dyDescent="0.25">
      <c r="A10" s="15">
        <v>5</v>
      </c>
      <c r="B10" s="16" t="s">
        <v>10</v>
      </c>
      <c r="C10" s="182">
        <v>0</v>
      </c>
      <c r="D10" s="182">
        <v>0</v>
      </c>
      <c r="E10" s="182">
        <v>0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2">
        <v>0</v>
      </c>
      <c r="N10" s="183">
        <f t="shared" si="0"/>
        <v>0</v>
      </c>
      <c r="O10" s="182">
        <v>0</v>
      </c>
      <c r="P10" s="182">
        <v>0</v>
      </c>
      <c r="Q10" s="182">
        <v>0</v>
      </c>
      <c r="R10" s="182">
        <v>0</v>
      </c>
      <c r="S10" s="182">
        <v>0</v>
      </c>
      <c r="T10" s="182">
        <v>0</v>
      </c>
      <c r="U10" s="182">
        <v>0</v>
      </c>
      <c r="V10" s="182">
        <v>0</v>
      </c>
      <c r="W10" s="182">
        <v>0</v>
      </c>
      <c r="X10" s="182">
        <v>0</v>
      </c>
      <c r="Y10" s="182">
        <v>0</v>
      </c>
      <c r="Z10" s="182">
        <v>0</v>
      </c>
      <c r="AA10" s="183">
        <f t="shared" si="1"/>
        <v>0</v>
      </c>
      <c r="AB10" s="182">
        <v>0</v>
      </c>
      <c r="AC10" s="182">
        <v>0</v>
      </c>
      <c r="AD10" s="182">
        <v>25000</v>
      </c>
      <c r="AE10" s="182">
        <v>75000</v>
      </c>
      <c r="AF10" s="182">
        <v>100000</v>
      </c>
      <c r="AG10" s="193">
        <v>675000</v>
      </c>
      <c r="AH10" s="184">
        <f t="shared" si="2"/>
        <v>875000</v>
      </c>
      <c r="AI10" s="17">
        <f t="shared" si="3"/>
        <v>875000</v>
      </c>
    </row>
    <row r="11" spans="1:35" ht="23.25" customHeight="1" x14ac:dyDescent="0.25">
      <c r="A11" s="18">
        <v>6</v>
      </c>
      <c r="B11" s="19" t="s">
        <v>11</v>
      </c>
      <c r="C11" s="185">
        <v>0</v>
      </c>
      <c r="D11" s="185">
        <v>0</v>
      </c>
      <c r="E11" s="185">
        <v>0</v>
      </c>
      <c r="F11" s="185">
        <v>436500</v>
      </c>
      <c r="G11" s="185">
        <v>436500</v>
      </c>
      <c r="H11" s="185">
        <v>0</v>
      </c>
      <c r="I11" s="185">
        <v>0</v>
      </c>
      <c r="J11" s="185">
        <v>436500</v>
      </c>
      <c r="K11" s="185">
        <v>436500</v>
      </c>
      <c r="L11" s="185">
        <v>436500</v>
      </c>
      <c r="M11" s="185">
        <v>436500</v>
      </c>
      <c r="N11" s="186">
        <f t="shared" si="0"/>
        <v>2619000</v>
      </c>
      <c r="O11" s="185">
        <v>0</v>
      </c>
      <c r="P11" s="185">
        <v>436500</v>
      </c>
      <c r="Q11" s="185">
        <v>436500</v>
      </c>
      <c r="R11" s="185">
        <v>436500</v>
      </c>
      <c r="S11" s="185">
        <v>436500</v>
      </c>
      <c r="T11" s="185">
        <v>436500</v>
      </c>
      <c r="U11" s="185">
        <v>436500</v>
      </c>
      <c r="V11" s="185">
        <v>436500</v>
      </c>
      <c r="W11" s="185">
        <v>436500</v>
      </c>
      <c r="X11" s="185">
        <v>436500</v>
      </c>
      <c r="Y11" s="185">
        <v>436500</v>
      </c>
      <c r="Z11" s="185">
        <v>436500</v>
      </c>
      <c r="AA11" s="186">
        <f t="shared" si="1"/>
        <v>4801500</v>
      </c>
      <c r="AB11" s="185">
        <v>436500</v>
      </c>
      <c r="AC11" s="185">
        <v>436500</v>
      </c>
      <c r="AD11" s="185">
        <v>436500</v>
      </c>
      <c r="AE11" s="185">
        <v>861700</v>
      </c>
      <c r="AF11" s="185">
        <v>4505050</v>
      </c>
      <c r="AG11" s="194">
        <v>32842400</v>
      </c>
      <c r="AH11" s="184">
        <f t="shared" si="2"/>
        <v>39518650</v>
      </c>
      <c r="AI11" s="20">
        <f t="shared" si="3"/>
        <v>46939150</v>
      </c>
    </row>
    <row r="12" spans="1:35" ht="16.5" thickBot="1" x14ac:dyDescent="0.3">
      <c r="A12" s="210" t="s">
        <v>4</v>
      </c>
      <c r="B12" s="211"/>
      <c r="C12" s="187">
        <f t="shared" ref="C12:AG12" si="4">SUM(C6:C11)</f>
        <v>0</v>
      </c>
      <c r="D12" s="187">
        <f t="shared" si="4"/>
        <v>0</v>
      </c>
      <c r="E12" s="187">
        <f t="shared" si="4"/>
        <v>0</v>
      </c>
      <c r="F12" s="187">
        <f t="shared" si="4"/>
        <v>436500</v>
      </c>
      <c r="G12" s="187">
        <f t="shared" si="4"/>
        <v>436500</v>
      </c>
      <c r="H12" s="187">
        <f t="shared" si="4"/>
        <v>1579044</v>
      </c>
      <c r="I12" s="187">
        <f t="shared" si="4"/>
        <v>0</v>
      </c>
      <c r="J12" s="187">
        <f t="shared" si="4"/>
        <v>436500</v>
      </c>
      <c r="K12" s="187">
        <f t="shared" si="4"/>
        <v>436500</v>
      </c>
      <c r="L12" s="187">
        <f t="shared" si="4"/>
        <v>436500</v>
      </c>
      <c r="M12" s="187">
        <f t="shared" si="4"/>
        <v>436500</v>
      </c>
      <c r="N12" s="187">
        <f t="shared" si="4"/>
        <v>4198044</v>
      </c>
      <c r="O12" s="187">
        <f t="shared" si="4"/>
        <v>0</v>
      </c>
      <c r="P12" s="187">
        <f t="shared" si="4"/>
        <v>436500</v>
      </c>
      <c r="Q12" s="187">
        <f t="shared" si="4"/>
        <v>436500</v>
      </c>
      <c r="R12" s="187">
        <f t="shared" si="4"/>
        <v>436500</v>
      </c>
      <c r="S12" s="187">
        <f t="shared" si="4"/>
        <v>436500</v>
      </c>
      <c r="T12" s="187">
        <f t="shared" si="4"/>
        <v>436500</v>
      </c>
      <c r="U12" s="187">
        <f t="shared" si="4"/>
        <v>436500</v>
      </c>
      <c r="V12" s="187">
        <f t="shared" si="4"/>
        <v>436500</v>
      </c>
      <c r="W12" s="187">
        <f t="shared" si="4"/>
        <v>854920</v>
      </c>
      <c r="X12" s="187">
        <f t="shared" si="4"/>
        <v>830590</v>
      </c>
      <c r="Y12" s="187">
        <f t="shared" si="4"/>
        <v>838700</v>
      </c>
      <c r="Z12" s="187">
        <f t="shared" si="4"/>
        <v>814370</v>
      </c>
      <c r="AA12" s="187">
        <f t="shared" si="4"/>
        <v>6394080</v>
      </c>
      <c r="AB12" s="187">
        <f t="shared" si="4"/>
        <v>830590</v>
      </c>
      <c r="AC12" s="187">
        <f t="shared" si="4"/>
        <v>749490</v>
      </c>
      <c r="AD12" s="187">
        <f t="shared" si="4"/>
        <v>956140</v>
      </c>
      <c r="AE12" s="187">
        <f t="shared" si="4"/>
        <v>3158225</v>
      </c>
      <c r="AF12" s="187">
        <f t="shared" si="4"/>
        <v>11726507</v>
      </c>
      <c r="AG12" s="187">
        <f t="shared" si="4"/>
        <v>80104266</v>
      </c>
      <c r="AH12" s="187">
        <f t="shared" si="2"/>
        <v>97525218</v>
      </c>
      <c r="AI12" s="188">
        <f>SUM(AI6:AI11)</f>
        <v>108117342</v>
      </c>
    </row>
    <row r="13" spans="1:35" ht="15.75" thickTop="1" x14ac:dyDescent="0.25"/>
  </sheetData>
  <mergeCells count="9">
    <mergeCell ref="AB4:AF4"/>
    <mergeCell ref="AI4:AI5"/>
    <mergeCell ref="A12:B12"/>
    <mergeCell ref="A1:Q1"/>
    <mergeCell ref="A2:Q2"/>
    <mergeCell ref="A4:A5"/>
    <mergeCell ref="B4:B5"/>
    <mergeCell ref="C4:M4"/>
    <mergeCell ref="O4:AA4"/>
  </mergeCells>
  <printOptions horizontalCentered="1"/>
  <pageMargins left="0.25" right="0.25" top="0.44685039399999998" bottom="0.196850393700787" header="0.196850393700787" footer="0.196850393700787"/>
  <pageSetup paperSize="9" scale="79" orientation="landscape" r:id="rId1"/>
  <colBreaks count="2" manualBreakCount="2">
    <brk id="14" max="1048575" man="1"/>
    <brk id="2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D18" sqref="D18"/>
    </sheetView>
  </sheetViews>
  <sheetFormatPr defaultRowHeight="15.75" x14ac:dyDescent="0.25"/>
  <cols>
    <col min="1" max="1" width="6.7109375" style="21" customWidth="1"/>
    <col min="2" max="2" width="22.5703125" style="21" customWidth="1"/>
    <col min="3" max="3" width="16" style="21" customWidth="1"/>
    <col min="4" max="4" width="36.7109375" style="21" customWidth="1"/>
    <col min="5" max="5" width="20" style="21" customWidth="1"/>
    <col min="6" max="6" width="23" style="21" customWidth="1"/>
    <col min="7" max="16384" width="9.140625" style="21"/>
  </cols>
  <sheetData>
    <row r="2" spans="1:6" ht="22.5" x14ac:dyDescent="0.3">
      <c r="A2" s="222" t="s">
        <v>40</v>
      </c>
      <c r="B2" s="222"/>
      <c r="C2" s="222"/>
      <c r="D2" s="222"/>
      <c r="E2" s="222"/>
      <c r="F2" s="222"/>
    </row>
    <row r="3" spans="1:6" ht="18" customHeight="1" x14ac:dyDescent="0.3">
      <c r="A3" s="213" t="s">
        <v>286</v>
      </c>
      <c r="B3" s="213"/>
      <c r="C3" s="213"/>
      <c r="D3" s="213"/>
      <c r="E3" s="213"/>
      <c r="F3" s="213"/>
    </row>
    <row r="4" spans="1:6" ht="16.5" thickBot="1" x14ac:dyDescent="0.3"/>
    <row r="5" spans="1:6" ht="16.5" thickTop="1" x14ac:dyDescent="0.25">
      <c r="A5" s="226" t="s">
        <v>1</v>
      </c>
      <c r="B5" s="223" t="s">
        <v>34</v>
      </c>
      <c r="C5" s="223" t="s">
        <v>42</v>
      </c>
      <c r="D5" s="223" t="s">
        <v>35</v>
      </c>
      <c r="E5" s="223" t="s">
        <v>36</v>
      </c>
      <c r="F5" s="228" t="s">
        <v>37</v>
      </c>
    </row>
    <row r="6" spans="1:6" x14ac:dyDescent="0.25">
      <c r="A6" s="227"/>
      <c r="B6" s="224"/>
      <c r="C6" s="224"/>
      <c r="D6" s="224"/>
      <c r="E6" s="224"/>
      <c r="F6" s="229"/>
    </row>
    <row r="7" spans="1:6" ht="20.100000000000001" customHeight="1" x14ac:dyDescent="0.25">
      <c r="A7" s="3">
        <v>1</v>
      </c>
      <c r="B7" s="28" t="s">
        <v>38</v>
      </c>
      <c r="C7" s="27">
        <v>1200000</v>
      </c>
      <c r="D7" s="26" t="s">
        <v>283</v>
      </c>
      <c r="E7" s="27"/>
      <c r="F7" s="150"/>
    </row>
    <row r="8" spans="1:6" ht="20.100000000000001" customHeight="1" x14ac:dyDescent="0.25">
      <c r="A8" s="3">
        <v>2</v>
      </c>
      <c r="B8" s="28" t="s">
        <v>256</v>
      </c>
      <c r="C8" s="27">
        <v>1200000</v>
      </c>
      <c r="D8" s="26" t="s">
        <v>283</v>
      </c>
      <c r="E8" s="27">
        <v>1200000</v>
      </c>
      <c r="F8" s="153">
        <v>43228</v>
      </c>
    </row>
    <row r="9" spans="1:6" ht="20.100000000000001" customHeight="1" x14ac:dyDescent="0.25">
      <c r="A9" s="3">
        <v>3</v>
      </c>
      <c r="B9" s="28" t="s">
        <v>39</v>
      </c>
      <c r="C9" s="27">
        <v>1200000</v>
      </c>
      <c r="D9" s="26" t="s">
        <v>283</v>
      </c>
      <c r="E9" s="27"/>
      <c r="F9" s="154"/>
    </row>
    <row r="10" spans="1:6" ht="20.100000000000001" customHeight="1" x14ac:dyDescent="0.25">
      <c r="A10" s="3">
        <v>4</v>
      </c>
      <c r="B10" s="28" t="s">
        <v>257</v>
      </c>
      <c r="C10" s="27">
        <v>800000</v>
      </c>
      <c r="D10" s="26" t="s">
        <v>283</v>
      </c>
      <c r="E10" s="27"/>
      <c r="F10" s="154"/>
    </row>
    <row r="11" spans="1:6" ht="20.100000000000001" customHeight="1" x14ac:dyDescent="0.25">
      <c r="A11" s="3">
        <v>5</v>
      </c>
      <c r="B11" s="28" t="s">
        <v>282</v>
      </c>
      <c r="C11" s="27">
        <v>1200000</v>
      </c>
      <c r="D11" s="26" t="s">
        <v>283</v>
      </c>
      <c r="E11" s="149"/>
      <c r="F11" s="155"/>
    </row>
    <row r="12" spans="1:6" ht="20.100000000000001" customHeight="1" x14ac:dyDescent="0.25">
      <c r="A12" s="3">
        <v>6</v>
      </c>
      <c r="B12" s="151" t="s">
        <v>288</v>
      </c>
      <c r="C12" s="27">
        <v>1200000</v>
      </c>
      <c r="D12" s="26" t="s">
        <v>283</v>
      </c>
      <c r="E12" s="149">
        <v>2400000</v>
      </c>
      <c r="F12" s="155" t="s">
        <v>290</v>
      </c>
    </row>
    <row r="13" spans="1:6" ht="20.100000000000001" customHeight="1" x14ac:dyDescent="0.25">
      <c r="A13" s="3">
        <v>7</v>
      </c>
      <c r="B13" s="28" t="s">
        <v>257</v>
      </c>
      <c r="C13" s="27">
        <v>800000</v>
      </c>
      <c r="D13" s="26" t="s">
        <v>283</v>
      </c>
      <c r="E13" s="29"/>
      <c r="F13" s="156"/>
    </row>
    <row r="14" spans="1:6" ht="31.5" customHeight="1" thickBot="1" x14ac:dyDescent="0.3">
      <c r="A14" s="22"/>
      <c r="B14" s="230" t="s">
        <v>33</v>
      </c>
      <c r="C14" s="230"/>
      <c r="D14" s="230"/>
      <c r="E14" s="23">
        <f>SUM(E7:E13)</f>
        <v>3600000</v>
      </c>
      <c r="F14" s="24"/>
    </row>
    <row r="15" spans="1:6" ht="16.5" thickTop="1" x14ac:dyDescent="0.25"/>
    <row r="16" spans="1:6" x14ac:dyDescent="0.25">
      <c r="B16" s="11" t="s">
        <v>287</v>
      </c>
      <c r="C16" s="11"/>
    </row>
    <row r="17" spans="2:7" x14ac:dyDescent="0.25">
      <c r="F17" s="21" t="s">
        <v>41</v>
      </c>
    </row>
    <row r="20" spans="2:7" x14ac:dyDescent="0.25">
      <c r="B20" s="225" t="s">
        <v>43</v>
      </c>
      <c r="C20" s="225"/>
      <c r="E20" s="225" t="s">
        <v>44</v>
      </c>
      <c r="F20" s="225"/>
    </row>
    <row r="21" spans="2:7" x14ac:dyDescent="0.25">
      <c r="D21" s="28"/>
      <c r="E21" s="27"/>
      <c r="F21" s="26"/>
      <c r="G21" s="27"/>
    </row>
  </sheetData>
  <mergeCells count="11">
    <mergeCell ref="A2:F2"/>
    <mergeCell ref="C5:C6"/>
    <mergeCell ref="A3:F3"/>
    <mergeCell ref="B20:C20"/>
    <mergeCell ref="E20:F20"/>
    <mergeCell ref="A5:A6"/>
    <mergeCell ref="B5:B6"/>
    <mergeCell ref="D5:D6"/>
    <mergeCell ref="E5:E6"/>
    <mergeCell ref="F5:F6"/>
    <mergeCell ref="B14:D14"/>
  </mergeCells>
  <pageMargins left="0.70866141732283472" right="0.19685039370078741" top="0.78740157480314965" bottom="0.19685039370078741" header="0.19685039370078741" footer="0.19685039370078741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"/>
  <sheetViews>
    <sheetView workbookViewId="0">
      <selection activeCell="E19" sqref="E19"/>
    </sheetView>
  </sheetViews>
  <sheetFormatPr defaultRowHeight="15" x14ac:dyDescent="0.25"/>
  <cols>
    <col min="4" max="4" width="17.140625" customWidth="1"/>
    <col min="5" max="5" width="28.5703125" customWidth="1"/>
    <col min="6" max="6" width="24.85546875" customWidth="1"/>
    <col min="7" max="7" width="19.7109375" customWidth="1"/>
    <col min="8" max="8" width="26.5703125" customWidth="1"/>
  </cols>
  <sheetData>
    <row r="4" spans="1:13" ht="21" x14ac:dyDescent="0.35">
      <c r="A4" s="37"/>
      <c r="B4" s="111"/>
      <c r="C4" s="111"/>
      <c r="D4" s="112" t="s">
        <v>264</v>
      </c>
      <c r="E4" s="112"/>
      <c r="F4" s="104"/>
      <c r="G4" s="104"/>
      <c r="H4" s="104"/>
      <c r="I4" s="105"/>
      <c r="J4" s="105"/>
      <c r="K4" s="106"/>
      <c r="L4" s="106"/>
      <c r="M4" s="106"/>
    </row>
    <row r="5" spans="1:13" ht="21.75" customHeight="1" x14ac:dyDescent="0.3">
      <c r="A5" s="37"/>
      <c r="B5" s="37"/>
      <c r="C5" s="37"/>
      <c r="D5" s="107" t="s">
        <v>258</v>
      </c>
      <c r="E5" s="107" t="s">
        <v>265</v>
      </c>
      <c r="F5" s="107" t="s">
        <v>268</v>
      </c>
      <c r="G5" s="107" t="s">
        <v>259</v>
      </c>
      <c r="H5" s="107" t="s">
        <v>262</v>
      </c>
      <c r="I5" s="106"/>
      <c r="J5" s="106"/>
      <c r="K5" s="106"/>
      <c r="L5" s="106"/>
      <c r="M5" s="106"/>
    </row>
    <row r="6" spans="1:13" ht="21" customHeight="1" x14ac:dyDescent="0.3">
      <c r="A6" s="37"/>
      <c r="B6" s="37"/>
      <c r="C6" s="37"/>
      <c r="D6" s="108">
        <v>43204</v>
      </c>
      <c r="E6" s="128" t="s">
        <v>260</v>
      </c>
      <c r="F6" s="107">
        <v>1902</v>
      </c>
      <c r="G6" s="107">
        <v>2</v>
      </c>
      <c r="H6" s="109">
        <v>200000</v>
      </c>
      <c r="I6" s="106"/>
      <c r="J6" s="106"/>
      <c r="K6" s="106"/>
      <c r="L6" s="106"/>
      <c r="M6" s="106"/>
    </row>
    <row r="7" spans="1:13" ht="18.75" x14ac:dyDescent="0.3">
      <c r="A7" s="37"/>
      <c r="B7" s="37"/>
      <c r="C7" s="37"/>
      <c r="D7" s="108">
        <v>43206</v>
      </c>
      <c r="E7" s="128" t="s">
        <v>261</v>
      </c>
      <c r="F7" s="107" t="s">
        <v>81</v>
      </c>
      <c r="G7" s="107">
        <v>1</v>
      </c>
      <c r="H7" s="109">
        <v>100000</v>
      </c>
      <c r="I7" s="106"/>
      <c r="J7" s="106"/>
      <c r="K7" s="106"/>
      <c r="L7" s="106"/>
      <c r="M7" s="106"/>
    </row>
    <row r="8" spans="1:13" ht="18.75" x14ac:dyDescent="0.3">
      <c r="A8" s="37"/>
      <c r="B8" s="37"/>
      <c r="C8" s="37"/>
      <c r="D8" s="108">
        <v>43206</v>
      </c>
      <c r="E8" s="128" t="s">
        <v>269</v>
      </c>
      <c r="F8" s="107" t="s">
        <v>79</v>
      </c>
      <c r="G8" s="107">
        <v>2</v>
      </c>
      <c r="H8" s="109">
        <v>200000</v>
      </c>
      <c r="I8" s="106"/>
      <c r="J8" s="106"/>
      <c r="K8" s="106"/>
      <c r="L8" s="106"/>
      <c r="M8" s="106"/>
    </row>
    <row r="9" spans="1:13" ht="18.75" x14ac:dyDescent="0.3">
      <c r="A9" s="37"/>
      <c r="B9" s="37"/>
      <c r="C9" s="37"/>
      <c r="D9" s="108">
        <v>43207</v>
      </c>
      <c r="E9" s="128" t="s">
        <v>266</v>
      </c>
      <c r="F9" s="107">
        <v>1503</v>
      </c>
      <c r="G9" s="107">
        <v>1</v>
      </c>
      <c r="H9" s="109">
        <v>100000</v>
      </c>
      <c r="I9" s="106"/>
      <c r="J9" s="106"/>
      <c r="K9" s="106"/>
      <c r="L9" s="106"/>
      <c r="M9" s="106"/>
    </row>
    <row r="10" spans="1:13" ht="18.75" x14ac:dyDescent="0.3">
      <c r="A10" s="37"/>
      <c r="B10" s="37"/>
      <c r="C10" s="37"/>
      <c r="D10" s="108">
        <v>43207</v>
      </c>
      <c r="E10" s="128" t="s">
        <v>267</v>
      </c>
      <c r="F10" s="107">
        <v>1610</v>
      </c>
      <c r="G10" s="107">
        <v>1</v>
      </c>
      <c r="H10" s="109">
        <v>100000</v>
      </c>
      <c r="I10" s="106"/>
      <c r="J10" s="106"/>
      <c r="K10" s="106"/>
      <c r="L10" s="106"/>
      <c r="M10" s="106"/>
    </row>
    <row r="11" spans="1:13" ht="18.75" x14ac:dyDescent="0.3">
      <c r="A11" s="37"/>
      <c r="B11" s="37"/>
      <c r="C11" s="37"/>
      <c r="D11" s="108">
        <v>43208</v>
      </c>
      <c r="E11" s="128" t="s">
        <v>270</v>
      </c>
      <c r="F11" s="107">
        <v>902</v>
      </c>
      <c r="G11" s="107">
        <v>2</v>
      </c>
      <c r="H11" s="109">
        <v>200000</v>
      </c>
      <c r="I11" s="106"/>
      <c r="J11" s="106"/>
      <c r="K11" s="106"/>
      <c r="L11" s="106"/>
      <c r="M11" s="106"/>
    </row>
    <row r="12" spans="1:13" ht="18.75" x14ac:dyDescent="0.3">
      <c r="A12" s="37"/>
      <c r="B12" s="37"/>
      <c r="C12" s="37"/>
      <c r="D12" s="108">
        <v>43208</v>
      </c>
      <c r="E12" s="128" t="s">
        <v>271</v>
      </c>
      <c r="F12" s="107">
        <v>1906</v>
      </c>
      <c r="G12" s="107">
        <v>1</v>
      </c>
      <c r="H12" s="109">
        <v>100000</v>
      </c>
      <c r="I12" s="106"/>
      <c r="J12" s="106"/>
      <c r="K12" s="106"/>
      <c r="L12" s="106"/>
      <c r="M12" s="106"/>
    </row>
    <row r="13" spans="1:13" ht="18.75" x14ac:dyDescent="0.3">
      <c r="A13" s="37"/>
      <c r="B13" s="37"/>
      <c r="C13" s="37"/>
      <c r="D13" s="108">
        <v>43210</v>
      </c>
      <c r="E13" s="128" t="s">
        <v>272</v>
      </c>
      <c r="F13" s="107">
        <v>1504</v>
      </c>
      <c r="G13" s="107">
        <v>2</v>
      </c>
      <c r="H13" s="109">
        <v>200000</v>
      </c>
      <c r="I13" s="106"/>
      <c r="J13" s="106"/>
      <c r="K13" s="106"/>
      <c r="L13" s="106"/>
      <c r="M13" s="106"/>
    </row>
    <row r="14" spans="1:13" ht="18.75" x14ac:dyDescent="0.3">
      <c r="A14" s="37"/>
      <c r="B14" s="37"/>
      <c r="C14" s="37"/>
      <c r="D14" s="108">
        <v>43222</v>
      </c>
      <c r="E14" s="128" t="s">
        <v>273</v>
      </c>
      <c r="F14" s="107">
        <v>803</v>
      </c>
      <c r="G14" s="107">
        <v>2</v>
      </c>
      <c r="H14" s="109">
        <v>200000</v>
      </c>
      <c r="I14" s="106"/>
      <c r="J14" s="106"/>
      <c r="K14" s="106"/>
      <c r="L14" s="106"/>
      <c r="M14" s="106"/>
    </row>
    <row r="15" spans="1:13" ht="18.75" x14ac:dyDescent="0.3">
      <c r="A15" s="37"/>
      <c r="B15" s="37"/>
      <c r="C15" s="37"/>
      <c r="D15" s="108">
        <v>43222</v>
      </c>
      <c r="E15" s="128" t="s">
        <v>274</v>
      </c>
      <c r="F15" s="107">
        <v>1003</v>
      </c>
      <c r="G15" s="107">
        <v>1</v>
      </c>
      <c r="H15" s="109">
        <v>100000</v>
      </c>
      <c r="I15" s="106"/>
      <c r="J15" s="106"/>
      <c r="K15" s="106"/>
      <c r="L15" s="106"/>
      <c r="M15" s="106"/>
    </row>
    <row r="16" spans="1:13" ht="18.75" x14ac:dyDescent="0.3">
      <c r="A16" s="37"/>
      <c r="B16" s="37"/>
      <c r="C16" s="37"/>
      <c r="D16" s="108">
        <v>43222</v>
      </c>
      <c r="E16" s="128" t="s">
        <v>275</v>
      </c>
      <c r="F16" s="107">
        <v>1702</v>
      </c>
      <c r="G16" s="107">
        <v>1</v>
      </c>
      <c r="H16" s="109">
        <v>100000</v>
      </c>
      <c r="I16" s="106"/>
      <c r="J16" s="106"/>
      <c r="K16" s="106"/>
      <c r="L16" s="106"/>
      <c r="M16" s="106"/>
    </row>
    <row r="17" spans="1:13" ht="18.75" x14ac:dyDescent="0.3">
      <c r="A17" s="37"/>
      <c r="B17" s="37"/>
      <c r="C17" s="37"/>
      <c r="D17" s="108">
        <v>43224</v>
      </c>
      <c r="E17" s="128" t="s">
        <v>276</v>
      </c>
      <c r="F17" s="107">
        <v>1502</v>
      </c>
      <c r="G17" s="107">
        <v>1</v>
      </c>
      <c r="H17" s="109">
        <v>100000</v>
      </c>
      <c r="I17" s="106"/>
      <c r="J17" s="106"/>
      <c r="K17" s="106"/>
      <c r="L17" s="106"/>
      <c r="M17" s="106"/>
    </row>
    <row r="18" spans="1:13" ht="18.75" x14ac:dyDescent="0.3">
      <c r="A18" s="37"/>
      <c r="B18" s="37"/>
      <c r="C18" s="37"/>
      <c r="D18" s="108"/>
      <c r="E18" s="128"/>
      <c r="F18" s="107"/>
      <c r="G18" s="107"/>
      <c r="H18" s="109"/>
      <c r="I18" s="106"/>
      <c r="J18" s="106"/>
      <c r="K18" s="106"/>
      <c r="L18" s="106"/>
      <c r="M18" s="106"/>
    </row>
    <row r="19" spans="1:13" ht="18.75" x14ac:dyDescent="0.3">
      <c r="A19" s="37"/>
      <c r="B19" s="37"/>
      <c r="C19" s="37"/>
      <c r="D19" s="108"/>
      <c r="E19" s="128"/>
      <c r="F19" s="107"/>
      <c r="G19" s="107"/>
      <c r="H19" s="109"/>
      <c r="I19" s="106"/>
      <c r="J19" s="106"/>
      <c r="K19" s="106"/>
      <c r="L19" s="106"/>
      <c r="M19" s="106"/>
    </row>
    <row r="20" spans="1:13" ht="18.75" x14ac:dyDescent="0.3">
      <c r="A20" s="37"/>
      <c r="B20" s="37"/>
      <c r="C20" s="37"/>
      <c r="D20" s="108"/>
      <c r="E20" s="128"/>
      <c r="F20" s="107"/>
      <c r="G20" s="107"/>
      <c r="H20" s="109"/>
      <c r="I20" s="106"/>
      <c r="J20" s="106"/>
      <c r="K20" s="106"/>
      <c r="L20" s="106"/>
      <c r="M20" s="106"/>
    </row>
    <row r="21" spans="1:13" ht="18.75" x14ac:dyDescent="0.3">
      <c r="A21" s="37"/>
      <c r="B21" s="37"/>
      <c r="C21" s="37"/>
      <c r="D21" s="108"/>
      <c r="E21" s="128"/>
      <c r="F21" s="107"/>
      <c r="G21" s="107"/>
      <c r="H21" s="109"/>
      <c r="I21" s="106"/>
      <c r="J21" s="106"/>
      <c r="K21" s="106"/>
      <c r="L21" s="106"/>
      <c r="M21" s="106"/>
    </row>
    <row r="22" spans="1:13" ht="18.75" x14ac:dyDescent="0.3">
      <c r="A22" s="37"/>
      <c r="B22" s="37"/>
      <c r="C22" s="37"/>
      <c r="D22" s="108"/>
      <c r="E22" s="128"/>
      <c r="F22" s="107"/>
      <c r="G22" s="107"/>
      <c r="H22" s="109"/>
      <c r="I22" s="106"/>
      <c r="J22" s="106"/>
      <c r="K22" s="106"/>
      <c r="L22" s="106"/>
      <c r="M22" s="106"/>
    </row>
    <row r="23" spans="1:13" ht="18.75" x14ac:dyDescent="0.3">
      <c r="A23" s="37"/>
      <c r="B23" s="37"/>
      <c r="C23" s="37"/>
      <c r="D23" s="108"/>
      <c r="E23" s="128"/>
      <c r="F23" s="107"/>
      <c r="G23" s="107"/>
      <c r="H23" s="109"/>
      <c r="I23" s="106"/>
      <c r="J23" s="106"/>
      <c r="K23" s="106"/>
      <c r="L23" s="106"/>
      <c r="M23" s="106"/>
    </row>
    <row r="24" spans="1:13" ht="18.75" x14ac:dyDescent="0.3">
      <c r="A24" s="37"/>
      <c r="B24" s="37"/>
      <c r="C24" s="37"/>
      <c r="D24" s="107"/>
      <c r="E24" s="128"/>
      <c r="F24" s="107"/>
      <c r="G24" s="107"/>
      <c r="H24" s="109"/>
      <c r="I24" s="106"/>
      <c r="J24" s="106"/>
      <c r="K24" s="106"/>
      <c r="L24" s="106"/>
      <c r="M24" s="106"/>
    </row>
    <row r="25" spans="1:13" ht="18.75" x14ac:dyDescent="0.3">
      <c r="A25" s="37"/>
      <c r="B25" s="37"/>
      <c r="C25" s="37"/>
      <c r="D25" s="107" t="s">
        <v>263</v>
      </c>
      <c r="E25" s="128"/>
      <c r="F25" s="107"/>
      <c r="G25" s="107"/>
      <c r="H25" s="110">
        <f>SUM(H6:H24)</f>
        <v>1700000</v>
      </c>
      <c r="I25" s="106"/>
      <c r="J25" s="106"/>
      <c r="K25" s="106"/>
      <c r="L25" s="106"/>
      <c r="M25" s="106"/>
    </row>
    <row r="26" spans="1:13" ht="18.75" x14ac:dyDescent="0.3">
      <c r="A26" s="37"/>
      <c r="B26" s="37"/>
      <c r="C26" s="37"/>
      <c r="D26" s="107"/>
      <c r="E26" s="107"/>
      <c r="F26" s="107"/>
      <c r="G26" s="107"/>
      <c r="H26" s="106"/>
      <c r="I26" s="106"/>
      <c r="J26" s="106"/>
      <c r="K26" s="106"/>
      <c r="L26" s="106"/>
      <c r="M26" s="106"/>
    </row>
    <row r="27" spans="1:13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I13" sqref="I13"/>
    </sheetView>
  </sheetViews>
  <sheetFormatPr defaultRowHeight="15.75" x14ac:dyDescent="0.25"/>
  <cols>
    <col min="1" max="1" width="9.140625" style="21"/>
    <col min="2" max="2" width="20.28515625" style="21" customWidth="1"/>
    <col min="3" max="3" width="15.5703125" style="21" customWidth="1"/>
    <col min="4" max="4" width="14.28515625" style="21" customWidth="1"/>
    <col min="5" max="5" width="22.5703125" style="21" customWidth="1"/>
    <col min="6" max="6" width="45.5703125" style="21" customWidth="1"/>
    <col min="7" max="16384" width="9.140625" style="21"/>
  </cols>
  <sheetData>
    <row r="2" spans="1:6" ht="22.5" x14ac:dyDescent="0.3">
      <c r="A2" s="222" t="s">
        <v>51</v>
      </c>
      <c r="B2" s="222"/>
      <c r="C2" s="222"/>
      <c r="D2" s="222"/>
      <c r="E2" s="222"/>
      <c r="F2" s="222"/>
    </row>
    <row r="3" spans="1:6" ht="18.75" x14ac:dyDescent="0.3">
      <c r="A3" s="213" t="s">
        <v>284</v>
      </c>
      <c r="B3" s="213"/>
      <c r="C3" s="213"/>
      <c r="D3" s="213"/>
      <c r="E3" s="213"/>
      <c r="F3" s="213"/>
    </row>
    <row r="4" spans="1:6" ht="16.5" thickBot="1" x14ac:dyDescent="0.3"/>
    <row r="5" spans="1:6" ht="16.5" thickTop="1" x14ac:dyDescent="0.25">
      <c r="A5" s="226" t="s">
        <v>1</v>
      </c>
      <c r="B5" s="223" t="s">
        <v>45</v>
      </c>
      <c r="C5" s="223" t="s">
        <v>46</v>
      </c>
      <c r="D5" s="223" t="s">
        <v>47</v>
      </c>
      <c r="E5" s="223" t="s">
        <v>50</v>
      </c>
      <c r="F5" s="228" t="s">
        <v>48</v>
      </c>
    </row>
    <row r="6" spans="1:6" x14ac:dyDescent="0.25">
      <c r="A6" s="227"/>
      <c r="B6" s="224"/>
      <c r="C6" s="224"/>
      <c r="D6" s="224"/>
      <c r="E6" s="224"/>
      <c r="F6" s="229"/>
    </row>
    <row r="7" spans="1:6" x14ac:dyDescent="0.25">
      <c r="A7" s="97">
        <v>1</v>
      </c>
      <c r="B7" s="95">
        <v>43227</v>
      </c>
      <c r="C7" s="31" t="s">
        <v>49</v>
      </c>
      <c r="D7" s="31">
        <v>5</v>
      </c>
      <c r="E7" s="103">
        <v>1500000</v>
      </c>
      <c r="F7" s="25" t="s">
        <v>285</v>
      </c>
    </row>
    <row r="8" spans="1:6" ht="20.100000000000001" customHeight="1" x14ac:dyDescent="0.25">
      <c r="A8" s="97">
        <v>2</v>
      </c>
      <c r="B8" s="96">
        <v>43229</v>
      </c>
      <c r="C8" s="31" t="s">
        <v>49</v>
      </c>
      <c r="D8" s="32">
        <v>5</v>
      </c>
      <c r="E8" s="103">
        <v>1500000</v>
      </c>
      <c r="F8" s="98" t="s">
        <v>289</v>
      </c>
    </row>
    <row r="9" spans="1:6" ht="20.100000000000001" customHeight="1" x14ac:dyDescent="0.25">
      <c r="A9" s="97">
        <v>3</v>
      </c>
      <c r="B9" s="96">
        <v>43229</v>
      </c>
      <c r="C9" s="31" t="s">
        <v>49</v>
      </c>
      <c r="D9" s="32">
        <v>4</v>
      </c>
      <c r="E9" s="101">
        <v>1200000</v>
      </c>
      <c r="F9" s="98" t="s">
        <v>291</v>
      </c>
    </row>
    <row r="10" spans="1:6" ht="20.100000000000001" customHeight="1" x14ac:dyDescent="0.25">
      <c r="A10" s="97">
        <v>4</v>
      </c>
      <c r="B10" s="96">
        <v>43234</v>
      </c>
      <c r="C10" s="31" t="s">
        <v>49</v>
      </c>
      <c r="D10" s="32">
        <v>5</v>
      </c>
      <c r="E10" s="101">
        <v>1500000</v>
      </c>
      <c r="F10" s="98" t="s">
        <v>292</v>
      </c>
    </row>
    <row r="11" spans="1:6" ht="20.100000000000001" customHeight="1" x14ac:dyDescent="0.25">
      <c r="A11" s="97">
        <v>5</v>
      </c>
      <c r="B11" s="96"/>
      <c r="C11" s="32"/>
      <c r="D11" s="32"/>
      <c r="E11" s="101"/>
      <c r="F11" s="98"/>
    </row>
    <row r="12" spans="1:6" ht="20.100000000000001" customHeight="1" x14ac:dyDescent="0.25">
      <c r="A12" s="97">
        <v>6</v>
      </c>
      <c r="B12" s="96"/>
      <c r="C12" s="32"/>
      <c r="D12" s="32"/>
      <c r="E12" s="101"/>
      <c r="F12" s="98"/>
    </row>
    <row r="13" spans="1:6" ht="20.100000000000001" customHeight="1" x14ac:dyDescent="0.25">
      <c r="A13" s="97">
        <v>7</v>
      </c>
      <c r="B13" s="96"/>
      <c r="C13" s="32"/>
      <c r="D13" s="32"/>
      <c r="E13" s="101"/>
      <c r="F13" s="98"/>
    </row>
    <row r="14" spans="1:6" ht="20.100000000000001" customHeight="1" x14ac:dyDescent="0.25">
      <c r="A14" s="97">
        <v>8</v>
      </c>
      <c r="B14" s="96"/>
      <c r="C14" s="32"/>
      <c r="D14" s="32"/>
      <c r="E14" s="101"/>
      <c r="F14" s="98"/>
    </row>
    <row r="15" spans="1:6" ht="20.100000000000001" customHeight="1" x14ac:dyDescent="0.25">
      <c r="A15" s="97">
        <v>9</v>
      </c>
      <c r="B15" s="96"/>
      <c r="C15" s="32"/>
      <c r="D15" s="32"/>
      <c r="E15" s="101"/>
      <c r="F15" s="98"/>
    </row>
    <row r="16" spans="1:6" ht="20.100000000000001" customHeight="1" x14ac:dyDescent="0.25">
      <c r="A16" s="97">
        <v>10</v>
      </c>
      <c r="B16" s="96"/>
      <c r="C16" s="32"/>
      <c r="D16" s="32"/>
      <c r="E16" s="101"/>
      <c r="F16" s="98"/>
    </row>
    <row r="17" spans="1:6" ht="20.100000000000001" customHeight="1" x14ac:dyDescent="0.25">
      <c r="A17" s="97">
        <v>11</v>
      </c>
      <c r="B17" s="96"/>
      <c r="C17" s="32"/>
      <c r="D17" s="32"/>
      <c r="E17" s="101"/>
      <c r="F17" s="98"/>
    </row>
    <row r="18" spans="1:6" ht="20.100000000000001" customHeight="1" x14ac:dyDescent="0.25">
      <c r="A18" s="97">
        <v>12</v>
      </c>
      <c r="B18" s="96"/>
      <c r="C18" s="32"/>
      <c r="D18" s="32"/>
      <c r="E18" s="101"/>
      <c r="F18" s="98"/>
    </row>
    <row r="19" spans="1:6" ht="20.100000000000001" customHeight="1" x14ac:dyDescent="0.25">
      <c r="A19" s="97">
        <v>13</v>
      </c>
      <c r="B19" s="127"/>
      <c r="C19" s="114"/>
      <c r="D19" s="114"/>
      <c r="E19" s="101"/>
      <c r="F19" s="116"/>
    </row>
    <row r="20" spans="1:6" ht="20.100000000000001" customHeight="1" x14ac:dyDescent="0.25">
      <c r="A20" s="97">
        <v>14</v>
      </c>
      <c r="B20" s="127"/>
      <c r="C20" s="114"/>
      <c r="D20" s="114"/>
      <c r="E20" s="101"/>
      <c r="F20" s="116"/>
    </row>
    <row r="21" spans="1:6" ht="20.100000000000001" customHeight="1" x14ac:dyDescent="0.25">
      <c r="A21" s="97">
        <v>15</v>
      </c>
      <c r="B21" s="127"/>
      <c r="C21" s="114"/>
      <c r="D21" s="114"/>
      <c r="E21" s="101"/>
      <c r="F21" s="116"/>
    </row>
    <row r="22" spans="1:6" ht="20.100000000000001" customHeight="1" x14ac:dyDescent="0.25">
      <c r="A22" s="97">
        <v>16</v>
      </c>
      <c r="B22" s="127"/>
      <c r="C22" s="114"/>
      <c r="D22" s="114"/>
      <c r="E22" s="115"/>
      <c r="F22" s="116"/>
    </row>
    <row r="23" spans="1:6" ht="20.100000000000001" customHeight="1" x14ac:dyDescent="0.25">
      <c r="A23" s="97">
        <v>17</v>
      </c>
      <c r="B23" s="113"/>
      <c r="C23" s="114"/>
      <c r="D23" s="114"/>
      <c r="E23" s="115"/>
      <c r="F23" s="116"/>
    </row>
    <row r="24" spans="1:6" ht="20.100000000000001" customHeight="1" x14ac:dyDescent="0.25">
      <c r="A24" s="97">
        <v>18</v>
      </c>
      <c r="B24" s="113"/>
      <c r="C24" s="114"/>
      <c r="D24" s="114"/>
      <c r="E24" s="115"/>
      <c r="F24" s="116"/>
    </row>
    <row r="25" spans="1:6" ht="20.100000000000001" customHeight="1" x14ac:dyDescent="0.25">
      <c r="A25" s="97">
        <v>19</v>
      </c>
      <c r="B25" s="113"/>
      <c r="C25" s="114"/>
      <c r="D25" s="114"/>
      <c r="E25" s="115"/>
      <c r="F25" s="116"/>
    </row>
    <row r="26" spans="1:6" ht="20.100000000000001" customHeight="1" x14ac:dyDescent="0.25">
      <c r="A26" s="97">
        <v>20</v>
      </c>
      <c r="B26" s="113"/>
      <c r="C26" s="114"/>
      <c r="D26" s="114"/>
      <c r="E26" s="115"/>
      <c r="F26" s="116"/>
    </row>
    <row r="27" spans="1:6" ht="20.100000000000001" customHeight="1" x14ac:dyDescent="0.25">
      <c r="A27" s="97">
        <v>21</v>
      </c>
      <c r="B27" s="113"/>
      <c r="C27" s="114"/>
      <c r="D27" s="114"/>
      <c r="E27" s="115"/>
      <c r="F27" s="116"/>
    </row>
    <row r="28" spans="1:6" ht="20.100000000000001" customHeight="1" x14ac:dyDescent="0.25">
      <c r="A28" s="97">
        <v>22</v>
      </c>
      <c r="B28" s="33"/>
      <c r="C28" s="34"/>
      <c r="D28" s="34"/>
      <c r="E28" s="102"/>
      <c r="F28" s="99"/>
    </row>
    <row r="29" spans="1:6" ht="31.5" customHeight="1" thickBot="1" x14ac:dyDescent="0.3">
      <c r="A29" s="22"/>
      <c r="B29" s="230" t="s">
        <v>33</v>
      </c>
      <c r="C29" s="230"/>
      <c r="D29" s="230"/>
      <c r="E29" s="30">
        <f>SUM(E7:E28)</f>
        <v>5700000</v>
      </c>
      <c r="F29" s="100"/>
    </row>
    <row r="30" spans="1:6" ht="16.5" thickTop="1" x14ac:dyDescent="0.25"/>
    <row r="31" spans="1:6" x14ac:dyDescent="0.25">
      <c r="B31" s="11" t="s">
        <v>52</v>
      </c>
    </row>
    <row r="32" spans="1:6" x14ac:dyDescent="0.25">
      <c r="B32" s="11"/>
      <c r="F32" s="21" t="s">
        <v>41</v>
      </c>
    </row>
    <row r="34" spans="2:6" x14ac:dyDescent="0.25">
      <c r="B34" s="9" t="s">
        <v>43</v>
      </c>
      <c r="F34" s="35" t="s">
        <v>44</v>
      </c>
    </row>
  </sheetData>
  <mergeCells count="9">
    <mergeCell ref="B29:D29"/>
    <mergeCell ref="A2:F2"/>
    <mergeCell ref="A3:F3"/>
    <mergeCell ref="A5:A6"/>
    <mergeCell ref="B5:B6"/>
    <mergeCell ref="C5:C6"/>
    <mergeCell ref="D5:D6"/>
    <mergeCell ref="E5:E6"/>
    <mergeCell ref="F5:F6"/>
  </mergeCells>
  <pageMargins left="0.98425196850393704" right="0.59055118110236227" top="0.78740157480314965" bottom="0.39370078740157483" header="0.19685039370078741" footer="0.19685039370078741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8"/>
  <sheetViews>
    <sheetView workbookViewId="0">
      <pane ySplit="11" topLeftCell="A183" activePane="bottomLeft" state="frozen"/>
      <selection pane="bottomLeft" activeCell="J12" sqref="J12"/>
    </sheetView>
  </sheetViews>
  <sheetFormatPr defaultRowHeight="15" x14ac:dyDescent="0.25"/>
  <cols>
    <col min="1" max="1" width="9.140625" style="39"/>
    <col min="2" max="2" width="11.7109375" style="39" customWidth="1"/>
    <col min="3" max="3" width="27.140625" style="39" customWidth="1"/>
    <col min="4" max="4" width="14.85546875" style="39" customWidth="1"/>
    <col min="5" max="5" width="15" style="39" customWidth="1"/>
    <col min="6" max="6" width="15.85546875" style="39" customWidth="1"/>
    <col min="7" max="7" width="15.42578125" style="39" customWidth="1"/>
    <col min="8" max="8" width="15" style="39" customWidth="1"/>
    <col min="9" max="9" width="19.28515625" style="39" customWidth="1"/>
    <col min="10" max="10" width="36.7109375" style="39" customWidth="1"/>
    <col min="11" max="11" width="9.140625" style="39"/>
    <col min="12" max="12" width="10" style="39" bestFit="1" customWidth="1"/>
    <col min="13" max="16384" width="9.140625" style="39"/>
  </cols>
  <sheetData>
    <row r="3" spans="1:12" ht="15.75" x14ac:dyDescent="0.25">
      <c r="C3" s="240" t="s">
        <v>56</v>
      </c>
      <c r="D3" s="240"/>
      <c r="E3" s="240"/>
      <c r="F3" s="240"/>
      <c r="G3" s="240"/>
      <c r="H3" s="240"/>
      <c r="I3" s="240"/>
      <c r="J3" s="40" t="s">
        <v>57</v>
      </c>
    </row>
    <row r="4" spans="1:12" ht="18.75" x14ac:dyDescent="0.25">
      <c r="C4" s="240"/>
      <c r="D4" s="240"/>
      <c r="E4" s="240"/>
      <c r="F4" s="240"/>
      <c r="G4" s="240"/>
      <c r="H4" s="240"/>
      <c r="I4" s="240"/>
      <c r="J4" s="41">
        <v>43195</v>
      </c>
    </row>
    <row r="5" spans="1:12" ht="15.75" x14ac:dyDescent="0.25">
      <c r="C5" s="241" t="s">
        <v>58</v>
      </c>
      <c r="D5" s="241"/>
      <c r="E5" s="241"/>
      <c r="F5" s="241"/>
      <c r="G5" s="241"/>
      <c r="H5" s="241"/>
      <c r="I5" s="241"/>
      <c r="J5" s="42" t="s">
        <v>59</v>
      </c>
    </row>
    <row r="6" spans="1:12" ht="18.75" x14ac:dyDescent="0.3">
      <c r="C6" s="43"/>
      <c r="D6" s="43"/>
      <c r="E6" s="43"/>
      <c r="F6" s="43"/>
      <c r="G6" s="43"/>
      <c r="H6" s="44" t="s">
        <v>4</v>
      </c>
      <c r="I6" s="45">
        <f>SUM(I12:I191)</f>
        <v>4098080</v>
      </c>
      <c r="J6" s="46" t="s">
        <v>60</v>
      </c>
      <c r="K6" s="47">
        <f>I6+H195</f>
        <v>8470080</v>
      </c>
      <c r="L6" s="39" t="s">
        <v>61</v>
      </c>
    </row>
    <row r="7" spans="1:12" ht="18.75" x14ac:dyDescent="0.3">
      <c r="C7" s="43"/>
      <c r="D7" s="43"/>
      <c r="E7" s="43"/>
      <c r="F7" s="43"/>
      <c r="G7" s="43"/>
      <c r="H7" s="48"/>
      <c r="I7" s="49">
        <f>I6-H8+H12</f>
        <v>1148430</v>
      </c>
      <c r="J7" s="50"/>
    </row>
    <row r="8" spans="1:12" ht="18.75" x14ac:dyDescent="0.3">
      <c r="C8" s="43"/>
      <c r="D8" s="43"/>
      <c r="E8" s="51">
        <f>SUM(E12:E191)</f>
        <v>105430</v>
      </c>
      <c r="F8" s="51">
        <f>SUM(F12:F191)</f>
        <v>170000</v>
      </c>
      <c r="G8" s="51">
        <f>SUM(G12:G191)</f>
        <v>873000</v>
      </c>
      <c r="H8" s="51">
        <f>SUM(H12:H191)</f>
        <v>2949650</v>
      </c>
      <c r="I8" s="49"/>
      <c r="J8" s="46"/>
    </row>
    <row r="9" spans="1:12" ht="15.75" x14ac:dyDescent="0.25">
      <c r="E9" s="43">
        <f>COUNTIF(E12:E191,"&gt;0")</f>
        <v>2</v>
      </c>
      <c r="F9" s="43">
        <f>COUNTIF(F12:F191,"&gt;0")</f>
        <v>2</v>
      </c>
      <c r="G9" s="43">
        <f>COUNTIF(G12:G191,"&gt;0")</f>
        <v>2</v>
      </c>
    </row>
    <row r="10" spans="1:12" ht="16.5" customHeight="1" x14ac:dyDescent="0.25">
      <c r="A10" s="231" t="s">
        <v>1</v>
      </c>
      <c r="B10" s="231" t="s">
        <v>62</v>
      </c>
      <c r="C10" s="231" t="s">
        <v>63</v>
      </c>
      <c r="D10" s="232" t="s">
        <v>64</v>
      </c>
      <c r="E10" s="234" t="s">
        <v>65</v>
      </c>
      <c r="F10" s="234" t="s">
        <v>66</v>
      </c>
      <c r="G10" s="234" t="s">
        <v>67</v>
      </c>
      <c r="H10" s="234" t="s">
        <v>68</v>
      </c>
      <c r="I10" s="234" t="s">
        <v>33</v>
      </c>
      <c r="J10" s="231" t="s">
        <v>37</v>
      </c>
    </row>
    <row r="11" spans="1:12" ht="33.75" customHeight="1" x14ac:dyDescent="0.25">
      <c r="A11" s="231"/>
      <c r="B11" s="231"/>
      <c r="C11" s="231"/>
      <c r="D11" s="233"/>
      <c r="E11" s="234"/>
      <c r="F11" s="234"/>
      <c r="G11" s="234"/>
      <c r="H11" s="234"/>
      <c r="I11" s="234"/>
      <c r="J11" s="231"/>
    </row>
    <row r="12" spans="1:12" ht="33" x14ac:dyDescent="0.25">
      <c r="A12" s="52"/>
      <c r="B12" s="53" t="s">
        <v>69</v>
      </c>
      <c r="C12" s="54" t="s">
        <v>70</v>
      </c>
      <c r="D12" s="55"/>
      <c r="E12" s="56"/>
      <c r="F12" s="56"/>
      <c r="G12" s="56"/>
      <c r="H12" s="56"/>
      <c r="I12" s="57">
        <f>H12+G12+F12+E12</f>
        <v>0</v>
      </c>
      <c r="J12" s="58" t="s">
        <v>71</v>
      </c>
    </row>
    <row r="13" spans="1:12" ht="16.5" x14ac:dyDescent="0.25">
      <c r="A13" s="52">
        <v>1</v>
      </c>
      <c r="B13" s="59" t="s">
        <v>72</v>
      </c>
      <c r="C13" s="54" t="s">
        <v>73</v>
      </c>
      <c r="D13" s="55"/>
      <c r="E13" s="56"/>
      <c r="F13" s="56"/>
      <c r="G13" s="56"/>
      <c r="H13" s="56"/>
      <c r="I13" s="57">
        <f t="shared" ref="I13:I45" si="0">H13+G13+F13+E13</f>
        <v>0</v>
      </c>
      <c r="J13" s="60"/>
    </row>
    <row r="14" spans="1:12" ht="16.5" x14ac:dyDescent="0.25">
      <c r="A14" s="52">
        <v>2</v>
      </c>
      <c r="B14" s="59" t="s">
        <v>74</v>
      </c>
      <c r="C14" s="54" t="s">
        <v>75</v>
      </c>
      <c r="D14" s="55"/>
      <c r="E14" s="56"/>
      <c r="F14" s="56"/>
      <c r="G14" s="56"/>
      <c r="H14" s="56"/>
      <c r="I14" s="57">
        <f t="shared" si="0"/>
        <v>0</v>
      </c>
      <c r="J14" s="60"/>
    </row>
    <row r="15" spans="1:12" ht="16.5" x14ac:dyDescent="0.25">
      <c r="A15" s="52">
        <v>3</v>
      </c>
      <c r="B15" s="61" t="s">
        <v>76</v>
      </c>
      <c r="C15" s="54"/>
      <c r="D15" s="55"/>
      <c r="E15" s="56"/>
      <c r="F15" s="56"/>
      <c r="G15" s="56"/>
      <c r="H15" s="56"/>
      <c r="I15" s="57">
        <f t="shared" si="0"/>
        <v>0</v>
      </c>
      <c r="J15" s="60"/>
    </row>
    <row r="16" spans="1:12" ht="16.5" x14ac:dyDescent="0.25">
      <c r="A16" s="52">
        <v>4</v>
      </c>
      <c r="B16" s="61" t="s">
        <v>77</v>
      </c>
      <c r="C16" s="54"/>
      <c r="D16" s="55"/>
      <c r="E16" s="56"/>
      <c r="F16" s="56"/>
      <c r="G16" s="56"/>
      <c r="H16" s="56"/>
      <c r="I16" s="57">
        <f t="shared" si="0"/>
        <v>0</v>
      </c>
      <c r="J16" s="60"/>
    </row>
    <row r="17" spans="1:10" ht="16.5" x14ac:dyDescent="0.25">
      <c r="A17" s="52">
        <v>5</v>
      </c>
      <c r="B17" s="61" t="s">
        <v>78</v>
      </c>
      <c r="C17" s="54"/>
      <c r="D17" s="55"/>
      <c r="E17" s="56"/>
      <c r="F17" s="56"/>
      <c r="G17" s="56"/>
      <c r="H17" s="56"/>
      <c r="I17" s="57">
        <f t="shared" si="0"/>
        <v>0</v>
      </c>
      <c r="J17" s="60"/>
    </row>
    <row r="18" spans="1:10" ht="16.5" x14ac:dyDescent="0.25">
      <c r="A18" s="52">
        <v>6</v>
      </c>
      <c r="B18" s="61" t="s">
        <v>79</v>
      </c>
      <c r="C18" s="54"/>
      <c r="D18" s="55"/>
      <c r="E18" s="56"/>
      <c r="F18" s="56"/>
      <c r="G18" s="56"/>
      <c r="H18" s="56"/>
      <c r="I18" s="57">
        <f t="shared" si="0"/>
        <v>0</v>
      </c>
      <c r="J18" s="60"/>
    </row>
    <row r="19" spans="1:10" ht="16.5" x14ac:dyDescent="0.25">
      <c r="A19" s="52">
        <v>7</v>
      </c>
      <c r="B19" s="61" t="s">
        <v>80</v>
      </c>
      <c r="C19" s="54"/>
      <c r="D19" s="55"/>
      <c r="E19" s="56"/>
      <c r="F19" s="56"/>
      <c r="G19" s="56"/>
      <c r="H19" s="56"/>
      <c r="I19" s="57">
        <f t="shared" si="0"/>
        <v>0</v>
      </c>
      <c r="J19" s="60"/>
    </row>
    <row r="20" spans="1:10" ht="16.5" x14ac:dyDescent="0.25">
      <c r="A20" s="52">
        <v>8</v>
      </c>
      <c r="B20" s="59" t="s">
        <v>81</v>
      </c>
      <c r="C20" s="54" t="s">
        <v>82</v>
      </c>
      <c r="D20" s="55"/>
      <c r="E20" s="56"/>
      <c r="F20" s="56"/>
      <c r="G20" s="56"/>
      <c r="H20" s="56"/>
      <c r="I20" s="57">
        <f t="shared" si="0"/>
        <v>0</v>
      </c>
      <c r="J20" s="60"/>
    </row>
    <row r="21" spans="1:10" ht="16.5" x14ac:dyDescent="0.25">
      <c r="A21" s="52">
        <v>9</v>
      </c>
      <c r="B21" s="61" t="s">
        <v>83</v>
      </c>
      <c r="C21" s="54"/>
      <c r="D21" s="55"/>
      <c r="E21" s="56"/>
      <c r="F21" s="56"/>
      <c r="G21" s="56"/>
      <c r="H21" s="56"/>
      <c r="I21" s="57">
        <f t="shared" si="0"/>
        <v>0</v>
      </c>
      <c r="J21" s="60"/>
    </row>
    <row r="22" spans="1:10" ht="16.5" x14ac:dyDescent="0.25">
      <c r="A22" s="52">
        <v>10</v>
      </c>
      <c r="B22" s="59">
        <v>601</v>
      </c>
      <c r="C22" s="54" t="s">
        <v>84</v>
      </c>
      <c r="D22" s="55"/>
      <c r="E22" s="56"/>
      <c r="F22" s="56"/>
      <c r="G22" s="56"/>
      <c r="H22" s="56"/>
      <c r="I22" s="57">
        <f t="shared" si="0"/>
        <v>0</v>
      </c>
      <c r="J22" s="60"/>
    </row>
    <row r="23" spans="1:10" ht="16.5" x14ac:dyDescent="0.25">
      <c r="A23" s="52">
        <v>11</v>
      </c>
      <c r="B23" s="59">
        <v>602</v>
      </c>
      <c r="C23" s="54" t="s">
        <v>85</v>
      </c>
      <c r="D23" s="55"/>
      <c r="E23" s="56"/>
      <c r="F23" s="56"/>
      <c r="G23" s="56"/>
      <c r="H23" s="56"/>
      <c r="I23" s="57">
        <f t="shared" si="0"/>
        <v>0</v>
      </c>
      <c r="J23" s="60"/>
    </row>
    <row r="24" spans="1:10" ht="16.5" x14ac:dyDescent="0.25">
      <c r="A24" s="52">
        <v>12</v>
      </c>
      <c r="B24" s="59">
        <v>603</v>
      </c>
      <c r="C24" s="54" t="s">
        <v>86</v>
      </c>
      <c r="D24" s="55"/>
      <c r="E24" s="56"/>
      <c r="F24" s="56"/>
      <c r="G24" s="56"/>
      <c r="H24" s="56"/>
      <c r="I24" s="57">
        <f t="shared" si="0"/>
        <v>0</v>
      </c>
      <c r="J24" s="60"/>
    </row>
    <row r="25" spans="1:10" ht="16.5" x14ac:dyDescent="0.25">
      <c r="A25" s="52">
        <v>13</v>
      </c>
      <c r="B25" s="59">
        <v>604</v>
      </c>
      <c r="C25" s="54" t="s">
        <v>87</v>
      </c>
      <c r="D25" s="55"/>
      <c r="E25" s="56"/>
      <c r="F25" s="56"/>
      <c r="G25" s="56"/>
      <c r="H25" s="56"/>
      <c r="I25" s="57">
        <f t="shared" si="0"/>
        <v>0</v>
      </c>
      <c r="J25" s="60"/>
    </row>
    <row r="26" spans="1:10" ht="16.5" x14ac:dyDescent="0.25">
      <c r="A26" s="52">
        <v>14</v>
      </c>
      <c r="B26" s="59">
        <v>605</v>
      </c>
      <c r="C26" s="54" t="s">
        <v>88</v>
      </c>
      <c r="D26" s="55"/>
      <c r="E26" s="56"/>
      <c r="F26" s="56"/>
      <c r="G26" s="56"/>
      <c r="H26" s="56"/>
      <c r="I26" s="57">
        <f t="shared" si="0"/>
        <v>0</v>
      </c>
      <c r="J26" s="60"/>
    </row>
    <row r="27" spans="1:10" ht="16.5" x14ac:dyDescent="0.25">
      <c r="A27" s="52">
        <v>15</v>
      </c>
      <c r="B27" s="62">
        <v>606</v>
      </c>
      <c r="C27" s="54" t="s">
        <v>89</v>
      </c>
      <c r="D27" s="63">
        <v>3</v>
      </c>
      <c r="E27" s="56">
        <v>64880</v>
      </c>
      <c r="F27" s="56">
        <v>85000</v>
      </c>
      <c r="G27" s="56">
        <v>436500</v>
      </c>
      <c r="H27" s="56">
        <v>1726700</v>
      </c>
      <c r="I27" s="57">
        <f t="shared" si="0"/>
        <v>2313080</v>
      </c>
      <c r="J27" s="60" t="s">
        <v>90</v>
      </c>
    </row>
    <row r="28" spans="1:10" ht="16.5" x14ac:dyDescent="0.25">
      <c r="A28" s="52">
        <v>16</v>
      </c>
      <c r="B28" s="59">
        <v>607</v>
      </c>
      <c r="C28" s="54" t="s">
        <v>91</v>
      </c>
      <c r="D28" s="55"/>
      <c r="E28" s="56"/>
      <c r="F28" s="56"/>
      <c r="G28" s="56"/>
      <c r="H28" s="56"/>
      <c r="I28" s="57">
        <f t="shared" si="0"/>
        <v>0</v>
      </c>
      <c r="J28" s="60"/>
    </row>
    <row r="29" spans="1:10" ht="16.5" x14ac:dyDescent="0.25">
      <c r="A29" s="52">
        <v>17</v>
      </c>
      <c r="B29" s="62">
        <v>608</v>
      </c>
      <c r="C29" s="54" t="s">
        <v>92</v>
      </c>
      <c r="D29" s="55"/>
      <c r="E29" s="56"/>
      <c r="F29" s="56"/>
      <c r="G29" s="56"/>
      <c r="H29" s="56"/>
      <c r="I29" s="57">
        <f t="shared" si="0"/>
        <v>0</v>
      </c>
      <c r="J29" s="60"/>
    </row>
    <row r="30" spans="1:10" ht="16.5" x14ac:dyDescent="0.25">
      <c r="A30" s="52">
        <v>18</v>
      </c>
      <c r="B30" s="64">
        <v>609</v>
      </c>
      <c r="C30" s="54" t="s">
        <v>93</v>
      </c>
      <c r="D30" s="55"/>
      <c r="E30" s="56"/>
      <c r="F30" s="56"/>
      <c r="G30" s="56"/>
      <c r="H30" s="56"/>
      <c r="I30" s="57">
        <f t="shared" si="0"/>
        <v>0</v>
      </c>
      <c r="J30" s="60"/>
    </row>
    <row r="31" spans="1:10" ht="16.5" x14ac:dyDescent="0.25">
      <c r="A31" s="52">
        <v>19</v>
      </c>
      <c r="B31" s="64">
        <v>610</v>
      </c>
      <c r="C31" s="54" t="s">
        <v>94</v>
      </c>
      <c r="D31" s="55"/>
      <c r="E31" s="56"/>
      <c r="F31" s="56"/>
      <c r="G31" s="56"/>
      <c r="H31" s="56"/>
      <c r="I31" s="57">
        <f t="shared" si="0"/>
        <v>0</v>
      </c>
      <c r="J31" s="60"/>
    </row>
    <row r="32" spans="1:10" ht="16.5" x14ac:dyDescent="0.25">
      <c r="A32" s="52">
        <v>20</v>
      </c>
      <c r="B32" s="64">
        <v>701</v>
      </c>
      <c r="C32" s="54" t="s">
        <v>95</v>
      </c>
      <c r="D32" s="55"/>
      <c r="E32" s="56"/>
      <c r="F32" s="56"/>
      <c r="G32" s="56"/>
      <c r="H32" s="56"/>
      <c r="I32" s="57">
        <f t="shared" si="0"/>
        <v>0</v>
      </c>
      <c r="J32" s="60"/>
    </row>
    <row r="33" spans="1:10" ht="16.5" x14ac:dyDescent="0.25">
      <c r="A33" s="52">
        <v>21</v>
      </c>
      <c r="B33" s="64">
        <v>702</v>
      </c>
      <c r="C33" s="54" t="s">
        <v>96</v>
      </c>
      <c r="D33" s="55"/>
      <c r="E33" s="56"/>
      <c r="F33" s="56"/>
      <c r="G33" s="56"/>
      <c r="H33" s="56"/>
      <c r="I33" s="57">
        <f t="shared" si="0"/>
        <v>0</v>
      </c>
      <c r="J33" s="60"/>
    </row>
    <row r="34" spans="1:10" ht="16.5" x14ac:dyDescent="0.25">
      <c r="A34" s="52">
        <v>22</v>
      </c>
      <c r="B34" s="65">
        <v>703</v>
      </c>
      <c r="C34" s="54" t="s">
        <v>97</v>
      </c>
      <c r="D34" s="55"/>
      <c r="E34" s="56"/>
      <c r="F34" s="56"/>
      <c r="G34" s="56"/>
      <c r="H34" s="56"/>
      <c r="I34" s="57">
        <f t="shared" si="0"/>
        <v>0</v>
      </c>
      <c r="J34" s="60"/>
    </row>
    <row r="35" spans="1:10" ht="16.5" x14ac:dyDescent="0.25">
      <c r="A35" s="52">
        <v>23</v>
      </c>
      <c r="B35" s="65">
        <v>704</v>
      </c>
      <c r="C35" s="54" t="s">
        <v>98</v>
      </c>
      <c r="D35" s="55"/>
      <c r="E35" s="56"/>
      <c r="F35" s="56"/>
      <c r="G35" s="56"/>
      <c r="H35" s="56"/>
      <c r="I35" s="57">
        <f t="shared" si="0"/>
        <v>0</v>
      </c>
      <c r="J35" s="60"/>
    </row>
    <row r="36" spans="1:10" ht="16.5" x14ac:dyDescent="0.25">
      <c r="A36" s="52">
        <v>24</v>
      </c>
      <c r="B36" s="64">
        <v>705</v>
      </c>
      <c r="C36" s="54" t="s">
        <v>99</v>
      </c>
      <c r="D36" s="55"/>
      <c r="E36" s="56"/>
      <c r="F36" s="56"/>
      <c r="G36" s="56"/>
      <c r="H36" s="56"/>
      <c r="I36" s="57">
        <f t="shared" si="0"/>
        <v>0</v>
      </c>
      <c r="J36" s="60"/>
    </row>
    <row r="37" spans="1:10" ht="16.5" x14ac:dyDescent="0.25">
      <c r="A37" s="52">
        <v>25</v>
      </c>
      <c r="B37" s="64">
        <v>706</v>
      </c>
      <c r="C37" s="54" t="s">
        <v>100</v>
      </c>
      <c r="D37" s="55"/>
      <c r="E37" s="56"/>
      <c r="F37" s="56"/>
      <c r="G37" s="56"/>
      <c r="H37" s="56"/>
      <c r="I37" s="57">
        <f t="shared" si="0"/>
        <v>0</v>
      </c>
      <c r="J37" s="60"/>
    </row>
    <row r="38" spans="1:10" ht="16.5" x14ac:dyDescent="0.25">
      <c r="A38" s="52">
        <v>26</v>
      </c>
      <c r="B38" s="62">
        <v>707</v>
      </c>
      <c r="C38" s="54" t="s">
        <v>101</v>
      </c>
      <c r="D38" s="66"/>
      <c r="E38" s="56"/>
      <c r="F38" s="56"/>
      <c r="G38" s="56"/>
      <c r="H38" s="56"/>
      <c r="I38" s="57">
        <f t="shared" si="0"/>
        <v>0</v>
      </c>
      <c r="J38" s="60"/>
    </row>
    <row r="39" spans="1:10" ht="16.5" x14ac:dyDescent="0.25">
      <c r="A39" s="52">
        <v>27</v>
      </c>
      <c r="B39" s="64">
        <v>708</v>
      </c>
      <c r="C39" s="67" t="s">
        <v>102</v>
      </c>
      <c r="D39" s="66"/>
      <c r="E39" s="56"/>
      <c r="F39" s="56"/>
      <c r="G39" s="56"/>
      <c r="H39" s="56"/>
      <c r="I39" s="57">
        <f t="shared" si="0"/>
        <v>0</v>
      </c>
      <c r="J39" s="60"/>
    </row>
    <row r="40" spans="1:10" ht="16.5" x14ac:dyDescent="0.25">
      <c r="A40" s="52">
        <v>28</v>
      </c>
      <c r="B40" s="59">
        <v>709</v>
      </c>
      <c r="C40" s="54" t="s">
        <v>103</v>
      </c>
      <c r="D40" s="55"/>
      <c r="E40" s="56"/>
      <c r="F40" s="56"/>
      <c r="G40" s="56"/>
      <c r="H40" s="56"/>
      <c r="I40" s="57">
        <f t="shared" si="0"/>
        <v>0</v>
      </c>
      <c r="J40" s="60"/>
    </row>
    <row r="41" spans="1:10" ht="16.5" x14ac:dyDescent="0.25">
      <c r="A41" s="52">
        <v>29</v>
      </c>
      <c r="B41" s="62">
        <v>710</v>
      </c>
      <c r="C41" s="54" t="s">
        <v>104</v>
      </c>
      <c r="D41" s="55"/>
      <c r="E41" s="56"/>
      <c r="F41" s="56"/>
      <c r="G41" s="56"/>
      <c r="H41" s="56"/>
      <c r="I41" s="57">
        <f t="shared" si="0"/>
        <v>0</v>
      </c>
      <c r="J41" s="60"/>
    </row>
    <row r="42" spans="1:10" ht="16.5" x14ac:dyDescent="0.25">
      <c r="A42" s="52">
        <v>30</v>
      </c>
      <c r="B42" s="62">
        <v>801</v>
      </c>
      <c r="C42" s="54" t="s">
        <v>93</v>
      </c>
      <c r="D42" s="55"/>
      <c r="E42" s="56"/>
      <c r="F42" s="56"/>
      <c r="G42" s="56"/>
      <c r="H42" s="56"/>
      <c r="I42" s="57">
        <f t="shared" si="0"/>
        <v>0</v>
      </c>
      <c r="J42" s="60"/>
    </row>
    <row r="43" spans="1:10" ht="16.5" x14ac:dyDescent="0.25">
      <c r="A43" s="52">
        <v>31</v>
      </c>
      <c r="B43" s="59">
        <v>802</v>
      </c>
      <c r="C43" s="54" t="s">
        <v>105</v>
      </c>
      <c r="D43" s="55"/>
      <c r="E43" s="56"/>
      <c r="F43" s="56"/>
      <c r="G43" s="56"/>
      <c r="H43" s="56"/>
      <c r="I43" s="57">
        <f t="shared" si="0"/>
        <v>0</v>
      </c>
      <c r="J43" s="60"/>
    </row>
    <row r="44" spans="1:10" ht="16.5" x14ac:dyDescent="0.25">
      <c r="A44" s="52">
        <v>32</v>
      </c>
      <c r="B44" s="62">
        <v>803</v>
      </c>
      <c r="C44" s="242" t="s">
        <v>106</v>
      </c>
      <c r="D44" s="55"/>
      <c r="E44" s="56"/>
      <c r="F44" s="68"/>
      <c r="G44" s="56"/>
      <c r="H44" s="244"/>
      <c r="I44" s="57">
        <f t="shared" si="0"/>
        <v>0</v>
      </c>
      <c r="J44" s="238"/>
    </row>
    <row r="45" spans="1:10" ht="16.5" x14ac:dyDescent="0.25">
      <c r="A45" s="52">
        <v>33</v>
      </c>
      <c r="B45" s="59">
        <v>804</v>
      </c>
      <c r="C45" s="243"/>
      <c r="D45" s="55"/>
      <c r="E45" s="56"/>
      <c r="F45" s="68"/>
      <c r="G45" s="56"/>
      <c r="H45" s="245"/>
      <c r="I45" s="57">
        <f t="shared" si="0"/>
        <v>0</v>
      </c>
      <c r="J45" s="239"/>
    </row>
    <row r="46" spans="1:10" ht="16.5" x14ac:dyDescent="0.25">
      <c r="A46" s="52">
        <v>34</v>
      </c>
      <c r="B46" s="69">
        <v>805</v>
      </c>
      <c r="C46" s="58" t="s">
        <v>107</v>
      </c>
      <c r="D46" s="55"/>
      <c r="E46" s="56"/>
      <c r="F46" s="56"/>
      <c r="G46" s="56"/>
      <c r="H46" s="56"/>
      <c r="I46" s="57">
        <f>H46+G46+F46+E46</f>
        <v>0</v>
      </c>
      <c r="J46" s="60"/>
    </row>
    <row r="47" spans="1:10" ht="16.5" x14ac:dyDescent="0.25">
      <c r="A47" s="52">
        <v>35</v>
      </c>
      <c r="B47" s="69">
        <v>806</v>
      </c>
      <c r="C47" s="54" t="s">
        <v>108</v>
      </c>
      <c r="D47" s="55"/>
      <c r="E47" s="56"/>
      <c r="F47" s="56"/>
      <c r="G47" s="56"/>
      <c r="H47" s="56"/>
      <c r="I47" s="57">
        <f t="shared" ref="I47:I65" si="1">H47+G47+F47+E47</f>
        <v>0</v>
      </c>
      <c r="J47" s="60"/>
    </row>
    <row r="48" spans="1:10" ht="16.5" x14ac:dyDescent="0.25">
      <c r="A48" s="52">
        <v>36</v>
      </c>
      <c r="B48" s="59">
        <v>807</v>
      </c>
      <c r="C48" s="54" t="s">
        <v>109</v>
      </c>
      <c r="D48" s="55"/>
      <c r="E48" s="56"/>
      <c r="F48" s="56"/>
      <c r="G48" s="56"/>
      <c r="H48" s="56"/>
      <c r="I48" s="57">
        <f t="shared" si="1"/>
        <v>0</v>
      </c>
      <c r="J48" s="60"/>
    </row>
    <row r="49" spans="1:10" ht="16.5" x14ac:dyDescent="0.25">
      <c r="A49" s="52">
        <v>37</v>
      </c>
      <c r="B49" s="59">
        <v>808</v>
      </c>
      <c r="C49" s="54" t="s">
        <v>110</v>
      </c>
      <c r="D49" s="55"/>
      <c r="E49" s="56"/>
      <c r="F49" s="56"/>
      <c r="G49" s="56"/>
      <c r="H49" s="56"/>
      <c r="I49" s="57">
        <f t="shared" si="1"/>
        <v>0</v>
      </c>
      <c r="J49" s="60"/>
    </row>
    <row r="50" spans="1:10" ht="16.5" x14ac:dyDescent="0.25">
      <c r="A50" s="52">
        <v>38</v>
      </c>
      <c r="B50" s="62">
        <v>809</v>
      </c>
      <c r="C50" s="54" t="s">
        <v>111</v>
      </c>
      <c r="D50" s="55"/>
      <c r="E50" s="56"/>
      <c r="F50" s="56"/>
      <c r="G50" s="56"/>
      <c r="H50" s="56"/>
      <c r="I50" s="57">
        <f t="shared" si="1"/>
        <v>0</v>
      </c>
      <c r="J50" s="60"/>
    </row>
    <row r="51" spans="1:10" ht="16.5" x14ac:dyDescent="0.25">
      <c r="A51" s="52">
        <v>39</v>
      </c>
      <c r="B51" s="59">
        <v>810</v>
      </c>
      <c r="C51" s="54" t="s">
        <v>112</v>
      </c>
      <c r="D51" s="55"/>
      <c r="E51" s="56"/>
      <c r="F51" s="56"/>
      <c r="G51" s="56"/>
      <c r="H51" s="56"/>
      <c r="I51" s="57">
        <f t="shared" si="1"/>
        <v>0</v>
      </c>
      <c r="J51" s="60"/>
    </row>
    <row r="52" spans="1:10" ht="16.5" x14ac:dyDescent="0.25">
      <c r="A52" s="52">
        <v>40</v>
      </c>
      <c r="B52" s="69">
        <v>901</v>
      </c>
      <c r="C52" s="54" t="s">
        <v>113</v>
      </c>
      <c r="D52" s="55"/>
      <c r="E52" s="56"/>
      <c r="F52" s="56"/>
      <c r="G52" s="56"/>
      <c r="H52" s="56"/>
      <c r="I52" s="57">
        <f t="shared" si="1"/>
        <v>0</v>
      </c>
      <c r="J52" s="60"/>
    </row>
    <row r="53" spans="1:10" ht="16.5" x14ac:dyDescent="0.25">
      <c r="A53" s="52">
        <v>41</v>
      </c>
      <c r="B53" s="69">
        <v>902</v>
      </c>
      <c r="C53" s="54" t="s">
        <v>114</v>
      </c>
      <c r="D53" s="55"/>
      <c r="E53" s="56"/>
      <c r="F53" s="56"/>
      <c r="G53" s="56"/>
      <c r="H53" s="56"/>
      <c r="I53" s="57">
        <f t="shared" si="1"/>
        <v>0</v>
      </c>
      <c r="J53" s="60"/>
    </row>
    <row r="54" spans="1:10" ht="16.5" x14ac:dyDescent="0.25">
      <c r="A54" s="52">
        <v>42</v>
      </c>
      <c r="B54" s="59">
        <v>903</v>
      </c>
      <c r="C54" s="54" t="s">
        <v>115</v>
      </c>
      <c r="D54" s="55"/>
      <c r="E54" s="56"/>
      <c r="F54" s="56"/>
      <c r="G54" s="56"/>
      <c r="H54" s="56"/>
      <c r="I54" s="57">
        <f t="shared" si="1"/>
        <v>0</v>
      </c>
      <c r="J54" s="60"/>
    </row>
    <row r="55" spans="1:10" ht="16.5" x14ac:dyDescent="0.25">
      <c r="A55" s="52">
        <v>43</v>
      </c>
      <c r="B55" s="59">
        <v>904</v>
      </c>
      <c r="C55" s="54" t="s">
        <v>116</v>
      </c>
      <c r="D55" s="55"/>
      <c r="E55" s="56"/>
      <c r="F55" s="56"/>
      <c r="G55" s="56"/>
      <c r="H55" s="56"/>
      <c r="I55" s="57">
        <f t="shared" si="1"/>
        <v>0</v>
      </c>
      <c r="J55" s="60"/>
    </row>
    <row r="56" spans="1:10" ht="16.5" x14ac:dyDescent="0.25">
      <c r="A56" s="52">
        <v>44</v>
      </c>
      <c r="B56" s="65">
        <v>905</v>
      </c>
      <c r="C56" s="54" t="s">
        <v>117</v>
      </c>
      <c r="D56" s="55">
        <v>3</v>
      </c>
      <c r="E56" s="56">
        <v>40550</v>
      </c>
      <c r="F56" s="56">
        <v>85000</v>
      </c>
      <c r="G56" s="56">
        <v>436500</v>
      </c>
      <c r="H56" s="56"/>
      <c r="I56" s="57">
        <f t="shared" si="1"/>
        <v>562050</v>
      </c>
      <c r="J56" s="60" t="s">
        <v>118</v>
      </c>
    </row>
    <row r="57" spans="1:10" ht="16.5" x14ac:dyDescent="0.25">
      <c r="A57" s="52">
        <v>45</v>
      </c>
      <c r="B57" s="62">
        <v>906</v>
      </c>
      <c r="C57" s="54" t="s">
        <v>119</v>
      </c>
      <c r="D57" s="55"/>
      <c r="E57" s="56"/>
      <c r="F57" s="56"/>
      <c r="G57" s="56"/>
      <c r="H57" s="56"/>
      <c r="I57" s="57">
        <f t="shared" si="1"/>
        <v>0</v>
      </c>
      <c r="J57" s="60"/>
    </row>
    <row r="58" spans="1:10" ht="16.5" x14ac:dyDescent="0.25">
      <c r="A58" s="52">
        <v>46</v>
      </c>
      <c r="B58" s="64">
        <v>907</v>
      </c>
      <c r="C58" s="54" t="s">
        <v>120</v>
      </c>
      <c r="D58" s="55"/>
      <c r="E58" s="56"/>
      <c r="F58" s="56"/>
      <c r="G58" s="56"/>
      <c r="H58" s="56"/>
      <c r="I58" s="57">
        <f t="shared" si="1"/>
        <v>0</v>
      </c>
      <c r="J58" s="60"/>
    </row>
    <row r="59" spans="1:10" ht="16.5" x14ac:dyDescent="0.25">
      <c r="A59" s="52">
        <v>47</v>
      </c>
      <c r="B59" s="70">
        <v>908</v>
      </c>
      <c r="C59" s="54" t="s">
        <v>121</v>
      </c>
      <c r="D59" s="55"/>
      <c r="E59" s="56"/>
      <c r="F59" s="56"/>
      <c r="G59" s="56"/>
      <c r="H59" s="56"/>
      <c r="I59" s="57">
        <f t="shared" si="1"/>
        <v>0</v>
      </c>
      <c r="J59" s="60"/>
    </row>
    <row r="60" spans="1:10" ht="16.5" x14ac:dyDescent="0.25">
      <c r="A60" s="52">
        <v>48</v>
      </c>
      <c r="B60" s="64">
        <v>909</v>
      </c>
      <c r="C60" s="54" t="s">
        <v>122</v>
      </c>
      <c r="D60" s="55"/>
      <c r="E60" s="56"/>
      <c r="F60" s="56"/>
      <c r="G60" s="56"/>
      <c r="H60" s="56"/>
      <c r="I60" s="57">
        <f t="shared" si="1"/>
        <v>0</v>
      </c>
      <c r="J60" s="60"/>
    </row>
    <row r="61" spans="1:10" ht="16.5" x14ac:dyDescent="0.25">
      <c r="A61" s="52">
        <v>49</v>
      </c>
      <c r="B61" s="62">
        <v>910</v>
      </c>
      <c r="C61" s="54" t="s">
        <v>123</v>
      </c>
      <c r="D61" s="55"/>
      <c r="E61" s="56"/>
      <c r="F61" s="56"/>
      <c r="G61" s="56"/>
      <c r="H61" s="56"/>
      <c r="I61" s="57">
        <f t="shared" si="1"/>
        <v>0</v>
      </c>
      <c r="J61" s="60"/>
    </row>
    <row r="62" spans="1:10" ht="16.5" x14ac:dyDescent="0.25">
      <c r="A62" s="52">
        <v>50</v>
      </c>
      <c r="B62" s="59">
        <v>1001</v>
      </c>
      <c r="C62" s="54" t="s">
        <v>124</v>
      </c>
      <c r="D62" s="55"/>
      <c r="E62" s="56"/>
      <c r="F62" s="56"/>
      <c r="G62" s="56"/>
      <c r="H62" s="56"/>
      <c r="I62" s="57">
        <f t="shared" si="1"/>
        <v>0</v>
      </c>
      <c r="J62" s="60"/>
    </row>
    <row r="63" spans="1:10" ht="16.5" x14ac:dyDescent="0.25">
      <c r="A63" s="52">
        <v>51</v>
      </c>
      <c r="B63" s="64">
        <v>1002</v>
      </c>
      <c r="C63" s="54" t="s">
        <v>125</v>
      </c>
      <c r="D63" s="55"/>
      <c r="E63" s="56"/>
      <c r="F63" s="56"/>
      <c r="G63" s="56"/>
      <c r="H63" s="56"/>
      <c r="I63" s="57">
        <f t="shared" si="1"/>
        <v>0</v>
      </c>
      <c r="J63" s="60"/>
    </row>
    <row r="64" spans="1:10" ht="16.5" x14ac:dyDescent="0.25">
      <c r="A64" s="52">
        <v>52</v>
      </c>
      <c r="B64" s="59">
        <v>1003</v>
      </c>
      <c r="C64" s="235" t="s">
        <v>126</v>
      </c>
      <c r="D64" s="55"/>
      <c r="E64" s="56"/>
      <c r="F64" s="68"/>
      <c r="G64" s="56"/>
      <c r="H64" s="236"/>
      <c r="I64" s="57">
        <f t="shared" si="1"/>
        <v>0</v>
      </c>
      <c r="J64" s="238"/>
    </row>
    <row r="65" spans="1:10" ht="16.5" x14ac:dyDescent="0.25">
      <c r="A65" s="52">
        <v>53</v>
      </c>
      <c r="B65" s="59">
        <v>1004</v>
      </c>
      <c r="C65" s="235"/>
      <c r="D65" s="55"/>
      <c r="E65" s="56"/>
      <c r="F65" s="68"/>
      <c r="G65" s="56"/>
      <c r="H65" s="237"/>
      <c r="I65" s="57">
        <f t="shared" si="1"/>
        <v>0</v>
      </c>
      <c r="J65" s="239"/>
    </row>
    <row r="66" spans="1:10" ht="16.5" x14ac:dyDescent="0.25">
      <c r="A66" s="52">
        <v>54</v>
      </c>
      <c r="B66" s="59">
        <v>1005</v>
      </c>
      <c r="C66" s="58" t="s">
        <v>127</v>
      </c>
      <c r="D66" s="55"/>
      <c r="E66" s="56"/>
      <c r="F66" s="56"/>
      <c r="G66" s="56"/>
      <c r="H66" s="56"/>
      <c r="I66" s="57">
        <f>H66+G66+F66+E66</f>
        <v>0</v>
      </c>
      <c r="J66" s="60"/>
    </row>
    <row r="67" spans="1:10" ht="16.5" x14ac:dyDescent="0.25">
      <c r="A67" s="52">
        <v>55</v>
      </c>
      <c r="B67" s="64">
        <v>1006</v>
      </c>
      <c r="C67" s="58" t="s">
        <v>128</v>
      </c>
      <c r="D67" s="55"/>
      <c r="E67" s="56"/>
      <c r="F67" s="56"/>
      <c r="G67" s="56"/>
      <c r="H67" s="56"/>
      <c r="I67" s="57">
        <f t="shared" ref="I67:I130" si="2">H67+G67+F67+E67</f>
        <v>0</v>
      </c>
      <c r="J67" s="60"/>
    </row>
    <row r="68" spans="1:10" ht="16.5" x14ac:dyDescent="0.25">
      <c r="A68" s="52">
        <v>56</v>
      </c>
      <c r="B68" s="59">
        <v>1007</v>
      </c>
      <c r="C68" s="58" t="s">
        <v>129</v>
      </c>
      <c r="D68" s="55"/>
      <c r="E68" s="56"/>
      <c r="F68" s="56"/>
      <c r="G68" s="56"/>
      <c r="H68" s="56"/>
      <c r="I68" s="57">
        <f t="shared" si="2"/>
        <v>0</v>
      </c>
      <c r="J68" s="60"/>
    </row>
    <row r="69" spans="1:10" ht="16.5" x14ac:dyDescent="0.25">
      <c r="A69" s="52">
        <v>57</v>
      </c>
      <c r="B69" s="62">
        <v>1008</v>
      </c>
      <c r="C69" s="58" t="s">
        <v>130</v>
      </c>
      <c r="D69" s="55"/>
      <c r="E69" s="56"/>
      <c r="F69" s="56"/>
      <c r="G69" s="56"/>
      <c r="H69" s="56"/>
      <c r="I69" s="57">
        <f t="shared" si="2"/>
        <v>0</v>
      </c>
      <c r="J69" s="60"/>
    </row>
    <row r="70" spans="1:10" ht="16.5" x14ac:dyDescent="0.25">
      <c r="A70" s="52">
        <v>58</v>
      </c>
      <c r="B70" s="62">
        <v>1009</v>
      </c>
      <c r="C70" s="58" t="s">
        <v>130</v>
      </c>
      <c r="D70" s="55"/>
      <c r="E70" s="56"/>
      <c r="F70" s="56"/>
      <c r="G70" s="56"/>
      <c r="H70" s="56"/>
      <c r="I70" s="57">
        <f t="shared" si="2"/>
        <v>0</v>
      </c>
      <c r="J70" s="60"/>
    </row>
    <row r="71" spans="1:10" ht="16.5" x14ac:dyDescent="0.25">
      <c r="A71" s="52">
        <v>59</v>
      </c>
      <c r="B71" s="62">
        <v>1010</v>
      </c>
      <c r="C71" s="58" t="s">
        <v>131</v>
      </c>
      <c r="D71" s="55"/>
      <c r="E71" s="56"/>
      <c r="F71" s="56"/>
      <c r="G71" s="56"/>
      <c r="H71" s="56"/>
      <c r="I71" s="57">
        <f t="shared" si="2"/>
        <v>0</v>
      </c>
      <c r="J71" s="60"/>
    </row>
    <row r="72" spans="1:10" ht="16.5" x14ac:dyDescent="0.25">
      <c r="A72" s="52">
        <v>60</v>
      </c>
      <c r="B72" s="59">
        <v>1101</v>
      </c>
      <c r="C72" s="58" t="s">
        <v>132</v>
      </c>
      <c r="D72" s="55"/>
      <c r="E72" s="56"/>
      <c r="F72" s="56"/>
      <c r="G72" s="56"/>
      <c r="H72" s="56"/>
      <c r="I72" s="57">
        <f t="shared" si="2"/>
        <v>0</v>
      </c>
      <c r="J72" s="60"/>
    </row>
    <row r="73" spans="1:10" ht="16.5" x14ac:dyDescent="0.25">
      <c r="A73" s="52">
        <v>61</v>
      </c>
      <c r="B73" s="59">
        <v>1102</v>
      </c>
      <c r="C73" s="58" t="s">
        <v>133</v>
      </c>
      <c r="D73" s="55"/>
      <c r="E73" s="56"/>
      <c r="F73" s="56"/>
      <c r="G73" s="56"/>
      <c r="H73" s="56"/>
      <c r="I73" s="57">
        <f t="shared" si="2"/>
        <v>0</v>
      </c>
      <c r="J73" s="60"/>
    </row>
    <row r="74" spans="1:10" ht="16.5" x14ac:dyDescent="0.25">
      <c r="A74" s="52">
        <v>62</v>
      </c>
      <c r="B74" s="69">
        <v>1103</v>
      </c>
      <c r="C74" s="58" t="s">
        <v>134</v>
      </c>
      <c r="D74" s="55"/>
      <c r="E74" s="56"/>
      <c r="F74" s="56"/>
      <c r="G74" s="56"/>
      <c r="H74" s="56"/>
      <c r="I74" s="57">
        <f t="shared" si="2"/>
        <v>0</v>
      </c>
      <c r="J74" s="60"/>
    </row>
    <row r="75" spans="1:10" ht="16.5" x14ac:dyDescent="0.25">
      <c r="A75" s="52">
        <v>63</v>
      </c>
      <c r="B75" s="59">
        <v>1104</v>
      </c>
      <c r="C75" s="58" t="s">
        <v>135</v>
      </c>
      <c r="D75" s="55"/>
      <c r="E75" s="56"/>
      <c r="F75" s="56"/>
      <c r="G75" s="56"/>
      <c r="H75" s="56"/>
      <c r="I75" s="57">
        <f t="shared" si="2"/>
        <v>0</v>
      </c>
      <c r="J75" s="60"/>
    </row>
    <row r="76" spans="1:10" ht="16.5" x14ac:dyDescent="0.25">
      <c r="A76" s="52">
        <v>64</v>
      </c>
      <c r="B76" s="59">
        <v>1105</v>
      </c>
      <c r="C76" s="58" t="s">
        <v>136</v>
      </c>
      <c r="D76" s="55"/>
      <c r="E76" s="56"/>
      <c r="F76" s="56"/>
      <c r="G76" s="56"/>
      <c r="H76" s="56"/>
      <c r="I76" s="57">
        <f t="shared" si="2"/>
        <v>0</v>
      </c>
      <c r="J76" s="60"/>
    </row>
    <row r="77" spans="1:10" ht="16.5" x14ac:dyDescent="0.25">
      <c r="A77" s="52">
        <v>65</v>
      </c>
      <c r="B77" s="62">
        <v>1106</v>
      </c>
      <c r="C77" s="58" t="s">
        <v>137</v>
      </c>
      <c r="D77" s="55"/>
      <c r="E77" s="56"/>
      <c r="F77" s="56"/>
      <c r="G77" s="56"/>
      <c r="H77" s="56"/>
      <c r="I77" s="57">
        <f t="shared" si="2"/>
        <v>0</v>
      </c>
      <c r="J77" s="60"/>
    </row>
    <row r="78" spans="1:10" ht="16.5" x14ac:dyDescent="0.25">
      <c r="A78" s="52">
        <v>66</v>
      </c>
      <c r="B78" s="62">
        <v>1107</v>
      </c>
      <c r="C78" s="58" t="s">
        <v>138</v>
      </c>
      <c r="D78" s="55"/>
      <c r="E78" s="56"/>
      <c r="F78" s="56"/>
      <c r="G78" s="56"/>
      <c r="H78" s="56"/>
      <c r="I78" s="57">
        <f t="shared" si="2"/>
        <v>0</v>
      </c>
      <c r="J78" s="60"/>
    </row>
    <row r="79" spans="1:10" ht="16.5" x14ac:dyDescent="0.25">
      <c r="A79" s="52">
        <v>67</v>
      </c>
      <c r="B79" s="69">
        <v>1108</v>
      </c>
      <c r="C79" s="58" t="s">
        <v>139</v>
      </c>
      <c r="D79" s="55"/>
      <c r="E79" s="56"/>
      <c r="F79" s="56"/>
      <c r="G79" s="56"/>
      <c r="H79" s="56"/>
      <c r="I79" s="57">
        <f t="shared" si="2"/>
        <v>0</v>
      </c>
      <c r="J79" s="60"/>
    </row>
    <row r="80" spans="1:10" ht="16.5" x14ac:dyDescent="0.25">
      <c r="A80" s="52">
        <v>68</v>
      </c>
      <c r="B80" s="59">
        <v>1109</v>
      </c>
      <c r="C80" s="58" t="s">
        <v>140</v>
      </c>
      <c r="D80" s="55"/>
      <c r="E80" s="56"/>
      <c r="F80" s="56"/>
      <c r="G80" s="56"/>
      <c r="H80" s="56"/>
      <c r="I80" s="57">
        <f t="shared" si="2"/>
        <v>0</v>
      </c>
      <c r="J80" s="60"/>
    </row>
    <row r="81" spans="1:10" ht="16.5" x14ac:dyDescent="0.25">
      <c r="A81" s="52">
        <v>69</v>
      </c>
      <c r="B81" s="59">
        <v>1110</v>
      </c>
      <c r="C81" s="58" t="s">
        <v>141</v>
      </c>
      <c r="D81" s="55"/>
      <c r="E81" s="56"/>
      <c r="F81" s="56"/>
      <c r="G81" s="56"/>
      <c r="H81" s="56"/>
      <c r="I81" s="57">
        <f t="shared" si="2"/>
        <v>0</v>
      </c>
      <c r="J81" s="60"/>
    </row>
    <row r="82" spans="1:10" ht="16.5" x14ac:dyDescent="0.25">
      <c r="A82" s="52">
        <v>70</v>
      </c>
      <c r="B82" s="59">
        <v>1201</v>
      </c>
      <c r="C82" s="58" t="s">
        <v>142</v>
      </c>
      <c r="D82" s="55"/>
      <c r="E82" s="56"/>
      <c r="F82" s="56"/>
      <c r="G82" s="56"/>
      <c r="H82" s="56"/>
      <c r="I82" s="57">
        <f t="shared" si="2"/>
        <v>0</v>
      </c>
      <c r="J82" s="60"/>
    </row>
    <row r="83" spans="1:10" ht="16.5" x14ac:dyDescent="0.25">
      <c r="A83" s="52">
        <v>71</v>
      </c>
      <c r="B83" s="59">
        <v>1202</v>
      </c>
      <c r="C83" s="58" t="s">
        <v>143</v>
      </c>
      <c r="D83" s="55"/>
      <c r="E83" s="56"/>
      <c r="F83" s="56"/>
      <c r="G83" s="56"/>
      <c r="H83" s="56"/>
      <c r="I83" s="57">
        <f t="shared" si="2"/>
        <v>0</v>
      </c>
      <c r="J83" s="60"/>
    </row>
    <row r="84" spans="1:10" ht="16.5" x14ac:dyDescent="0.25">
      <c r="A84" s="52">
        <v>72</v>
      </c>
      <c r="B84" s="62">
        <v>1203</v>
      </c>
      <c r="C84" s="58" t="s">
        <v>144</v>
      </c>
      <c r="D84" s="55"/>
      <c r="E84" s="56"/>
      <c r="F84" s="56"/>
      <c r="G84" s="56"/>
      <c r="H84" s="56"/>
      <c r="I84" s="57">
        <f t="shared" si="2"/>
        <v>0</v>
      </c>
      <c r="J84" s="60"/>
    </row>
    <row r="85" spans="1:10" ht="16.5" x14ac:dyDescent="0.25">
      <c r="A85" s="52">
        <v>73</v>
      </c>
      <c r="B85" s="62">
        <v>1204</v>
      </c>
      <c r="C85" s="58" t="s">
        <v>145</v>
      </c>
      <c r="D85" s="55"/>
      <c r="E85" s="56"/>
      <c r="F85" s="56"/>
      <c r="G85" s="56"/>
      <c r="H85" s="56"/>
      <c r="I85" s="57">
        <f t="shared" si="2"/>
        <v>0</v>
      </c>
      <c r="J85" s="60"/>
    </row>
    <row r="86" spans="1:10" ht="16.5" x14ac:dyDescent="0.25">
      <c r="A86" s="52">
        <v>74</v>
      </c>
      <c r="B86" s="62">
        <v>1205</v>
      </c>
      <c r="C86" s="58" t="s">
        <v>146</v>
      </c>
      <c r="D86" s="55"/>
      <c r="E86" s="56"/>
      <c r="F86" s="56"/>
      <c r="G86" s="56"/>
      <c r="H86" s="56"/>
      <c r="I86" s="57">
        <f t="shared" si="2"/>
        <v>0</v>
      </c>
      <c r="J86" s="60"/>
    </row>
    <row r="87" spans="1:10" ht="16.5" x14ac:dyDescent="0.25">
      <c r="A87" s="52">
        <v>75</v>
      </c>
      <c r="B87" s="62">
        <v>1206</v>
      </c>
      <c r="C87" s="58" t="s">
        <v>147</v>
      </c>
      <c r="D87" s="55"/>
      <c r="E87" s="56"/>
      <c r="F87" s="56"/>
      <c r="G87" s="56"/>
      <c r="H87" s="56"/>
      <c r="I87" s="57">
        <f t="shared" si="2"/>
        <v>0</v>
      </c>
      <c r="J87" s="60"/>
    </row>
    <row r="88" spans="1:10" ht="16.5" x14ac:dyDescent="0.25">
      <c r="A88" s="52">
        <v>76</v>
      </c>
      <c r="B88" s="59">
        <v>1207</v>
      </c>
      <c r="C88" s="58" t="s">
        <v>148</v>
      </c>
      <c r="D88" s="55"/>
      <c r="E88" s="56"/>
      <c r="F88" s="56"/>
      <c r="G88" s="56"/>
      <c r="H88" s="56"/>
      <c r="I88" s="57">
        <f t="shared" si="2"/>
        <v>0</v>
      </c>
      <c r="J88" s="60"/>
    </row>
    <row r="89" spans="1:10" ht="16.5" x14ac:dyDescent="0.25">
      <c r="A89" s="52">
        <v>77</v>
      </c>
      <c r="B89" s="59">
        <v>1208</v>
      </c>
      <c r="C89" s="58" t="s">
        <v>149</v>
      </c>
      <c r="D89" s="55"/>
      <c r="E89" s="56"/>
      <c r="F89" s="56"/>
      <c r="G89" s="56"/>
      <c r="H89" s="56"/>
      <c r="I89" s="57">
        <f t="shared" si="2"/>
        <v>0</v>
      </c>
      <c r="J89" s="60"/>
    </row>
    <row r="90" spans="1:10" ht="16.5" x14ac:dyDescent="0.25">
      <c r="A90" s="52">
        <v>78</v>
      </c>
      <c r="B90" s="62">
        <v>1209</v>
      </c>
      <c r="C90" s="58" t="s">
        <v>150</v>
      </c>
      <c r="D90" s="55"/>
      <c r="E90" s="56"/>
      <c r="F90" s="56"/>
      <c r="G90" s="56"/>
      <c r="H90" s="56"/>
      <c r="I90" s="57">
        <f t="shared" si="2"/>
        <v>0</v>
      </c>
      <c r="J90" s="60"/>
    </row>
    <row r="91" spans="1:10" ht="16.5" x14ac:dyDescent="0.25">
      <c r="A91" s="52">
        <v>79</v>
      </c>
      <c r="B91" s="62">
        <v>1210</v>
      </c>
      <c r="C91" s="58" t="s">
        <v>151</v>
      </c>
      <c r="D91" s="55"/>
      <c r="E91" s="56"/>
      <c r="F91" s="56"/>
      <c r="G91" s="56"/>
      <c r="H91" s="56"/>
      <c r="I91" s="57">
        <f t="shared" si="2"/>
        <v>0</v>
      </c>
      <c r="J91" s="60"/>
    </row>
    <row r="92" spans="1:10" ht="16.5" x14ac:dyDescent="0.25">
      <c r="A92" s="52">
        <v>80</v>
      </c>
      <c r="B92" s="62">
        <v>1301</v>
      </c>
      <c r="C92" s="58" t="s">
        <v>152</v>
      </c>
      <c r="D92" s="55"/>
      <c r="E92" s="56"/>
      <c r="F92" s="56"/>
      <c r="G92" s="56"/>
      <c r="H92" s="56"/>
      <c r="I92" s="57">
        <f t="shared" si="2"/>
        <v>0</v>
      </c>
      <c r="J92" s="60"/>
    </row>
    <row r="93" spans="1:10" ht="16.5" x14ac:dyDescent="0.25">
      <c r="A93" s="52">
        <v>81</v>
      </c>
      <c r="B93" s="62">
        <v>1302</v>
      </c>
      <c r="C93" s="58" t="s">
        <v>153</v>
      </c>
      <c r="D93" s="55"/>
      <c r="E93" s="56"/>
      <c r="F93" s="56"/>
      <c r="G93" s="56"/>
      <c r="H93" s="56"/>
      <c r="I93" s="57">
        <f t="shared" si="2"/>
        <v>0</v>
      </c>
      <c r="J93" s="60"/>
    </row>
    <row r="94" spans="1:10" ht="16.5" x14ac:dyDescent="0.25">
      <c r="A94" s="52">
        <v>82</v>
      </c>
      <c r="B94" s="59">
        <v>1303</v>
      </c>
      <c r="C94" s="58" t="s">
        <v>154</v>
      </c>
      <c r="D94" s="55"/>
      <c r="E94" s="56"/>
      <c r="F94" s="56"/>
      <c r="G94" s="56"/>
      <c r="H94" s="56"/>
      <c r="I94" s="57">
        <f t="shared" si="2"/>
        <v>0</v>
      </c>
      <c r="J94" s="60"/>
    </row>
    <row r="95" spans="1:10" ht="16.5" x14ac:dyDescent="0.25">
      <c r="A95" s="52">
        <v>83</v>
      </c>
      <c r="B95" s="59">
        <v>1304</v>
      </c>
      <c r="C95" s="71" t="s">
        <v>155</v>
      </c>
      <c r="D95" s="66"/>
      <c r="E95" s="56"/>
      <c r="F95" s="56"/>
      <c r="G95" s="56"/>
      <c r="H95" s="56"/>
      <c r="I95" s="57">
        <f t="shared" si="2"/>
        <v>0</v>
      </c>
      <c r="J95" s="60"/>
    </row>
    <row r="96" spans="1:10" ht="16.5" x14ac:dyDescent="0.25">
      <c r="A96" s="52">
        <v>84</v>
      </c>
      <c r="B96" s="64">
        <v>1305</v>
      </c>
      <c r="C96" s="58" t="s">
        <v>156</v>
      </c>
      <c r="D96" s="55"/>
      <c r="E96" s="56"/>
      <c r="F96" s="56"/>
      <c r="G96" s="56"/>
      <c r="H96" s="56"/>
      <c r="I96" s="57">
        <f t="shared" si="2"/>
        <v>0</v>
      </c>
      <c r="J96" s="60"/>
    </row>
    <row r="97" spans="1:10" ht="16.5" x14ac:dyDescent="0.25">
      <c r="A97" s="52">
        <v>85</v>
      </c>
      <c r="B97" s="64">
        <v>1306</v>
      </c>
      <c r="C97" s="58" t="s">
        <v>157</v>
      </c>
      <c r="D97" s="55"/>
      <c r="E97" s="56"/>
      <c r="F97" s="56"/>
      <c r="G97" s="56"/>
      <c r="H97" s="56"/>
      <c r="I97" s="57">
        <f t="shared" si="2"/>
        <v>0</v>
      </c>
      <c r="J97" s="60"/>
    </row>
    <row r="98" spans="1:10" ht="16.5" x14ac:dyDescent="0.25">
      <c r="A98" s="52">
        <v>86</v>
      </c>
      <c r="B98" s="59">
        <v>1307</v>
      </c>
      <c r="C98" s="58" t="s">
        <v>158</v>
      </c>
      <c r="D98" s="55"/>
      <c r="E98" s="56"/>
      <c r="F98" s="56"/>
      <c r="G98" s="56"/>
      <c r="H98" s="56"/>
      <c r="I98" s="57">
        <f t="shared" si="2"/>
        <v>0</v>
      </c>
      <c r="J98" s="60"/>
    </row>
    <row r="99" spans="1:10" ht="16.5" x14ac:dyDescent="0.25">
      <c r="A99" s="52">
        <v>87</v>
      </c>
      <c r="B99" s="65">
        <v>1308</v>
      </c>
      <c r="C99" s="58" t="s">
        <v>159</v>
      </c>
      <c r="D99" s="55"/>
      <c r="E99" s="56"/>
      <c r="F99" s="56"/>
      <c r="G99" s="56"/>
      <c r="H99" s="56"/>
      <c r="I99" s="57">
        <f t="shared" si="2"/>
        <v>0</v>
      </c>
      <c r="J99" s="60"/>
    </row>
    <row r="100" spans="1:10" ht="16.5" x14ac:dyDescent="0.25">
      <c r="A100" s="52">
        <v>88</v>
      </c>
      <c r="B100" s="59">
        <v>1309</v>
      </c>
      <c r="C100" s="58" t="s">
        <v>160</v>
      </c>
      <c r="D100" s="55"/>
      <c r="E100" s="56"/>
      <c r="F100" s="56"/>
      <c r="G100" s="56"/>
      <c r="H100" s="56"/>
      <c r="I100" s="57">
        <f t="shared" si="2"/>
        <v>0</v>
      </c>
      <c r="J100" s="60"/>
    </row>
    <row r="101" spans="1:10" ht="16.5" x14ac:dyDescent="0.25">
      <c r="A101" s="52">
        <v>89</v>
      </c>
      <c r="B101" s="72">
        <v>1310</v>
      </c>
      <c r="C101" s="58"/>
      <c r="D101" s="55"/>
      <c r="E101" s="56"/>
      <c r="F101" s="56"/>
      <c r="G101" s="56"/>
      <c r="H101" s="56"/>
      <c r="I101" s="57">
        <f t="shared" si="2"/>
        <v>0</v>
      </c>
      <c r="J101" s="60"/>
    </row>
    <row r="102" spans="1:10" ht="16.5" x14ac:dyDescent="0.25">
      <c r="A102" s="52">
        <v>90</v>
      </c>
      <c r="B102" s="64">
        <v>1401</v>
      </c>
      <c r="C102" s="58" t="s">
        <v>161</v>
      </c>
      <c r="D102" s="55"/>
      <c r="E102" s="56"/>
      <c r="F102" s="56"/>
      <c r="G102" s="56"/>
      <c r="H102" s="56"/>
      <c r="I102" s="57">
        <f t="shared" si="2"/>
        <v>0</v>
      </c>
      <c r="J102" s="60"/>
    </row>
    <row r="103" spans="1:10" ht="16.5" x14ac:dyDescent="0.25">
      <c r="A103" s="52">
        <v>91</v>
      </c>
      <c r="B103" s="59">
        <v>1402</v>
      </c>
      <c r="C103" s="58" t="s">
        <v>162</v>
      </c>
      <c r="D103" s="55"/>
      <c r="E103" s="56"/>
      <c r="F103" s="56"/>
      <c r="G103" s="56"/>
      <c r="H103" s="56"/>
      <c r="I103" s="57">
        <f t="shared" si="2"/>
        <v>0</v>
      </c>
      <c r="J103" s="60"/>
    </row>
    <row r="104" spans="1:10" ht="16.5" x14ac:dyDescent="0.25">
      <c r="A104" s="52">
        <v>92</v>
      </c>
      <c r="B104" s="62">
        <v>1403</v>
      </c>
      <c r="C104" s="58" t="s">
        <v>163</v>
      </c>
      <c r="D104" s="55"/>
      <c r="E104" s="56"/>
      <c r="F104" s="56"/>
      <c r="G104" s="56"/>
      <c r="H104" s="56"/>
      <c r="I104" s="57">
        <f t="shared" si="2"/>
        <v>0</v>
      </c>
      <c r="J104" s="60"/>
    </row>
    <row r="105" spans="1:10" ht="16.5" x14ac:dyDescent="0.25">
      <c r="A105" s="52">
        <v>93</v>
      </c>
      <c r="B105" s="62">
        <v>1404</v>
      </c>
      <c r="C105" s="58" t="s">
        <v>164</v>
      </c>
      <c r="D105" s="55"/>
      <c r="E105" s="56"/>
      <c r="F105" s="56"/>
      <c r="G105" s="56"/>
      <c r="H105" s="56"/>
      <c r="I105" s="57">
        <f t="shared" si="2"/>
        <v>0</v>
      </c>
      <c r="J105" s="60"/>
    </row>
    <row r="106" spans="1:10" ht="16.5" x14ac:dyDescent="0.25">
      <c r="A106" s="52">
        <v>94</v>
      </c>
      <c r="B106" s="64">
        <v>1405</v>
      </c>
      <c r="C106" s="58" t="s">
        <v>165</v>
      </c>
      <c r="D106" s="55"/>
      <c r="E106" s="56"/>
      <c r="F106" s="56"/>
      <c r="G106" s="56"/>
      <c r="H106" s="56"/>
      <c r="I106" s="57">
        <f t="shared" si="2"/>
        <v>0</v>
      </c>
      <c r="J106" s="60"/>
    </row>
    <row r="107" spans="1:10" ht="16.5" x14ac:dyDescent="0.25">
      <c r="A107" s="52">
        <v>95</v>
      </c>
      <c r="B107" s="59">
        <v>1406</v>
      </c>
      <c r="C107" s="58" t="s">
        <v>166</v>
      </c>
      <c r="D107" s="55"/>
      <c r="E107" s="56"/>
      <c r="F107" s="56"/>
      <c r="G107" s="56"/>
      <c r="H107" s="56"/>
      <c r="I107" s="57">
        <f t="shared" si="2"/>
        <v>0</v>
      </c>
      <c r="J107" s="60"/>
    </row>
    <row r="108" spans="1:10" ht="16.5" x14ac:dyDescent="0.25">
      <c r="A108" s="52">
        <v>96</v>
      </c>
      <c r="B108" s="65">
        <v>1407</v>
      </c>
      <c r="C108" s="58" t="s">
        <v>167</v>
      </c>
      <c r="D108" s="55"/>
      <c r="E108" s="56"/>
      <c r="F108" s="56"/>
      <c r="G108" s="56"/>
      <c r="H108" s="56"/>
      <c r="I108" s="57">
        <f t="shared" si="2"/>
        <v>0</v>
      </c>
      <c r="J108" s="60"/>
    </row>
    <row r="109" spans="1:10" ht="16.5" x14ac:dyDescent="0.25">
      <c r="A109" s="52">
        <v>97</v>
      </c>
      <c r="B109" s="62">
        <v>1408</v>
      </c>
      <c r="C109" s="58" t="s">
        <v>168</v>
      </c>
      <c r="D109" s="55"/>
      <c r="E109" s="56"/>
      <c r="F109" s="56"/>
      <c r="G109" s="56"/>
      <c r="H109" s="56"/>
      <c r="I109" s="57">
        <f t="shared" si="2"/>
        <v>0</v>
      </c>
      <c r="J109" s="60"/>
    </row>
    <row r="110" spans="1:10" ht="16.5" x14ac:dyDescent="0.25">
      <c r="A110" s="52">
        <v>98</v>
      </c>
      <c r="B110" s="64">
        <v>1409</v>
      </c>
      <c r="C110" s="58" t="s">
        <v>169</v>
      </c>
      <c r="D110" s="55"/>
      <c r="E110" s="56"/>
      <c r="F110" s="56"/>
      <c r="G110" s="56"/>
      <c r="H110" s="56"/>
      <c r="I110" s="57">
        <f t="shared" si="2"/>
        <v>0</v>
      </c>
      <c r="J110" s="60"/>
    </row>
    <row r="111" spans="1:10" ht="16.5" x14ac:dyDescent="0.25">
      <c r="A111" s="52">
        <v>99</v>
      </c>
      <c r="B111" s="64">
        <v>1410</v>
      </c>
      <c r="C111" s="67" t="s">
        <v>170</v>
      </c>
      <c r="D111" s="66"/>
      <c r="E111" s="56"/>
      <c r="F111" s="56"/>
      <c r="G111" s="56"/>
      <c r="H111" s="56"/>
      <c r="I111" s="57">
        <f t="shared" si="2"/>
        <v>0</v>
      </c>
      <c r="J111" s="60"/>
    </row>
    <row r="112" spans="1:10" ht="16.5" x14ac:dyDescent="0.25">
      <c r="A112" s="52">
        <v>100</v>
      </c>
      <c r="B112" s="70">
        <v>1501</v>
      </c>
      <c r="C112" s="58" t="s">
        <v>171</v>
      </c>
      <c r="D112" s="55"/>
      <c r="E112" s="56"/>
      <c r="F112" s="56"/>
      <c r="G112" s="56"/>
      <c r="H112" s="56"/>
      <c r="I112" s="57">
        <f t="shared" si="2"/>
        <v>0</v>
      </c>
      <c r="J112" s="60"/>
    </row>
    <row r="113" spans="1:10" ht="16.5" x14ac:dyDescent="0.25">
      <c r="A113" s="52">
        <v>101</v>
      </c>
      <c r="B113" s="62">
        <v>1502</v>
      </c>
      <c r="C113" s="67" t="s">
        <v>172</v>
      </c>
      <c r="D113" s="66"/>
      <c r="E113" s="56"/>
      <c r="F113" s="56"/>
      <c r="G113" s="56"/>
      <c r="H113" s="56"/>
      <c r="I113" s="57">
        <f t="shared" si="2"/>
        <v>0</v>
      </c>
      <c r="J113" s="60"/>
    </row>
    <row r="114" spans="1:10" ht="16.5" x14ac:dyDescent="0.25">
      <c r="A114" s="52">
        <v>102</v>
      </c>
      <c r="B114" s="70">
        <v>1503</v>
      </c>
      <c r="C114" s="58" t="s">
        <v>173</v>
      </c>
      <c r="D114" s="55"/>
      <c r="E114" s="56"/>
      <c r="F114" s="56"/>
      <c r="G114" s="56"/>
      <c r="H114" s="56"/>
      <c r="I114" s="57">
        <f t="shared" si="2"/>
        <v>0</v>
      </c>
      <c r="J114" s="60"/>
    </row>
    <row r="115" spans="1:10" ht="16.5" x14ac:dyDescent="0.25">
      <c r="A115" s="52">
        <v>103</v>
      </c>
      <c r="B115" s="62">
        <v>1504</v>
      </c>
      <c r="C115" s="58" t="s">
        <v>174</v>
      </c>
      <c r="D115" s="55"/>
      <c r="E115" s="56"/>
      <c r="F115" s="56"/>
      <c r="G115" s="56"/>
      <c r="H115" s="56"/>
      <c r="I115" s="57">
        <f t="shared" si="2"/>
        <v>0</v>
      </c>
      <c r="J115" s="60"/>
    </row>
    <row r="116" spans="1:10" ht="16.5" x14ac:dyDescent="0.25">
      <c r="A116" s="52">
        <v>104</v>
      </c>
      <c r="B116" s="62">
        <v>1505</v>
      </c>
      <c r="C116" s="58" t="s">
        <v>175</v>
      </c>
      <c r="D116" s="55"/>
      <c r="E116" s="56"/>
      <c r="F116" s="56"/>
      <c r="G116" s="56"/>
      <c r="H116" s="56"/>
      <c r="I116" s="57">
        <f t="shared" si="2"/>
        <v>0</v>
      </c>
      <c r="J116" s="60"/>
    </row>
    <row r="117" spans="1:10" ht="16.5" x14ac:dyDescent="0.25">
      <c r="A117" s="52">
        <v>105</v>
      </c>
      <c r="B117" s="62">
        <v>1506</v>
      </c>
      <c r="C117" s="58" t="s">
        <v>176</v>
      </c>
      <c r="D117" s="55"/>
      <c r="E117" s="56"/>
      <c r="F117" s="56"/>
      <c r="G117" s="56"/>
      <c r="H117" s="56"/>
      <c r="I117" s="57">
        <f t="shared" si="2"/>
        <v>0</v>
      </c>
      <c r="J117" s="60"/>
    </row>
    <row r="118" spans="1:10" ht="16.5" x14ac:dyDescent="0.25">
      <c r="A118" s="52">
        <v>106</v>
      </c>
      <c r="B118" s="62">
        <v>1507</v>
      </c>
      <c r="C118" s="58" t="s">
        <v>177</v>
      </c>
      <c r="D118" s="55"/>
      <c r="E118" s="56"/>
      <c r="F118" s="56"/>
      <c r="G118" s="56"/>
      <c r="H118" s="56"/>
      <c r="I118" s="57">
        <f t="shared" si="2"/>
        <v>0</v>
      </c>
      <c r="J118" s="60"/>
    </row>
    <row r="119" spans="1:10" ht="16.5" x14ac:dyDescent="0.25">
      <c r="A119" s="52">
        <v>107</v>
      </c>
      <c r="B119" s="62">
        <v>1508</v>
      </c>
      <c r="C119" s="58" t="s">
        <v>178</v>
      </c>
      <c r="D119" s="55"/>
      <c r="E119" s="56"/>
      <c r="F119" s="56"/>
      <c r="G119" s="56"/>
      <c r="H119" s="56"/>
      <c r="I119" s="57">
        <f t="shared" si="2"/>
        <v>0</v>
      </c>
      <c r="J119" s="60"/>
    </row>
    <row r="120" spans="1:10" ht="16.5" x14ac:dyDescent="0.25">
      <c r="A120" s="52">
        <v>108</v>
      </c>
      <c r="B120" s="62">
        <v>1509</v>
      </c>
      <c r="C120" s="71" t="s">
        <v>179</v>
      </c>
      <c r="D120" s="66"/>
      <c r="E120" s="56"/>
      <c r="F120" s="56"/>
      <c r="G120" s="56"/>
      <c r="H120" s="56"/>
      <c r="I120" s="57">
        <f t="shared" si="2"/>
        <v>0</v>
      </c>
      <c r="J120" s="60"/>
    </row>
    <row r="121" spans="1:10" ht="16.5" x14ac:dyDescent="0.25">
      <c r="A121" s="52">
        <v>109</v>
      </c>
      <c r="B121" s="62">
        <v>1510</v>
      </c>
      <c r="C121" s="58" t="s">
        <v>180</v>
      </c>
      <c r="D121" s="55"/>
      <c r="E121" s="56"/>
      <c r="F121" s="56"/>
      <c r="G121" s="56"/>
      <c r="H121" s="56"/>
      <c r="I121" s="57">
        <f t="shared" si="2"/>
        <v>0</v>
      </c>
      <c r="J121" s="60"/>
    </row>
    <row r="122" spans="1:10" ht="16.5" x14ac:dyDescent="0.25">
      <c r="A122" s="52">
        <v>110</v>
      </c>
      <c r="B122" s="62">
        <v>1601</v>
      </c>
      <c r="C122" s="58" t="s">
        <v>181</v>
      </c>
      <c r="D122" s="55"/>
      <c r="E122" s="56"/>
      <c r="F122" s="56"/>
      <c r="G122" s="56"/>
      <c r="H122" s="56"/>
      <c r="I122" s="57">
        <f t="shared" si="2"/>
        <v>0</v>
      </c>
      <c r="J122" s="60"/>
    </row>
    <row r="123" spans="1:10" ht="16.5" x14ac:dyDescent="0.25">
      <c r="A123" s="52">
        <v>111</v>
      </c>
      <c r="B123" s="62">
        <v>1602</v>
      </c>
      <c r="C123" s="58" t="s">
        <v>182</v>
      </c>
      <c r="D123" s="55"/>
      <c r="E123" s="56"/>
      <c r="F123" s="56"/>
      <c r="G123" s="56"/>
      <c r="H123" s="56"/>
      <c r="I123" s="57">
        <f t="shared" si="2"/>
        <v>0</v>
      </c>
      <c r="J123" s="60"/>
    </row>
    <row r="124" spans="1:10" ht="16.5" x14ac:dyDescent="0.25">
      <c r="A124" s="52">
        <v>112</v>
      </c>
      <c r="B124" s="59">
        <v>1603</v>
      </c>
      <c r="C124" s="58" t="s">
        <v>183</v>
      </c>
      <c r="D124" s="55"/>
      <c r="E124" s="56"/>
      <c r="F124" s="56"/>
      <c r="G124" s="56"/>
      <c r="H124" s="56"/>
      <c r="I124" s="57">
        <f t="shared" si="2"/>
        <v>0</v>
      </c>
      <c r="J124" s="60"/>
    </row>
    <row r="125" spans="1:10" ht="16.5" x14ac:dyDescent="0.25">
      <c r="A125" s="52">
        <v>113</v>
      </c>
      <c r="B125" s="70">
        <v>1604</v>
      </c>
      <c r="C125" s="58" t="s">
        <v>184</v>
      </c>
      <c r="D125" s="55"/>
      <c r="E125" s="56"/>
      <c r="F125" s="56"/>
      <c r="G125" s="56"/>
      <c r="H125" s="56"/>
      <c r="I125" s="57">
        <f t="shared" si="2"/>
        <v>0</v>
      </c>
      <c r="J125" s="60"/>
    </row>
    <row r="126" spans="1:10" ht="16.5" x14ac:dyDescent="0.25">
      <c r="A126" s="52">
        <v>114</v>
      </c>
      <c r="B126" s="62">
        <v>1605</v>
      </c>
      <c r="C126" s="58" t="s">
        <v>185</v>
      </c>
      <c r="D126" s="55"/>
      <c r="E126" s="56"/>
      <c r="F126" s="56"/>
      <c r="G126" s="56"/>
      <c r="H126" s="56"/>
      <c r="I126" s="57">
        <f t="shared" si="2"/>
        <v>0</v>
      </c>
      <c r="J126" s="60"/>
    </row>
    <row r="127" spans="1:10" ht="16.5" x14ac:dyDescent="0.25">
      <c r="A127" s="52">
        <v>115</v>
      </c>
      <c r="B127" s="62">
        <v>1606</v>
      </c>
      <c r="C127" s="58" t="s">
        <v>186</v>
      </c>
      <c r="D127" s="55"/>
      <c r="E127" s="56"/>
      <c r="F127" s="56"/>
      <c r="G127" s="56"/>
      <c r="H127" s="56"/>
      <c r="I127" s="57">
        <f t="shared" si="2"/>
        <v>0</v>
      </c>
      <c r="J127" s="60"/>
    </row>
    <row r="128" spans="1:10" ht="16.5" x14ac:dyDescent="0.25">
      <c r="A128" s="52">
        <v>116</v>
      </c>
      <c r="B128" s="62">
        <v>1607</v>
      </c>
      <c r="C128" s="58" t="s">
        <v>187</v>
      </c>
      <c r="D128" s="55"/>
      <c r="E128" s="56"/>
      <c r="F128" s="56"/>
      <c r="G128" s="56"/>
      <c r="H128" s="56"/>
      <c r="I128" s="57">
        <f t="shared" si="2"/>
        <v>0</v>
      </c>
      <c r="J128" s="60"/>
    </row>
    <row r="129" spans="1:10" ht="16.5" x14ac:dyDescent="0.25">
      <c r="A129" s="52">
        <v>117</v>
      </c>
      <c r="B129" s="70">
        <v>1608</v>
      </c>
      <c r="C129" s="58" t="s">
        <v>188</v>
      </c>
      <c r="D129" s="55"/>
      <c r="E129" s="56"/>
      <c r="F129" s="56"/>
      <c r="G129" s="56"/>
      <c r="H129" s="56"/>
      <c r="I129" s="57">
        <f t="shared" si="2"/>
        <v>0</v>
      </c>
      <c r="J129" s="60"/>
    </row>
    <row r="130" spans="1:10" ht="16.5" x14ac:dyDescent="0.25">
      <c r="A130" s="52">
        <v>118</v>
      </c>
      <c r="B130" s="62">
        <v>1609</v>
      </c>
      <c r="C130" s="58" t="s">
        <v>189</v>
      </c>
      <c r="D130" s="55"/>
      <c r="E130" s="56"/>
      <c r="F130" s="56"/>
      <c r="G130" s="56"/>
      <c r="H130" s="56"/>
      <c r="I130" s="57">
        <f t="shared" si="2"/>
        <v>0</v>
      </c>
      <c r="J130" s="60"/>
    </row>
    <row r="131" spans="1:10" ht="16.5" x14ac:dyDescent="0.25">
      <c r="A131" s="52">
        <v>119</v>
      </c>
      <c r="B131" s="59">
        <v>1610</v>
      </c>
      <c r="C131" s="58" t="s">
        <v>190</v>
      </c>
      <c r="D131" s="55"/>
      <c r="E131" s="56"/>
      <c r="F131" s="56"/>
      <c r="G131" s="56"/>
      <c r="H131" s="56"/>
      <c r="I131" s="57">
        <f t="shared" ref="I131:I191" si="3">H131+G131+F131+E131</f>
        <v>0</v>
      </c>
      <c r="J131" s="60"/>
    </row>
    <row r="132" spans="1:10" ht="16.5" x14ac:dyDescent="0.25">
      <c r="A132" s="52">
        <v>120</v>
      </c>
      <c r="B132" s="59">
        <v>1701</v>
      </c>
      <c r="C132" s="67" t="s">
        <v>191</v>
      </c>
      <c r="D132" s="66"/>
      <c r="E132" s="56"/>
      <c r="F132" s="56"/>
      <c r="G132" s="56"/>
      <c r="H132" s="56"/>
      <c r="I132" s="57">
        <f t="shared" si="3"/>
        <v>0</v>
      </c>
      <c r="J132" s="60"/>
    </row>
    <row r="133" spans="1:10" ht="16.5" x14ac:dyDescent="0.25">
      <c r="A133" s="52">
        <v>121</v>
      </c>
      <c r="B133" s="70">
        <v>1702</v>
      </c>
      <c r="C133" s="58" t="s">
        <v>192</v>
      </c>
      <c r="D133" s="55"/>
      <c r="E133" s="56"/>
      <c r="F133" s="56"/>
      <c r="G133" s="56"/>
      <c r="H133" s="56"/>
      <c r="I133" s="57">
        <f t="shared" si="3"/>
        <v>0</v>
      </c>
      <c r="J133" s="60"/>
    </row>
    <row r="134" spans="1:10" ht="16.5" x14ac:dyDescent="0.25">
      <c r="A134" s="52">
        <v>122</v>
      </c>
      <c r="B134" s="59">
        <v>1703</v>
      </c>
      <c r="C134" s="58" t="s">
        <v>193</v>
      </c>
      <c r="D134" s="55"/>
      <c r="E134" s="56"/>
      <c r="F134" s="56"/>
      <c r="G134" s="56"/>
      <c r="H134" s="56"/>
      <c r="I134" s="57">
        <f t="shared" si="3"/>
        <v>0</v>
      </c>
      <c r="J134" s="60"/>
    </row>
    <row r="135" spans="1:10" ht="16.5" x14ac:dyDescent="0.25">
      <c r="A135" s="52">
        <v>123</v>
      </c>
      <c r="B135" s="59">
        <v>1704</v>
      </c>
      <c r="C135" s="58" t="s">
        <v>194</v>
      </c>
      <c r="D135" s="55"/>
      <c r="E135" s="56"/>
      <c r="F135" s="56"/>
      <c r="G135" s="56"/>
      <c r="H135" s="56"/>
      <c r="I135" s="57">
        <f t="shared" si="3"/>
        <v>0</v>
      </c>
      <c r="J135" s="60"/>
    </row>
    <row r="136" spans="1:10" ht="16.5" x14ac:dyDescent="0.25">
      <c r="A136" s="52">
        <v>124</v>
      </c>
      <c r="B136" s="59">
        <v>1705</v>
      </c>
      <c r="C136" s="58" t="s">
        <v>195</v>
      </c>
      <c r="D136" s="55"/>
      <c r="E136" s="56"/>
      <c r="F136" s="56"/>
      <c r="G136" s="56"/>
      <c r="H136" s="56"/>
      <c r="I136" s="57">
        <f t="shared" si="3"/>
        <v>0</v>
      </c>
      <c r="J136" s="60"/>
    </row>
    <row r="137" spans="1:10" ht="16.5" x14ac:dyDescent="0.25">
      <c r="A137" s="52">
        <v>125</v>
      </c>
      <c r="B137" s="59">
        <v>1706</v>
      </c>
      <c r="C137" s="58" t="s">
        <v>196</v>
      </c>
      <c r="D137" s="55"/>
      <c r="E137" s="56"/>
      <c r="F137" s="56"/>
      <c r="G137" s="56"/>
      <c r="H137" s="56"/>
      <c r="I137" s="57">
        <f t="shared" si="3"/>
        <v>0</v>
      </c>
      <c r="J137" s="60"/>
    </row>
    <row r="138" spans="1:10" ht="16.5" x14ac:dyDescent="0.25">
      <c r="A138" s="52">
        <v>126</v>
      </c>
      <c r="B138" s="69">
        <v>1707</v>
      </c>
      <c r="C138" s="58" t="s">
        <v>197</v>
      </c>
      <c r="D138" s="55"/>
      <c r="E138" s="56"/>
      <c r="F138" s="56"/>
      <c r="G138" s="56"/>
      <c r="H138" s="56"/>
      <c r="I138" s="57">
        <f t="shared" si="3"/>
        <v>0</v>
      </c>
      <c r="J138" s="60"/>
    </row>
    <row r="139" spans="1:10" ht="16.5" x14ac:dyDescent="0.25">
      <c r="A139" s="52">
        <v>127</v>
      </c>
      <c r="B139" s="59">
        <v>1708</v>
      </c>
      <c r="C139" s="58" t="s">
        <v>198</v>
      </c>
      <c r="D139" s="55"/>
      <c r="E139" s="56"/>
      <c r="F139" s="56"/>
      <c r="G139" s="56"/>
      <c r="H139" s="56"/>
      <c r="I139" s="57">
        <f t="shared" si="3"/>
        <v>0</v>
      </c>
      <c r="J139" s="60"/>
    </row>
    <row r="140" spans="1:10" ht="16.5" x14ac:dyDescent="0.25">
      <c r="A140" s="52">
        <v>128</v>
      </c>
      <c r="B140" s="64">
        <v>1709</v>
      </c>
      <c r="C140" s="58" t="s">
        <v>199</v>
      </c>
      <c r="D140" s="55"/>
      <c r="E140" s="56"/>
      <c r="F140" s="56"/>
      <c r="G140" s="56"/>
      <c r="H140" s="56"/>
      <c r="I140" s="57">
        <f t="shared" si="3"/>
        <v>0</v>
      </c>
      <c r="J140" s="60"/>
    </row>
    <row r="141" spans="1:10" ht="16.5" x14ac:dyDescent="0.25">
      <c r="A141" s="52">
        <v>129</v>
      </c>
      <c r="B141" s="64">
        <v>1710</v>
      </c>
      <c r="C141" s="58" t="s">
        <v>200</v>
      </c>
      <c r="D141" s="55"/>
      <c r="E141" s="56"/>
      <c r="F141" s="56"/>
      <c r="G141" s="56"/>
      <c r="H141" s="56"/>
      <c r="I141" s="57">
        <f t="shared" si="3"/>
        <v>0</v>
      </c>
      <c r="J141" s="60"/>
    </row>
    <row r="142" spans="1:10" ht="16.5" x14ac:dyDescent="0.25">
      <c r="A142" s="52">
        <v>130</v>
      </c>
      <c r="B142" s="64">
        <v>1801</v>
      </c>
      <c r="C142" s="58" t="s">
        <v>201</v>
      </c>
      <c r="D142" s="55"/>
      <c r="E142" s="56"/>
      <c r="F142" s="56"/>
      <c r="G142" s="56"/>
      <c r="H142" s="56"/>
      <c r="I142" s="57">
        <f t="shared" si="3"/>
        <v>0</v>
      </c>
      <c r="J142" s="60"/>
    </row>
    <row r="143" spans="1:10" ht="16.5" x14ac:dyDescent="0.25">
      <c r="A143" s="52">
        <v>131</v>
      </c>
      <c r="B143" s="62">
        <v>1802</v>
      </c>
      <c r="C143" s="58" t="s">
        <v>202</v>
      </c>
      <c r="D143" s="55">
        <v>1</v>
      </c>
      <c r="E143" s="56"/>
      <c r="F143" s="56"/>
      <c r="G143" s="56"/>
      <c r="H143" s="56">
        <v>472480</v>
      </c>
      <c r="I143" s="57">
        <f t="shared" si="3"/>
        <v>472480</v>
      </c>
      <c r="J143" s="60"/>
    </row>
    <row r="144" spans="1:10" ht="16.5" x14ac:dyDescent="0.25">
      <c r="A144" s="52">
        <v>132</v>
      </c>
      <c r="B144" s="62">
        <v>1803</v>
      </c>
      <c r="C144" s="58" t="s">
        <v>203</v>
      </c>
      <c r="D144" s="55"/>
      <c r="E144" s="56"/>
      <c r="F144" s="56"/>
      <c r="G144" s="56"/>
      <c r="H144" s="56"/>
      <c r="I144" s="57">
        <f t="shared" si="3"/>
        <v>0</v>
      </c>
      <c r="J144" s="60"/>
    </row>
    <row r="145" spans="1:10" ht="16.5" x14ac:dyDescent="0.25">
      <c r="A145" s="52">
        <v>133</v>
      </c>
      <c r="B145" s="62">
        <v>1804</v>
      </c>
      <c r="C145" s="58" t="s">
        <v>204</v>
      </c>
      <c r="D145" s="55"/>
      <c r="E145" s="56"/>
      <c r="F145" s="56"/>
      <c r="G145" s="56"/>
      <c r="H145" s="56"/>
      <c r="I145" s="57">
        <f t="shared" si="3"/>
        <v>0</v>
      </c>
      <c r="J145" s="60"/>
    </row>
    <row r="146" spans="1:10" ht="16.5" x14ac:dyDescent="0.25">
      <c r="A146" s="52">
        <v>134</v>
      </c>
      <c r="B146" s="59">
        <v>1805</v>
      </c>
      <c r="C146" s="58" t="s">
        <v>205</v>
      </c>
      <c r="D146" s="55"/>
      <c r="E146" s="56"/>
      <c r="F146" s="56"/>
      <c r="G146" s="56"/>
      <c r="H146" s="56"/>
      <c r="I146" s="57">
        <f t="shared" si="3"/>
        <v>0</v>
      </c>
      <c r="J146" s="60"/>
    </row>
    <row r="147" spans="1:10" ht="16.5" x14ac:dyDescent="0.25">
      <c r="A147" s="52">
        <v>135</v>
      </c>
      <c r="B147" s="62">
        <v>1806</v>
      </c>
      <c r="C147" s="58" t="s">
        <v>206</v>
      </c>
      <c r="D147" s="55"/>
      <c r="E147" s="56"/>
      <c r="F147" s="56"/>
      <c r="G147" s="56"/>
      <c r="H147" s="56"/>
      <c r="I147" s="57">
        <f t="shared" si="3"/>
        <v>0</v>
      </c>
      <c r="J147" s="60"/>
    </row>
    <row r="148" spans="1:10" ht="16.5" x14ac:dyDescent="0.25">
      <c r="A148" s="52">
        <v>136</v>
      </c>
      <c r="B148" s="59">
        <v>1807</v>
      </c>
      <c r="C148" s="58" t="s">
        <v>207</v>
      </c>
      <c r="D148" s="55"/>
      <c r="E148" s="56"/>
      <c r="F148" s="56"/>
      <c r="G148" s="56"/>
      <c r="H148" s="56"/>
      <c r="I148" s="57">
        <f t="shared" si="3"/>
        <v>0</v>
      </c>
      <c r="J148" s="60"/>
    </row>
    <row r="149" spans="1:10" ht="16.5" x14ac:dyDescent="0.25">
      <c r="A149" s="52">
        <v>137</v>
      </c>
      <c r="B149" s="62">
        <v>1808</v>
      </c>
      <c r="C149" s="58" t="s">
        <v>208</v>
      </c>
      <c r="D149" s="55"/>
      <c r="E149" s="56"/>
      <c r="F149" s="56"/>
      <c r="G149" s="56"/>
      <c r="H149" s="56"/>
      <c r="I149" s="57">
        <f t="shared" si="3"/>
        <v>0</v>
      </c>
      <c r="J149" s="60"/>
    </row>
    <row r="150" spans="1:10" ht="16.5" x14ac:dyDescent="0.25">
      <c r="A150" s="52">
        <v>138</v>
      </c>
      <c r="B150" s="59">
        <v>1809</v>
      </c>
      <c r="C150" s="58" t="s">
        <v>209</v>
      </c>
      <c r="D150" s="55">
        <v>2</v>
      </c>
      <c r="E150" s="56"/>
      <c r="F150" s="56"/>
      <c r="G150" s="56"/>
      <c r="H150" s="56">
        <v>750470</v>
      </c>
      <c r="I150" s="57">
        <f t="shared" si="3"/>
        <v>750470</v>
      </c>
      <c r="J150" s="60"/>
    </row>
    <row r="151" spans="1:10" ht="16.5" x14ac:dyDescent="0.25">
      <c r="A151" s="52">
        <v>139</v>
      </c>
      <c r="B151" s="62">
        <v>1810</v>
      </c>
      <c r="C151" s="58" t="s">
        <v>210</v>
      </c>
      <c r="D151" s="55"/>
      <c r="E151" s="56"/>
      <c r="F151" s="56"/>
      <c r="G151" s="56"/>
      <c r="H151" s="56"/>
      <c r="I151" s="57">
        <f t="shared" si="3"/>
        <v>0</v>
      </c>
      <c r="J151" s="60"/>
    </row>
    <row r="152" spans="1:10" ht="16.5" x14ac:dyDescent="0.25">
      <c r="A152" s="52">
        <v>140</v>
      </c>
      <c r="B152" s="62">
        <v>1901</v>
      </c>
      <c r="C152" s="58" t="s">
        <v>211</v>
      </c>
      <c r="D152" s="55"/>
      <c r="E152" s="56"/>
      <c r="F152" s="56"/>
      <c r="G152" s="56"/>
      <c r="H152" s="56"/>
      <c r="I152" s="57">
        <f t="shared" si="3"/>
        <v>0</v>
      </c>
      <c r="J152" s="60"/>
    </row>
    <row r="153" spans="1:10" ht="16.5" x14ac:dyDescent="0.25">
      <c r="A153" s="52">
        <v>141</v>
      </c>
      <c r="B153" s="59">
        <v>1902</v>
      </c>
      <c r="C153" s="58" t="s">
        <v>212</v>
      </c>
      <c r="D153" s="55"/>
      <c r="E153" s="56"/>
      <c r="F153" s="56"/>
      <c r="G153" s="56"/>
      <c r="H153" s="56"/>
      <c r="I153" s="57">
        <f t="shared" si="3"/>
        <v>0</v>
      </c>
      <c r="J153" s="60"/>
    </row>
    <row r="154" spans="1:10" ht="16.5" x14ac:dyDescent="0.25">
      <c r="A154" s="52">
        <v>142</v>
      </c>
      <c r="B154" s="62">
        <v>1903</v>
      </c>
      <c r="C154" s="58" t="s">
        <v>213</v>
      </c>
      <c r="D154" s="55"/>
      <c r="E154" s="56"/>
      <c r="F154" s="56"/>
      <c r="G154" s="56"/>
      <c r="H154" s="56"/>
      <c r="I154" s="57">
        <f t="shared" si="3"/>
        <v>0</v>
      </c>
      <c r="J154" s="60"/>
    </row>
    <row r="155" spans="1:10" ht="16.5" x14ac:dyDescent="0.25">
      <c r="A155" s="52">
        <v>143</v>
      </c>
      <c r="B155" s="61">
        <v>1904</v>
      </c>
      <c r="C155" s="58"/>
      <c r="D155" s="55"/>
      <c r="E155" s="56"/>
      <c r="F155" s="56"/>
      <c r="G155" s="56"/>
      <c r="H155" s="56"/>
      <c r="I155" s="57">
        <f t="shared" si="3"/>
        <v>0</v>
      </c>
      <c r="J155" s="60"/>
    </row>
    <row r="156" spans="1:10" ht="16.5" x14ac:dyDescent="0.25">
      <c r="A156" s="52">
        <v>144</v>
      </c>
      <c r="B156" s="70">
        <v>1905</v>
      </c>
      <c r="C156" s="58" t="s">
        <v>214</v>
      </c>
      <c r="D156" s="55"/>
      <c r="E156" s="56"/>
      <c r="F156" s="56"/>
      <c r="G156" s="56"/>
      <c r="H156" s="56"/>
      <c r="I156" s="57">
        <f t="shared" si="3"/>
        <v>0</v>
      </c>
      <c r="J156" s="60"/>
    </row>
    <row r="157" spans="1:10" ht="16.5" x14ac:dyDescent="0.25">
      <c r="A157" s="52">
        <v>145</v>
      </c>
      <c r="B157" s="59">
        <v>1906</v>
      </c>
      <c r="C157" s="58" t="s">
        <v>215</v>
      </c>
      <c r="D157" s="55"/>
      <c r="E157" s="56"/>
      <c r="F157" s="56"/>
      <c r="G157" s="56"/>
      <c r="H157" s="56"/>
      <c r="I157" s="57">
        <f t="shared" si="3"/>
        <v>0</v>
      </c>
      <c r="J157" s="60"/>
    </row>
    <row r="158" spans="1:10" ht="16.5" x14ac:dyDescent="0.25">
      <c r="A158" s="52">
        <v>146</v>
      </c>
      <c r="B158" s="62">
        <v>1907</v>
      </c>
      <c r="C158" s="58" t="s">
        <v>216</v>
      </c>
      <c r="D158" s="55"/>
      <c r="E158" s="56"/>
      <c r="F158" s="56"/>
      <c r="G158" s="56"/>
      <c r="H158" s="56"/>
      <c r="I158" s="57">
        <f t="shared" si="3"/>
        <v>0</v>
      </c>
      <c r="J158" s="60"/>
    </row>
    <row r="159" spans="1:10" ht="16.5" x14ac:dyDescent="0.25">
      <c r="A159" s="52">
        <v>147</v>
      </c>
      <c r="B159" s="59">
        <v>1908</v>
      </c>
      <c r="C159" s="58" t="s">
        <v>217</v>
      </c>
      <c r="D159" s="55"/>
      <c r="E159" s="56"/>
      <c r="F159" s="56"/>
      <c r="G159" s="56"/>
      <c r="H159" s="56"/>
      <c r="I159" s="57">
        <f t="shared" si="3"/>
        <v>0</v>
      </c>
      <c r="J159" s="60"/>
    </row>
    <row r="160" spans="1:10" ht="16.5" x14ac:dyDescent="0.25">
      <c r="A160" s="52">
        <v>148</v>
      </c>
      <c r="B160" s="59">
        <v>1909</v>
      </c>
      <c r="C160" s="58" t="s">
        <v>218</v>
      </c>
      <c r="D160" s="55"/>
      <c r="E160" s="56"/>
      <c r="F160" s="56"/>
      <c r="G160" s="56"/>
      <c r="H160" s="56"/>
      <c r="I160" s="57">
        <f t="shared" si="3"/>
        <v>0</v>
      </c>
      <c r="J160" s="60"/>
    </row>
    <row r="161" spans="1:10" ht="16.5" x14ac:dyDescent="0.25">
      <c r="A161" s="52">
        <v>149</v>
      </c>
      <c r="B161" s="59">
        <v>1910</v>
      </c>
      <c r="C161" s="58" t="s">
        <v>219</v>
      </c>
      <c r="D161" s="55"/>
      <c r="E161" s="56"/>
      <c r="F161" s="56"/>
      <c r="G161" s="56"/>
      <c r="H161" s="56"/>
      <c r="I161" s="57">
        <f t="shared" si="3"/>
        <v>0</v>
      </c>
      <c r="J161" s="60"/>
    </row>
    <row r="162" spans="1:10" ht="16.5" x14ac:dyDescent="0.25">
      <c r="A162" s="52">
        <v>150</v>
      </c>
      <c r="B162" s="59">
        <v>2001</v>
      </c>
      <c r="C162" s="58" t="s">
        <v>220</v>
      </c>
      <c r="D162" s="55"/>
      <c r="E162" s="56"/>
      <c r="F162" s="56"/>
      <c r="G162" s="56"/>
      <c r="H162" s="56"/>
      <c r="I162" s="57">
        <f t="shared" si="3"/>
        <v>0</v>
      </c>
      <c r="J162" s="60"/>
    </row>
    <row r="163" spans="1:10" ht="16.5" x14ac:dyDescent="0.25">
      <c r="A163" s="52">
        <v>151</v>
      </c>
      <c r="B163" s="61">
        <v>2002</v>
      </c>
      <c r="C163" s="58"/>
      <c r="D163" s="55"/>
      <c r="E163" s="56"/>
      <c r="F163" s="56"/>
      <c r="G163" s="56"/>
      <c r="H163" s="56"/>
      <c r="I163" s="57">
        <f t="shared" si="3"/>
        <v>0</v>
      </c>
      <c r="J163" s="60"/>
    </row>
    <row r="164" spans="1:10" ht="16.5" x14ac:dyDescent="0.25">
      <c r="A164" s="52">
        <v>152</v>
      </c>
      <c r="B164" s="73">
        <v>2003</v>
      </c>
      <c r="C164" s="58"/>
      <c r="D164" s="55"/>
      <c r="E164" s="56"/>
      <c r="F164" s="56"/>
      <c r="G164" s="56"/>
      <c r="H164" s="56"/>
      <c r="I164" s="57">
        <f t="shared" si="3"/>
        <v>0</v>
      </c>
      <c r="J164" s="60"/>
    </row>
    <row r="165" spans="1:10" ht="16.5" x14ac:dyDescent="0.25">
      <c r="A165" s="52">
        <v>153</v>
      </c>
      <c r="B165" s="59">
        <v>2004</v>
      </c>
      <c r="C165" s="58" t="s">
        <v>221</v>
      </c>
      <c r="D165" s="55"/>
      <c r="E165" s="56"/>
      <c r="F165" s="56"/>
      <c r="G165" s="56"/>
      <c r="H165" s="56"/>
      <c r="I165" s="57">
        <f t="shared" si="3"/>
        <v>0</v>
      </c>
      <c r="J165" s="60"/>
    </row>
    <row r="166" spans="1:10" ht="16.5" x14ac:dyDescent="0.25">
      <c r="A166" s="52">
        <v>154</v>
      </c>
      <c r="B166" s="62">
        <v>2005</v>
      </c>
      <c r="C166" s="58" t="s">
        <v>222</v>
      </c>
      <c r="D166" s="55"/>
      <c r="E166" s="56"/>
      <c r="F166" s="56"/>
      <c r="G166" s="56"/>
      <c r="H166" s="56"/>
      <c r="I166" s="57">
        <f t="shared" si="3"/>
        <v>0</v>
      </c>
      <c r="J166" s="60"/>
    </row>
    <row r="167" spans="1:10" ht="16.5" x14ac:dyDescent="0.25">
      <c r="A167" s="52">
        <v>155</v>
      </c>
      <c r="B167" s="62">
        <v>2006</v>
      </c>
      <c r="C167" s="58" t="s">
        <v>223</v>
      </c>
      <c r="D167" s="55"/>
      <c r="E167" s="56"/>
      <c r="F167" s="56"/>
      <c r="G167" s="56"/>
      <c r="H167" s="56"/>
      <c r="I167" s="57">
        <f t="shared" si="3"/>
        <v>0</v>
      </c>
      <c r="J167" s="60"/>
    </row>
    <row r="168" spans="1:10" ht="16.5" x14ac:dyDescent="0.25">
      <c r="A168" s="52">
        <v>156</v>
      </c>
      <c r="B168" s="59">
        <v>2007</v>
      </c>
      <c r="C168" s="58" t="s">
        <v>224</v>
      </c>
      <c r="D168" s="55"/>
      <c r="E168" s="56"/>
      <c r="F168" s="56"/>
      <c r="G168" s="56"/>
      <c r="H168" s="56"/>
      <c r="I168" s="57">
        <f t="shared" si="3"/>
        <v>0</v>
      </c>
      <c r="J168" s="60"/>
    </row>
    <row r="169" spans="1:10" ht="16.5" x14ac:dyDescent="0.25">
      <c r="A169" s="52">
        <v>157</v>
      </c>
      <c r="B169" s="69">
        <v>2008</v>
      </c>
      <c r="C169" s="58" t="s">
        <v>225</v>
      </c>
      <c r="D169" s="55"/>
      <c r="E169" s="56"/>
      <c r="F169" s="56"/>
      <c r="G169" s="56"/>
      <c r="H169" s="56"/>
      <c r="I169" s="57">
        <f t="shared" si="3"/>
        <v>0</v>
      </c>
      <c r="J169" s="60"/>
    </row>
    <row r="170" spans="1:10" ht="16.5" x14ac:dyDescent="0.25">
      <c r="A170" s="52">
        <v>158</v>
      </c>
      <c r="B170" s="59">
        <v>2009</v>
      </c>
      <c r="C170" s="58" t="s">
        <v>226</v>
      </c>
      <c r="D170" s="55"/>
      <c r="E170" s="56"/>
      <c r="F170" s="56"/>
      <c r="G170" s="56"/>
      <c r="H170" s="56"/>
      <c r="I170" s="57">
        <f t="shared" si="3"/>
        <v>0</v>
      </c>
      <c r="J170" s="60"/>
    </row>
    <row r="171" spans="1:10" ht="16.5" x14ac:dyDescent="0.25">
      <c r="A171" s="52">
        <v>159</v>
      </c>
      <c r="B171" s="59">
        <v>2010</v>
      </c>
      <c r="C171" s="58" t="s">
        <v>226</v>
      </c>
      <c r="D171" s="55"/>
      <c r="E171" s="56"/>
      <c r="F171" s="56"/>
      <c r="G171" s="56"/>
      <c r="H171" s="56"/>
      <c r="I171" s="57">
        <f t="shared" si="3"/>
        <v>0</v>
      </c>
      <c r="J171" s="60"/>
    </row>
    <row r="172" spans="1:10" ht="16.5" x14ac:dyDescent="0.25">
      <c r="A172" s="52">
        <v>160</v>
      </c>
      <c r="B172" s="61">
        <v>2101</v>
      </c>
      <c r="C172" s="74"/>
      <c r="D172" s="55"/>
      <c r="E172" s="56"/>
      <c r="F172" s="56"/>
      <c r="G172" s="56"/>
      <c r="H172" s="56"/>
      <c r="I172" s="57">
        <f t="shared" si="3"/>
        <v>0</v>
      </c>
      <c r="J172" s="60"/>
    </row>
    <row r="173" spans="1:10" ht="16.5" x14ac:dyDescent="0.25">
      <c r="A173" s="52">
        <v>161</v>
      </c>
      <c r="B173" s="64">
        <v>2102</v>
      </c>
      <c r="C173" s="58" t="s">
        <v>227</v>
      </c>
      <c r="D173" s="55"/>
      <c r="E173" s="56"/>
      <c r="F173" s="56"/>
      <c r="G173" s="56"/>
      <c r="H173" s="56"/>
      <c r="I173" s="57">
        <f t="shared" si="3"/>
        <v>0</v>
      </c>
      <c r="J173" s="60"/>
    </row>
    <row r="174" spans="1:10" ht="16.5" x14ac:dyDescent="0.25">
      <c r="A174" s="52">
        <v>162</v>
      </c>
      <c r="B174" s="62">
        <v>2103</v>
      </c>
      <c r="C174" s="58" t="s">
        <v>228</v>
      </c>
      <c r="D174" s="55"/>
      <c r="E174" s="56"/>
      <c r="F174" s="56"/>
      <c r="G174" s="56"/>
      <c r="H174" s="56"/>
      <c r="I174" s="57">
        <f t="shared" si="3"/>
        <v>0</v>
      </c>
      <c r="J174" s="60"/>
    </row>
    <row r="175" spans="1:10" ht="16.5" x14ac:dyDescent="0.25">
      <c r="A175" s="52">
        <v>163</v>
      </c>
      <c r="B175" s="59">
        <v>2104</v>
      </c>
      <c r="C175" s="58" t="s">
        <v>229</v>
      </c>
      <c r="D175" s="55"/>
      <c r="E175" s="56"/>
      <c r="F175" s="56"/>
      <c r="G175" s="56"/>
      <c r="H175" s="56"/>
      <c r="I175" s="57">
        <f t="shared" si="3"/>
        <v>0</v>
      </c>
      <c r="J175" s="60"/>
    </row>
    <row r="176" spans="1:10" ht="16.5" x14ac:dyDescent="0.25">
      <c r="A176" s="52">
        <v>164</v>
      </c>
      <c r="B176" s="59">
        <v>2105</v>
      </c>
      <c r="C176" s="58" t="s">
        <v>230</v>
      </c>
      <c r="D176" s="55"/>
      <c r="E176" s="56"/>
      <c r="F176" s="56"/>
      <c r="G176" s="56"/>
      <c r="H176" s="56"/>
      <c r="I176" s="57">
        <f t="shared" si="3"/>
        <v>0</v>
      </c>
      <c r="J176" s="60"/>
    </row>
    <row r="177" spans="1:10" ht="16.5" x14ac:dyDescent="0.25">
      <c r="A177" s="52">
        <v>165</v>
      </c>
      <c r="B177" s="59">
        <v>2106</v>
      </c>
      <c r="C177" s="58" t="s">
        <v>231</v>
      </c>
      <c r="D177" s="55"/>
      <c r="E177" s="56"/>
      <c r="F177" s="56"/>
      <c r="G177" s="56"/>
      <c r="H177" s="56"/>
      <c r="I177" s="57">
        <f t="shared" si="3"/>
        <v>0</v>
      </c>
      <c r="J177" s="60"/>
    </row>
    <row r="178" spans="1:10" ht="16.5" x14ac:dyDescent="0.25">
      <c r="A178" s="52">
        <v>166</v>
      </c>
      <c r="B178" s="59">
        <v>2107</v>
      </c>
      <c r="C178" s="58" t="s">
        <v>232</v>
      </c>
      <c r="D178" s="55"/>
      <c r="E178" s="56"/>
      <c r="F178" s="56"/>
      <c r="G178" s="56"/>
      <c r="H178" s="56"/>
      <c r="I178" s="57">
        <f t="shared" si="3"/>
        <v>0</v>
      </c>
      <c r="J178" s="60"/>
    </row>
    <row r="179" spans="1:10" ht="16.5" x14ac:dyDescent="0.25">
      <c r="A179" s="52">
        <v>167</v>
      </c>
      <c r="B179" s="59">
        <v>2108</v>
      </c>
      <c r="C179" s="58" t="s">
        <v>233</v>
      </c>
      <c r="D179" s="55"/>
      <c r="E179" s="56"/>
      <c r="F179" s="56"/>
      <c r="G179" s="56"/>
      <c r="H179" s="56"/>
      <c r="I179" s="57">
        <f t="shared" si="3"/>
        <v>0</v>
      </c>
      <c r="J179" s="60"/>
    </row>
    <row r="180" spans="1:10" ht="16.5" x14ac:dyDescent="0.25">
      <c r="A180" s="52">
        <v>168</v>
      </c>
      <c r="B180" s="59">
        <v>2109</v>
      </c>
      <c r="C180" s="58" t="s">
        <v>234</v>
      </c>
      <c r="D180" s="55"/>
      <c r="E180" s="56"/>
      <c r="F180" s="56"/>
      <c r="G180" s="56"/>
      <c r="H180" s="56"/>
      <c r="I180" s="57">
        <f t="shared" si="3"/>
        <v>0</v>
      </c>
      <c r="J180" s="60"/>
    </row>
    <row r="181" spans="1:10" ht="16.5" x14ac:dyDescent="0.25">
      <c r="A181" s="52">
        <v>169</v>
      </c>
      <c r="B181" s="59">
        <v>2110</v>
      </c>
      <c r="C181" s="58" t="s">
        <v>235</v>
      </c>
      <c r="D181" s="55"/>
      <c r="E181" s="56"/>
      <c r="F181" s="56"/>
      <c r="G181" s="56"/>
      <c r="H181" s="56"/>
      <c r="I181" s="57">
        <f t="shared" si="3"/>
        <v>0</v>
      </c>
      <c r="J181" s="60"/>
    </row>
    <row r="182" spans="1:10" ht="16.5" x14ac:dyDescent="0.25">
      <c r="A182" s="52">
        <v>170</v>
      </c>
      <c r="B182" s="59">
        <v>2201</v>
      </c>
      <c r="C182" s="60" t="s">
        <v>236</v>
      </c>
      <c r="D182" s="75"/>
      <c r="E182" s="56"/>
      <c r="F182" s="56"/>
      <c r="G182" s="56"/>
      <c r="H182" s="56"/>
      <c r="I182" s="57">
        <f t="shared" si="3"/>
        <v>0</v>
      </c>
      <c r="J182" s="60"/>
    </row>
    <row r="183" spans="1:10" ht="16.5" x14ac:dyDescent="0.25">
      <c r="A183" s="52">
        <v>171</v>
      </c>
      <c r="B183" s="59">
        <v>2202</v>
      </c>
      <c r="C183" s="60" t="s">
        <v>237</v>
      </c>
      <c r="D183" s="75"/>
      <c r="E183" s="56"/>
      <c r="F183" s="56"/>
      <c r="G183" s="56"/>
      <c r="H183" s="56"/>
      <c r="I183" s="57">
        <f t="shared" si="3"/>
        <v>0</v>
      </c>
      <c r="J183" s="60"/>
    </row>
    <row r="184" spans="1:10" ht="16.5" x14ac:dyDescent="0.25">
      <c r="A184" s="52">
        <v>172</v>
      </c>
      <c r="B184" s="69">
        <v>2203</v>
      </c>
      <c r="C184" s="60" t="s">
        <v>238</v>
      </c>
      <c r="D184" s="75"/>
      <c r="E184" s="56"/>
      <c r="F184" s="56"/>
      <c r="G184" s="56"/>
      <c r="H184" s="56"/>
      <c r="I184" s="57">
        <f t="shared" si="3"/>
        <v>0</v>
      </c>
      <c r="J184" s="60"/>
    </row>
    <row r="185" spans="1:10" ht="16.5" x14ac:dyDescent="0.25">
      <c r="A185" s="52">
        <v>173</v>
      </c>
      <c r="B185" s="61">
        <v>2204</v>
      </c>
      <c r="C185" s="60"/>
      <c r="D185" s="75"/>
      <c r="E185" s="56"/>
      <c r="F185" s="56"/>
      <c r="G185" s="56"/>
      <c r="H185" s="56"/>
      <c r="I185" s="57">
        <f t="shared" si="3"/>
        <v>0</v>
      </c>
      <c r="J185" s="60"/>
    </row>
    <row r="186" spans="1:10" ht="16.5" x14ac:dyDescent="0.25">
      <c r="A186" s="52">
        <v>174</v>
      </c>
      <c r="B186" s="61">
        <v>2205</v>
      </c>
      <c r="C186" s="60"/>
      <c r="D186" s="75"/>
      <c r="E186" s="56"/>
      <c r="F186" s="56"/>
      <c r="G186" s="56"/>
      <c r="H186" s="56"/>
      <c r="I186" s="57">
        <f t="shared" si="3"/>
        <v>0</v>
      </c>
      <c r="J186" s="60"/>
    </row>
    <row r="187" spans="1:10" ht="16.5" x14ac:dyDescent="0.25">
      <c r="A187" s="52">
        <v>175</v>
      </c>
      <c r="B187" s="61">
        <v>2206</v>
      </c>
      <c r="C187" s="60"/>
      <c r="D187" s="75"/>
      <c r="E187" s="56"/>
      <c r="F187" s="56"/>
      <c r="G187" s="56"/>
      <c r="H187" s="56"/>
      <c r="I187" s="57">
        <f t="shared" si="3"/>
        <v>0</v>
      </c>
      <c r="J187" s="60"/>
    </row>
    <row r="188" spans="1:10" ht="16.5" x14ac:dyDescent="0.25">
      <c r="A188" s="52">
        <v>176</v>
      </c>
      <c r="B188" s="59">
        <v>2207</v>
      </c>
      <c r="C188" s="60" t="s">
        <v>239</v>
      </c>
      <c r="D188" s="75"/>
      <c r="E188" s="56"/>
      <c r="F188" s="56"/>
      <c r="G188" s="56"/>
      <c r="H188" s="56"/>
      <c r="I188" s="57">
        <f t="shared" si="3"/>
        <v>0</v>
      </c>
      <c r="J188" s="60"/>
    </row>
    <row r="189" spans="1:10" ht="16.5" x14ac:dyDescent="0.25">
      <c r="A189" s="52">
        <v>177</v>
      </c>
      <c r="B189" s="59">
        <v>2208</v>
      </c>
      <c r="C189" s="60" t="s">
        <v>240</v>
      </c>
      <c r="D189" s="75"/>
      <c r="E189" s="56"/>
      <c r="F189" s="56"/>
      <c r="G189" s="56"/>
      <c r="H189" s="56"/>
      <c r="I189" s="57">
        <f t="shared" si="3"/>
        <v>0</v>
      </c>
      <c r="J189" s="60"/>
    </row>
    <row r="190" spans="1:10" ht="16.5" x14ac:dyDescent="0.25">
      <c r="A190" s="52">
        <v>178</v>
      </c>
      <c r="B190" s="69">
        <v>2209</v>
      </c>
      <c r="C190" s="60" t="s">
        <v>241</v>
      </c>
      <c r="D190" s="75"/>
      <c r="E190" s="56"/>
      <c r="F190" s="56"/>
      <c r="G190" s="56"/>
      <c r="H190" s="56"/>
      <c r="I190" s="57">
        <f t="shared" si="3"/>
        <v>0</v>
      </c>
      <c r="J190" s="60"/>
    </row>
    <row r="191" spans="1:10" ht="16.5" x14ac:dyDescent="0.25">
      <c r="A191" s="52">
        <v>179</v>
      </c>
      <c r="B191" s="59">
        <v>2210</v>
      </c>
      <c r="C191" s="60" t="s">
        <v>242</v>
      </c>
      <c r="D191" s="75"/>
      <c r="E191" s="56"/>
      <c r="F191" s="56"/>
      <c r="G191" s="56"/>
      <c r="H191" s="56"/>
      <c r="I191" s="57">
        <f t="shared" si="3"/>
        <v>0</v>
      </c>
      <c r="J191" s="60"/>
    </row>
    <row r="192" spans="1:10" ht="15" customHeight="1" x14ac:dyDescent="0.25">
      <c r="E192" s="76"/>
      <c r="F192" s="76"/>
      <c r="G192" s="76"/>
      <c r="H192" s="76"/>
      <c r="I192" s="77"/>
      <c r="J192" s="78"/>
    </row>
    <row r="193" spans="1:10" ht="15" customHeight="1" x14ac:dyDescent="0.25">
      <c r="B193" s="79"/>
      <c r="C193" s="80" t="s">
        <v>243</v>
      </c>
      <c r="E193" s="81"/>
      <c r="F193" s="81"/>
      <c r="G193" s="81"/>
      <c r="H193" s="81"/>
      <c r="I193" s="82"/>
      <c r="J193" s="83"/>
    </row>
    <row r="194" spans="1:10" ht="16.5" x14ac:dyDescent="0.25">
      <c r="B194" s="84"/>
      <c r="C194" s="80" t="s">
        <v>244</v>
      </c>
    </row>
    <row r="195" spans="1:10" x14ac:dyDescent="0.25">
      <c r="H195" s="47">
        <f>H198-F198</f>
        <v>4372000</v>
      </c>
      <c r="I195" s="39" t="s">
        <v>245</v>
      </c>
    </row>
    <row r="196" spans="1:10" x14ac:dyDescent="0.25">
      <c r="A196" s="246" t="s">
        <v>1</v>
      </c>
      <c r="B196" s="246" t="s">
        <v>21</v>
      </c>
      <c r="C196" s="246"/>
      <c r="D196" s="246" t="s">
        <v>246</v>
      </c>
      <c r="E196" s="246" t="s">
        <v>23</v>
      </c>
      <c r="F196" s="246" t="s">
        <v>247</v>
      </c>
      <c r="G196" s="246" t="s">
        <v>23</v>
      </c>
      <c r="H196" s="246" t="s">
        <v>4</v>
      </c>
      <c r="I196" s="247" t="s">
        <v>37</v>
      </c>
      <c r="J196" s="247"/>
    </row>
    <row r="197" spans="1:10" x14ac:dyDescent="0.25">
      <c r="A197" s="246"/>
      <c r="B197" s="246"/>
      <c r="C197" s="246"/>
      <c r="D197" s="246"/>
      <c r="E197" s="246"/>
      <c r="F197" s="246"/>
      <c r="G197" s="246"/>
      <c r="H197" s="246"/>
      <c r="I197" s="247"/>
      <c r="J197" s="247"/>
    </row>
    <row r="198" spans="1:10" ht="16.5" x14ac:dyDescent="0.25">
      <c r="A198" s="85"/>
      <c r="B198" s="86"/>
      <c r="C198" s="86"/>
      <c r="D198" s="86"/>
      <c r="E198" s="86"/>
      <c r="F198" s="87">
        <f t="shared" ref="F198" si="4">SUM(F199:F228)</f>
        <v>398000</v>
      </c>
      <c r="G198" s="87"/>
      <c r="H198" s="87">
        <f>SUM(H199:H228)</f>
        <v>4770000</v>
      </c>
      <c r="I198" s="88">
        <f>I6+H198</f>
        <v>8868080</v>
      </c>
      <c r="J198" s="89" t="s">
        <v>248</v>
      </c>
    </row>
    <row r="199" spans="1:10" ht="16.5" x14ac:dyDescent="0.25">
      <c r="A199" s="90">
        <v>1</v>
      </c>
      <c r="B199" s="248" t="s">
        <v>249</v>
      </c>
      <c r="C199" s="248"/>
      <c r="D199" s="91">
        <v>570000</v>
      </c>
      <c r="E199" s="92">
        <v>43192</v>
      </c>
      <c r="F199" s="91"/>
      <c r="G199" s="92"/>
      <c r="H199" s="91">
        <f>D199-F199</f>
        <v>570000</v>
      </c>
      <c r="I199" s="248"/>
      <c r="J199" s="248"/>
    </row>
    <row r="200" spans="1:10" ht="16.5" x14ac:dyDescent="0.25">
      <c r="A200" s="90">
        <v>2</v>
      </c>
      <c r="B200" s="248" t="s">
        <v>250</v>
      </c>
      <c r="C200" s="248"/>
      <c r="D200" s="91">
        <v>1200000</v>
      </c>
      <c r="E200" s="92">
        <v>43192</v>
      </c>
      <c r="F200" s="91"/>
      <c r="G200" s="92"/>
      <c r="H200" s="91">
        <f t="shared" ref="H200:H228" si="5">D200-F200</f>
        <v>1200000</v>
      </c>
      <c r="I200" s="248"/>
      <c r="J200" s="248"/>
    </row>
    <row r="201" spans="1:10" ht="16.5" x14ac:dyDescent="0.25">
      <c r="A201" s="90">
        <v>3</v>
      </c>
      <c r="B201" s="248" t="s">
        <v>251</v>
      </c>
      <c r="C201" s="248"/>
      <c r="D201" s="91">
        <v>1800000</v>
      </c>
      <c r="E201" s="92">
        <v>43193</v>
      </c>
      <c r="F201" s="91"/>
      <c r="G201" s="92"/>
      <c r="H201" s="91">
        <f t="shared" si="5"/>
        <v>1800000</v>
      </c>
      <c r="I201" s="248"/>
      <c r="J201" s="248"/>
    </row>
    <row r="202" spans="1:10" ht="16.5" x14ac:dyDescent="0.25">
      <c r="A202" s="90">
        <v>4</v>
      </c>
      <c r="B202" s="248" t="s">
        <v>252</v>
      </c>
      <c r="C202" s="248"/>
      <c r="D202" s="91"/>
      <c r="E202" s="92">
        <v>43192</v>
      </c>
      <c r="F202" s="91">
        <v>140000</v>
      </c>
      <c r="G202" s="92"/>
      <c r="H202" s="91"/>
      <c r="I202" s="248"/>
      <c r="J202" s="248"/>
    </row>
    <row r="203" spans="1:10" ht="16.5" x14ac:dyDescent="0.25">
      <c r="A203" s="90">
        <v>5</v>
      </c>
      <c r="B203" s="248" t="s">
        <v>253</v>
      </c>
      <c r="C203" s="248"/>
      <c r="D203" s="91"/>
      <c r="E203" s="92">
        <v>43193</v>
      </c>
      <c r="F203" s="91">
        <v>258000</v>
      </c>
      <c r="G203" s="92"/>
      <c r="H203" s="91"/>
      <c r="I203" s="248"/>
      <c r="J203" s="248"/>
    </row>
    <row r="204" spans="1:10" ht="16.5" x14ac:dyDescent="0.25">
      <c r="A204" s="90">
        <v>6</v>
      </c>
      <c r="B204" s="248" t="s">
        <v>254</v>
      </c>
      <c r="C204" s="248"/>
      <c r="D204" s="91"/>
      <c r="E204" s="92"/>
      <c r="F204" s="91"/>
      <c r="G204" s="92"/>
      <c r="H204" s="91">
        <f t="shared" si="5"/>
        <v>0</v>
      </c>
      <c r="I204" s="248"/>
      <c r="J204" s="248"/>
    </row>
    <row r="205" spans="1:10" ht="16.5" x14ac:dyDescent="0.25">
      <c r="A205" s="90">
        <v>7</v>
      </c>
      <c r="B205" s="248" t="s">
        <v>250</v>
      </c>
      <c r="C205" s="248"/>
      <c r="D205" s="91">
        <v>1200000</v>
      </c>
      <c r="E205" s="92">
        <v>43195</v>
      </c>
      <c r="F205" s="91"/>
      <c r="G205" s="92"/>
      <c r="H205" s="91">
        <f t="shared" si="5"/>
        <v>1200000</v>
      </c>
      <c r="I205" s="248"/>
      <c r="J205" s="248"/>
    </row>
    <row r="206" spans="1:10" ht="16.5" x14ac:dyDescent="0.25">
      <c r="A206" s="90">
        <v>8</v>
      </c>
      <c r="B206" s="248"/>
      <c r="C206" s="248"/>
      <c r="D206" s="91"/>
      <c r="E206" s="92"/>
      <c r="F206" s="91"/>
      <c r="G206" s="92"/>
      <c r="H206" s="91">
        <f t="shared" si="5"/>
        <v>0</v>
      </c>
      <c r="I206" s="248"/>
      <c r="J206" s="248"/>
    </row>
    <row r="207" spans="1:10" ht="16.5" x14ac:dyDescent="0.25">
      <c r="A207" s="90">
        <v>9</v>
      </c>
      <c r="B207" s="248"/>
      <c r="C207" s="248"/>
      <c r="D207" s="91"/>
      <c r="E207" s="92"/>
      <c r="F207" s="91"/>
      <c r="G207" s="92"/>
      <c r="H207" s="91">
        <f t="shared" si="5"/>
        <v>0</v>
      </c>
      <c r="I207" s="248"/>
      <c r="J207" s="248"/>
    </row>
    <row r="208" spans="1:10" ht="16.5" x14ac:dyDescent="0.25">
      <c r="A208" s="90">
        <v>10</v>
      </c>
      <c r="B208" s="248"/>
      <c r="C208" s="248"/>
      <c r="D208" s="91"/>
      <c r="E208" s="92"/>
      <c r="F208" s="91"/>
      <c r="G208" s="92"/>
      <c r="H208" s="91">
        <f t="shared" si="5"/>
        <v>0</v>
      </c>
      <c r="I208" s="248"/>
      <c r="J208" s="248"/>
    </row>
    <row r="209" spans="1:10" ht="16.5" x14ac:dyDescent="0.25">
      <c r="A209" s="90">
        <v>11</v>
      </c>
      <c r="B209" s="248"/>
      <c r="C209" s="248"/>
      <c r="D209" s="91"/>
      <c r="E209" s="92"/>
      <c r="F209" s="91"/>
      <c r="G209" s="92"/>
      <c r="H209" s="91">
        <f t="shared" si="5"/>
        <v>0</v>
      </c>
      <c r="I209" s="248"/>
      <c r="J209" s="248"/>
    </row>
    <row r="210" spans="1:10" ht="16.5" x14ac:dyDescent="0.25">
      <c r="A210" s="90">
        <v>12</v>
      </c>
      <c r="B210" s="248"/>
      <c r="C210" s="248"/>
      <c r="D210" s="91"/>
      <c r="E210" s="92"/>
      <c r="F210" s="91"/>
      <c r="G210" s="92"/>
      <c r="H210" s="91">
        <f t="shared" si="5"/>
        <v>0</v>
      </c>
      <c r="I210" s="248"/>
      <c r="J210" s="248"/>
    </row>
    <row r="211" spans="1:10" ht="16.5" x14ac:dyDescent="0.25">
      <c r="A211" s="90">
        <v>13</v>
      </c>
      <c r="B211" s="248"/>
      <c r="C211" s="248"/>
      <c r="D211" s="91"/>
      <c r="E211" s="92"/>
      <c r="F211" s="91"/>
      <c r="G211" s="92"/>
      <c r="H211" s="91">
        <f t="shared" si="5"/>
        <v>0</v>
      </c>
      <c r="I211" s="248"/>
      <c r="J211" s="248"/>
    </row>
    <row r="212" spans="1:10" ht="16.5" x14ac:dyDescent="0.25">
      <c r="A212" s="90">
        <v>14</v>
      </c>
      <c r="B212" s="248"/>
      <c r="C212" s="248"/>
      <c r="D212" s="91"/>
      <c r="E212" s="92"/>
      <c r="F212" s="91"/>
      <c r="G212" s="92"/>
      <c r="H212" s="91">
        <f t="shared" si="5"/>
        <v>0</v>
      </c>
      <c r="I212" s="248"/>
      <c r="J212" s="248"/>
    </row>
    <row r="213" spans="1:10" ht="16.5" x14ac:dyDescent="0.25">
      <c r="A213" s="90">
        <v>15</v>
      </c>
      <c r="B213" s="248"/>
      <c r="C213" s="248"/>
      <c r="D213" s="91"/>
      <c r="E213" s="92"/>
      <c r="F213" s="91"/>
      <c r="G213" s="92"/>
      <c r="H213" s="91">
        <f t="shared" si="5"/>
        <v>0</v>
      </c>
      <c r="I213" s="248"/>
      <c r="J213" s="248"/>
    </row>
    <row r="214" spans="1:10" ht="16.5" x14ac:dyDescent="0.25">
      <c r="A214" s="90">
        <v>16</v>
      </c>
      <c r="B214" s="248"/>
      <c r="C214" s="248"/>
      <c r="D214" s="91"/>
      <c r="E214" s="92"/>
      <c r="F214" s="91"/>
      <c r="G214" s="92"/>
      <c r="H214" s="91">
        <f t="shared" si="5"/>
        <v>0</v>
      </c>
      <c r="I214" s="248"/>
      <c r="J214" s="248"/>
    </row>
    <row r="215" spans="1:10" ht="16.5" x14ac:dyDescent="0.25">
      <c r="A215" s="90">
        <v>17</v>
      </c>
      <c r="B215" s="248"/>
      <c r="C215" s="248"/>
      <c r="D215" s="91"/>
      <c r="E215" s="92"/>
      <c r="F215" s="91"/>
      <c r="G215" s="92"/>
      <c r="H215" s="91">
        <f t="shared" si="5"/>
        <v>0</v>
      </c>
      <c r="I215" s="248"/>
      <c r="J215" s="248"/>
    </row>
    <row r="216" spans="1:10" ht="16.5" x14ac:dyDescent="0.25">
      <c r="A216" s="90">
        <v>18</v>
      </c>
      <c r="B216" s="248"/>
      <c r="C216" s="248"/>
      <c r="D216" s="91"/>
      <c r="E216" s="92"/>
      <c r="F216" s="91"/>
      <c r="G216" s="92"/>
      <c r="H216" s="91">
        <f t="shared" si="5"/>
        <v>0</v>
      </c>
      <c r="I216" s="248"/>
      <c r="J216" s="248"/>
    </row>
    <row r="217" spans="1:10" ht="16.5" x14ac:dyDescent="0.25">
      <c r="A217" s="90">
        <v>19</v>
      </c>
      <c r="B217" s="248"/>
      <c r="C217" s="248"/>
      <c r="D217" s="91"/>
      <c r="E217" s="92"/>
      <c r="F217" s="91"/>
      <c r="G217" s="92"/>
      <c r="H217" s="91">
        <f t="shared" si="5"/>
        <v>0</v>
      </c>
      <c r="I217" s="248"/>
      <c r="J217" s="248"/>
    </row>
    <row r="218" spans="1:10" ht="16.5" x14ac:dyDescent="0.25">
      <c r="A218" s="90">
        <v>20</v>
      </c>
      <c r="B218" s="248"/>
      <c r="C218" s="248"/>
      <c r="D218" s="91"/>
      <c r="E218" s="92"/>
      <c r="F218" s="91"/>
      <c r="G218" s="92"/>
      <c r="H218" s="91">
        <f t="shared" si="5"/>
        <v>0</v>
      </c>
      <c r="I218" s="248"/>
      <c r="J218" s="248"/>
    </row>
    <row r="219" spans="1:10" ht="16.5" x14ac:dyDescent="0.25">
      <c r="A219" s="90">
        <v>21</v>
      </c>
      <c r="B219" s="249"/>
      <c r="C219" s="249"/>
      <c r="D219" s="91"/>
      <c r="E219" s="92"/>
      <c r="F219" s="91"/>
      <c r="G219" s="92"/>
      <c r="H219" s="91">
        <f t="shared" si="5"/>
        <v>0</v>
      </c>
      <c r="I219" s="248"/>
      <c r="J219" s="248"/>
    </row>
    <row r="220" spans="1:10" ht="16.5" x14ac:dyDescent="0.25">
      <c r="A220" s="90">
        <v>22</v>
      </c>
      <c r="B220" s="248"/>
      <c r="C220" s="248"/>
      <c r="D220" s="91"/>
      <c r="E220" s="92"/>
      <c r="F220" s="91"/>
      <c r="G220" s="92"/>
      <c r="H220" s="91">
        <f t="shared" si="5"/>
        <v>0</v>
      </c>
      <c r="I220" s="248"/>
      <c r="J220" s="248"/>
    </row>
    <row r="221" spans="1:10" ht="16.5" x14ac:dyDescent="0.25">
      <c r="A221" s="90">
        <v>23</v>
      </c>
      <c r="B221" s="248"/>
      <c r="C221" s="248"/>
      <c r="D221" s="91"/>
      <c r="E221" s="92"/>
      <c r="F221" s="91"/>
      <c r="G221" s="92"/>
      <c r="H221" s="91">
        <f t="shared" si="5"/>
        <v>0</v>
      </c>
      <c r="I221" s="248"/>
      <c r="J221" s="248"/>
    </row>
    <row r="222" spans="1:10" ht="16.5" x14ac:dyDescent="0.25">
      <c r="A222" s="90">
        <v>24</v>
      </c>
      <c r="B222" s="248"/>
      <c r="C222" s="248"/>
      <c r="D222" s="91"/>
      <c r="E222" s="92"/>
      <c r="F222" s="91"/>
      <c r="G222" s="92"/>
      <c r="H222" s="91">
        <f t="shared" si="5"/>
        <v>0</v>
      </c>
      <c r="I222" s="248"/>
      <c r="J222" s="248"/>
    </row>
    <row r="223" spans="1:10" ht="16.5" x14ac:dyDescent="0.25">
      <c r="A223" s="90">
        <v>25</v>
      </c>
      <c r="B223" s="248"/>
      <c r="C223" s="248"/>
      <c r="D223" s="91"/>
      <c r="E223" s="92"/>
      <c r="F223" s="91"/>
      <c r="G223" s="92"/>
      <c r="H223" s="91">
        <f t="shared" si="5"/>
        <v>0</v>
      </c>
      <c r="I223" s="248"/>
      <c r="J223" s="248"/>
    </row>
    <row r="224" spans="1:10" ht="16.5" x14ac:dyDescent="0.25">
      <c r="A224" s="90">
        <v>26</v>
      </c>
      <c r="B224" s="248"/>
      <c r="C224" s="248"/>
      <c r="D224" s="91"/>
      <c r="E224" s="92"/>
      <c r="F224" s="91"/>
      <c r="G224" s="92"/>
      <c r="H224" s="91">
        <f t="shared" si="5"/>
        <v>0</v>
      </c>
      <c r="I224" s="248"/>
      <c r="J224" s="248"/>
    </row>
    <row r="225" spans="1:10" ht="16.5" x14ac:dyDescent="0.25">
      <c r="A225" s="90">
        <v>27</v>
      </c>
      <c r="B225" s="248"/>
      <c r="C225" s="248"/>
      <c r="D225" s="91"/>
      <c r="E225" s="92"/>
      <c r="F225" s="91"/>
      <c r="G225" s="92"/>
      <c r="H225" s="91">
        <f t="shared" si="5"/>
        <v>0</v>
      </c>
      <c r="I225" s="248"/>
      <c r="J225" s="248"/>
    </row>
    <row r="226" spans="1:10" ht="16.5" x14ac:dyDescent="0.25">
      <c r="A226" s="90">
        <v>28</v>
      </c>
      <c r="B226" s="248"/>
      <c r="C226" s="248"/>
      <c r="D226" s="91"/>
      <c r="E226" s="92"/>
      <c r="F226" s="91"/>
      <c r="G226" s="92"/>
      <c r="H226" s="91">
        <f t="shared" si="5"/>
        <v>0</v>
      </c>
      <c r="I226" s="248"/>
      <c r="J226" s="248"/>
    </row>
    <row r="227" spans="1:10" ht="16.5" x14ac:dyDescent="0.25">
      <c r="A227" s="90">
        <v>29</v>
      </c>
      <c r="B227" s="248"/>
      <c r="C227" s="248"/>
      <c r="D227" s="91"/>
      <c r="E227" s="92"/>
      <c r="F227" s="91"/>
      <c r="G227" s="92"/>
      <c r="H227" s="91">
        <f t="shared" si="5"/>
        <v>0</v>
      </c>
      <c r="I227" s="248"/>
      <c r="J227" s="248"/>
    </row>
    <row r="228" spans="1:10" ht="16.5" x14ac:dyDescent="0.25">
      <c r="A228" s="90">
        <v>30</v>
      </c>
      <c r="B228" s="248"/>
      <c r="C228" s="248"/>
      <c r="D228" s="91"/>
      <c r="E228" s="92"/>
      <c r="F228" s="91"/>
      <c r="G228" s="92"/>
      <c r="H228" s="91">
        <f t="shared" si="5"/>
        <v>0</v>
      </c>
      <c r="I228" s="248"/>
      <c r="J228" s="248"/>
    </row>
  </sheetData>
  <autoFilter ref="A10:D11"/>
  <mergeCells count="86">
    <mergeCell ref="B228:C228"/>
    <mergeCell ref="I228:J228"/>
    <mergeCell ref="B225:C225"/>
    <mergeCell ref="I225:J225"/>
    <mergeCell ref="B226:C226"/>
    <mergeCell ref="I226:J226"/>
    <mergeCell ref="B227:C227"/>
    <mergeCell ref="I227:J227"/>
    <mergeCell ref="B222:C222"/>
    <mergeCell ref="I222:J222"/>
    <mergeCell ref="B223:C223"/>
    <mergeCell ref="I223:J223"/>
    <mergeCell ref="B224:C224"/>
    <mergeCell ref="I224:J224"/>
    <mergeCell ref="B219:C219"/>
    <mergeCell ref="I219:J219"/>
    <mergeCell ref="B220:C220"/>
    <mergeCell ref="I220:J220"/>
    <mergeCell ref="B221:C221"/>
    <mergeCell ref="I221:J221"/>
    <mergeCell ref="B216:C216"/>
    <mergeCell ref="I216:J216"/>
    <mergeCell ref="B217:C217"/>
    <mergeCell ref="I217:J217"/>
    <mergeCell ref="B218:C218"/>
    <mergeCell ref="I218:J218"/>
    <mergeCell ref="B213:C213"/>
    <mergeCell ref="I213:J213"/>
    <mergeCell ref="B214:C214"/>
    <mergeCell ref="I214:J214"/>
    <mergeCell ref="B215:C215"/>
    <mergeCell ref="I215:J215"/>
    <mergeCell ref="B210:C210"/>
    <mergeCell ref="I210:J210"/>
    <mergeCell ref="B211:C211"/>
    <mergeCell ref="I211:J211"/>
    <mergeCell ref="B212:C212"/>
    <mergeCell ref="I212:J212"/>
    <mergeCell ref="B207:C207"/>
    <mergeCell ref="I207:J207"/>
    <mergeCell ref="B208:C208"/>
    <mergeCell ref="I208:J208"/>
    <mergeCell ref="B209:C209"/>
    <mergeCell ref="I209:J209"/>
    <mergeCell ref="B204:C204"/>
    <mergeCell ref="I204:J204"/>
    <mergeCell ref="B205:C205"/>
    <mergeCell ref="I205:J205"/>
    <mergeCell ref="B206:C206"/>
    <mergeCell ref="I206:J206"/>
    <mergeCell ref="B201:C201"/>
    <mergeCell ref="I201:J201"/>
    <mergeCell ref="B202:C202"/>
    <mergeCell ref="I202:J202"/>
    <mergeCell ref="B203:C203"/>
    <mergeCell ref="I203:J203"/>
    <mergeCell ref="H196:H197"/>
    <mergeCell ref="I196:J197"/>
    <mergeCell ref="B199:C199"/>
    <mergeCell ref="I199:J199"/>
    <mergeCell ref="B200:C200"/>
    <mergeCell ref="I200:J200"/>
    <mergeCell ref="G196:G197"/>
    <mergeCell ref="A196:A197"/>
    <mergeCell ref="B196:C197"/>
    <mergeCell ref="D196:D197"/>
    <mergeCell ref="E196:E197"/>
    <mergeCell ref="F196:F197"/>
    <mergeCell ref="C64:C65"/>
    <mergeCell ref="H64:H65"/>
    <mergeCell ref="J64:J65"/>
    <mergeCell ref="C3:I4"/>
    <mergeCell ref="C5:I5"/>
    <mergeCell ref="F10:F11"/>
    <mergeCell ref="G10:G11"/>
    <mergeCell ref="H10:H11"/>
    <mergeCell ref="I10:I11"/>
    <mergeCell ref="J10:J11"/>
    <mergeCell ref="C44:C45"/>
    <mergeCell ref="H44:H45"/>
    <mergeCell ref="J44:J45"/>
    <mergeCell ref="A10:A11"/>
    <mergeCell ref="B10:B11"/>
    <mergeCell ref="C10:C11"/>
    <mergeCell ref="D10:D11"/>
    <mergeCell ref="E10:E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zoomScale="120" zoomScaleNormal="120" workbookViewId="0">
      <selection activeCell="G5" sqref="G5"/>
    </sheetView>
  </sheetViews>
  <sheetFormatPr defaultRowHeight="15.75" x14ac:dyDescent="0.25"/>
  <cols>
    <col min="1" max="1" width="3.28515625" style="21" bestFit="1" customWidth="1"/>
    <col min="2" max="2" width="13.28515625" style="122" bestFit="1" customWidth="1"/>
    <col min="3" max="3" width="37.7109375" style="21" customWidth="1"/>
    <col min="4" max="4" width="15.140625" style="21" customWidth="1"/>
    <col min="5" max="5" width="14.42578125" style="21" customWidth="1"/>
    <col min="6" max="6" width="16" style="21" customWidth="1"/>
    <col min="7" max="16384" width="9.140625" style="21"/>
  </cols>
  <sheetData>
    <row r="2" spans="1:6" s="120" customFormat="1" ht="27" customHeight="1" x14ac:dyDescent="0.4">
      <c r="A2" s="250" t="s">
        <v>296</v>
      </c>
      <c r="B2" s="250"/>
      <c r="C2" s="250"/>
      <c r="D2" s="250"/>
      <c r="E2" s="250"/>
      <c r="F2" s="250"/>
    </row>
    <row r="4" spans="1:6" s="117" customFormat="1" ht="47.25" x14ac:dyDescent="0.25">
      <c r="A4" s="38"/>
      <c r="B4" s="121" t="s">
        <v>23</v>
      </c>
      <c r="C4" s="38" t="s">
        <v>21</v>
      </c>
      <c r="D4" s="38" t="s">
        <v>53</v>
      </c>
      <c r="E4" s="38" t="s">
        <v>54</v>
      </c>
      <c r="F4" s="38" t="s">
        <v>55</v>
      </c>
    </row>
    <row r="5" spans="1:6" s="125" customFormat="1" x14ac:dyDescent="0.25">
      <c r="A5" s="94"/>
      <c r="B5" s="123" t="s">
        <v>255</v>
      </c>
      <c r="C5" s="94"/>
      <c r="D5" s="124">
        <f>SUM(D6:D56)</f>
        <v>93440440</v>
      </c>
      <c r="E5" s="124">
        <f>SUM(E6:E56)</f>
        <v>5842492</v>
      </c>
      <c r="F5" s="124">
        <f>SUM(F6:F45)</f>
        <v>99282932</v>
      </c>
    </row>
    <row r="6" spans="1:6" ht="20.25" customHeight="1" x14ac:dyDescent="0.25">
      <c r="A6" s="152">
        <v>1</v>
      </c>
      <c r="B6" s="157">
        <v>43284</v>
      </c>
      <c r="C6" s="159" t="s">
        <v>297</v>
      </c>
      <c r="D6" s="93">
        <v>1000000</v>
      </c>
      <c r="E6" s="93"/>
      <c r="F6" s="126">
        <f t="shared" ref="F6:F32" si="0">SUM(D6:E6)</f>
        <v>1000000</v>
      </c>
    </row>
    <row r="7" spans="1:6" ht="20.25" customHeight="1" x14ac:dyDescent="0.25">
      <c r="A7" s="152">
        <v>2</v>
      </c>
      <c r="B7" s="157">
        <v>43293</v>
      </c>
      <c r="C7" s="159" t="s">
        <v>305</v>
      </c>
      <c r="D7" s="93">
        <v>200000</v>
      </c>
      <c r="E7" s="93"/>
      <c r="F7" s="126">
        <f t="shared" si="0"/>
        <v>200000</v>
      </c>
    </row>
    <row r="8" spans="1:6" ht="33" customHeight="1" x14ac:dyDescent="0.25">
      <c r="A8" s="152">
        <v>3</v>
      </c>
      <c r="B8" s="157">
        <v>43291</v>
      </c>
      <c r="C8" s="159" t="s">
        <v>298</v>
      </c>
      <c r="D8" s="93">
        <v>22744800</v>
      </c>
      <c r="E8" s="93">
        <v>2274480</v>
      </c>
      <c r="F8" s="126">
        <f t="shared" si="0"/>
        <v>25019280</v>
      </c>
    </row>
    <row r="9" spans="1:6" ht="28.5" customHeight="1" x14ac:dyDescent="0.25">
      <c r="A9" s="152">
        <v>4</v>
      </c>
      <c r="B9" s="157">
        <v>43291</v>
      </c>
      <c r="C9" s="159" t="s">
        <v>299</v>
      </c>
      <c r="D9" s="93">
        <v>8393680</v>
      </c>
      <c r="E9" s="93">
        <v>839368</v>
      </c>
      <c r="F9" s="126">
        <f t="shared" si="0"/>
        <v>9233048</v>
      </c>
    </row>
    <row r="10" spans="1:6" ht="30.75" customHeight="1" x14ac:dyDescent="0.25">
      <c r="A10" s="152">
        <v>5</v>
      </c>
      <c r="B10" s="157">
        <v>43291</v>
      </c>
      <c r="C10" s="159" t="s">
        <v>300</v>
      </c>
      <c r="D10" s="93">
        <v>18190960</v>
      </c>
      <c r="E10" s="93">
        <v>2728644</v>
      </c>
      <c r="F10" s="126">
        <f t="shared" si="0"/>
        <v>20919604</v>
      </c>
    </row>
    <row r="11" spans="1:6" ht="21.75" customHeight="1" x14ac:dyDescent="0.25">
      <c r="A11" s="152">
        <v>6</v>
      </c>
      <c r="B11" s="157">
        <v>43291</v>
      </c>
      <c r="C11" s="159" t="s">
        <v>301</v>
      </c>
      <c r="D11" s="93">
        <v>11000</v>
      </c>
      <c r="E11" s="93"/>
      <c r="F11" s="126">
        <f t="shared" si="0"/>
        <v>11000</v>
      </c>
    </row>
    <row r="12" spans="1:6" ht="19.5" customHeight="1" x14ac:dyDescent="0.25">
      <c r="A12" s="152">
        <v>7</v>
      </c>
      <c r="B12" s="157">
        <v>43292</v>
      </c>
      <c r="C12" s="159" t="s">
        <v>294</v>
      </c>
      <c r="D12" s="93">
        <v>286000</v>
      </c>
      <c r="E12" s="93"/>
      <c r="F12" s="126">
        <f t="shared" si="0"/>
        <v>286000</v>
      </c>
    </row>
    <row r="13" spans="1:6" ht="19.5" customHeight="1" x14ac:dyDescent="0.25">
      <c r="A13" s="152">
        <v>8</v>
      </c>
      <c r="B13" s="157">
        <v>43293</v>
      </c>
      <c r="C13" s="159" t="s">
        <v>311</v>
      </c>
      <c r="D13" s="93">
        <v>1142000</v>
      </c>
      <c r="E13" s="93"/>
      <c r="F13" s="126">
        <f t="shared" si="0"/>
        <v>1142000</v>
      </c>
    </row>
    <row r="14" spans="1:6" ht="32.25" customHeight="1" x14ac:dyDescent="0.25">
      <c r="A14" s="152">
        <v>9</v>
      </c>
      <c r="B14" s="157">
        <v>43295</v>
      </c>
      <c r="C14" s="159" t="s">
        <v>293</v>
      </c>
      <c r="D14" s="93">
        <v>140000</v>
      </c>
      <c r="E14" s="93"/>
      <c r="F14" s="126">
        <f t="shared" si="0"/>
        <v>140000</v>
      </c>
    </row>
    <row r="15" spans="1:6" ht="30" customHeight="1" x14ac:dyDescent="0.25">
      <c r="A15" s="152">
        <v>10</v>
      </c>
      <c r="B15" s="157">
        <v>43297</v>
      </c>
      <c r="C15" s="159" t="s">
        <v>302</v>
      </c>
      <c r="D15" s="93">
        <v>150000</v>
      </c>
      <c r="E15" s="93"/>
      <c r="F15" s="126">
        <f t="shared" si="0"/>
        <v>150000</v>
      </c>
    </row>
    <row r="16" spans="1:6" ht="25.5" customHeight="1" x14ac:dyDescent="0.25">
      <c r="A16" s="152">
        <v>11</v>
      </c>
      <c r="B16" s="157">
        <v>43298</v>
      </c>
      <c r="C16" s="159" t="s">
        <v>303</v>
      </c>
      <c r="D16" s="93">
        <v>1600000</v>
      </c>
      <c r="E16" s="93"/>
      <c r="F16" s="126">
        <f t="shared" si="0"/>
        <v>1600000</v>
      </c>
    </row>
    <row r="17" spans="1:6" ht="34.5" customHeight="1" x14ac:dyDescent="0.25">
      <c r="A17" s="152">
        <v>12</v>
      </c>
      <c r="B17" s="157">
        <v>43299</v>
      </c>
      <c r="C17" s="159" t="s">
        <v>316</v>
      </c>
      <c r="D17" s="93">
        <v>2250000</v>
      </c>
      <c r="E17" s="36"/>
      <c r="F17" s="126">
        <f t="shared" si="0"/>
        <v>2250000</v>
      </c>
    </row>
    <row r="18" spans="1:6" ht="34.5" customHeight="1" x14ac:dyDescent="0.25">
      <c r="A18" s="152">
        <v>13</v>
      </c>
      <c r="B18" s="157">
        <v>43301</v>
      </c>
      <c r="C18" s="159" t="s">
        <v>317</v>
      </c>
      <c r="D18" s="93">
        <v>5300000</v>
      </c>
      <c r="E18" s="36"/>
      <c r="F18" s="126">
        <f t="shared" si="0"/>
        <v>5300000</v>
      </c>
    </row>
    <row r="19" spans="1:6" ht="27" customHeight="1" x14ac:dyDescent="0.25">
      <c r="A19" s="152">
        <v>14</v>
      </c>
      <c r="B19" s="157">
        <v>43301</v>
      </c>
      <c r="C19" s="159" t="s">
        <v>318</v>
      </c>
      <c r="D19" s="93">
        <v>2100000</v>
      </c>
      <c r="E19" s="36"/>
      <c r="F19" s="126">
        <f t="shared" si="0"/>
        <v>2100000</v>
      </c>
    </row>
    <row r="20" spans="1:6" ht="30" customHeight="1" x14ac:dyDescent="0.25">
      <c r="A20" s="152">
        <v>15</v>
      </c>
      <c r="B20" s="157">
        <v>43301</v>
      </c>
      <c r="C20" s="159" t="s">
        <v>319</v>
      </c>
      <c r="D20" s="118">
        <v>1830000</v>
      </c>
      <c r="E20" s="119"/>
      <c r="F20" s="126">
        <f t="shared" si="0"/>
        <v>1830000</v>
      </c>
    </row>
    <row r="21" spans="1:6" ht="29.25" customHeight="1" x14ac:dyDescent="0.25">
      <c r="A21" s="152">
        <v>16</v>
      </c>
      <c r="B21" s="157">
        <v>43301</v>
      </c>
      <c r="C21" s="159" t="s">
        <v>320</v>
      </c>
      <c r="D21" s="118">
        <v>420000</v>
      </c>
      <c r="E21" s="119"/>
      <c r="F21" s="126">
        <f t="shared" si="0"/>
        <v>420000</v>
      </c>
    </row>
    <row r="22" spans="1:6" ht="34.5" customHeight="1" x14ac:dyDescent="0.25">
      <c r="A22" s="152">
        <v>17</v>
      </c>
      <c r="B22" s="157">
        <v>43301</v>
      </c>
      <c r="C22" s="159" t="s">
        <v>321</v>
      </c>
      <c r="D22" s="118">
        <v>750000</v>
      </c>
      <c r="E22" s="119"/>
      <c r="F22" s="126">
        <f t="shared" si="0"/>
        <v>750000</v>
      </c>
    </row>
    <row r="23" spans="1:6" ht="34.5" customHeight="1" x14ac:dyDescent="0.25">
      <c r="A23" s="152">
        <v>18</v>
      </c>
      <c r="B23" s="157">
        <v>43301</v>
      </c>
      <c r="C23" s="159" t="s">
        <v>306</v>
      </c>
      <c r="D23" s="118">
        <v>5000000</v>
      </c>
      <c r="E23" s="119"/>
      <c r="F23" s="126">
        <f t="shared" si="0"/>
        <v>5000000</v>
      </c>
    </row>
    <row r="24" spans="1:6" ht="31.5" x14ac:dyDescent="0.25">
      <c r="A24" s="152">
        <v>19</v>
      </c>
      <c r="B24" s="157">
        <v>43304</v>
      </c>
      <c r="C24" s="159" t="s">
        <v>295</v>
      </c>
      <c r="D24" s="118">
        <v>500000</v>
      </c>
      <c r="E24" s="119"/>
      <c r="F24" s="126">
        <f t="shared" si="0"/>
        <v>500000</v>
      </c>
    </row>
    <row r="25" spans="1:6" ht="31.5" x14ac:dyDescent="0.25">
      <c r="A25" s="152">
        <v>20</v>
      </c>
      <c r="B25" s="157">
        <v>43304</v>
      </c>
      <c r="C25" s="159" t="s">
        <v>309</v>
      </c>
      <c r="D25" s="118">
        <v>500000</v>
      </c>
      <c r="E25" s="119"/>
      <c r="F25" s="126">
        <f t="shared" si="0"/>
        <v>500000</v>
      </c>
    </row>
    <row r="26" spans="1:6" ht="31.5" customHeight="1" x14ac:dyDescent="0.25">
      <c r="A26" s="152">
        <v>21</v>
      </c>
      <c r="B26" s="157">
        <v>43304</v>
      </c>
      <c r="C26" s="159" t="s">
        <v>310</v>
      </c>
      <c r="D26" s="118">
        <v>550000</v>
      </c>
      <c r="E26" s="119"/>
      <c r="F26" s="126">
        <f t="shared" si="0"/>
        <v>550000</v>
      </c>
    </row>
    <row r="27" spans="1:6" ht="31.5" customHeight="1" x14ac:dyDescent="0.25">
      <c r="A27" s="152">
        <v>22</v>
      </c>
      <c r="B27" s="157">
        <v>43304</v>
      </c>
      <c r="C27" s="159" t="s">
        <v>312</v>
      </c>
      <c r="D27" s="118">
        <v>142000</v>
      </c>
      <c r="E27" s="119"/>
      <c r="F27" s="126">
        <f t="shared" si="0"/>
        <v>142000</v>
      </c>
    </row>
    <row r="28" spans="1:6" ht="31.5" customHeight="1" x14ac:dyDescent="0.25">
      <c r="A28" s="152">
        <v>23</v>
      </c>
      <c r="B28" s="157">
        <v>43304</v>
      </c>
      <c r="C28" s="159" t="s">
        <v>304</v>
      </c>
      <c r="D28" s="93">
        <v>300000</v>
      </c>
      <c r="E28" s="119"/>
      <c r="F28" s="126">
        <f t="shared" si="0"/>
        <v>300000</v>
      </c>
    </row>
    <row r="29" spans="1:6" ht="31.5" customHeight="1" x14ac:dyDescent="0.25">
      <c r="A29" s="152">
        <v>24</v>
      </c>
      <c r="B29" s="157">
        <v>43304</v>
      </c>
      <c r="C29" s="159" t="s">
        <v>305</v>
      </c>
      <c r="D29" s="93">
        <v>200000</v>
      </c>
      <c r="E29" s="119"/>
      <c r="F29" s="126">
        <f t="shared" si="0"/>
        <v>200000</v>
      </c>
    </row>
    <row r="30" spans="1:6" ht="31.5" customHeight="1" x14ac:dyDescent="0.25">
      <c r="A30" s="152">
        <v>25</v>
      </c>
      <c r="B30" s="157">
        <v>43304</v>
      </c>
      <c r="C30" s="159" t="s">
        <v>307</v>
      </c>
      <c r="D30" s="93">
        <v>2500000</v>
      </c>
      <c r="E30" s="119"/>
      <c r="F30" s="126">
        <f t="shared" si="0"/>
        <v>2500000</v>
      </c>
    </row>
    <row r="31" spans="1:6" ht="31.5" x14ac:dyDescent="0.25">
      <c r="A31" s="152">
        <v>26</v>
      </c>
      <c r="B31" s="157">
        <v>43304</v>
      </c>
      <c r="C31" s="159" t="s">
        <v>308</v>
      </c>
      <c r="D31" s="118">
        <v>3500000</v>
      </c>
      <c r="E31" s="119"/>
      <c r="F31" s="126">
        <f t="shared" si="0"/>
        <v>3500000</v>
      </c>
    </row>
    <row r="32" spans="1:6" ht="31.5" x14ac:dyDescent="0.25">
      <c r="A32" s="152">
        <v>27</v>
      </c>
      <c r="B32" s="158">
        <v>43305</v>
      </c>
      <c r="C32" s="159" t="s">
        <v>293</v>
      </c>
      <c r="D32" s="93">
        <v>140000</v>
      </c>
      <c r="E32" s="119"/>
      <c r="F32" s="126">
        <f t="shared" si="0"/>
        <v>140000</v>
      </c>
    </row>
    <row r="33" spans="1:6" ht="22.5" customHeight="1" x14ac:dyDescent="0.25">
      <c r="A33" s="152">
        <v>28</v>
      </c>
      <c r="B33" s="158">
        <v>43308</v>
      </c>
      <c r="C33" s="160" t="s">
        <v>313</v>
      </c>
      <c r="D33" s="93">
        <v>80000</v>
      </c>
      <c r="E33" s="119"/>
      <c r="F33" s="126">
        <f t="shared" ref="F33:F43" si="1">SUM(D33:E33)</f>
        <v>80000</v>
      </c>
    </row>
    <row r="34" spans="1:6" ht="19.5" customHeight="1" x14ac:dyDescent="0.25">
      <c r="A34" s="152">
        <v>29</v>
      </c>
      <c r="B34" s="158">
        <v>43308</v>
      </c>
      <c r="C34" s="159" t="s">
        <v>297</v>
      </c>
      <c r="D34" s="118">
        <v>1200000</v>
      </c>
      <c r="E34" s="119"/>
      <c r="F34" s="126">
        <f t="shared" si="1"/>
        <v>1200000</v>
      </c>
    </row>
    <row r="35" spans="1:6" x14ac:dyDescent="0.25">
      <c r="A35" s="152">
        <v>30</v>
      </c>
      <c r="B35" s="158">
        <v>43311</v>
      </c>
      <c r="C35" s="119" t="s">
        <v>314</v>
      </c>
      <c r="D35" s="118">
        <v>50000</v>
      </c>
      <c r="E35" s="119"/>
      <c r="F35" s="126">
        <f t="shared" si="1"/>
        <v>50000</v>
      </c>
    </row>
    <row r="36" spans="1:6" x14ac:dyDescent="0.25">
      <c r="A36" s="152">
        <v>31</v>
      </c>
      <c r="B36" s="158">
        <v>43311</v>
      </c>
      <c r="C36" s="159" t="s">
        <v>305</v>
      </c>
      <c r="D36" s="93">
        <v>200000</v>
      </c>
      <c r="E36" s="119"/>
      <c r="F36" s="126">
        <f t="shared" si="1"/>
        <v>200000</v>
      </c>
    </row>
    <row r="37" spans="1:6" x14ac:dyDescent="0.25">
      <c r="A37" s="152">
        <v>32</v>
      </c>
      <c r="B37" s="158">
        <v>43312</v>
      </c>
      <c r="C37" s="119" t="s">
        <v>328</v>
      </c>
      <c r="D37" s="118">
        <v>1400000</v>
      </c>
      <c r="E37" s="118"/>
      <c r="F37" s="162">
        <f t="shared" si="1"/>
        <v>1400000</v>
      </c>
    </row>
    <row r="38" spans="1:6" x14ac:dyDescent="0.25">
      <c r="A38" s="152">
        <v>33</v>
      </c>
      <c r="B38" s="157">
        <v>43314</v>
      </c>
      <c r="C38" s="159" t="s">
        <v>322</v>
      </c>
      <c r="D38" s="93">
        <v>150000</v>
      </c>
      <c r="E38" s="118"/>
      <c r="F38" s="162">
        <f t="shared" si="1"/>
        <v>150000</v>
      </c>
    </row>
    <row r="39" spans="1:6" ht="31.5" x14ac:dyDescent="0.25">
      <c r="A39" s="152">
        <v>34</v>
      </c>
      <c r="B39" s="157">
        <v>43314</v>
      </c>
      <c r="C39" s="159" t="s">
        <v>323</v>
      </c>
      <c r="D39" s="93">
        <v>5300000</v>
      </c>
      <c r="E39" s="118"/>
      <c r="F39" s="162">
        <f t="shared" si="1"/>
        <v>5300000</v>
      </c>
    </row>
    <row r="40" spans="1:6" ht="31.5" x14ac:dyDescent="0.25">
      <c r="A40" s="152">
        <v>35</v>
      </c>
      <c r="B40" s="157">
        <v>43314</v>
      </c>
      <c r="C40" s="159" t="s">
        <v>324</v>
      </c>
      <c r="D40" s="93">
        <v>2100000</v>
      </c>
      <c r="E40" s="118"/>
      <c r="F40" s="162">
        <f t="shared" si="1"/>
        <v>2100000</v>
      </c>
    </row>
    <row r="41" spans="1:6" ht="31.5" x14ac:dyDescent="0.25">
      <c r="A41" s="152">
        <v>36</v>
      </c>
      <c r="B41" s="157">
        <v>43314</v>
      </c>
      <c r="C41" s="159" t="s">
        <v>325</v>
      </c>
      <c r="D41" s="93">
        <v>1920000</v>
      </c>
      <c r="E41" s="118"/>
      <c r="F41" s="162">
        <f t="shared" si="1"/>
        <v>1920000</v>
      </c>
    </row>
    <row r="42" spans="1:6" ht="31.5" x14ac:dyDescent="0.25">
      <c r="A42" s="152">
        <v>37</v>
      </c>
      <c r="B42" s="157">
        <v>43314</v>
      </c>
      <c r="C42" s="159" t="s">
        <v>326</v>
      </c>
      <c r="D42" s="93">
        <v>420000</v>
      </c>
      <c r="E42" s="118"/>
      <c r="F42" s="162">
        <f t="shared" si="1"/>
        <v>420000</v>
      </c>
    </row>
    <row r="43" spans="1:6" ht="31.5" x14ac:dyDescent="0.25">
      <c r="A43" s="152">
        <v>38</v>
      </c>
      <c r="B43" s="157">
        <v>43314</v>
      </c>
      <c r="C43" s="159" t="s">
        <v>327</v>
      </c>
      <c r="D43" s="93">
        <v>780000</v>
      </c>
      <c r="E43" s="118"/>
      <c r="F43" s="162">
        <f t="shared" si="1"/>
        <v>780000</v>
      </c>
    </row>
    <row r="44" spans="1:6" x14ac:dyDescent="0.25">
      <c r="A44" s="152">
        <v>38</v>
      </c>
      <c r="B44" s="161"/>
      <c r="C44" s="119"/>
      <c r="D44" s="118"/>
      <c r="E44" s="118"/>
      <c r="F44" s="162"/>
    </row>
    <row r="45" spans="1:6" x14ac:dyDescent="0.25">
      <c r="A45" s="152">
        <v>39</v>
      </c>
      <c r="B45" s="161"/>
      <c r="C45" s="119"/>
      <c r="D45" s="118"/>
      <c r="E45" s="118"/>
      <c r="F45" s="162"/>
    </row>
    <row r="46" spans="1:6" x14ac:dyDescent="0.25">
      <c r="A46" s="152">
        <v>40</v>
      </c>
      <c r="B46" s="161"/>
      <c r="C46" s="119"/>
      <c r="D46" s="118"/>
      <c r="E46" s="118"/>
      <c r="F46" s="162"/>
    </row>
    <row r="47" spans="1:6" x14ac:dyDescent="0.25">
      <c r="A47" s="152">
        <v>41</v>
      </c>
      <c r="B47" s="161"/>
      <c r="C47" s="119"/>
      <c r="D47" s="118"/>
      <c r="E47" s="118"/>
      <c r="F47" s="162"/>
    </row>
    <row r="48" spans="1:6" x14ac:dyDescent="0.25">
      <c r="A48" s="152">
        <v>42</v>
      </c>
      <c r="B48" s="161"/>
      <c r="C48" s="119"/>
      <c r="D48" s="118"/>
      <c r="E48" s="118"/>
      <c r="F48" s="162"/>
    </row>
    <row r="49" spans="1:6" x14ac:dyDescent="0.25">
      <c r="A49" s="152">
        <v>43</v>
      </c>
      <c r="B49" s="161"/>
      <c r="C49" s="119"/>
      <c r="D49" s="118"/>
      <c r="E49" s="118"/>
      <c r="F49" s="162"/>
    </row>
    <row r="50" spans="1:6" x14ac:dyDescent="0.25">
      <c r="A50" s="119"/>
      <c r="B50" s="161"/>
      <c r="C50" s="119"/>
      <c r="D50" s="118"/>
      <c r="E50" s="118"/>
      <c r="F50" s="162"/>
    </row>
    <row r="51" spans="1:6" x14ac:dyDescent="0.25">
      <c r="A51" s="119"/>
      <c r="B51" s="161"/>
      <c r="C51" s="119"/>
      <c r="D51" s="118"/>
      <c r="E51" s="118"/>
      <c r="F51" s="162"/>
    </row>
    <row r="52" spans="1:6" x14ac:dyDescent="0.25">
      <c r="A52" s="119"/>
      <c r="B52" s="161"/>
      <c r="C52" s="119"/>
      <c r="D52" s="118"/>
      <c r="E52" s="118"/>
      <c r="F52" s="162"/>
    </row>
    <row r="53" spans="1:6" x14ac:dyDescent="0.25">
      <c r="A53" s="119"/>
      <c r="B53" s="161"/>
      <c r="C53" s="119"/>
      <c r="D53" s="118"/>
      <c r="E53" s="118"/>
      <c r="F53" s="162"/>
    </row>
    <row r="54" spans="1:6" x14ac:dyDescent="0.25">
      <c r="A54" s="119"/>
      <c r="B54" s="161"/>
      <c r="C54" s="119"/>
      <c r="D54" s="118"/>
      <c r="E54" s="118"/>
      <c r="F54" s="162"/>
    </row>
    <row r="55" spans="1:6" x14ac:dyDescent="0.25">
      <c r="A55" s="119"/>
      <c r="B55" s="161"/>
      <c r="C55" s="119"/>
      <c r="D55" s="119"/>
      <c r="E55" s="119"/>
      <c r="F55" s="119"/>
    </row>
    <row r="56" spans="1:6" x14ac:dyDescent="0.25">
      <c r="A56" s="119"/>
      <c r="B56" s="161"/>
      <c r="C56" s="119"/>
      <c r="D56" s="119"/>
      <c r="E56" s="119"/>
      <c r="F56" s="119"/>
    </row>
  </sheetData>
  <autoFilter ref="A5:F17"/>
  <mergeCells count="1"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TỔNG</vt:lpstr>
      <vt:lpstr>Sheet1</vt:lpstr>
      <vt:lpstr>THU PHI TONG HOP</vt:lpstr>
      <vt:lpstr>THU PHI CHI TIET</vt:lpstr>
      <vt:lpstr>PHÍ OTO</vt:lpstr>
      <vt:lpstr>Thẻ từ</vt:lpstr>
      <vt:lpstr>PHÍ VÉ XE</vt:lpstr>
      <vt:lpstr>TH 04.2018</vt:lpstr>
      <vt:lpstr>DE NGHI TT</vt:lpstr>
      <vt:lpstr>Sheet2</vt:lpstr>
      <vt:lpstr>TH THU CHI</vt:lpstr>
      <vt:lpstr>Sheet4</vt:lpstr>
      <vt:lpstr>'THU PHI CHI TIET'!Print_Titles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2018-08-05T10:00:12Z</cp:lastPrinted>
  <dcterms:created xsi:type="dcterms:W3CDTF">2018-03-28T02:47:39Z</dcterms:created>
  <dcterms:modified xsi:type="dcterms:W3CDTF">2018-09-16T05:49:16Z</dcterms:modified>
</cp:coreProperties>
</file>