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hư viện bản vẽ CTY KIMEX\LeisureBench\Bản vẽ bàn ghế NEWARK\NEWARK ARM CHAIR\LỘ TRÌNH SẢN SUẤT NEWARK ARM CHAIR\"/>
    </mc:Choice>
  </mc:AlternateContent>
  <xr:revisionPtr revIDLastSave="0" documentId="13_ncr:1_{62E414AE-2352-4B22-BA18-7C84D5091B3A}" xr6:coauthVersionLast="47" xr6:coauthVersionMax="47" xr10:uidLastSave="{00000000-0000-0000-0000-000000000000}"/>
  <bookViews>
    <workbookView xWindow="-120" yWindow="-120" windowWidth="29040" windowHeight="15720" tabRatio="928" firstSheet="35" activeTab="43" xr2:uid="{00000000-000D-0000-FFFF-FFFF00000000}"/>
  </bookViews>
  <sheets>
    <sheet name="Chân ghế A  - Trái" sheetId="1" r:id="rId1"/>
    <sheet name="Chân ghế A  - Phải" sheetId="40" r:id="rId2"/>
    <sheet name="Chân ghế B" sheetId="41" r:id="rId3"/>
    <sheet name="Cung nối chân ghế - Cung lớn" sheetId="42" r:id="rId4"/>
    <sheet name="Cung nối chân ghế - Cung nhỏ" sheetId="43" r:id="rId5"/>
    <sheet name="Gân tăng cường cung ghế nhỏ" sheetId="45" r:id="rId6"/>
    <sheet name="Gân tăng cường cung ghế lớn" sheetId="44" r:id="rId7"/>
    <sheet name="Thanh khung ngồi - Trái" sheetId="46" r:id="rId8"/>
    <sheet name="Thanh khung ngồi - Phải" sheetId="47" r:id="rId9"/>
    <sheet name="Thanh la khung ngồi phía trước" sheetId="48" r:id="rId10"/>
    <sheet name="Thanh la khung ngồi phía sau" sheetId="49" r:id="rId11"/>
    <sheet name="Thanh tựa lưng ghế" sheetId="51" r:id="rId12"/>
    <sheet name="Tay ghế - Trái" sheetId="52" r:id="rId13"/>
    <sheet name="Tay ghế - Phải" sheetId="53" r:id="rId14"/>
    <sheet name="V kết nối tay ghế phía trước" sheetId="54" r:id="rId15"/>
    <sheet name="V kết nối tay ghế phía sau" sheetId="55" r:id="rId16"/>
    <sheet name="Thanh nối tay ghế" sheetId="56" r:id="rId17"/>
    <sheet name="Thanh khớp kéo" sheetId="57" r:id="rId18"/>
    <sheet name="Pat nối khớp kéo với khung ngồi" sheetId="58" r:id="rId19"/>
    <sheet name="Pat chân ghế" sheetId="59" r:id="rId20"/>
    <sheet name="Móc khóa" sheetId="61" r:id="rId21"/>
    <sheet name="Thanh omega" sheetId="62" r:id="rId22"/>
    <sheet name="Thanh láp nối khung ghế" sheetId="63" r:id="rId23"/>
    <sheet name="Thanh láp chéo phi 8 mm" sheetId="64" r:id="rId24"/>
    <sheet name="Chốt tay ghế" sheetId="65" r:id="rId25"/>
    <sheet name="Sơ mi ( tay ghế )" sheetId="66" r:id="rId26"/>
    <sheet name="Sơ mi ( thanh khung ngồi ) " sheetId="67" r:id="rId27"/>
    <sheet name="Hàn cung nối chân ghế - Cung nh" sheetId="68" r:id="rId28"/>
    <sheet name="Hàn cung nối chân ghế - Cung l" sheetId="69" r:id="rId29"/>
    <sheet name="Lắp ráp cụm chân ghế  bên trái" sheetId="70" r:id="rId30"/>
    <sheet name="Lắp ráp cụm chân ghế  bên phải" sheetId="71" r:id="rId31"/>
    <sheet name="Hàn láp chéo phi 8mm" sheetId="72" r:id="rId32"/>
    <sheet name="Hàn khung ngồi" sheetId="73" r:id="rId33"/>
    <sheet name="Lắp ráp khung ghế - Bước 1" sheetId="74" r:id="rId34"/>
    <sheet name="Hàn láp chéo với khung ghế" sheetId="75" r:id="rId35"/>
    <sheet name="Đóng đinh tán chân ghế" sheetId="76" r:id="rId36"/>
    <sheet name="Lắp ráp khung ghế - Bước 2" sheetId="77" r:id="rId37"/>
    <sheet name="HÀN ROBOT - Hàn vòng đệm" sheetId="78" r:id="rId38"/>
    <sheet name="Ráp tay ghế với khung ghế" sheetId="79" r:id="rId39"/>
    <sheet name="LÀM NGUỘI VÀ SỬ LÝ HOÀN THIỆN" sheetId="80" r:id="rId40"/>
    <sheet name="SƠN TĨNH ĐIỆN" sheetId="81" r:id="rId41"/>
    <sheet name="Kiểm tra  sau khi sơn " sheetId="82" r:id="rId42"/>
    <sheet name="Lắp ráp sau khi sơn" sheetId="83" r:id="rId43"/>
    <sheet name="Đóng gói" sheetId="84" r:id="rId4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84" l="1"/>
  <c r="M26" i="84"/>
  <c r="M25" i="84"/>
  <c r="L25" i="84"/>
  <c r="L22" i="84"/>
  <c r="M13" i="84"/>
  <c r="L13" i="84"/>
  <c r="L10" i="84"/>
  <c r="A6" i="84"/>
  <c r="A5" i="84"/>
  <c r="G4" i="84"/>
  <c r="A4" i="84"/>
  <c r="C3" i="84"/>
  <c r="I4" i="84" s="1"/>
  <c r="A3" i="84"/>
  <c r="I2" i="84"/>
  <c r="G2" i="84"/>
  <c r="C2" i="84"/>
  <c r="A2" i="84"/>
  <c r="J1" i="84"/>
  <c r="C1" i="84"/>
  <c r="M26" i="83"/>
  <c r="M50" i="83"/>
  <c r="L46" i="83"/>
  <c r="L49" i="83"/>
  <c r="M49" i="83"/>
  <c r="L34" i="83"/>
  <c r="L37" i="83"/>
  <c r="M37" i="83"/>
  <c r="L22" i="83"/>
  <c r="L25" i="83"/>
  <c r="M25" i="83"/>
  <c r="M14" i="69"/>
  <c r="M14" i="68"/>
  <c r="L58" i="43"/>
  <c r="J61" i="43"/>
  <c r="L58" i="42"/>
  <c r="J61" i="42"/>
  <c r="M61" i="83" l="1"/>
  <c r="L61" i="83"/>
  <c r="L58" i="83"/>
  <c r="M13" i="83"/>
  <c r="L13" i="83"/>
  <c r="L10" i="83"/>
  <c r="A6" i="83"/>
  <c r="A5" i="83"/>
  <c r="G4" i="83"/>
  <c r="A4" i="83"/>
  <c r="C3" i="83"/>
  <c r="I4" i="83" s="1"/>
  <c r="A3" i="83"/>
  <c r="I2" i="83"/>
  <c r="G2" i="83"/>
  <c r="C2" i="83"/>
  <c r="A2" i="83"/>
  <c r="J1" i="83"/>
  <c r="C1" i="83"/>
  <c r="M13" i="82"/>
  <c r="L13" i="82"/>
  <c r="L10" i="82"/>
  <c r="A6" i="82"/>
  <c r="A5" i="82"/>
  <c r="G4" i="82"/>
  <c r="A4" i="82"/>
  <c r="C3" i="82"/>
  <c r="I4" i="82" s="1"/>
  <c r="M14" i="82" s="1"/>
  <c r="A3" i="82"/>
  <c r="I2" i="82"/>
  <c r="G2" i="82"/>
  <c r="C2" i="82"/>
  <c r="A2" i="82"/>
  <c r="J1" i="82"/>
  <c r="C1" i="82"/>
  <c r="A6" i="81"/>
  <c r="A5" i="81"/>
  <c r="G4" i="81"/>
  <c r="A4" i="81"/>
  <c r="C3" i="81"/>
  <c r="I4" i="81" s="1"/>
  <c r="A3" i="81"/>
  <c r="I2" i="81"/>
  <c r="G2" i="81"/>
  <c r="C2" i="81"/>
  <c r="A2" i="81"/>
  <c r="J1" i="81"/>
  <c r="C1" i="81"/>
  <c r="M13" i="80"/>
  <c r="L13" i="80"/>
  <c r="L10" i="80"/>
  <c r="A6" i="80"/>
  <c r="A5" i="80"/>
  <c r="G4" i="80"/>
  <c r="A4" i="80"/>
  <c r="C3" i="80"/>
  <c r="I4" i="80" s="1"/>
  <c r="M14" i="80" s="1"/>
  <c r="A3" i="80"/>
  <c r="I2" i="80"/>
  <c r="G2" i="80"/>
  <c r="C2" i="80"/>
  <c r="A2" i="80"/>
  <c r="J1" i="80"/>
  <c r="C1" i="80"/>
  <c r="L34" i="79"/>
  <c r="L37" i="79"/>
  <c r="M37" i="79"/>
  <c r="L22" i="79"/>
  <c r="L25" i="79"/>
  <c r="M25" i="79"/>
  <c r="M13" i="79"/>
  <c r="L13" i="79"/>
  <c r="L10" i="79"/>
  <c r="A6" i="79"/>
  <c r="A5" i="79"/>
  <c r="G4" i="79"/>
  <c r="A4" i="79"/>
  <c r="C3" i="79"/>
  <c r="I4" i="79" s="1"/>
  <c r="A3" i="79"/>
  <c r="I2" i="79"/>
  <c r="G2" i="79"/>
  <c r="C2" i="79"/>
  <c r="A2" i="79"/>
  <c r="J1" i="79"/>
  <c r="C1" i="79"/>
  <c r="M13" i="78"/>
  <c r="L13" i="78"/>
  <c r="L10" i="78"/>
  <c r="A6" i="78"/>
  <c r="A5" i="78"/>
  <c r="G4" i="78"/>
  <c r="A4" i="78"/>
  <c r="C3" i="78"/>
  <c r="I4" i="78" s="1"/>
  <c r="M14" i="78" s="1"/>
  <c r="A3" i="78"/>
  <c r="I2" i="78"/>
  <c r="G2" i="78"/>
  <c r="C2" i="78"/>
  <c r="A2" i="78"/>
  <c r="J1" i="78"/>
  <c r="C1" i="78"/>
  <c r="M13" i="77"/>
  <c r="L13" i="77"/>
  <c r="L10" i="77"/>
  <c r="A6" i="77"/>
  <c r="A5" i="77"/>
  <c r="G4" i="77"/>
  <c r="A4" i="77"/>
  <c r="C3" i="77"/>
  <c r="I4" i="77" s="1"/>
  <c r="M14" i="77" s="1"/>
  <c r="A3" i="77"/>
  <c r="I2" i="77"/>
  <c r="G2" i="77"/>
  <c r="C2" i="77"/>
  <c r="A2" i="77"/>
  <c r="J1" i="77"/>
  <c r="C1" i="77"/>
  <c r="M13" i="76"/>
  <c r="L13" i="76"/>
  <c r="L10" i="76"/>
  <c r="A6" i="76"/>
  <c r="A5" i="76"/>
  <c r="G4" i="76"/>
  <c r="A4" i="76"/>
  <c r="C3" i="76"/>
  <c r="I4" i="76" s="1"/>
  <c r="M14" i="76" s="1"/>
  <c r="A3" i="76"/>
  <c r="I2" i="76"/>
  <c r="G2" i="76"/>
  <c r="C2" i="76"/>
  <c r="A2" i="76"/>
  <c r="J1" i="76"/>
  <c r="C1" i="76"/>
  <c r="M13" i="75"/>
  <c r="L13" i="75"/>
  <c r="L10" i="75"/>
  <c r="A6" i="75"/>
  <c r="A5" i="75"/>
  <c r="G4" i="75"/>
  <c r="A4" i="75"/>
  <c r="C3" i="75"/>
  <c r="I4" i="75" s="1"/>
  <c r="M14" i="75" s="1"/>
  <c r="A3" i="75"/>
  <c r="I2" i="75"/>
  <c r="G2" i="75"/>
  <c r="C2" i="75"/>
  <c r="A2" i="75"/>
  <c r="J1" i="75"/>
  <c r="C1" i="75"/>
  <c r="M13" i="74"/>
  <c r="L13" i="74"/>
  <c r="L10" i="74"/>
  <c r="A6" i="74"/>
  <c r="A5" i="74"/>
  <c r="G4" i="74"/>
  <c r="A4" i="74"/>
  <c r="C3" i="74"/>
  <c r="I4" i="74" s="1"/>
  <c r="M14" i="74" s="1"/>
  <c r="A3" i="74"/>
  <c r="I2" i="74"/>
  <c r="G2" i="74"/>
  <c r="C2" i="74"/>
  <c r="A2" i="74"/>
  <c r="J1" i="74"/>
  <c r="C1" i="74"/>
  <c r="M13" i="73"/>
  <c r="L13" i="73"/>
  <c r="L10" i="73"/>
  <c r="A6" i="73"/>
  <c r="A5" i="73"/>
  <c r="G4" i="73"/>
  <c r="A4" i="73"/>
  <c r="C3" i="73"/>
  <c r="I4" i="73" s="1"/>
  <c r="M14" i="73" s="1"/>
  <c r="A3" i="73"/>
  <c r="I2" i="73"/>
  <c r="G2" i="73"/>
  <c r="C2" i="73"/>
  <c r="A2" i="73"/>
  <c r="J1" i="73"/>
  <c r="C1" i="73"/>
  <c r="M13" i="72"/>
  <c r="L13" i="72"/>
  <c r="L10" i="72"/>
  <c r="A6" i="72"/>
  <c r="A5" i="72"/>
  <c r="G4" i="72"/>
  <c r="A4" i="72"/>
  <c r="C3" i="72"/>
  <c r="I4" i="72" s="1"/>
  <c r="M14" i="72" s="1"/>
  <c r="A3" i="72"/>
  <c r="I2" i="72"/>
  <c r="G2" i="72"/>
  <c r="C2" i="72"/>
  <c r="A2" i="72"/>
  <c r="J1" i="72"/>
  <c r="C1" i="72"/>
  <c r="M13" i="71"/>
  <c r="L13" i="71"/>
  <c r="L10" i="71"/>
  <c r="A6" i="71"/>
  <c r="A5" i="71"/>
  <c r="G4" i="71"/>
  <c r="A4" i="71"/>
  <c r="C3" i="71"/>
  <c r="I4" i="71" s="1"/>
  <c r="M14" i="71" s="1"/>
  <c r="A3" i="71"/>
  <c r="I2" i="71"/>
  <c r="G2" i="71"/>
  <c r="C2" i="71"/>
  <c r="A2" i="71"/>
  <c r="J1" i="71"/>
  <c r="C1" i="71"/>
  <c r="I4" i="70"/>
  <c r="M14" i="70" s="1"/>
  <c r="M13" i="70"/>
  <c r="L13" i="70"/>
  <c r="L10" i="70"/>
  <c r="A6" i="70"/>
  <c r="A5" i="70"/>
  <c r="G4" i="70"/>
  <c r="A4" i="70"/>
  <c r="C3" i="70"/>
  <c r="A3" i="70"/>
  <c r="I2" i="70"/>
  <c r="G2" i="70"/>
  <c r="C2" i="70"/>
  <c r="A2" i="70"/>
  <c r="J1" i="70"/>
  <c r="C1" i="70"/>
  <c r="M13" i="69"/>
  <c r="L13" i="69"/>
  <c r="L10" i="69"/>
  <c r="A6" i="69"/>
  <c r="A5" i="69"/>
  <c r="G4" i="69"/>
  <c r="A4" i="69"/>
  <c r="C3" i="69"/>
  <c r="A3" i="69"/>
  <c r="I2" i="69"/>
  <c r="G2" i="69"/>
  <c r="C2" i="69"/>
  <c r="A2" i="69"/>
  <c r="J1" i="69"/>
  <c r="C1" i="69"/>
  <c r="M13" i="68"/>
  <c r="L13" i="68"/>
  <c r="L10" i="68"/>
  <c r="A6" i="68"/>
  <c r="A5" i="68"/>
  <c r="G4" i="68"/>
  <c r="A4" i="68"/>
  <c r="C3" i="68"/>
  <c r="A3" i="68"/>
  <c r="I2" i="68"/>
  <c r="G2" i="68"/>
  <c r="C2" i="68"/>
  <c r="A2" i="68"/>
  <c r="J1" i="68"/>
  <c r="C1" i="68"/>
  <c r="M25" i="67"/>
  <c r="L25" i="67"/>
  <c r="L22" i="67"/>
  <c r="M13" i="67"/>
  <c r="L13" i="67"/>
  <c r="L10" i="67"/>
  <c r="A6" i="67"/>
  <c r="A5" i="67"/>
  <c r="G4" i="67"/>
  <c r="A4" i="67"/>
  <c r="C3" i="67"/>
  <c r="I4" i="67" s="1"/>
  <c r="A3" i="67"/>
  <c r="I2" i="67"/>
  <c r="G2" i="67"/>
  <c r="C2" i="67"/>
  <c r="A2" i="67"/>
  <c r="J1" i="67"/>
  <c r="C1" i="67"/>
  <c r="L22" i="66"/>
  <c r="L25" i="66"/>
  <c r="M25" i="66"/>
  <c r="L10" i="66"/>
  <c r="L13" i="66"/>
  <c r="M13" i="66"/>
  <c r="A6" i="66"/>
  <c r="A5" i="66"/>
  <c r="G4" i="66"/>
  <c r="A4" i="66"/>
  <c r="C3" i="66"/>
  <c r="I4" i="66" s="1"/>
  <c r="A3" i="66"/>
  <c r="I2" i="66"/>
  <c r="G2" i="66"/>
  <c r="C2" i="66"/>
  <c r="A2" i="66"/>
  <c r="J1" i="66"/>
  <c r="C1" i="66"/>
  <c r="M13" i="65"/>
  <c r="L13" i="65"/>
  <c r="M25" i="65"/>
  <c r="L25" i="65"/>
  <c r="L10" i="65"/>
  <c r="L22" i="65"/>
  <c r="A6" i="65"/>
  <c r="A5" i="65"/>
  <c r="G4" i="65"/>
  <c r="A4" i="65"/>
  <c r="C3" i="65"/>
  <c r="I4" i="65" s="1"/>
  <c r="A3" i="65"/>
  <c r="I2" i="65"/>
  <c r="G2" i="65"/>
  <c r="C2" i="65"/>
  <c r="A2" i="65"/>
  <c r="J1" i="65"/>
  <c r="C1" i="65"/>
  <c r="M13" i="64"/>
  <c r="L13" i="64"/>
  <c r="L10" i="64"/>
  <c r="A6" i="64"/>
  <c r="A5" i="64"/>
  <c r="G4" i="64"/>
  <c r="A4" i="64"/>
  <c r="C3" i="64"/>
  <c r="I4" i="64" s="1"/>
  <c r="M14" i="64" s="1"/>
  <c r="A3" i="64"/>
  <c r="I2" i="64"/>
  <c r="G2" i="64"/>
  <c r="C2" i="64"/>
  <c r="A2" i="64"/>
  <c r="J1" i="64"/>
  <c r="C1" i="64"/>
  <c r="M13" i="63"/>
  <c r="L13" i="63"/>
  <c r="L10" i="63"/>
  <c r="A6" i="63"/>
  <c r="A5" i="63"/>
  <c r="G4" i="63"/>
  <c r="A4" i="63"/>
  <c r="C3" i="63"/>
  <c r="I4" i="63" s="1"/>
  <c r="A3" i="63"/>
  <c r="I2" i="63"/>
  <c r="G2" i="63"/>
  <c r="C2" i="63"/>
  <c r="A2" i="63"/>
  <c r="J1" i="63"/>
  <c r="C1" i="63"/>
  <c r="L22" i="62"/>
  <c r="M13" i="62"/>
  <c r="L13" i="62"/>
  <c r="L10" i="62"/>
  <c r="A6" i="62"/>
  <c r="A5" i="62"/>
  <c r="G4" i="62"/>
  <c r="A4" i="62"/>
  <c r="C3" i="62"/>
  <c r="I4" i="62" s="1"/>
  <c r="M14" i="62" s="1"/>
  <c r="A3" i="62"/>
  <c r="I2" i="62"/>
  <c r="G2" i="62"/>
  <c r="C2" i="62"/>
  <c r="A2" i="62"/>
  <c r="J1" i="62"/>
  <c r="C1" i="62"/>
  <c r="L34" i="61"/>
  <c r="L22" i="61"/>
  <c r="M13" i="61"/>
  <c r="L13" i="61"/>
  <c r="L10" i="61"/>
  <c r="A6" i="61"/>
  <c r="A5" i="61"/>
  <c r="G4" i="61"/>
  <c r="A4" i="61"/>
  <c r="C3" i="61"/>
  <c r="I4" i="61" s="1"/>
  <c r="M38" i="61" s="1"/>
  <c r="A3" i="61"/>
  <c r="I2" i="61"/>
  <c r="G2" i="61"/>
  <c r="C2" i="61"/>
  <c r="A2" i="61"/>
  <c r="J1" i="61"/>
  <c r="C1" i="61"/>
  <c r="I4" i="59"/>
  <c r="L22" i="59"/>
  <c r="M13" i="59"/>
  <c r="L13" i="59"/>
  <c r="L10" i="59"/>
  <c r="A6" i="59"/>
  <c r="A5" i="59"/>
  <c r="G4" i="59"/>
  <c r="A4" i="59"/>
  <c r="C3" i="59"/>
  <c r="A3" i="59"/>
  <c r="I2" i="59"/>
  <c r="G2" i="59"/>
  <c r="C2" i="59"/>
  <c r="A2" i="59"/>
  <c r="J1" i="59"/>
  <c r="C1" i="59"/>
  <c r="L22" i="58"/>
  <c r="M13" i="58"/>
  <c r="L13" i="58"/>
  <c r="L10" i="58"/>
  <c r="A6" i="58"/>
  <c r="A5" i="58"/>
  <c r="G4" i="58"/>
  <c r="A4" i="58"/>
  <c r="C3" i="58"/>
  <c r="I4" i="58" s="1"/>
  <c r="A3" i="58"/>
  <c r="I2" i="58"/>
  <c r="G2" i="58"/>
  <c r="C2" i="58"/>
  <c r="A2" i="58"/>
  <c r="J1" i="58"/>
  <c r="C1" i="58"/>
  <c r="I4" i="57"/>
  <c r="L22" i="57"/>
  <c r="M13" i="57"/>
  <c r="L13" i="57"/>
  <c r="L10" i="57"/>
  <c r="A6" i="57"/>
  <c r="A5" i="57"/>
  <c r="G4" i="57"/>
  <c r="A4" i="57"/>
  <c r="C3" i="57"/>
  <c r="A3" i="57"/>
  <c r="I2" i="57"/>
  <c r="G2" i="57"/>
  <c r="C2" i="57"/>
  <c r="A2" i="57"/>
  <c r="J1" i="57"/>
  <c r="C1" i="57"/>
  <c r="I4" i="56"/>
  <c r="M26" i="56" s="1"/>
  <c r="L22" i="56"/>
  <c r="M13" i="56"/>
  <c r="L13" i="56"/>
  <c r="L10" i="56"/>
  <c r="A6" i="56"/>
  <c r="A5" i="56"/>
  <c r="G4" i="56"/>
  <c r="A4" i="56"/>
  <c r="C3" i="56"/>
  <c r="A3" i="56"/>
  <c r="I2" i="56"/>
  <c r="G2" i="56"/>
  <c r="C2" i="56"/>
  <c r="A2" i="56"/>
  <c r="J1" i="56"/>
  <c r="C1" i="56"/>
  <c r="L34" i="55"/>
  <c r="L22" i="55"/>
  <c r="M13" i="55"/>
  <c r="L13" i="55"/>
  <c r="L10" i="55"/>
  <c r="A6" i="55"/>
  <c r="A5" i="55"/>
  <c r="G4" i="55"/>
  <c r="A4" i="55"/>
  <c r="C3" i="55"/>
  <c r="I4" i="55" s="1"/>
  <c r="A3" i="55"/>
  <c r="I2" i="55"/>
  <c r="G2" i="55"/>
  <c r="C2" i="55"/>
  <c r="A2" i="55"/>
  <c r="J1" i="55"/>
  <c r="C1" i="55"/>
  <c r="L34" i="54"/>
  <c r="L22" i="54"/>
  <c r="M13" i="54"/>
  <c r="L13" i="54"/>
  <c r="L10" i="54"/>
  <c r="A6" i="54"/>
  <c r="A5" i="54"/>
  <c r="G4" i="54"/>
  <c r="A4" i="54"/>
  <c r="C3" i="54"/>
  <c r="I4" i="54" s="1"/>
  <c r="A3" i="54"/>
  <c r="I2" i="54"/>
  <c r="G2" i="54"/>
  <c r="C2" i="54"/>
  <c r="A2" i="54"/>
  <c r="J1" i="54"/>
  <c r="C1" i="54"/>
  <c r="J109" i="53"/>
  <c r="L106" i="53"/>
  <c r="J97" i="53"/>
  <c r="L94" i="53"/>
  <c r="J85" i="53"/>
  <c r="L82" i="53"/>
  <c r="J73" i="53"/>
  <c r="L70" i="53"/>
  <c r="J61" i="53"/>
  <c r="L58" i="53"/>
  <c r="L46" i="53"/>
  <c r="L34" i="53"/>
  <c r="L22" i="53"/>
  <c r="M13" i="53"/>
  <c r="M109" i="53" s="1"/>
  <c r="L13" i="53"/>
  <c r="L109" i="53" s="1"/>
  <c r="L10" i="53"/>
  <c r="A6" i="53"/>
  <c r="A5" i="53"/>
  <c r="G4" i="53"/>
  <c r="A4" i="53"/>
  <c r="C3" i="53"/>
  <c r="I4" i="53" s="1"/>
  <c r="M14" i="53" s="1"/>
  <c r="A3" i="53"/>
  <c r="I2" i="53"/>
  <c r="G2" i="53"/>
  <c r="C2" i="53"/>
  <c r="A2" i="53"/>
  <c r="J1" i="53"/>
  <c r="C1" i="53"/>
  <c r="L106" i="52"/>
  <c r="J109" i="52"/>
  <c r="L34" i="52"/>
  <c r="J97" i="52"/>
  <c r="L94" i="52"/>
  <c r="J85" i="52"/>
  <c r="L82" i="52"/>
  <c r="J73" i="52"/>
  <c r="L70" i="52"/>
  <c r="J61" i="52"/>
  <c r="L58" i="52"/>
  <c r="L46" i="52"/>
  <c r="L22" i="52"/>
  <c r="M13" i="52"/>
  <c r="M97" i="52" s="1"/>
  <c r="L13" i="52"/>
  <c r="L97" i="52" s="1"/>
  <c r="L10" i="52"/>
  <c r="A6" i="52"/>
  <c r="A5" i="52"/>
  <c r="G4" i="52"/>
  <c r="A4" i="52"/>
  <c r="C3" i="52"/>
  <c r="I4" i="52" s="1"/>
  <c r="A3" i="52"/>
  <c r="I2" i="52"/>
  <c r="G2" i="52"/>
  <c r="C2" i="52"/>
  <c r="A2" i="52"/>
  <c r="J1" i="52"/>
  <c r="C1" i="52"/>
  <c r="L34" i="51"/>
  <c r="L22" i="51"/>
  <c r="M13" i="51"/>
  <c r="L13" i="51"/>
  <c r="L10" i="51"/>
  <c r="A6" i="51"/>
  <c r="A5" i="51"/>
  <c r="G4" i="51"/>
  <c r="A4" i="51"/>
  <c r="C3" i="51"/>
  <c r="I4" i="51" s="1"/>
  <c r="A3" i="51"/>
  <c r="I2" i="51"/>
  <c r="G2" i="51"/>
  <c r="C2" i="51"/>
  <c r="A2" i="51"/>
  <c r="J1" i="51"/>
  <c r="C1" i="51"/>
  <c r="L22" i="49"/>
  <c r="M13" i="49"/>
  <c r="L13" i="49"/>
  <c r="L10" i="49"/>
  <c r="A6" i="49"/>
  <c r="A5" i="49"/>
  <c r="G4" i="49"/>
  <c r="A4" i="49"/>
  <c r="C3" i="49"/>
  <c r="I4" i="49" s="1"/>
  <c r="A3" i="49"/>
  <c r="I2" i="49"/>
  <c r="G2" i="49"/>
  <c r="C2" i="49"/>
  <c r="A2" i="49"/>
  <c r="J1" i="49"/>
  <c r="C1" i="49"/>
  <c r="A6" i="48"/>
  <c r="A5" i="48"/>
  <c r="A4" i="48"/>
  <c r="A3" i="48"/>
  <c r="A2" i="48"/>
  <c r="A6" i="47"/>
  <c r="A5" i="47"/>
  <c r="A4" i="47"/>
  <c r="A3" i="47"/>
  <c r="A2" i="47"/>
  <c r="A6" i="46"/>
  <c r="A5" i="46"/>
  <c r="A4" i="46"/>
  <c r="A3" i="46"/>
  <c r="A2" i="46"/>
  <c r="A6" i="44"/>
  <c r="A5" i="44"/>
  <c r="A4" i="44"/>
  <c r="A3" i="44"/>
  <c r="A2" i="44"/>
  <c r="A6" i="45"/>
  <c r="A5" i="45"/>
  <c r="A4" i="45"/>
  <c r="A3" i="45"/>
  <c r="A2" i="45"/>
  <c r="A6" i="43"/>
  <c r="A5" i="43"/>
  <c r="A4" i="43"/>
  <c r="A3" i="43"/>
  <c r="A2" i="43"/>
  <c r="A6" i="42"/>
  <c r="A5" i="42"/>
  <c r="A4" i="42"/>
  <c r="A3" i="42"/>
  <c r="A2" i="42"/>
  <c r="A6" i="41"/>
  <c r="A5" i="41"/>
  <c r="A4" i="41"/>
  <c r="A3" i="41"/>
  <c r="A2" i="41"/>
  <c r="A6" i="40"/>
  <c r="A5" i="40"/>
  <c r="A4" i="40"/>
  <c r="A3" i="40"/>
  <c r="A2" i="40"/>
  <c r="G4" i="48"/>
  <c r="G4" i="47"/>
  <c r="G4" i="46"/>
  <c r="G4" i="44"/>
  <c r="G4" i="45"/>
  <c r="G4" i="43"/>
  <c r="G4" i="42"/>
  <c r="G4" i="41"/>
  <c r="G4" i="40"/>
  <c r="I2" i="48"/>
  <c r="G2" i="48"/>
  <c r="I2" i="47"/>
  <c r="G2" i="47"/>
  <c r="I2" i="46"/>
  <c r="G2" i="46"/>
  <c r="I2" i="44"/>
  <c r="G2" i="44"/>
  <c r="I2" i="45"/>
  <c r="G2" i="45"/>
  <c r="I2" i="43"/>
  <c r="G2" i="43"/>
  <c r="I2" i="42"/>
  <c r="G2" i="42"/>
  <c r="I2" i="41"/>
  <c r="G2" i="41"/>
  <c r="I2" i="40"/>
  <c r="G2" i="40"/>
  <c r="C1" i="48"/>
  <c r="C1" i="47"/>
  <c r="C1" i="46"/>
  <c r="C1" i="44"/>
  <c r="C1" i="45"/>
  <c r="C1" i="43"/>
  <c r="C1" i="42"/>
  <c r="C1" i="41"/>
  <c r="C1" i="40"/>
  <c r="A43" i="1"/>
  <c r="A42" i="1"/>
  <c r="A41" i="1"/>
  <c r="A40" i="1"/>
  <c r="A39" i="1"/>
  <c r="A38" i="1"/>
  <c r="A37" i="1"/>
  <c r="A36" i="1"/>
  <c r="A35" i="1"/>
  <c r="A34" i="1"/>
  <c r="A33" i="1"/>
  <c r="A31" i="1"/>
  <c r="A30" i="1"/>
  <c r="A29" i="1"/>
  <c r="A28" i="1"/>
  <c r="A27" i="1"/>
  <c r="A26" i="1"/>
  <c r="A25" i="1"/>
  <c r="A24" i="1"/>
  <c r="A23" i="1"/>
  <c r="A22" i="1"/>
  <c r="A21" i="1"/>
  <c r="L22" i="48"/>
  <c r="L34" i="48"/>
  <c r="M13" i="48"/>
  <c r="L13" i="48"/>
  <c r="L10" i="48"/>
  <c r="C3" i="48"/>
  <c r="I4" i="48" s="1"/>
  <c r="C2" i="48"/>
  <c r="J1" i="48"/>
  <c r="M85" i="47"/>
  <c r="L85" i="47"/>
  <c r="J85" i="47"/>
  <c r="L82" i="47"/>
  <c r="J73" i="47"/>
  <c r="L70" i="47"/>
  <c r="J61" i="47"/>
  <c r="L58" i="47"/>
  <c r="J49" i="47"/>
  <c r="L46" i="47"/>
  <c r="L34" i="47"/>
  <c r="L22" i="47"/>
  <c r="M13" i="47"/>
  <c r="M49" i="47" s="1"/>
  <c r="L13" i="47"/>
  <c r="L49" i="47" s="1"/>
  <c r="L10" i="47"/>
  <c r="C3" i="47"/>
  <c r="I4" i="47" s="1"/>
  <c r="C2" i="47"/>
  <c r="J1" i="47"/>
  <c r="L82" i="46"/>
  <c r="J85" i="46"/>
  <c r="M86" i="46"/>
  <c r="L70" i="46"/>
  <c r="J73" i="46"/>
  <c r="M74" i="46"/>
  <c r="L58" i="46"/>
  <c r="J61" i="46"/>
  <c r="M62" i="46"/>
  <c r="J49" i="46"/>
  <c r="L46" i="46"/>
  <c r="L34" i="46"/>
  <c r="L22" i="46"/>
  <c r="M13" i="46"/>
  <c r="M49" i="46" s="1"/>
  <c r="L13" i="46"/>
  <c r="L49" i="46" s="1"/>
  <c r="L10" i="46"/>
  <c r="C3" i="46"/>
  <c r="I4" i="46" s="1"/>
  <c r="C2" i="46"/>
  <c r="J1" i="46"/>
  <c r="L22" i="45"/>
  <c r="M13" i="45"/>
  <c r="L13" i="45"/>
  <c r="L10" i="45"/>
  <c r="C3" i="45"/>
  <c r="I4" i="45" s="1"/>
  <c r="M26" i="45" s="1"/>
  <c r="C2" i="45"/>
  <c r="J1" i="45"/>
  <c r="M38" i="83" l="1"/>
  <c r="M14" i="83"/>
  <c r="M14" i="54"/>
  <c r="M26" i="54"/>
  <c r="M38" i="51"/>
  <c r="M14" i="51"/>
  <c r="M26" i="51"/>
  <c r="M26" i="55"/>
  <c r="M14" i="55"/>
  <c r="M26" i="52"/>
  <c r="M14" i="52"/>
  <c r="M26" i="57"/>
  <c r="M14" i="57"/>
  <c r="M14" i="65"/>
  <c r="M26" i="65"/>
  <c r="M26" i="59"/>
  <c r="M14" i="59"/>
  <c r="L61" i="47"/>
  <c r="M109" i="52"/>
  <c r="M26" i="58"/>
  <c r="M14" i="58"/>
  <c r="L109" i="52"/>
  <c r="M26" i="66"/>
  <c r="M14" i="66"/>
  <c r="M110" i="52"/>
  <c r="M26" i="67"/>
  <c r="M14" i="67"/>
  <c r="L73" i="47"/>
  <c r="M38" i="79"/>
  <c r="M26" i="79"/>
  <c r="M14" i="79"/>
  <c r="M14" i="56"/>
  <c r="M26" i="48"/>
  <c r="M14" i="48"/>
  <c r="M26" i="49"/>
  <c r="M14" i="49"/>
  <c r="M26" i="46"/>
  <c r="M14" i="46"/>
  <c r="M62" i="83"/>
  <c r="M14" i="63"/>
  <c r="M26" i="62"/>
  <c r="M14" i="61"/>
  <c r="M26" i="61"/>
  <c r="M38" i="55"/>
  <c r="M38" i="54"/>
  <c r="L61" i="53"/>
  <c r="L73" i="53"/>
  <c r="L85" i="53"/>
  <c r="L97" i="53"/>
  <c r="M61" i="53"/>
  <c r="M73" i="53"/>
  <c r="M85" i="53"/>
  <c r="M97" i="53"/>
  <c r="M50" i="53"/>
  <c r="M62" i="53"/>
  <c r="M74" i="53"/>
  <c r="M86" i="53"/>
  <c r="M98" i="53"/>
  <c r="M110" i="53"/>
  <c r="M38" i="53"/>
  <c r="M26" i="53"/>
  <c r="M38" i="52"/>
  <c r="M61" i="52"/>
  <c r="M73" i="52"/>
  <c r="M85" i="52"/>
  <c r="L61" i="52"/>
  <c r="L73" i="52"/>
  <c r="L85" i="52"/>
  <c r="M50" i="52"/>
  <c r="M62" i="52"/>
  <c r="M74" i="52"/>
  <c r="M86" i="52"/>
  <c r="M98" i="52"/>
  <c r="L85" i="46"/>
  <c r="M61" i="46"/>
  <c r="L61" i="46"/>
  <c r="M73" i="46"/>
  <c r="L73" i="46"/>
  <c r="M85" i="46"/>
  <c r="M38" i="48"/>
  <c r="M86" i="47"/>
  <c r="M26" i="47"/>
  <c r="M38" i="47"/>
  <c r="M74" i="47"/>
  <c r="M50" i="47"/>
  <c r="M62" i="47"/>
  <c r="M14" i="47"/>
  <c r="M73" i="47"/>
  <c r="M61" i="47"/>
  <c r="M38" i="46"/>
  <c r="M50" i="46"/>
  <c r="M14" i="45"/>
  <c r="L22" i="44"/>
  <c r="M13" i="44"/>
  <c r="L13" i="44"/>
  <c r="L10" i="44"/>
  <c r="C3" i="44"/>
  <c r="I4" i="44" s="1"/>
  <c r="C2" i="44"/>
  <c r="J1" i="44"/>
  <c r="J49" i="43"/>
  <c r="L46" i="43"/>
  <c r="L34" i="43"/>
  <c r="L22" i="43"/>
  <c r="M13" i="43"/>
  <c r="L13" i="43"/>
  <c r="L10" i="43"/>
  <c r="C3" i="43"/>
  <c r="I4" i="43" s="1"/>
  <c r="C2" i="43"/>
  <c r="J1" i="43"/>
  <c r="M49" i="43" l="1"/>
  <c r="M61" i="43"/>
  <c r="M38" i="43"/>
  <c r="M62" i="43"/>
  <c r="L49" i="43"/>
  <c r="L61" i="43"/>
  <c r="M26" i="43"/>
  <c r="M14" i="43"/>
  <c r="M50" i="43"/>
  <c r="M26" i="44"/>
  <c r="M14" i="44"/>
  <c r="L34" i="42"/>
  <c r="L22" i="42"/>
  <c r="J49" i="42"/>
  <c r="L46" i="42"/>
  <c r="M13" i="42"/>
  <c r="L13" i="42"/>
  <c r="L10" i="42"/>
  <c r="C3" i="42"/>
  <c r="I4" i="42" s="1"/>
  <c r="C2" i="42"/>
  <c r="J1" i="42"/>
  <c r="L26" i="40"/>
  <c r="J25" i="41"/>
  <c r="L22" i="41"/>
  <c r="M13" i="41"/>
  <c r="M25" i="41" s="1"/>
  <c r="L13" i="41"/>
  <c r="L10" i="41"/>
  <c r="C3" i="41"/>
  <c r="I4" i="41" s="1"/>
  <c r="M26" i="41" s="1"/>
  <c r="C2" i="41"/>
  <c r="J1" i="41"/>
  <c r="L34" i="40"/>
  <c r="L22" i="40"/>
  <c r="L10" i="40"/>
  <c r="L34" i="1"/>
  <c r="L22" i="1"/>
  <c r="M13" i="40"/>
  <c r="M37" i="40" s="1"/>
  <c r="L13" i="40"/>
  <c r="L25" i="40" s="1"/>
  <c r="J1" i="40"/>
  <c r="C3" i="40"/>
  <c r="C2" i="40"/>
  <c r="J37" i="40"/>
  <c r="J25" i="40"/>
  <c r="L11" i="40"/>
  <c r="M49" i="42" l="1"/>
  <c r="M61" i="42"/>
  <c r="M26" i="42"/>
  <c r="M62" i="42"/>
  <c r="L49" i="42"/>
  <c r="L61" i="42"/>
  <c r="M14" i="41"/>
  <c r="M50" i="42"/>
  <c r="M38" i="42"/>
  <c r="M14" i="42"/>
  <c r="L25" i="41"/>
  <c r="M25" i="40"/>
  <c r="L37" i="40"/>
  <c r="M37" i="1"/>
  <c r="L37" i="1"/>
  <c r="J37" i="1"/>
  <c r="J25" i="1"/>
  <c r="M25" i="1"/>
  <c r="L25" i="1"/>
  <c r="M37" i="61" l="1"/>
  <c r="M37" i="52"/>
  <c r="M37" i="53"/>
  <c r="M49" i="52"/>
  <c r="M25" i="56"/>
  <c r="M25" i="61"/>
  <c r="M49" i="53"/>
  <c r="M25" i="57"/>
  <c r="M25" i="62"/>
  <c r="M37" i="55"/>
  <c r="M25" i="55"/>
  <c r="M25" i="59"/>
  <c r="M37" i="54"/>
  <c r="M25" i="58"/>
  <c r="M25" i="54"/>
  <c r="L25" i="62"/>
  <c r="L25" i="61"/>
  <c r="L37" i="52"/>
  <c r="L25" i="54"/>
  <c r="L49" i="52"/>
  <c r="L37" i="55"/>
  <c r="L25" i="59"/>
  <c r="L37" i="54"/>
  <c r="L25" i="58"/>
  <c r="L25" i="57"/>
  <c r="L37" i="61"/>
  <c r="L25" i="56"/>
  <c r="L25" i="55"/>
  <c r="L49" i="53"/>
  <c r="L37" i="53"/>
  <c r="L37" i="51"/>
  <c r="L25" i="53"/>
  <c r="L25" i="49"/>
  <c r="L25" i="52"/>
  <c r="L25" i="51"/>
  <c r="M25" i="51"/>
  <c r="M25" i="49"/>
  <c r="M25" i="53"/>
  <c r="M25" i="52"/>
  <c r="M37" i="51"/>
  <c r="L37" i="47"/>
  <c r="L37" i="46"/>
  <c r="L37" i="43"/>
  <c r="L37" i="42"/>
  <c r="M37" i="47"/>
  <c r="M37" i="46"/>
  <c r="M37" i="43"/>
  <c r="M37" i="42"/>
  <c r="M25" i="46"/>
  <c r="M25" i="47"/>
  <c r="M25" i="48"/>
  <c r="M25" i="45"/>
  <c r="M37" i="48"/>
  <c r="M25" i="44"/>
  <c r="M25" i="43"/>
  <c r="M25" i="42"/>
  <c r="L25" i="46"/>
  <c r="L25" i="45"/>
  <c r="L25" i="47"/>
  <c r="L25" i="48"/>
  <c r="L37" i="48"/>
  <c r="L25" i="44"/>
  <c r="L25" i="43"/>
  <c r="L25" i="42"/>
  <c r="I4" i="1"/>
  <c r="M26" i="1" s="1"/>
  <c r="M38" i="1" l="1"/>
  <c r="M14" i="1"/>
  <c r="I4" i="40"/>
  <c r="M38" i="40" l="1"/>
  <c r="M26" i="40"/>
  <c r="M14" i="40"/>
  <c r="A16" i="64"/>
  <c r="A10" i="70"/>
  <c r="A15" i="64"/>
  <c r="A24" i="58"/>
  <c r="A12" i="58"/>
  <c r="A29" i="65"/>
  <c r="A17" i="65"/>
  <c r="A9" i="68"/>
  <c r="A13" i="77"/>
  <c r="A18" i="78"/>
  <c r="A29" i="56"/>
  <c r="A17" i="56"/>
  <c r="A39" i="54"/>
  <c r="A15" i="54"/>
  <c r="A27" i="54"/>
  <c r="A14" i="73"/>
  <c r="A31" i="45"/>
  <c r="A19" i="45"/>
  <c r="A28" i="45"/>
  <c r="A16" i="45"/>
  <c r="A28" i="41"/>
  <c r="A16" i="41"/>
  <c r="A25" i="56"/>
  <c r="A13" i="56"/>
  <c r="A43" i="54"/>
  <c r="A19" i="54"/>
  <c r="A31" i="54"/>
  <c r="A24" i="48"/>
  <c r="A12" i="48"/>
  <c r="A36" i="48"/>
  <c r="A40" i="61"/>
  <c r="A16" i="61"/>
  <c r="A28" i="61"/>
  <c r="A11" i="76"/>
  <c r="A27" i="65"/>
  <c r="A15" i="65"/>
  <c r="A41" i="51"/>
  <c r="A17" i="51"/>
  <c r="A29" i="51"/>
  <c r="A17" i="73"/>
  <c r="A33" i="54"/>
  <c r="A9" i="54"/>
  <c r="A21" i="54"/>
  <c r="A17" i="57"/>
  <c r="A29" i="57"/>
  <c r="A15" i="68"/>
  <c r="A35" i="55"/>
  <c r="A11" i="55"/>
  <c r="A23" i="55"/>
  <c r="A10" i="57"/>
  <c r="A22" i="57"/>
  <c r="A31" i="79"/>
  <c r="A19" i="79"/>
  <c r="A43" i="79"/>
  <c r="A28" i="48"/>
  <c r="A16" i="48"/>
  <c r="A40" i="48"/>
  <c r="A31" i="51"/>
  <c r="A19" i="51"/>
  <c r="A43" i="51"/>
  <c r="A16" i="80"/>
  <c r="A17" i="70"/>
  <c r="A13" i="71"/>
  <c r="A9" i="73"/>
  <c r="A15" i="82"/>
  <c r="A16" i="68"/>
  <c r="A13" i="59"/>
  <c r="A25" i="59"/>
  <c r="A15" i="71"/>
  <c r="A13" i="73"/>
  <c r="A17" i="58"/>
  <c r="A29" i="58"/>
  <c r="A15" i="57"/>
  <c r="A27" i="57"/>
  <c r="A17" i="77"/>
  <c r="A13" i="69"/>
  <c r="A19" i="64"/>
  <c r="A23" i="62"/>
  <c r="A11" i="62"/>
  <c r="A21" i="56"/>
  <c r="A9" i="56"/>
  <c r="A16" i="78"/>
  <c r="A16" i="75"/>
  <c r="A15" i="77"/>
  <c r="A13" i="74"/>
  <c r="A18" i="59"/>
  <c r="A30" i="59"/>
  <c r="A17" i="78"/>
  <c r="A33" i="48"/>
  <c r="A9" i="48"/>
  <c r="A21" i="48"/>
  <c r="A16" i="71"/>
  <c r="A16" i="56"/>
  <c r="A28" i="56"/>
  <c r="A15" i="75"/>
  <c r="A18" i="57"/>
  <c r="A30" i="57"/>
  <c r="A11" i="80"/>
  <c r="A11" i="59"/>
  <c r="A23" i="59"/>
  <c r="A19" i="71"/>
  <c r="A23" i="66"/>
  <c r="A11" i="66"/>
  <c r="A18" i="71"/>
  <c r="A26" i="57"/>
  <c r="A14" i="57"/>
  <c r="A18" i="84"/>
  <c r="A30" i="84"/>
  <c r="A19" i="67"/>
  <c r="A31" i="67"/>
  <c r="A15" i="56"/>
  <c r="A27" i="56"/>
  <c r="A12" i="71"/>
  <c r="A10" i="71"/>
  <c r="A9" i="74"/>
  <c r="A38" i="54"/>
  <c r="A14" i="54"/>
  <c r="A26" i="54"/>
  <c r="A14" i="71"/>
  <c r="A9" i="70"/>
  <c r="A25" i="41"/>
  <c r="A13" i="41"/>
  <c r="A35" i="48"/>
  <c r="A11" i="48"/>
  <c r="A23" i="48"/>
  <c r="A34" i="79"/>
  <c r="A10" i="79"/>
  <c r="A22" i="79"/>
  <c r="A11" i="44"/>
  <c r="A23" i="44"/>
  <c r="A12" i="64"/>
  <c r="A9" i="76"/>
  <c r="A23" i="54"/>
  <c r="A11" i="54"/>
  <c r="A35" i="54"/>
  <c r="A25" i="66"/>
  <c r="A13" i="66"/>
  <c r="A36" i="40"/>
  <c r="A12" i="40"/>
  <c r="A24" i="40"/>
  <c r="A36" i="61"/>
  <c r="A12" i="61"/>
  <c r="A24" i="61"/>
  <c r="A11" i="68"/>
  <c r="A26" i="66"/>
  <c r="A14" i="66"/>
  <c r="A39" i="61"/>
  <c r="A15" i="61"/>
  <c r="A27" i="61"/>
  <c r="A18" i="63"/>
  <c r="A17" i="67"/>
  <c r="A29" i="67"/>
  <c r="A9" i="77"/>
  <c r="A18" i="75"/>
  <c r="A16" i="82"/>
  <c r="A17" i="82"/>
  <c r="A21" i="55"/>
  <c r="A9" i="55"/>
  <c r="A33" i="55"/>
  <c r="A22" i="59"/>
  <c r="A10" i="59"/>
  <c r="A26" i="45"/>
  <c r="A14" i="45"/>
  <c r="A67" i="83"/>
  <c r="A43" i="83"/>
  <c r="A55" i="83"/>
  <c r="A19" i="83"/>
  <c r="A31" i="83"/>
  <c r="A12" i="70"/>
  <c r="A13" i="64"/>
  <c r="A18" i="80"/>
  <c r="A10" i="72"/>
  <c r="A10" i="74"/>
  <c r="A10" i="76"/>
  <c r="A16" i="57"/>
  <c r="A28" i="57"/>
  <c r="A26" i="61"/>
  <c r="A14" i="61"/>
  <c r="A38" i="61"/>
  <c r="A14" i="58"/>
  <c r="A26" i="58"/>
  <c r="A43" i="48"/>
  <c r="A19" i="48"/>
  <c r="A31" i="48"/>
  <c r="A9" i="75"/>
  <c r="A15" i="72"/>
  <c r="A19" i="74"/>
  <c r="A13" i="75"/>
  <c r="A18" i="77"/>
  <c r="A13" i="70"/>
  <c r="A11" i="82"/>
  <c r="A17" i="80"/>
  <c r="A27" i="41"/>
  <c r="A15" i="41"/>
  <c r="A64" i="83"/>
  <c r="A52" i="83"/>
  <c r="A28" i="83"/>
  <c r="A16" i="83"/>
  <c r="A40" i="83"/>
  <c r="A10" i="69"/>
  <c r="A31" i="65"/>
  <c r="A19" i="65"/>
  <c r="A31" i="41"/>
  <c r="A19" i="41"/>
  <c r="A41" i="48"/>
  <c r="A17" i="48"/>
  <c r="A29" i="48"/>
  <c r="A19" i="72"/>
  <c r="A9" i="44"/>
  <c r="A21" i="44"/>
  <c r="A24" i="62"/>
  <c r="A12" i="62"/>
  <c r="A18" i="74"/>
  <c r="A17" i="76"/>
  <c r="A14" i="78"/>
  <c r="A13" i="80"/>
  <c r="A17" i="68"/>
  <c r="A18" i="69"/>
  <c r="A15" i="78"/>
  <c r="A11" i="72"/>
  <c r="A53" i="43"/>
  <c r="A41" i="43"/>
  <c r="A65" i="43"/>
  <c r="A17" i="43"/>
  <c r="A29" i="43"/>
  <c r="A12" i="78"/>
  <c r="A37" i="43"/>
  <c r="A49" i="43"/>
  <c r="A25" i="43"/>
  <c r="A13" i="43"/>
  <c r="A61" i="43"/>
  <c r="A10" i="64"/>
  <c r="A10" i="68"/>
  <c r="A22" i="56"/>
  <c r="A10" i="56"/>
  <c r="A26" i="42"/>
  <c r="A38" i="42"/>
  <c r="A50" i="42"/>
  <c r="A14" i="42"/>
  <c r="A62" i="42"/>
  <c r="A19" i="77"/>
  <c r="A16" i="72"/>
  <c r="A10" i="41"/>
  <c r="A22" i="41"/>
  <c r="A30" i="62"/>
  <c r="A18" i="62"/>
  <c r="A42" i="61"/>
  <c r="A18" i="61"/>
  <c r="A30" i="61"/>
  <c r="A43" i="55"/>
  <c r="A19" i="55"/>
  <c r="A31" i="55"/>
  <c r="A24" i="59"/>
  <c r="A12" i="59"/>
  <c r="A17" i="66"/>
  <c r="A29" i="66"/>
  <c r="A11" i="73"/>
  <c r="A17" i="72"/>
  <c r="A12" i="72"/>
  <c r="A23" i="58"/>
  <c r="A11" i="58"/>
  <c r="A16" i="67"/>
  <c r="A28" i="67"/>
  <c r="A37" i="48"/>
  <c r="A13" i="48"/>
  <c r="A25" i="48"/>
  <c r="A22" i="61"/>
  <c r="A10" i="61"/>
  <c r="A34" i="61"/>
  <c r="A30" i="79"/>
  <c r="A18" i="79"/>
  <c r="A42" i="79"/>
  <c r="A57" i="42"/>
  <c r="A33" i="42"/>
  <c r="A45" i="42"/>
  <c r="A9" i="42"/>
  <c r="A21" i="42"/>
  <c r="A75" i="46"/>
  <c r="A63" i="46"/>
  <c r="A27" i="46"/>
  <c r="A39" i="46"/>
  <c r="A87" i="46"/>
  <c r="A15" i="46"/>
  <c r="A51" i="46"/>
  <c r="A57" i="83"/>
  <c r="A45" i="83"/>
  <c r="A21" i="83"/>
  <c r="A9" i="83"/>
  <c r="A33" i="83"/>
  <c r="A90" i="47"/>
  <c r="A54" i="47"/>
  <c r="A66" i="47"/>
  <c r="A42" i="47"/>
  <c r="A78" i="47"/>
  <c r="A18" i="47"/>
  <c r="A30" i="47"/>
  <c r="A62" i="52"/>
  <c r="A26" i="52"/>
  <c r="A38" i="52"/>
  <c r="A110" i="52"/>
  <c r="A50" i="52"/>
  <c r="A98" i="52"/>
  <c r="A74" i="52"/>
  <c r="A14" i="52"/>
  <c r="A86" i="52"/>
  <c r="A9" i="49"/>
  <c r="A21" i="49"/>
  <c r="A10" i="77"/>
  <c r="A63" i="42"/>
  <c r="A27" i="42"/>
  <c r="A51" i="42"/>
  <c r="A15" i="42"/>
  <c r="A39" i="42"/>
  <c r="A19" i="59"/>
  <c r="A31" i="59"/>
  <c r="A12" i="84"/>
  <c r="A24" i="84"/>
  <c r="A37" i="54"/>
  <c r="A13" i="54"/>
  <c r="A25" i="54"/>
  <c r="A28" i="58"/>
  <c r="A16" i="58"/>
  <c r="A39" i="52"/>
  <c r="A27" i="52"/>
  <c r="A87" i="52"/>
  <c r="A51" i="52"/>
  <c r="A111" i="52"/>
  <c r="A99" i="52"/>
  <c r="A63" i="52"/>
  <c r="A15" i="52"/>
  <c r="A75" i="52"/>
  <c r="A28" i="51"/>
  <c r="A16" i="51"/>
  <c r="A40" i="51"/>
  <c r="A37" i="61"/>
  <c r="A13" i="61"/>
  <c r="A25" i="61"/>
  <c r="A39" i="51"/>
  <c r="A15" i="51"/>
  <c r="A27" i="51"/>
  <c r="A28" i="43"/>
  <c r="A64" i="43"/>
  <c r="A40" i="43"/>
  <c r="A16" i="43"/>
  <c r="A52" i="43"/>
  <c r="A24" i="56"/>
  <c r="A12" i="56"/>
  <c r="A9" i="65"/>
  <c r="A21" i="65"/>
  <c r="A12" i="74"/>
  <c r="A26" i="83"/>
  <c r="A62" i="83"/>
  <c r="A38" i="83"/>
  <c r="A14" i="83"/>
  <c r="A50" i="83"/>
  <c r="A45" i="43"/>
  <c r="A57" i="43"/>
  <c r="A21" i="43"/>
  <c r="A9" i="43"/>
  <c r="A33" i="43"/>
  <c r="A23" i="65"/>
  <c r="A11" i="65"/>
  <c r="A17" i="41"/>
  <c r="A29" i="41"/>
  <c r="A24" i="44"/>
  <c r="A12" i="44"/>
  <c r="A15" i="73"/>
  <c r="A30" i="55"/>
  <c r="A18" i="55"/>
  <c r="A42" i="55"/>
  <c r="A30" i="49"/>
  <c r="A18" i="49"/>
  <c r="A13" i="72"/>
  <c r="A14" i="62"/>
  <c r="A26" i="62"/>
  <c r="A22" i="51"/>
  <c r="A10" i="51"/>
  <c r="A34" i="51"/>
  <c r="A21" i="84"/>
  <c r="A9" i="84"/>
  <c r="A28" i="59"/>
  <c r="A16" i="59"/>
  <c r="A10" i="49"/>
  <c r="A22" i="49"/>
  <c r="A27" i="43"/>
  <c r="A63" i="43"/>
  <c r="A39" i="43"/>
  <c r="A15" i="43"/>
  <c r="A51" i="43"/>
  <c r="A29" i="79"/>
  <c r="A17" i="79"/>
  <c r="A41" i="79"/>
  <c r="A13" i="45"/>
  <c r="A25" i="45"/>
  <c r="A14" i="63"/>
  <c r="A27" i="40"/>
  <c r="A15" i="40"/>
  <c r="A39" i="40"/>
  <c r="A63" i="83"/>
  <c r="A51" i="83"/>
  <c r="A27" i="83"/>
  <c r="A15" i="83"/>
  <c r="A39" i="83"/>
  <c r="A11" i="63"/>
  <c r="A11" i="84"/>
  <c r="A23" i="84"/>
  <c r="A24" i="65"/>
  <c r="A12" i="65"/>
  <c r="A17" i="63"/>
  <c r="A11" i="71"/>
  <c r="A12" i="80"/>
  <c r="A12" i="77"/>
  <c r="A26" i="51"/>
  <c r="A14" i="51"/>
  <c r="A38" i="51"/>
  <c r="A11" i="77"/>
  <c r="A23" i="51"/>
  <c r="A11" i="51"/>
  <c r="A35" i="51"/>
  <c r="A18" i="44"/>
  <c r="A30" i="44"/>
  <c r="A55" i="42"/>
  <c r="A43" i="42"/>
  <c r="A31" i="42"/>
  <c r="A19" i="42"/>
  <c r="A67" i="42"/>
  <c r="A83" i="46"/>
  <c r="A23" i="46"/>
  <c r="A35" i="46"/>
  <c r="A71" i="46"/>
  <c r="A47" i="46"/>
  <c r="A11" i="46"/>
  <c r="A59" i="46"/>
  <c r="A97" i="52"/>
  <c r="A37" i="52"/>
  <c r="A25" i="52"/>
  <c r="A61" i="52"/>
  <c r="A109" i="52"/>
  <c r="A73" i="52"/>
  <c r="A85" i="52"/>
  <c r="A13" i="52"/>
  <c r="A49" i="52"/>
  <c r="A12" i="73"/>
  <c r="A24" i="51"/>
  <c r="A12" i="51"/>
  <c r="A36" i="51"/>
  <c r="A26" i="40"/>
  <c r="A14" i="40"/>
  <c r="A38" i="40"/>
  <c r="A41" i="40"/>
  <c r="A17" i="40"/>
  <c r="A29" i="40"/>
  <c r="A19" i="44"/>
  <c r="A31" i="44"/>
  <c r="A12" i="49"/>
  <c r="A24" i="49"/>
  <c r="A14" i="76"/>
  <c r="A9" i="45"/>
  <c r="A21" i="45"/>
  <c r="A37" i="40"/>
  <c r="A13" i="40"/>
  <c r="A25" i="40"/>
  <c r="A38" i="43"/>
  <c r="A50" i="43"/>
  <c r="A62" i="43"/>
  <c r="A14" i="43"/>
  <c r="A26" i="43"/>
  <c r="A13" i="49"/>
  <c r="A25" i="49"/>
  <c r="A9" i="67"/>
  <c r="A21" i="67"/>
  <c r="A12" i="63"/>
  <c r="A16" i="76"/>
  <c r="A14" i="41"/>
  <c r="A26" i="41"/>
  <c r="A31" i="58"/>
  <c r="A19" i="58"/>
  <c r="A14" i="74"/>
  <c r="A17" i="74"/>
  <c r="A11" i="75"/>
  <c r="A25" i="65"/>
  <c r="A13" i="65"/>
  <c r="A77" i="47"/>
  <c r="A53" i="47"/>
  <c r="A65" i="47"/>
  <c r="A89" i="47"/>
  <c r="A29" i="47"/>
  <c r="A17" i="47"/>
  <c r="A41" i="47"/>
  <c r="A21" i="40"/>
  <c r="A9" i="40"/>
  <c r="A33" i="40"/>
  <c r="A19" i="68"/>
  <c r="A40" i="54"/>
  <c r="A16" i="54"/>
  <c r="A28" i="54"/>
  <c r="A17" i="64"/>
  <c r="A9" i="80"/>
  <c r="A19" i="75"/>
  <c r="A18" i="45"/>
  <c r="A30" i="45"/>
  <c r="A59" i="47"/>
  <c r="A35" i="47"/>
  <c r="A71" i="47"/>
  <c r="A23" i="47"/>
  <c r="A83" i="47"/>
  <c r="A11" i="47"/>
  <c r="A47" i="47"/>
  <c r="A33" i="61"/>
  <c r="A9" i="61"/>
  <c r="A21" i="61"/>
  <c r="A58" i="46"/>
  <c r="A70" i="46"/>
  <c r="A22" i="46"/>
  <c r="A82" i="46"/>
  <c r="A46" i="46"/>
  <c r="A10" i="46"/>
  <c r="A34" i="46"/>
  <c r="A11" i="67"/>
  <c r="A23" i="67"/>
  <c r="A89" i="46"/>
  <c r="A29" i="46"/>
  <c r="A53" i="46"/>
  <c r="A65" i="46"/>
  <c r="A41" i="46"/>
  <c r="A17" i="46"/>
  <c r="A77" i="46"/>
  <c r="A19" i="78"/>
  <c r="A12" i="75"/>
  <c r="A19" i="57"/>
  <c r="A31" i="57"/>
  <c r="A9" i="71"/>
  <c r="A11" i="41"/>
  <c r="A23" i="41"/>
  <c r="A26" i="65"/>
  <c r="A14" i="65"/>
  <c r="A15" i="49"/>
  <c r="A27" i="49"/>
  <c r="A15" i="74"/>
  <c r="A14" i="69"/>
  <c r="A9" i="69"/>
  <c r="A27" i="79"/>
  <c r="A15" i="79"/>
  <c r="A39" i="79"/>
  <c r="A30" i="65"/>
  <c r="A18" i="65"/>
  <c r="A10" i="78"/>
  <c r="A14" i="64"/>
  <c r="A11" i="74"/>
  <c r="A19" i="82"/>
  <c r="A13" i="82"/>
  <c r="A15" i="67"/>
  <c r="A27" i="67"/>
  <c r="A69" i="53"/>
  <c r="A45" i="53"/>
  <c r="A57" i="53"/>
  <c r="A81" i="53"/>
  <c r="A105" i="53"/>
  <c r="A33" i="53"/>
  <c r="A21" i="53"/>
  <c r="A9" i="53"/>
  <c r="A93" i="53"/>
  <c r="A12" i="82"/>
  <c r="A38" i="79"/>
  <c r="A14" i="79"/>
  <c r="A26" i="79"/>
  <c r="A16" i="49"/>
  <c r="A28" i="49"/>
  <c r="A74" i="46"/>
  <c r="A38" i="46"/>
  <c r="A50" i="46"/>
  <c r="A62" i="46"/>
  <c r="A26" i="46"/>
  <c r="A14" i="46"/>
  <c r="A86" i="46"/>
  <c r="A23" i="61"/>
  <c r="A11" i="61"/>
  <c r="A35" i="61"/>
  <c r="A84" i="53"/>
  <c r="A36" i="53"/>
  <c r="A72" i="53"/>
  <c r="A60" i="53"/>
  <c r="A96" i="53"/>
  <c r="A24" i="53"/>
  <c r="A108" i="53"/>
  <c r="A12" i="53"/>
  <c r="A48" i="53"/>
  <c r="A17" i="75"/>
  <c r="A15" i="63"/>
  <c r="A27" i="84"/>
  <c r="A15" i="84"/>
  <c r="A13" i="67"/>
  <c r="A25" i="67"/>
  <c r="A17" i="62"/>
  <c r="A29" i="62"/>
  <c r="A15" i="76"/>
  <c r="A17" i="71"/>
  <c r="A28" i="84"/>
  <c r="A16" i="84"/>
  <c r="A24" i="83"/>
  <c r="A48" i="83"/>
  <c r="A60" i="83"/>
  <c r="A12" i="83"/>
  <c r="A36" i="83"/>
  <c r="A28" i="66"/>
  <c r="A16" i="66"/>
  <c r="A11" i="78"/>
  <c r="A18" i="56"/>
  <c r="A30" i="56"/>
  <c r="A14" i="80"/>
  <c r="A9" i="78"/>
  <c r="A10" i="80"/>
  <c r="A28" i="42"/>
  <c r="A64" i="42"/>
  <c r="A52" i="42"/>
  <c r="A16" i="42"/>
  <c r="A40" i="42"/>
  <c r="A10" i="44"/>
  <c r="A22" i="44"/>
  <c r="A18" i="68"/>
  <c r="A11" i="70"/>
  <c r="A22" i="65"/>
  <c r="A10" i="65"/>
  <c r="A16" i="74"/>
  <c r="A17" i="49"/>
  <c r="A29" i="49"/>
  <c r="A13" i="76"/>
  <c r="A13" i="63"/>
  <c r="A39" i="48"/>
  <c r="A15" i="48"/>
  <c r="A27" i="48"/>
  <c r="A57" i="47"/>
  <c r="A81" i="47"/>
  <c r="A69" i="47"/>
  <c r="A33" i="47"/>
  <c r="A45" i="47"/>
  <c r="A9" i="47"/>
  <c r="A21" i="47"/>
  <c r="A76" i="52"/>
  <c r="A64" i="52"/>
  <c r="A28" i="52"/>
  <c r="A112" i="52"/>
  <c r="A40" i="52"/>
  <c r="A52" i="52"/>
  <c r="A88" i="52"/>
  <c r="A16" i="52"/>
  <c r="A100" i="52"/>
  <c r="A30" i="46"/>
  <c r="A54" i="46"/>
  <c r="A66" i="46"/>
  <c r="A90" i="46"/>
  <c r="A78" i="46"/>
  <c r="A18" i="46"/>
  <c r="A42" i="46"/>
  <c r="A18" i="41"/>
  <c r="A30" i="41"/>
  <c r="A12" i="41"/>
  <c r="A24" i="41"/>
  <c r="A66" i="42"/>
  <c r="A54" i="42"/>
  <c r="A30" i="42"/>
  <c r="A18" i="42"/>
  <c r="A42" i="42"/>
  <c r="A15" i="62"/>
  <c r="A27" i="62"/>
  <c r="A28" i="47"/>
  <c r="A40" i="47"/>
  <c r="A88" i="47"/>
  <c r="A76" i="47"/>
  <c r="A52" i="47"/>
  <c r="A16" i="47"/>
  <c r="A64" i="47"/>
  <c r="A81" i="52"/>
  <c r="A57" i="52"/>
  <c r="A69" i="52"/>
  <c r="A33" i="52"/>
  <c r="A45" i="52"/>
  <c r="A21" i="52"/>
  <c r="A105" i="52"/>
  <c r="A9" i="52"/>
  <c r="A93" i="52"/>
  <c r="A30" i="53"/>
  <c r="A114" i="53"/>
  <c r="A66" i="53"/>
  <c r="A78" i="53"/>
  <c r="A54" i="53"/>
  <c r="A102" i="53"/>
  <c r="A90" i="53"/>
  <c r="A18" i="53"/>
  <c r="A42" i="53"/>
  <c r="A38" i="55"/>
  <c r="A14" i="55"/>
  <c r="A26" i="55"/>
  <c r="A17" i="69"/>
  <c r="A14" i="44"/>
  <c r="A26" i="44"/>
  <c r="A9" i="72"/>
  <c r="A14" i="56"/>
  <c r="A26" i="56"/>
  <c r="A19" i="80"/>
  <c r="A24" i="55"/>
  <c r="A12" i="55"/>
  <c r="A36" i="55"/>
  <c r="A13" i="68"/>
  <c r="A28" i="44"/>
  <c r="A16" i="44"/>
  <c r="A14" i="70"/>
  <c r="A16" i="77"/>
  <c r="A12" i="69"/>
  <c r="A11" i="64"/>
  <c r="A12" i="68"/>
  <c r="A31" i="84"/>
  <c r="A19" i="84"/>
  <c r="A21" i="62"/>
  <c r="A9" i="62"/>
  <c r="A35" i="79"/>
  <c r="A11" i="79"/>
  <c r="A23" i="79"/>
  <c r="A10" i="73"/>
  <c r="A10" i="66"/>
  <c r="A22" i="66"/>
  <c r="A13" i="44"/>
  <c r="A25" i="44"/>
  <c r="A28" i="62"/>
  <c r="A16" i="62"/>
  <c r="A29" i="42"/>
  <c r="A41" i="42"/>
  <c r="A65" i="42"/>
  <c r="A17" i="42"/>
  <c r="A53" i="42"/>
  <c r="A31" i="40"/>
  <c r="A19" i="40"/>
  <c r="A43" i="40"/>
  <c r="A29" i="61"/>
  <c r="A17" i="61"/>
  <c r="A41" i="61"/>
  <c r="A19" i="66"/>
  <c r="A31" i="66"/>
  <c r="A16" i="70"/>
  <c r="A15" i="45"/>
  <c r="A27" i="45"/>
  <c r="A48" i="43"/>
  <c r="A24" i="43"/>
  <c r="A60" i="43"/>
  <c r="A12" i="43"/>
  <c r="A36" i="43"/>
  <c r="A14" i="82"/>
  <c r="A9" i="82"/>
  <c r="A15" i="58"/>
  <c r="A27" i="58"/>
  <c r="A46" i="52"/>
  <c r="A70" i="52"/>
  <c r="A34" i="52"/>
  <c r="A106" i="52"/>
  <c r="A58" i="52"/>
  <c r="A82" i="52"/>
  <c r="A94" i="52"/>
  <c r="A10" i="52"/>
  <c r="A22" i="52"/>
  <c r="A9" i="64"/>
  <c r="A30" i="40"/>
  <c r="A18" i="40"/>
  <c r="A42" i="40"/>
  <c r="A23" i="56"/>
  <c r="A11" i="56"/>
  <c r="A16" i="73"/>
  <c r="A10" i="67"/>
  <c r="A22" i="67"/>
  <c r="A19" i="63"/>
  <c r="A16" i="63"/>
  <c r="A30" i="67"/>
  <c r="A18" i="67"/>
  <c r="A19" i="73"/>
  <c r="A18" i="73"/>
  <c r="A19" i="56"/>
  <c r="A31" i="56"/>
  <c r="A30" i="51"/>
  <c r="A18" i="51"/>
  <c r="A42" i="51"/>
  <c r="A15" i="44"/>
  <c r="A27" i="44"/>
  <c r="A9" i="57"/>
  <c r="A21" i="57"/>
  <c r="A43" i="61"/>
  <c r="A19" i="61"/>
  <c r="A31" i="61"/>
  <c r="A10" i="62"/>
  <c r="A22" i="62"/>
  <c r="A9" i="63"/>
  <c r="A14" i="84"/>
  <c r="A26" i="84"/>
  <c r="A19" i="69"/>
  <c r="A42" i="54"/>
  <c r="A18" i="54"/>
  <c r="A30" i="54"/>
  <c r="A79" i="47"/>
  <c r="A67" i="47"/>
  <c r="A31" i="47"/>
  <c r="A55" i="47"/>
  <c r="A91" i="47"/>
  <c r="A19" i="47"/>
  <c r="A43" i="47"/>
  <c r="A31" i="49"/>
  <c r="A19" i="49"/>
  <c r="A23" i="49"/>
  <c r="A11" i="49"/>
  <c r="A19" i="76"/>
  <c r="A12" i="67"/>
  <c r="A24" i="67"/>
  <c r="A22" i="83"/>
  <c r="A58" i="83"/>
  <c r="A34" i="83"/>
  <c r="A10" i="83"/>
  <c r="A46" i="83"/>
  <c r="A60" i="52"/>
  <c r="A48" i="52"/>
  <c r="A96" i="52"/>
  <c r="A24" i="52"/>
  <c r="A108" i="52"/>
  <c r="A36" i="52"/>
  <c r="A84" i="52"/>
  <c r="A12" i="52"/>
  <c r="A72" i="52"/>
  <c r="A15" i="70"/>
  <c r="A23" i="52"/>
  <c r="A95" i="52"/>
  <c r="A35" i="52"/>
  <c r="A59" i="52"/>
  <c r="A107" i="52"/>
  <c r="A47" i="52"/>
  <c r="A71" i="52"/>
  <c r="A11" i="52"/>
  <c r="A83" i="52"/>
  <c r="A21" i="66"/>
  <c r="A9" i="66"/>
  <c r="A11" i="57"/>
  <c r="A23" i="57"/>
  <c r="A10" i="75"/>
  <c r="A13" i="78"/>
  <c r="A35" i="40"/>
  <c r="A11" i="40"/>
  <c r="A23" i="40"/>
  <c r="A48" i="42"/>
  <c r="A36" i="42"/>
  <c r="A60" i="42"/>
  <c r="A12" i="42"/>
  <c r="A24" i="42"/>
  <c r="A21" i="79"/>
  <c r="A9" i="79"/>
  <c r="A33" i="79"/>
  <c r="A34" i="54"/>
  <c r="A10" i="54"/>
  <c r="A22" i="54"/>
  <c r="A15" i="69"/>
  <c r="A26" i="48"/>
  <c r="A14" i="48"/>
  <c r="A38" i="48"/>
  <c r="A16" i="69"/>
  <c r="A22" i="58"/>
  <c r="A10" i="58"/>
  <c r="A22" i="40"/>
  <c r="A10" i="40"/>
  <c r="A34" i="40"/>
  <c r="A18" i="72"/>
  <c r="A10" i="82"/>
  <c r="A19" i="70"/>
  <c r="A11" i="69"/>
  <c r="A17" i="59"/>
  <c r="A29" i="59"/>
  <c r="A14" i="75"/>
  <c r="A14" i="77"/>
  <c r="A18" i="58"/>
  <c r="A30" i="58"/>
  <c r="A26" i="49"/>
  <c r="A14" i="49"/>
  <c r="A10" i="45"/>
  <c r="A22" i="45"/>
  <c r="A28" i="55"/>
  <c r="A16" i="55"/>
  <c r="A40" i="55"/>
  <c r="A22" i="47"/>
  <c r="A34" i="47"/>
  <c r="A46" i="47"/>
  <c r="A58" i="47"/>
  <c r="A70" i="47"/>
  <c r="A10" i="47"/>
  <c r="A82" i="47"/>
  <c r="A86" i="47"/>
  <c r="A26" i="47"/>
  <c r="A74" i="47"/>
  <c r="A38" i="47"/>
  <c r="A62" i="47"/>
  <c r="A14" i="47"/>
  <c r="A50" i="47"/>
  <c r="A24" i="45"/>
  <c r="A12" i="45"/>
  <c r="A22" i="42"/>
  <c r="A58" i="42"/>
  <c r="A46" i="42"/>
  <c r="A10" i="42"/>
  <c r="A34" i="42"/>
  <c r="A30" i="48"/>
  <c r="A18" i="48"/>
  <c r="A42" i="48"/>
  <c r="A39" i="55"/>
  <c r="A15" i="55"/>
  <c r="A27" i="55"/>
  <c r="A75" i="53"/>
  <c r="A39" i="53"/>
  <c r="A51" i="53"/>
  <c r="A87" i="53"/>
  <c r="A99" i="53"/>
  <c r="A111" i="53"/>
  <c r="A27" i="53"/>
  <c r="A15" i="53"/>
  <c r="A63" i="53"/>
  <c r="A41" i="54"/>
  <c r="A17" i="54"/>
  <c r="A29" i="54"/>
  <c r="A113" i="53"/>
  <c r="A89" i="53"/>
  <c r="A41" i="53"/>
  <c r="A53" i="53"/>
  <c r="A65" i="53"/>
  <c r="A101" i="53"/>
  <c r="A77" i="53"/>
  <c r="A17" i="53"/>
  <c r="A29" i="53"/>
  <c r="A12" i="57"/>
  <c r="A24" i="57"/>
  <c r="A59" i="53"/>
  <c r="A23" i="53"/>
  <c r="A71" i="53"/>
  <c r="A83" i="53"/>
  <c r="A107" i="53"/>
  <c r="A35" i="53"/>
  <c r="A47" i="53"/>
  <c r="A11" i="53"/>
  <c r="A95" i="53"/>
  <c r="A23" i="45"/>
  <c r="A11" i="45"/>
  <c r="A18" i="82"/>
  <c r="A88" i="53"/>
  <c r="A100" i="53"/>
  <c r="A64" i="53"/>
  <c r="A28" i="53"/>
  <c r="A112" i="53"/>
  <c r="A76" i="53"/>
  <c r="A52" i="53"/>
  <c r="A16" i="53"/>
  <c r="A40" i="53"/>
  <c r="A35" i="43"/>
  <c r="A59" i="43"/>
  <c r="A47" i="43"/>
  <c r="A11" i="43"/>
  <c r="A23" i="43"/>
  <c r="A67" i="53"/>
  <c r="A115" i="53"/>
  <c r="A103" i="53"/>
  <c r="A79" i="53"/>
  <c r="A43" i="53"/>
  <c r="A55" i="53"/>
  <c r="A91" i="53"/>
  <c r="A19" i="53"/>
  <c r="A31" i="53"/>
  <c r="A85" i="53"/>
  <c r="A97" i="53"/>
  <c r="A109" i="53"/>
  <c r="A49" i="53"/>
  <c r="A25" i="53"/>
  <c r="A73" i="53"/>
  <c r="A61" i="53"/>
  <c r="A13" i="53"/>
  <c r="A37" i="53"/>
  <c r="A42" i="52"/>
  <c r="A114" i="52"/>
  <c r="A66" i="52"/>
  <c r="A102" i="52"/>
  <c r="A30" i="52"/>
  <c r="A54" i="52"/>
  <c r="A90" i="52"/>
  <c r="A18" i="52"/>
  <c r="A78" i="52"/>
  <c r="A63" i="47"/>
  <c r="A51" i="47"/>
  <c r="A87" i="47"/>
  <c r="A39" i="47"/>
  <c r="A27" i="47"/>
  <c r="A15" i="47"/>
  <c r="A75" i="47"/>
  <c r="A10" i="63"/>
  <c r="A40" i="40"/>
  <c r="A16" i="40"/>
  <c r="A28" i="40"/>
  <c r="A10" i="84"/>
  <c r="A22" i="84"/>
  <c r="A33" i="51"/>
  <c r="A9" i="51"/>
  <c r="A21" i="51"/>
  <c r="A28" i="79"/>
  <c r="A16" i="79"/>
  <c r="A40" i="79"/>
  <c r="A17" i="44"/>
  <c r="A29" i="44"/>
  <c r="A106" i="53"/>
  <c r="A58" i="53"/>
  <c r="A34" i="53"/>
  <c r="A94" i="53"/>
  <c r="A82" i="53"/>
  <c r="A46" i="53"/>
  <c r="A70" i="53"/>
  <c r="A10" i="53"/>
  <c r="A22" i="53"/>
  <c r="A62" i="53"/>
  <c r="A38" i="53"/>
  <c r="A74" i="53"/>
  <c r="A110" i="53"/>
  <c r="A98" i="53"/>
  <c r="A26" i="53"/>
  <c r="A86" i="53"/>
  <c r="A14" i="53"/>
  <c r="A50" i="53"/>
  <c r="A18" i="64"/>
  <c r="A16" i="65"/>
  <c r="A28" i="65"/>
  <c r="A54" i="43"/>
  <c r="A42" i="43"/>
  <c r="A66" i="43"/>
  <c r="A18" i="43"/>
  <c r="A30" i="43"/>
  <c r="A21" i="59"/>
  <c r="A9" i="59"/>
  <c r="A84" i="47"/>
  <c r="A36" i="47"/>
  <c r="A60" i="47"/>
  <c r="A48" i="47"/>
  <c r="A24" i="47"/>
  <c r="A12" i="47"/>
  <c r="A72" i="47"/>
  <c r="A81" i="46"/>
  <c r="A33" i="46"/>
  <c r="A69" i="46"/>
  <c r="A57" i="46"/>
  <c r="A21" i="46"/>
  <c r="A9" i="46"/>
  <c r="A45" i="46"/>
  <c r="A24" i="46"/>
  <c r="A72" i="46"/>
  <c r="A84" i="46"/>
  <c r="A48" i="46"/>
  <c r="A60" i="46"/>
  <c r="A12" i="46"/>
  <c r="A36" i="46"/>
  <c r="A65" i="83"/>
  <c r="A41" i="83"/>
  <c r="A53" i="83"/>
  <c r="A17" i="83"/>
  <c r="A29" i="83"/>
  <c r="A35" i="42"/>
  <c r="A59" i="42"/>
  <c r="A47" i="42"/>
  <c r="A11" i="42"/>
  <c r="A23" i="42"/>
  <c r="A37" i="46"/>
  <c r="A49" i="46"/>
  <c r="A25" i="46"/>
  <c r="A73" i="46"/>
  <c r="A61" i="46"/>
  <c r="A13" i="46"/>
  <c r="A85" i="46"/>
  <c r="A21" i="41"/>
  <c r="A9" i="41"/>
  <c r="A67" i="46"/>
  <c r="A91" i="46"/>
  <c r="A31" i="46"/>
  <c r="A55" i="46"/>
  <c r="A79" i="46"/>
  <c r="A19" i="46"/>
  <c r="A43" i="46"/>
  <c r="A28" i="46"/>
  <c r="A52" i="46"/>
  <c r="A76" i="46"/>
  <c r="A88" i="46"/>
  <c r="A64" i="46"/>
  <c r="A16" i="46"/>
  <c r="A40" i="46"/>
  <c r="A25" i="42"/>
  <c r="A37" i="42"/>
  <c r="A49" i="42"/>
  <c r="A13" i="42"/>
  <c r="A61" i="42"/>
  <c r="A103" i="52"/>
  <c r="A31" i="52"/>
  <c r="A115" i="52"/>
  <c r="A55" i="52"/>
  <c r="A91" i="52"/>
  <c r="A67" i="52"/>
  <c r="A79" i="52"/>
  <c r="A19" i="52"/>
  <c r="A43" i="52"/>
  <c r="A41" i="52"/>
  <c r="A101" i="52"/>
  <c r="A53" i="52"/>
  <c r="A77" i="52"/>
  <c r="A89" i="52"/>
  <c r="A65" i="52"/>
  <c r="A113" i="52"/>
  <c r="A17" i="52"/>
  <c r="A29" i="52"/>
  <c r="A37" i="47"/>
  <c r="A85" i="47"/>
  <c r="A25" i="47"/>
  <c r="A61" i="47"/>
  <c r="A49" i="47"/>
  <c r="A13" i="47"/>
  <c r="A73" i="47"/>
  <c r="A12" i="76"/>
  <c r="A25" i="55"/>
  <c r="A13" i="55"/>
  <c r="A37" i="55"/>
  <c r="A22" i="48"/>
  <c r="A10" i="48"/>
  <c r="A34" i="48"/>
  <c r="A25" i="84"/>
  <c r="A13" i="84"/>
  <c r="A26" i="67"/>
  <c r="A14" i="67"/>
  <c r="A15" i="66"/>
  <c r="A27" i="66"/>
  <c r="A37" i="79"/>
  <c r="A13" i="79"/>
  <c r="A25" i="79"/>
  <c r="A25" i="51"/>
  <c r="A13" i="51"/>
  <c r="A37" i="51"/>
  <c r="A9" i="58"/>
  <c r="A21" i="58"/>
  <c r="A14" i="68"/>
  <c r="A54" i="83"/>
  <c r="A42" i="83"/>
  <c r="A66" i="83"/>
  <c r="A18" i="83"/>
  <c r="A30" i="83"/>
  <c r="A23" i="83"/>
  <c r="A47" i="83"/>
  <c r="A59" i="83"/>
  <c r="A11" i="83"/>
  <c r="A35" i="83"/>
  <c r="A67" i="43"/>
  <c r="A55" i="43"/>
  <c r="A31" i="43"/>
  <c r="A19" i="43"/>
  <c r="A43" i="43"/>
  <c r="A61" i="83"/>
  <c r="A49" i="83"/>
  <c r="A25" i="83"/>
  <c r="A13" i="83"/>
  <c r="A37" i="83"/>
  <c r="A12" i="66"/>
  <c r="A24" i="66"/>
  <c r="A34" i="55"/>
  <c r="A10" i="55"/>
  <c r="A22" i="55"/>
  <c r="A17" i="84"/>
  <c r="A29" i="84"/>
  <c r="A18" i="76"/>
  <c r="A27" i="59"/>
  <c r="A15" i="59"/>
  <c r="A13" i="62"/>
  <c r="A25" i="62"/>
  <c r="A14" i="72"/>
  <c r="A31" i="62"/>
  <c r="A19" i="62"/>
  <c r="A36" i="79"/>
  <c r="A12" i="79"/>
  <c r="A24" i="79"/>
  <c r="A36" i="54"/>
  <c r="A12" i="54"/>
  <c r="A24" i="54"/>
  <c r="A18" i="70"/>
  <c r="A29" i="55"/>
  <c r="A17" i="55"/>
  <c r="A41" i="55"/>
  <c r="A25" i="58"/>
  <c r="A13" i="58"/>
  <c r="A34" i="43"/>
  <c r="A58" i="43"/>
  <c r="A46" i="43"/>
  <c r="A10" i="43"/>
  <c r="A22" i="43"/>
  <c r="A26" i="59"/>
  <c r="A14" i="59"/>
  <c r="A25" i="57"/>
  <c r="A13" i="57"/>
  <c r="A18" i="66"/>
  <c r="A30" i="66"/>
  <c r="A15" i="80"/>
  <c r="A29" i="45"/>
  <c r="A17" i="45"/>
</calcChain>
</file>

<file path=xl/sharedStrings.xml><?xml version="1.0" encoding="utf-8"?>
<sst xmlns="http://schemas.openxmlformats.org/spreadsheetml/2006/main" count="479" uniqueCount="159">
  <si>
    <t>Nhân viên SX:</t>
  </si>
  <si>
    <t>Nhân viên QC:</t>
  </si>
  <si>
    <t>GO ROUTER # LỘ TRÌNH SẢN XUẤT</t>
  </si>
  <si>
    <t>PO NUMBER:</t>
  </si>
  <si>
    <t>MÃ BẢN VẼ:</t>
  </si>
  <si>
    <t>Thời gian gia công</t>
  </si>
  <si>
    <t>Hàng đạt:</t>
  </si>
  <si>
    <t>Tổng số lượng sản xuất:</t>
  </si>
  <si>
    <t>LOẠI ĐƠN HÀNG</t>
  </si>
  <si>
    <t>SỐ LƯỢNG</t>
  </si>
  <si>
    <t>HÌNH ẢNH</t>
  </si>
  <si>
    <t>TÊN BẢN VẼ:</t>
  </si>
  <si>
    <t>CHÚ Ý:</t>
  </si>
  <si>
    <t>Tổng cộng</t>
  </si>
  <si>
    <t>Hàng lỗi:</t>
  </si>
  <si>
    <t>Ngày/Tháng/Năm</t>
  </si>
  <si>
    <t>XÁC NHẬN CỦA GIÁM ĐỐC SẢN XUẤT</t>
  </si>
  <si>
    <t>QTY:</t>
  </si>
  <si>
    <t>OPERATION # 02 - LÀM NGUỘI</t>
  </si>
  <si>
    <t>Part Number ( Mã bản vẽ )</t>
  </si>
  <si>
    <t>OPERATION # 01- CẮT LASER</t>
  </si>
  <si>
    <t>Thời gian gia công / sản phẩm (s)</t>
  </si>
  <si>
    <t xml:space="preserve">SẢN XUẤT HÀNG LOẠT </t>
  </si>
  <si>
    <t>Tổng thời gian gia công dự kiến ( giờ )</t>
  </si>
  <si>
    <t>Mã số: SX-1/BM1
Lần ban hành: 1
Ngày BH: 7/9/2026</t>
  </si>
  <si>
    <t>Chân ghế A  - Trái</t>
  </si>
  <si>
    <t>SETUP</t>
  </si>
  <si>
    <t>Thời gian Setup ( phút )</t>
  </si>
  <si>
    <t>Nhân viên Setup</t>
  </si>
  <si>
    <t>OPERATION # 03 - XOẮN CHÂN GHẾ</t>
  </si>
  <si>
    <t>Chân ghế A  - Phải</t>
  </si>
  <si>
    <t>Chân ghế B</t>
  </si>
  <si>
    <t>OPERATION # 02- LÀM NGUỘI</t>
  </si>
  <si>
    <t>OPERATION # 04 - CHẤN BƯỚC 2</t>
  </si>
  <si>
    <t>-</t>
  </si>
  <si>
    <t>Gân tăng cường cho cung ghế lớn</t>
  </si>
  <si>
    <t>Gân tăng cường cho cung ghế nhỏ</t>
  </si>
  <si>
    <t>Thanh khung ngồi - Trái</t>
  </si>
  <si>
    <t xml:space="preserve">OPERATION # 04 - UỐN </t>
  </si>
  <si>
    <t xml:space="preserve">OPERATION # 05 - ĐÓNG SƠ MI </t>
  </si>
  <si>
    <t>OPERATION # 07 - CHẤN BƯỚC 3</t>
  </si>
  <si>
    <t>OPERATION # 03- CHẤN BƯỚC 1 ( chấn R để uốn )</t>
  </si>
  <si>
    <t>OPERATION # 06 - CHẤN BƯỚC 2 ( chấn R22 )</t>
  </si>
  <si>
    <t>Thanh khung ngồi - Phải</t>
  </si>
  <si>
    <t>Thanh la khung ngồi phía trước</t>
  </si>
  <si>
    <t>OPERATION # 02- CHAMFER LỖ</t>
  </si>
  <si>
    <t>Thanh la khung ngồi phía sau</t>
  </si>
  <si>
    <t>Thanh tựa lưng ghế</t>
  </si>
  <si>
    <t>Tay ghế - Trái</t>
  </si>
  <si>
    <t>OPERATION # 03- LÀM NGUỘI</t>
  </si>
  <si>
    <t>OPERATION # 04 - UỐN BƯỚC 1</t>
  </si>
  <si>
    <t>OPERATION # 06 - UỐN BƯỚC 2</t>
  </si>
  <si>
    <t>OPERATION # 07 - UỐN XOẮN TAY GHẾ</t>
  </si>
  <si>
    <t xml:space="preserve">OPERATION # 07 - CHẤN </t>
  </si>
  <si>
    <t>Tay ghế - Phải</t>
  </si>
  <si>
    <t>V kết nối tay ghế phía trước</t>
  </si>
  <si>
    <t xml:space="preserve">OPERATION # 03- CHẤN </t>
  </si>
  <si>
    <t>V kết nối tay ghế phía sau</t>
  </si>
  <si>
    <t>Thanh nối tay ghế</t>
  </si>
  <si>
    <t>Thanh khớp kéo</t>
  </si>
  <si>
    <t>Pat nối khớp kéo với khung ngồi</t>
  </si>
  <si>
    <t>Pat chân ghế</t>
  </si>
  <si>
    <t>Móc khóa</t>
  </si>
  <si>
    <t>OPERATION # 03- CHẤN</t>
  </si>
  <si>
    <t>Thanh omega</t>
  </si>
  <si>
    <t>OPERATION # 01- DẬP CẮT LÁP</t>
  </si>
  <si>
    <t>OPERATION # 02- CHẤN</t>
  </si>
  <si>
    <t>Thanh láp nối khung ghế</t>
  </si>
  <si>
    <t>Chốt tay ghế</t>
  </si>
  <si>
    <t>OPERATION # 01- TIỆN BƯỚC 1</t>
  </si>
  <si>
    <t>OPERATION # 01- TIỆN BƯỚC 2</t>
  </si>
  <si>
    <t>OPERATION # 01- TIỆN</t>
  </si>
  <si>
    <t>OPERATION # 01- LÀM NGUỘI</t>
  </si>
  <si>
    <t xml:space="preserve">Sơ mi ( thanh khung ngồi ) </t>
  </si>
  <si>
    <t>KM- 967.232006L- 01</t>
  </si>
  <si>
    <t>KM- 967.232006R- 01</t>
  </si>
  <si>
    <t>KM-613.332006-02</t>
  </si>
  <si>
    <t>KM-367170.204-03</t>
  </si>
  <si>
    <t>KM-349170.204-04</t>
  </si>
  <si>
    <t>KM-341102.5-05</t>
  </si>
  <si>
    <t>KM-359102.5-06</t>
  </si>
  <si>
    <t>KM-435.82505-07</t>
  </si>
  <si>
    <t>KM-435.82505L-07</t>
  </si>
  <si>
    <t>KM-435.82505R-07</t>
  </si>
  <si>
    <t>KM-3172005-08</t>
  </si>
  <si>
    <t>KM-3112005-09</t>
  </si>
  <si>
    <t>KM-3592004-10</t>
  </si>
  <si>
    <t>KM-4772005L-11</t>
  </si>
  <si>
    <t>KM-4772005R-11</t>
  </si>
  <si>
    <t>KM-49.54506-12</t>
  </si>
  <si>
    <t>KM-5344.2606-13</t>
  </si>
  <si>
    <t>KM-236.82006-14</t>
  </si>
  <si>
    <t>KM-1902004-15</t>
  </si>
  <si>
    <t>KM-33.622006-16</t>
  </si>
  <si>
    <t>KM-65362.5-17</t>
  </si>
  <si>
    <t>KM - 3519.712.5 - 18</t>
  </si>
  <si>
    <t>KM-36127.108-19</t>
  </si>
  <si>
    <t>KM-37808-20</t>
  </si>
  <si>
    <t>Thanh láp chéo phi 8 mm</t>
  </si>
  <si>
    <t>KM-504.6408-21</t>
  </si>
  <si>
    <t>KM-3919.87.9-22</t>
  </si>
  <si>
    <t>Sơ mi ( tay ghế )</t>
  </si>
  <si>
    <t>KM-2015.9-23</t>
  </si>
  <si>
    <t>KM-2512.7-24</t>
  </si>
  <si>
    <t>KM-977.22006L</t>
  </si>
  <si>
    <t>KM-977.22006R</t>
  </si>
  <si>
    <t>KM-582.472004 - 04</t>
  </si>
  <si>
    <t>KM-84.520-12</t>
  </si>
  <si>
    <t>KM-484.762505L-07</t>
  </si>
  <si>
    <t>KM-484.762505R-07</t>
  </si>
  <si>
    <t>KM-41.619.702-18</t>
  </si>
  <si>
    <t>KM-37008-19</t>
  </si>
  <si>
    <t>KM-762.32005 - 11</t>
  </si>
  <si>
    <t>KM-87.572006-13</t>
  </si>
  <si>
    <t>Cung nối chân ghế - Cung lớn</t>
  </si>
  <si>
    <t>Cung nối chân ghế - Cung nhỏ</t>
  </si>
  <si>
    <t>Hàn cung nối chân ghế - Cung nhỏ</t>
  </si>
  <si>
    <t>KM-361435.605</t>
  </si>
  <si>
    <t>OPERATION # 01- HÀN ROBOT</t>
  </si>
  <si>
    <t>KM-349170.204</t>
  </si>
  <si>
    <t>Hàn cung nối chân ghế - Cung lớn</t>
  </si>
  <si>
    <t>KM-367170.204</t>
  </si>
  <si>
    <t>Lắp ráp cụm chân ghế bên trái</t>
  </si>
  <si>
    <t>KM-379393</t>
  </si>
  <si>
    <t>OPERATION # 01- ĐÓNG ĐINH TÁN</t>
  </si>
  <si>
    <t>Lắp ráp cụm chân ghế bên phải</t>
  </si>
  <si>
    <t>KM-349370504</t>
  </si>
  <si>
    <t>Hàn khung ngồi</t>
  </si>
  <si>
    <t>OPERATION # 01- HÀN</t>
  </si>
  <si>
    <t>Lắp ráp khung ghế - Bước 1</t>
  </si>
  <si>
    <t>KM-504539877-B1</t>
  </si>
  <si>
    <t>Hàn láp chéo với khung ghế</t>
  </si>
  <si>
    <t>KM-504539877-B2</t>
  </si>
  <si>
    <t>Đóng đinh tán chân ghế</t>
  </si>
  <si>
    <t>KM-504539877-B3</t>
  </si>
  <si>
    <t>KM-504539877-B4</t>
  </si>
  <si>
    <t>Lắp ráp khung ghế - Bước 2</t>
  </si>
  <si>
    <t>OPERATION # 01- LẮP RÁP + HÀN</t>
  </si>
  <si>
    <t>HÀN ROBOT - Hàn vòng đệm</t>
  </si>
  <si>
    <t>Ráp tay ghế với khung ghế</t>
  </si>
  <si>
    <t>KM-504539877-B5</t>
  </si>
  <si>
    <t>OPERATION # 01- HÀN BƯỚC 1 - HÀN KẾT NỐI TAY GHẾ VỚI KHUNG</t>
  </si>
  <si>
    <t xml:space="preserve">OPERATION # 02- HÀN BƯỚC 2 - HÀN VÒNG ĐỆM </t>
  </si>
  <si>
    <t>OPERATION # 03- HÀN BƯỚC 3 - HÀN PAT CHÂN GHẾ</t>
  </si>
  <si>
    <t>OPERATION # 01- KIỂM TRA SAU KHI SƠN</t>
  </si>
  <si>
    <t>Lắp ráp sau khi sơn</t>
  </si>
  <si>
    <t xml:space="preserve">OPERATION # 03- CHẤN BƯỚC 1 </t>
  </si>
  <si>
    <t>OPERATION # 05 - CHẤN BƯỚC 3</t>
  </si>
  <si>
    <t>KM-591.12004-03</t>
  </si>
  <si>
    <t>OPERATION # 03- CHẤN BƯỚC 1</t>
  </si>
  <si>
    <t>KM-349170.204-05</t>
  </si>
  <si>
    <t>KM-504539877-B6</t>
  </si>
  <si>
    <t>OPERATION # 01- ĐÓNG ECU VÀO NAN GỖ</t>
  </si>
  <si>
    <t>OPERATION # 02- RÚT RIVET NẮP CHỤP CHÂN GHẾ</t>
  </si>
  <si>
    <t>OPERATION # 03- BẮT BULONG RÁP NAN GỖ VÀO KHUNG GHẾ</t>
  </si>
  <si>
    <t xml:space="preserve">OPERATION # 04- BẮT VÍT RÁP TAY GHẾ </t>
  </si>
  <si>
    <t>OPERATION # 05 - LẮP MÓC KHÓA &amp; BẮT VÍT CHO NAN GHẾ</t>
  </si>
  <si>
    <t>OPERATION # 01- DÁN THÙNG CARTON</t>
  </si>
  <si>
    <t>OPERATION # 02- VỆ SINH &amp; ĐÓNG GÓI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</si>
</sst>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21">
    <font>
      <sz val="10"/>
      <color rgb="FF000000"/>
      <name val="Times New Roman"/>
      <charset val="204"/>
    </font>
    <font>
      <b/>
      <sz val="20"/>
      <name val="Times New Roman"/>
      <family val="1"/>
    </font>
    <font>
      <sz val="12"/>
      <name val="Times New Roman"/>
      <family val="1"/>
    </font>
    <font>
      <sz val="10"/>
      <name val="vni-times"/>
    </font>
    <font>
      <b/>
      <sz val="14"/>
      <name val="Times New Roman"/>
      <family val="1"/>
    </font>
    <font>
      <sz val="10"/>
      <color rgb="FF000000"/>
      <name val="Times New Roman"/>
      <family val="1"/>
    </font>
    <font>
      <sz val="11.5"/>
      <color rgb="FF000000"/>
      <name val="Times New Roman"/>
      <family val="1"/>
    </font>
    <font>
      <sz val="11.5"/>
      <name val="Times New Roman"/>
      <family val="1"/>
    </font>
    <font>
      <sz val="8"/>
      <name val="Times New Roman"/>
      <family val="1"/>
    </font>
    <font>
      <sz val="14"/>
      <color rgb="FF000000"/>
      <name val="Times New Roman"/>
      <family val="1"/>
    </font>
    <font>
      <sz val="18"/>
      <color rgb="FF000000"/>
      <name val="Times New Roman"/>
      <family val="1"/>
    </font>
    <font>
      <b/>
      <sz val="18"/>
      <name val="Times New Roman"/>
      <family val="1"/>
    </font>
    <font>
      <b/>
      <sz val="22"/>
      <name val="Times New Roman"/>
      <family val="1"/>
    </font>
    <font>
      <sz val="18"/>
      <name val="Times New Roman"/>
      <family val="1"/>
    </font>
    <font>
      <b/>
      <i/>
      <sz val="18"/>
      <name val="Times New Roman"/>
      <family val="1"/>
    </font>
    <font>
      <b/>
      <sz val="18"/>
      <color rgb="FFFF0000"/>
      <name val="Times New Roman"/>
      <family val="1"/>
    </font>
    <font>
      <b/>
      <sz val="18"/>
      <color theme="4"/>
      <name val="Times New Roman"/>
      <family val="1"/>
    </font>
    <font>
      <b/>
      <sz val="22"/>
      <color theme="1"/>
      <name val="Times New Roman"/>
      <family val="1"/>
    </font>
    <font>
      <b/>
      <sz val="18"/>
      <color theme="1"/>
      <name val="Times New Roman"/>
      <family val="1"/>
    </font>
    <font>
      <sz val="8"/>
      <name val="Times New Roman"/>
      <charset val="204"/>
    </font>
    <font>
      <sz val="8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8FDAFF"/>
      </patternFill>
    </fill>
    <fill>
      <patternFill patternType="solid">
        <fgColor rgb="FFFFC000"/>
        <bgColor indexed="64"/>
      </patternFill>
    </fill>
  </fills>
  <borders count="8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43" fontId="2" fillId="0" borderId="0" applyFont="0" applyFill="0" applyBorder="0" applyAlignment="0" applyProtection="0"/>
  </cellStyleXfs>
  <cellXfs count="138">
    <xf numFmtId="0" fontId="0" fillId="0" borderId="0" xfId="0" applyAlignment="1">
      <alignment horizontal="left" vertical="top"/>
    </xf>
    <xf numFmtId="0" fontId="4" fillId="0" borderId="33" xfId="0" applyFont="1" applyBorder="1" applyAlignment="1">
      <alignment wrapText="1"/>
    </xf>
    <xf numFmtId="0" fontId="9" fillId="0" borderId="15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top"/>
    </xf>
    <xf numFmtId="0" fontId="11" fillId="0" borderId="28" xfId="0" applyFont="1" applyBorder="1" applyAlignment="1">
      <alignment wrapText="1"/>
    </xf>
    <xf numFmtId="0" fontId="11" fillId="0" borderId="20" xfId="0" applyFont="1" applyBorder="1" applyAlignment="1">
      <alignment horizontal="left" wrapText="1"/>
    </xf>
    <xf numFmtId="0" fontId="10" fillId="0" borderId="12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center" wrapText="1"/>
    </xf>
    <xf numFmtId="0" fontId="11" fillId="0" borderId="26" xfId="0" applyFont="1" applyBorder="1" applyAlignment="1">
      <alignment horizontal="center" wrapText="1"/>
    </xf>
    <xf numFmtId="0" fontId="11" fillId="0" borderId="27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0" borderId="29" xfId="0" applyFont="1" applyBorder="1" applyAlignment="1">
      <alignment wrapText="1"/>
    </xf>
    <xf numFmtId="0" fontId="10" fillId="0" borderId="5" xfId="0" applyFont="1" applyBorder="1" applyAlignment="1">
      <alignment horizontal="left" vertical="center" wrapText="1"/>
    </xf>
    <xf numFmtId="0" fontId="11" fillId="0" borderId="20" xfId="0" applyFont="1" applyBorder="1" applyAlignment="1">
      <alignment wrapText="1"/>
    </xf>
    <xf numFmtId="0" fontId="10" fillId="0" borderId="13" xfId="0" applyFont="1" applyBorder="1" applyAlignment="1">
      <alignment horizontal="left" vertical="center" wrapText="1"/>
    </xf>
    <xf numFmtId="0" fontId="11" fillId="0" borderId="51" xfId="0" applyFont="1" applyBorder="1" applyAlignment="1">
      <alignment wrapText="1"/>
    </xf>
    <xf numFmtId="0" fontId="10" fillId="0" borderId="52" xfId="0" applyFont="1" applyBorder="1" applyAlignment="1">
      <alignment horizontal="left" vertical="center" wrapText="1"/>
    </xf>
    <xf numFmtId="0" fontId="11" fillId="0" borderId="40" xfId="0" applyFont="1" applyBorder="1" applyAlignment="1">
      <alignment horizontal="center" wrapText="1"/>
    </xf>
    <xf numFmtId="0" fontId="11" fillId="0" borderId="46" xfId="0" applyFont="1" applyBorder="1" applyAlignment="1">
      <alignment horizontal="center" wrapText="1"/>
    </xf>
    <xf numFmtId="0" fontId="11" fillId="0" borderId="49" xfId="0" applyFont="1" applyBorder="1" applyAlignment="1">
      <alignment wrapText="1"/>
    </xf>
    <xf numFmtId="0" fontId="10" fillId="0" borderId="50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wrapText="1"/>
    </xf>
    <xf numFmtId="0" fontId="11" fillId="0" borderId="56" xfId="0" applyFont="1" applyBorder="1" applyAlignment="1">
      <alignment horizontal="left" wrapText="1"/>
    </xf>
    <xf numFmtId="0" fontId="11" fillId="0" borderId="48" xfId="0" applyFont="1" applyBorder="1" applyAlignment="1">
      <alignment horizontal="left" wrapText="1"/>
    </xf>
    <xf numFmtId="0" fontId="11" fillId="0" borderId="40" xfId="0" applyFont="1" applyBorder="1" applyAlignment="1">
      <alignment horizontal="center" vertical="center" wrapText="1"/>
    </xf>
    <xf numFmtId="0" fontId="18" fillId="0" borderId="20" xfId="0" applyFont="1" applyBorder="1" applyAlignment="1">
      <alignment vertical="center" wrapText="1"/>
    </xf>
    <xf numFmtId="0" fontId="11" fillId="0" borderId="13" xfId="0" applyFont="1" applyBorder="1" applyAlignment="1">
      <alignment vertical="center" wrapText="1"/>
    </xf>
    <xf numFmtId="0" fontId="18" fillId="0" borderId="49" xfId="0" applyFont="1" applyBorder="1" applyAlignment="1">
      <alignment vertical="center" wrapText="1"/>
    </xf>
    <xf numFmtId="0" fontId="11" fillId="0" borderId="50" xfId="0" applyFont="1" applyBorder="1" applyAlignment="1">
      <alignment vertical="center" wrapText="1"/>
    </xf>
    <xf numFmtId="0" fontId="5" fillId="0" borderId="29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top" wrapText="1"/>
    </xf>
    <xf numFmtId="0" fontId="7" fillId="0" borderId="59" xfId="0" applyFont="1" applyBorder="1" applyAlignment="1">
      <alignment horizontal="center" vertical="top" wrapText="1"/>
    </xf>
    <xf numFmtId="2" fontId="6" fillId="0" borderId="6" xfId="0" applyNumberFormat="1" applyFont="1" applyBorder="1" applyAlignment="1">
      <alignment horizontal="center" vertical="top" shrinkToFit="1"/>
    </xf>
    <xf numFmtId="2" fontId="6" fillId="0" borderId="59" xfId="0" applyNumberFormat="1" applyFont="1" applyBorder="1" applyAlignment="1">
      <alignment horizontal="center" vertical="top" shrinkToFit="1"/>
    </xf>
    <xf numFmtId="0" fontId="5" fillId="0" borderId="43" xfId="0" applyFont="1" applyBorder="1" applyAlignment="1">
      <alignment horizontal="left" vertical="top"/>
    </xf>
    <xf numFmtId="0" fontId="10" fillId="0" borderId="63" xfId="0" applyFont="1" applyBorder="1" applyAlignment="1">
      <alignment horizontal="left" vertical="center" wrapText="1"/>
    </xf>
    <xf numFmtId="0" fontId="4" fillId="0" borderId="39" xfId="0" applyFont="1" applyBorder="1" applyAlignment="1">
      <alignment wrapText="1"/>
    </xf>
    <xf numFmtId="0" fontId="9" fillId="0" borderId="37" xfId="0" applyFont="1" applyBorder="1" applyAlignment="1">
      <alignment horizontal="left" vertical="center" wrapText="1"/>
    </xf>
    <xf numFmtId="0" fontId="5" fillId="0" borderId="65" xfId="0" applyFont="1" applyBorder="1" applyAlignment="1">
      <alignment horizontal="left" vertical="top"/>
    </xf>
    <xf numFmtId="0" fontId="11" fillId="0" borderId="66" xfId="0" applyFont="1" applyBorder="1" applyAlignment="1">
      <alignment wrapText="1"/>
    </xf>
    <xf numFmtId="0" fontId="20" fillId="0" borderId="0" xfId="0" applyFont="1" applyAlignment="1">
      <alignment horizontal="left" vertical="top"/>
    </xf>
    <xf numFmtId="0" fontId="11" fillId="0" borderId="79" xfId="0" applyFont="1" applyBorder="1" applyAlignment="1">
      <alignment horizontal="left" wrapText="1"/>
    </xf>
    <xf numFmtId="0" fontId="14" fillId="0" borderId="40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top" wrapText="1"/>
    </xf>
    <xf numFmtId="0" fontId="5" fillId="0" borderId="21" xfId="0" applyFont="1" applyBorder="1" applyAlignment="1">
      <alignment horizontal="center" vertical="top" wrapText="1"/>
    </xf>
    <xf numFmtId="0" fontId="11" fillId="0" borderId="57" xfId="0" applyFont="1" applyBorder="1" applyAlignment="1">
      <alignment horizontal="center" vertical="center" wrapText="1"/>
    </xf>
    <xf numFmtId="0" fontId="11" fillId="0" borderId="58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wrapText="1"/>
    </xf>
    <xf numFmtId="0" fontId="13" fillId="0" borderId="4" xfId="0" applyFont="1" applyBorder="1" applyAlignment="1">
      <alignment horizontal="left" wrapText="1"/>
    </xf>
    <xf numFmtId="0" fontId="13" fillId="0" borderId="3" xfId="0" applyFont="1" applyBorder="1" applyAlignment="1">
      <alignment horizontal="left" wrapText="1"/>
    </xf>
    <xf numFmtId="0" fontId="5" fillId="2" borderId="16" xfId="0" applyFont="1" applyFill="1" applyBorder="1" applyAlignment="1">
      <alignment horizontal="left" vertical="top" wrapText="1"/>
    </xf>
    <xf numFmtId="0" fontId="5" fillId="2" borderId="34" xfId="0" applyFont="1" applyFill="1" applyBorder="1" applyAlignment="1">
      <alignment horizontal="left" vertical="top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1" fontId="17" fillId="0" borderId="6" xfId="0" applyNumberFormat="1" applyFont="1" applyBorder="1" applyAlignment="1">
      <alignment horizontal="center" vertical="center" shrinkToFit="1"/>
    </xf>
    <xf numFmtId="1" fontId="17" fillId="0" borderId="8" xfId="0" applyNumberFormat="1" applyFont="1" applyBorder="1" applyAlignment="1">
      <alignment horizontal="center" vertical="center" shrinkToFit="1"/>
    </xf>
    <xf numFmtId="1" fontId="17" fillId="0" borderId="10" xfId="0" applyNumberFormat="1" applyFont="1" applyBorder="1" applyAlignment="1">
      <alignment horizontal="center" vertical="center" shrinkToFit="1"/>
    </xf>
    <xf numFmtId="0" fontId="12" fillId="0" borderId="30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left" shrinkToFit="1"/>
    </xf>
    <xf numFmtId="1" fontId="10" fillId="0" borderId="4" xfId="0" applyNumberFormat="1" applyFont="1" applyBorder="1" applyAlignment="1">
      <alignment horizontal="left" shrinkToFit="1"/>
    </xf>
    <xf numFmtId="1" fontId="10" fillId="0" borderId="3" xfId="0" applyNumberFormat="1" applyFont="1" applyBorder="1" applyAlignment="1">
      <alignment horizontal="left" shrinkToFit="1"/>
    </xf>
    <xf numFmtId="0" fontId="11" fillId="0" borderId="25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164" fontId="15" fillId="0" borderId="24" xfId="0" applyNumberFormat="1" applyFont="1" applyBorder="1" applyAlignment="1">
      <alignment horizontal="center" vertical="center"/>
    </xf>
    <xf numFmtId="164" fontId="15" fillId="0" borderId="19" xfId="0" applyNumberFormat="1" applyFont="1" applyBorder="1" applyAlignment="1">
      <alignment horizontal="center" vertical="center"/>
    </xf>
    <xf numFmtId="164" fontId="15" fillId="0" borderId="18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top"/>
    </xf>
    <xf numFmtId="0" fontId="5" fillId="0" borderId="42" xfId="0" applyFont="1" applyBorder="1" applyAlignment="1">
      <alignment horizontal="center" vertical="top"/>
    </xf>
    <xf numFmtId="0" fontId="5" fillId="0" borderId="47" xfId="0" applyFont="1" applyBorder="1" applyAlignment="1">
      <alignment horizontal="center" vertical="top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5" fillId="0" borderId="38" xfId="0" applyNumberFormat="1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55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" fillId="3" borderId="60" xfId="0" applyFont="1" applyFill="1" applyBorder="1" applyAlignment="1">
      <alignment horizontal="center" vertical="center" wrapText="1"/>
    </xf>
    <xf numFmtId="0" fontId="1" fillId="3" borderId="61" xfId="0" applyFont="1" applyFill="1" applyBorder="1" applyAlignment="1">
      <alignment horizontal="center" vertical="center" wrapText="1"/>
    </xf>
    <xf numFmtId="0" fontId="1" fillId="3" borderId="62" xfId="0" applyFont="1" applyFill="1" applyBorder="1" applyAlignment="1">
      <alignment horizontal="center" vertical="center" wrapText="1"/>
    </xf>
    <xf numFmtId="0" fontId="11" fillId="0" borderId="64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16" fillId="0" borderId="63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59" xfId="0" applyFont="1" applyBorder="1" applyAlignment="1">
      <alignment horizontal="center" vertical="center" wrapText="1"/>
    </xf>
    <xf numFmtId="0" fontId="11" fillId="0" borderId="68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0" borderId="77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11" fillId="0" borderId="62" xfId="0" applyFont="1" applyBorder="1" applyAlignment="1">
      <alignment horizontal="center" vertical="center" wrapText="1"/>
    </xf>
    <xf numFmtId="0" fontId="11" fillId="0" borderId="75" xfId="0" applyFont="1" applyBorder="1" applyAlignment="1">
      <alignment horizontal="center" vertical="center" wrapText="1"/>
    </xf>
    <xf numFmtId="0" fontId="11" fillId="0" borderId="76" xfId="0" applyFont="1" applyBorder="1" applyAlignment="1">
      <alignment horizontal="center" vertical="center" wrapText="1"/>
    </xf>
    <xf numFmtId="0" fontId="11" fillId="0" borderId="74" xfId="0" applyFont="1" applyBorder="1" applyAlignment="1">
      <alignment horizontal="center" vertical="center" wrapText="1"/>
    </xf>
    <xf numFmtId="0" fontId="10" fillId="0" borderId="73" xfId="0" applyFont="1" applyBorder="1" applyAlignment="1">
      <alignment horizontal="center" vertical="center" wrapText="1"/>
    </xf>
    <xf numFmtId="0" fontId="16" fillId="0" borderId="68" xfId="0" applyFont="1" applyBorder="1" applyAlignment="1">
      <alignment horizontal="center" vertical="center" wrapText="1"/>
    </xf>
    <xf numFmtId="0" fontId="16" fillId="0" borderId="69" xfId="0" applyFont="1" applyBorder="1" applyAlignment="1">
      <alignment horizontal="center" vertical="center" wrapText="1"/>
    </xf>
    <xf numFmtId="164" fontId="15" fillId="0" borderId="67" xfId="0" applyNumberFormat="1" applyFont="1" applyBorder="1" applyAlignment="1">
      <alignment horizontal="center" vertical="center"/>
    </xf>
    <xf numFmtId="164" fontId="15" fillId="0" borderId="42" xfId="0" applyNumberFormat="1" applyFont="1" applyBorder="1" applyAlignment="1">
      <alignment horizontal="center" vertical="center"/>
    </xf>
    <xf numFmtId="164" fontId="15" fillId="0" borderId="47" xfId="0" applyNumberFormat="1" applyFont="1" applyBorder="1" applyAlignment="1">
      <alignment horizontal="center" vertical="center"/>
    </xf>
    <xf numFmtId="0" fontId="10" fillId="0" borderId="72" xfId="0" applyFont="1" applyBorder="1" applyAlignment="1">
      <alignment horizontal="center" vertical="center" wrapText="1"/>
    </xf>
    <xf numFmtId="0" fontId="10" fillId="0" borderId="70" xfId="0" applyFont="1" applyBorder="1" applyAlignment="1">
      <alignment horizontal="center" vertical="center" wrapText="1"/>
    </xf>
    <xf numFmtId="0" fontId="10" fillId="0" borderId="71" xfId="0" applyFont="1" applyBorder="1" applyAlignment="1">
      <alignment horizontal="center" vertical="center" wrapText="1"/>
    </xf>
    <xf numFmtId="0" fontId="11" fillId="0" borderId="78" xfId="0" applyFont="1" applyBorder="1" applyAlignment="1">
      <alignment horizontal="center" vertical="center" wrapText="1"/>
    </xf>
  </cellXfs>
  <cellStyles count="3">
    <cellStyle name="Comma 2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4307384" cy="996462"/>
        </a:xfrm>
        <a:prstGeom prst="rect">
          <a:avLst/>
        </a:prstGeom>
      </xdr:spPr>
    </xdr:pic>
    <xdr:clientData/>
  </xdr:twoCellAnchor>
  <xdr:twoCellAnchor editAs="oneCell">
    <xdr:from>
      <xdr:col>10</xdr:col>
      <xdr:colOff>533889</xdr:colOff>
      <xdr:row>3</xdr:row>
      <xdr:rowOff>40546</xdr:rowOff>
    </xdr:from>
    <xdr:to>
      <xdr:col>12</xdr:col>
      <xdr:colOff>222743</xdr:colOff>
      <xdr:row>5</xdr:row>
      <xdr:rowOff>711975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4385786" y="1065234"/>
          <a:ext cx="1445152" cy="29595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4303281" cy="996462"/>
        </a:xfrm>
        <a:prstGeom prst="rect">
          <a:avLst/>
        </a:prstGeom>
      </xdr:spPr>
    </xdr:pic>
    <xdr:clientData/>
  </xdr:twoCellAnchor>
  <xdr:twoCellAnchor editAs="oneCell">
    <xdr:from>
      <xdr:col>10</xdr:col>
      <xdr:colOff>533889</xdr:colOff>
      <xdr:row>3</xdr:row>
      <xdr:rowOff>40546</xdr:rowOff>
    </xdr:from>
    <xdr:to>
      <xdr:col>12</xdr:col>
      <xdr:colOff>222743</xdr:colOff>
      <xdr:row>5</xdr:row>
      <xdr:rowOff>711975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4406301" y="1049994"/>
          <a:ext cx="1433429" cy="29654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430328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961292</xdr:colOff>
      <xdr:row>3</xdr:row>
      <xdr:rowOff>23445</xdr:rowOff>
    </xdr:from>
    <xdr:to>
      <xdr:col>11</xdr:col>
      <xdr:colOff>2226177</xdr:colOff>
      <xdr:row>5</xdr:row>
      <xdr:rowOff>750276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53846" y="1805353"/>
          <a:ext cx="1407760" cy="15005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430328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926124</xdr:colOff>
      <xdr:row>3</xdr:row>
      <xdr:rowOff>187569</xdr:rowOff>
    </xdr:from>
    <xdr:to>
      <xdr:col>12</xdr:col>
      <xdr:colOff>1466</xdr:colOff>
      <xdr:row>5</xdr:row>
      <xdr:rowOff>688213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8678" y="1969477"/>
          <a:ext cx="1359877" cy="12743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430328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926124</xdr:colOff>
      <xdr:row>3</xdr:row>
      <xdr:rowOff>187569</xdr:rowOff>
    </xdr:from>
    <xdr:to>
      <xdr:col>12</xdr:col>
      <xdr:colOff>1466</xdr:colOff>
      <xdr:row>5</xdr:row>
      <xdr:rowOff>688213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34504" y="1963029"/>
          <a:ext cx="1359877" cy="126264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4303281" cy="996462"/>
        </a:xfrm>
        <a:prstGeom prst="rect">
          <a:avLst/>
        </a:prstGeom>
      </xdr:spPr>
    </xdr:pic>
    <xdr:clientData/>
  </xdr:twoCellAnchor>
  <xdr:twoCellAnchor editAs="oneCell">
    <xdr:from>
      <xdr:col>10</xdr:col>
      <xdr:colOff>574431</xdr:colOff>
      <xdr:row>3</xdr:row>
      <xdr:rowOff>93785</xdr:rowOff>
    </xdr:from>
    <xdr:to>
      <xdr:col>12</xdr:col>
      <xdr:colOff>1348155</xdr:colOff>
      <xdr:row>5</xdr:row>
      <xdr:rowOff>732575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80831" y="1869245"/>
          <a:ext cx="4050324" cy="140079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4303281" cy="996462"/>
        </a:xfrm>
        <a:prstGeom prst="rect">
          <a:avLst/>
        </a:prstGeom>
      </xdr:spPr>
    </xdr:pic>
    <xdr:clientData/>
  </xdr:twoCellAnchor>
  <xdr:twoCellAnchor editAs="oneCell">
    <xdr:from>
      <xdr:col>10</xdr:col>
      <xdr:colOff>574431</xdr:colOff>
      <xdr:row>3</xdr:row>
      <xdr:rowOff>93785</xdr:rowOff>
    </xdr:from>
    <xdr:to>
      <xdr:col>12</xdr:col>
      <xdr:colOff>1348155</xdr:colOff>
      <xdr:row>5</xdr:row>
      <xdr:rowOff>732575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69108" y="1875693"/>
          <a:ext cx="4044462" cy="141251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430328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914401</xdr:colOff>
      <xdr:row>3</xdr:row>
      <xdr:rowOff>70339</xdr:rowOff>
    </xdr:from>
    <xdr:to>
      <xdr:col>12</xdr:col>
      <xdr:colOff>293078</xdr:colOff>
      <xdr:row>5</xdr:row>
      <xdr:rowOff>654071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06955" y="1852247"/>
          <a:ext cx="2051538" cy="135745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430328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679938</xdr:colOff>
      <xdr:row>3</xdr:row>
      <xdr:rowOff>58615</xdr:rowOff>
    </xdr:from>
    <xdr:to>
      <xdr:col>12</xdr:col>
      <xdr:colOff>70339</xdr:colOff>
      <xdr:row>5</xdr:row>
      <xdr:rowOff>758185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72492" y="1840523"/>
          <a:ext cx="2063262" cy="147329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430328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808892</xdr:colOff>
      <xdr:row>3</xdr:row>
      <xdr:rowOff>117231</xdr:rowOff>
    </xdr:from>
    <xdr:to>
      <xdr:col>12</xdr:col>
      <xdr:colOff>35329</xdr:colOff>
      <xdr:row>5</xdr:row>
      <xdr:rowOff>621323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01446" y="1899139"/>
          <a:ext cx="1899298" cy="127781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7CCA58-D34C-4463-8850-D8375F603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395656</xdr:colOff>
      <xdr:row>3</xdr:row>
      <xdr:rowOff>87922</xdr:rowOff>
    </xdr:from>
    <xdr:to>
      <xdr:col>12</xdr:col>
      <xdr:colOff>337041</xdr:colOff>
      <xdr:row>5</xdr:row>
      <xdr:rowOff>688731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D4115F-353F-41A6-9E25-0CDD96F80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25656" y="1861037"/>
          <a:ext cx="2168770" cy="136280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263262-E6B1-4BBB-B8AC-32E48EE51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808892</xdr:colOff>
      <xdr:row>3</xdr:row>
      <xdr:rowOff>117231</xdr:rowOff>
    </xdr:from>
    <xdr:to>
      <xdr:col>12</xdr:col>
      <xdr:colOff>35329</xdr:colOff>
      <xdr:row>5</xdr:row>
      <xdr:rowOff>621323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E91D51-015B-462F-BDCB-A6C3B050E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57942" y="1888881"/>
          <a:ext cx="1455287" cy="126609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57B32D-9147-46D1-A3CB-F00590A5F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864578</xdr:colOff>
      <xdr:row>3</xdr:row>
      <xdr:rowOff>73270</xdr:rowOff>
    </xdr:from>
    <xdr:to>
      <xdr:col>12</xdr:col>
      <xdr:colOff>348083</xdr:colOff>
      <xdr:row>5</xdr:row>
      <xdr:rowOff>703386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6D5960-ED82-47ED-A148-D38808308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94578" y="1846385"/>
          <a:ext cx="1710890" cy="139211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0159A5-00B3-46FA-9F67-1A3F6046C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644769</xdr:colOff>
      <xdr:row>3</xdr:row>
      <xdr:rowOff>73269</xdr:rowOff>
    </xdr:from>
    <xdr:to>
      <xdr:col>12</xdr:col>
      <xdr:colOff>131884</xdr:colOff>
      <xdr:row>5</xdr:row>
      <xdr:rowOff>671394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AEDFF6-50B3-474D-A011-2731187D6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74769" y="1846384"/>
          <a:ext cx="1714500" cy="136012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A72C50-8F1B-4B5A-9D3C-EA6FF8F46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498231</xdr:colOff>
      <xdr:row>3</xdr:row>
      <xdr:rowOff>29308</xdr:rowOff>
    </xdr:from>
    <xdr:to>
      <xdr:col>12</xdr:col>
      <xdr:colOff>58616</xdr:colOff>
      <xdr:row>5</xdr:row>
      <xdr:rowOff>759901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B58216-9114-42BB-94ED-87F5EEC8F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28231" y="1802423"/>
          <a:ext cx="1787770" cy="149259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973C4A-F70B-49EC-85F5-625FB6B2C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703384</xdr:colOff>
      <xdr:row>3</xdr:row>
      <xdr:rowOff>29308</xdr:rowOff>
    </xdr:from>
    <xdr:to>
      <xdr:col>12</xdr:col>
      <xdr:colOff>117231</xdr:colOff>
      <xdr:row>5</xdr:row>
      <xdr:rowOff>686103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5974439-6165-4623-AF65-2FDC83E38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3384" y="1802423"/>
          <a:ext cx="1641232" cy="141879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A223B1-BC15-4C13-A0BF-9C7855E13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257445</xdr:colOff>
      <xdr:row>3</xdr:row>
      <xdr:rowOff>20981</xdr:rowOff>
    </xdr:from>
    <xdr:to>
      <xdr:col>12</xdr:col>
      <xdr:colOff>322387</xdr:colOff>
      <xdr:row>5</xdr:row>
      <xdr:rowOff>714159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3A8B89-4051-4E02-9981-B12566061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2106020" y="1375521"/>
          <a:ext cx="1455178" cy="229232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523696-6C54-471E-A275-190237243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278422</xdr:colOff>
      <xdr:row>3</xdr:row>
      <xdr:rowOff>73270</xdr:rowOff>
    </xdr:from>
    <xdr:to>
      <xdr:col>12</xdr:col>
      <xdr:colOff>249114</xdr:colOff>
      <xdr:row>5</xdr:row>
      <xdr:rowOff>773550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BD5D3D-8CCA-4C1C-AF10-AD07AD66D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08422" y="1846385"/>
          <a:ext cx="2198077" cy="146228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E35FBF-316C-47AD-87B8-7EC57A056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732692</xdr:colOff>
      <xdr:row>3</xdr:row>
      <xdr:rowOff>117232</xdr:rowOff>
    </xdr:from>
    <xdr:to>
      <xdr:col>11</xdr:col>
      <xdr:colOff>1846385</xdr:colOff>
      <xdr:row>5</xdr:row>
      <xdr:rowOff>682836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439DE3-FE7A-46C3-B65B-C837AA12A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62692" y="1890347"/>
          <a:ext cx="1113693" cy="132760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F5F16E-3C47-4913-ADD1-498324342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468923</xdr:colOff>
      <xdr:row>3</xdr:row>
      <xdr:rowOff>58616</xdr:rowOff>
    </xdr:from>
    <xdr:to>
      <xdr:col>12</xdr:col>
      <xdr:colOff>363805</xdr:colOff>
      <xdr:row>5</xdr:row>
      <xdr:rowOff>659424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29E4622-16F5-4E6C-937F-673937634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98923" y="1831731"/>
          <a:ext cx="2122267" cy="1362808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B2F34C-997C-40AA-8DFC-D0579F975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1084385</xdr:colOff>
      <xdr:row>3</xdr:row>
      <xdr:rowOff>117231</xdr:rowOff>
    </xdr:from>
    <xdr:to>
      <xdr:col>12</xdr:col>
      <xdr:colOff>278423</xdr:colOff>
      <xdr:row>5</xdr:row>
      <xdr:rowOff>662287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CF3376-96C9-41CB-B3EC-401514EB3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14385" y="1890346"/>
          <a:ext cx="1421423" cy="130705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B03232-999F-4930-9330-0DB202E85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  <xdr:twoCellAnchor editAs="oneCell">
    <xdr:from>
      <xdr:col>9</xdr:col>
      <xdr:colOff>234463</xdr:colOff>
      <xdr:row>3</xdr:row>
      <xdr:rowOff>337038</xdr:rowOff>
    </xdr:from>
    <xdr:to>
      <xdr:col>12</xdr:col>
      <xdr:colOff>1743808</xdr:colOff>
      <xdr:row>5</xdr:row>
      <xdr:rowOff>555687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4F6F374-D795-4534-BD88-CC6FB2834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68001" y="2110153"/>
          <a:ext cx="4733192" cy="98064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A52507-7620-4923-B0F0-6C0F4A5DF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  <xdr:twoCellAnchor editAs="oneCell">
    <xdr:from>
      <xdr:col>10</xdr:col>
      <xdr:colOff>54004</xdr:colOff>
      <xdr:row>3</xdr:row>
      <xdr:rowOff>121843</xdr:rowOff>
    </xdr:from>
    <xdr:to>
      <xdr:col>12</xdr:col>
      <xdr:colOff>1748605</xdr:colOff>
      <xdr:row>5</xdr:row>
      <xdr:rowOff>693529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DA7EA4-F716-41C1-B256-E718D87BF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12529039" y="351692"/>
          <a:ext cx="1333686" cy="4420217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AD7440-5150-4E11-B314-7EDC6EDEA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  <xdr:twoCellAnchor editAs="oneCell">
    <xdr:from>
      <xdr:col>10</xdr:col>
      <xdr:colOff>54004</xdr:colOff>
      <xdr:row>3</xdr:row>
      <xdr:rowOff>121843</xdr:rowOff>
    </xdr:from>
    <xdr:to>
      <xdr:col>12</xdr:col>
      <xdr:colOff>1748605</xdr:colOff>
      <xdr:row>5</xdr:row>
      <xdr:rowOff>693529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4E7526-F42D-4C85-9E05-8B57B765A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12545524" y="346198"/>
          <a:ext cx="1333686" cy="442827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AF9612-33FA-4EA8-BDDE-D81A67CE4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424961</xdr:colOff>
      <xdr:row>3</xdr:row>
      <xdr:rowOff>117232</xdr:rowOff>
    </xdr:from>
    <xdr:to>
      <xdr:col>12</xdr:col>
      <xdr:colOff>483577</xdr:colOff>
      <xdr:row>5</xdr:row>
      <xdr:rowOff>691776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763E42-C795-4415-843D-09B1C7959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54961" y="1890347"/>
          <a:ext cx="2286001" cy="133654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C7EF43-76E1-4E9F-9818-40F2ACF2D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674078</xdr:colOff>
      <xdr:row>3</xdr:row>
      <xdr:rowOff>175847</xdr:rowOff>
    </xdr:from>
    <xdr:to>
      <xdr:col>12</xdr:col>
      <xdr:colOff>161193</xdr:colOff>
      <xdr:row>5</xdr:row>
      <xdr:rowOff>683236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39EF15-272D-4F7D-A320-DCB1063B2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04078" y="1948962"/>
          <a:ext cx="1714500" cy="126938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4BD241-B506-41F5-8185-B6F638962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674078</xdr:colOff>
      <xdr:row>3</xdr:row>
      <xdr:rowOff>175847</xdr:rowOff>
    </xdr:from>
    <xdr:to>
      <xdr:col>12</xdr:col>
      <xdr:colOff>161193</xdr:colOff>
      <xdr:row>5</xdr:row>
      <xdr:rowOff>683236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9A4D23-A591-4676-9998-C99681196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23128" y="1947497"/>
          <a:ext cx="1715965" cy="126938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4A6C89-B77C-4060-8C62-4F3F7AAD6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835269</xdr:colOff>
      <xdr:row>3</xdr:row>
      <xdr:rowOff>58616</xdr:rowOff>
    </xdr:from>
    <xdr:to>
      <xdr:col>11</xdr:col>
      <xdr:colOff>2210495</xdr:colOff>
      <xdr:row>5</xdr:row>
      <xdr:rowOff>600808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4617C4A-1CC5-48FD-94C2-244E8A0FF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65269" y="1831731"/>
          <a:ext cx="1375226" cy="130419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C42612-EE08-408F-ACC7-6D740D719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835269</xdr:colOff>
      <xdr:row>3</xdr:row>
      <xdr:rowOff>58616</xdr:rowOff>
    </xdr:from>
    <xdr:to>
      <xdr:col>11</xdr:col>
      <xdr:colOff>2210495</xdr:colOff>
      <xdr:row>5</xdr:row>
      <xdr:rowOff>600808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929600-1696-457E-B9F4-2EDE2DD94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84319" y="1830266"/>
          <a:ext cx="1375226" cy="1304192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97D317-AB0B-4814-BE2A-8AA0DC65D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181689</xdr:colOff>
      <xdr:row>3</xdr:row>
      <xdr:rowOff>67430</xdr:rowOff>
    </xdr:from>
    <xdr:to>
      <xdr:col>12</xdr:col>
      <xdr:colOff>718043</xdr:colOff>
      <xdr:row>5</xdr:row>
      <xdr:rowOff>713274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00B53E-EBF4-4D6D-BAAA-53FC161BF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2289637" y="1162597"/>
          <a:ext cx="1407844" cy="276373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92C383-E4DD-497A-AF0E-B13F87563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53698</xdr:colOff>
      <xdr:row>3</xdr:row>
      <xdr:rowOff>78192</xdr:rowOff>
    </xdr:from>
    <xdr:to>
      <xdr:col>12</xdr:col>
      <xdr:colOff>484180</xdr:colOff>
      <xdr:row>5</xdr:row>
      <xdr:rowOff>732691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2576CA-FF4E-4707-82FE-8135B1484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2104382" y="1230623"/>
          <a:ext cx="1416499" cy="2657867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3B3A9E-AE37-4218-837C-41999AEF5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600808</xdr:colOff>
      <xdr:row>3</xdr:row>
      <xdr:rowOff>58615</xdr:rowOff>
    </xdr:from>
    <xdr:to>
      <xdr:col>11</xdr:col>
      <xdr:colOff>2124808</xdr:colOff>
      <xdr:row>5</xdr:row>
      <xdr:rowOff>666907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13BDF0-CFEC-4DDE-8DFD-263BA6410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30808" y="1831730"/>
          <a:ext cx="1524000" cy="1370292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A1BED0-2D91-48FA-ABCB-885268AB2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410307</xdr:colOff>
      <xdr:row>3</xdr:row>
      <xdr:rowOff>58616</xdr:rowOff>
    </xdr:from>
    <xdr:to>
      <xdr:col>12</xdr:col>
      <xdr:colOff>278423</xdr:colOff>
      <xdr:row>5</xdr:row>
      <xdr:rowOff>693616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11A7C7D-7C3D-41D0-94AD-D409CB57E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40307" y="1831731"/>
          <a:ext cx="2095501" cy="13970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3786CA-DD62-4A71-9C09-68EBE5F79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718038</xdr:colOff>
      <xdr:row>3</xdr:row>
      <xdr:rowOff>73270</xdr:rowOff>
    </xdr:from>
    <xdr:to>
      <xdr:col>11</xdr:col>
      <xdr:colOff>1699846</xdr:colOff>
      <xdr:row>5</xdr:row>
      <xdr:rowOff>742143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FCEE3B-ACDF-4E21-B76E-62C258F2F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48038" y="1846385"/>
          <a:ext cx="981808" cy="143087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843CAD-3C7C-4B71-84BE-935CF0529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864577</xdr:colOff>
      <xdr:row>3</xdr:row>
      <xdr:rowOff>29308</xdr:rowOff>
    </xdr:from>
    <xdr:to>
      <xdr:col>11</xdr:col>
      <xdr:colOff>1916926</xdr:colOff>
      <xdr:row>5</xdr:row>
      <xdr:rowOff>703386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FED419-5276-4383-9834-2B3426E48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94577" y="1802423"/>
          <a:ext cx="1052349" cy="1436078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3F6C9B-599C-4BAE-B118-FE0E0991D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879230</xdr:colOff>
      <xdr:row>3</xdr:row>
      <xdr:rowOff>43963</xdr:rowOff>
    </xdr:from>
    <xdr:to>
      <xdr:col>11</xdr:col>
      <xdr:colOff>1905000</xdr:colOff>
      <xdr:row>5</xdr:row>
      <xdr:rowOff>696495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8EDE97-4A21-4C65-8EC8-A8AE66554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09230" y="1817078"/>
          <a:ext cx="1025770" cy="1414532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F967EE-2ECE-4906-B4E1-CCA01179C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937846</xdr:colOff>
      <xdr:row>3</xdr:row>
      <xdr:rowOff>102578</xdr:rowOff>
    </xdr:from>
    <xdr:to>
      <xdr:col>11</xdr:col>
      <xdr:colOff>1817077</xdr:colOff>
      <xdr:row>5</xdr:row>
      <xdr:rowOff>618893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983649-88AC-4362-B5BA-11186AD35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67846" y="1875693"/>
          <a:ext cx="879231" cy="127831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06350A-F7EF-441D-A030-A0B0A27E3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937846</xdr:colOff>
      <xdr:row>3</xdr:row>
      <xdr:rowOff>102578</xdr:rowOff>
    </xdr:from>
    <xdr:to>
      <xdr:col>11</xdr:col>
      <xdr:colOff>1817077</xdr:colOff>
      <xdr:row>5</xdr:row>
      <xdr:rowOff>618893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C0A13B-9847-4804-AA93-527A7BA7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6896" y="1874228"/>
          <a:ext cx="879231" cy="127831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9550AB-DE7D-4610-A1AE-B6CCC7575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996462</xdr:colOff>
      <xdr:row>3</xdr:row>
      <xdr:rowOff>29307</xdr:rowOff>
    </xdr:from>
    <xdr:to>
      <xdr:col>11</xdr:col>
      <xdr:colOff>2154116</xdr:colOff>
      <xdr:row>5</xdr:row>
      <xdr:rowOff>709780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10D8BB-5936-446E-8F01-852EBDFA9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26462" y="1802422"/>
          <a:ext cx="1157654" cy="144247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E29B55-3078-4F68-99EB-6782EF369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72AA5D-77B9-4366-9056-2292ACC30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BFBC14-C6BF-43BB-8D36-EED43D913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BF1A6F-05B5-4295-9A18-57FFEBEDF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996461</xdr:colOff>
      <xdr:row>3</xdr:row>
      <xdr:rowOff>102577</xdr:rowOff>
    </xdr:from>
    <xdr:to>
      <xdr:col>11</xdr:col>
      <xdr:colOff>2080846</xdr:colOff>
      <xdr:row>5</xdr:row>
      <xdr:rowOff>716990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82BF47-880E-4E78-BF64-9468B5285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26461" y="1875692"/>
          <a:ext cx="1084385" cy="1376413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1</xdr:col>
      <xdr:colOff>952387</xdr:colOff>
      <xdr:row>0</xdr:row>
      <xdr:rowOff>996462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9B7EB2-6451-438A-9226-6CE505986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6" y="0"/>
          <a:ext cx="3590811" cy="996462"/>
        </a:xfrm>
        <a:prstGeom prst="rect">
          <a:avLst/>
        </a:prstGeom>
      </xdr:spPr>
    </xdr:pic>
    <xdr:clientData/>
  </xdr:twoCellAnchor>
  <xdr:twoCellAnchor editAs="oneCell">
    <xdr:from>
      <xdr:col>11</xdr:col>
      <xdr:colOff>996461</xdr:colOff>
      <xdr:row>3</xdr:row>
      <xdr:rowOff>102577</xdr:rowOff>
    </xdr:from>
    <xdr:to>
      <xdr:col>11</xdr:col>
      <xdr:colOff>2080846</xdr:colOff>
      <xdr:row>5</xdr:row>
      <xdr:rowOff>716990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5D18F0-6A35-43DF-8203-847B3EEED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45511" y="1874227"/>
          <a:ext cx="1084385" cy="1376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7"/>
  <sheetViews>
    <sheetView topLeftCell="A22" zoomScale="65" zoomScaleNormal="65" workbookViewId="0">
      <selection activeCell="V39" sqref="V39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</cols>
  <sheetData>
    <row r="1" spans="1:13" ht="79.900000000000006" customHeight="1">
      <c r="A1" s="53"/>
      <c r="B1" s="54"/>
      <c r="C1" s="55" t="s">
        <v>2</v>
      </c>
      <c r="D1" s="56"/>
      <c r="E1" s="56"/>
      <c r="F1" s="56"/>
      <c r="G1" s="56"/>
      <c r="H1" s="56"/>
      <c r="I1" s="56"/>
      <c r="J1" s="42" t="s">
        <v>24</v>
      </c>
      <c r="K1" s="42"/>
      <c r="L1" s="42"/>
      <c r="M1" s="43"/>
    </row>
    <row r="2" spans="1:13" ht="30" customHeight="1">
      <c r="A2" s="68" t="s">
        <v>3</v>
      </c>
      <c r="B2" s="69"/>
      <c r="C2" s="74">
        <v>6126</v>
      </c>
      <c r="D2" s="75"/>
      <c r="E2" s="75"/>
      <c r="F2" s="76"/>
      <c r="G2" s="70" t="s">
        <v>8</v>
      </c>
      <c r="H2" s="71"/>
      <c r="I2" s="70" t="s">
        <v>9</v>
      </c>
      <c r="J2" s="44" t="s">
        <v>10</v>
      </c>
      <c r="K2" s="44"/>
      <c r="L2" s="44"/>
      <c r="M2" s="45"/>
    </row>
    <row r="3" spans="1:13" ht="30" customHeight="1">
      <c r="A3" s="68" t="s">
        <v>17</v>
      </c>
      <c r="B3" s="69"/>
      <c r="C3" s="74"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3" ht="30" customHeight="1">
      <c r="A4" s="68" t="s">
        <v>11</v>
      </c>
      <c r="B4" s="69"/>
      <c r="C4" s="50" t="s">
        <v>25</v>
      </c>
      <c r="D4" s="51"/>
      <c r="E4" s="51"/>
      <c r="F4" s="52"/>
      <c r="G4" s="62" t="s">
        <v>22</v>
      </c>
      <c r="H4" s="63"/>
      <c r="I4" s="57">
        <f>C3</f>
        <v>110</v>
      </c>
      <c r="J4" s="46"/>
      <c r="K4" s="46"/>
      <c r="L4" s="46"/>
      <c r="M4" s="47"/>
    </row>
    <row r="5" spans="1:13" ht="30" customHeight="1">
      <c r="A5" s="68" t="s">
        <v>4</v>
      </c>
      <c r="B5" s="69"/>
      <c r="C5" s="50" t="s">
        <v>74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3" ht="61.5" customHeight="1">
      <c r="A6" s="77" t="s">
        <v>12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3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3" ht="39.950000000000003" customHeight="1" thickBot="1">
      <c r="A8" s="111" t="s">
        <v>20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13" ht="30" customHeight="1" thickBot="1">
      <c r="A9" s="22" t="s">
        <v>19</v>
      </c>
      <c r="B9" s="48" t="s">
        <v>104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9"/>
    </row>
    <row r="10" spans="1:13" ht="30" customHeight="1">
      <c r="A10" s="23" t="s">
        <v>15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09" t="s">
        <v>27</v>
      </c>
      <c r="M10" s="110"/>
    </row>
    <row r="11" spans="1:13" ht="30" customHeight="1">
      <c r="A11" s="25" t="s">
        <v>26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20</v>
      </c>
      <c r="M11" s="106"/>
    </row>
    <row r="12" spans="1:13" ht="30" customHeight="1" thickBot="1">
      <c r="A12" s="27" t="s">
        <v>28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3" ht="49.9" customHeight="1">
      <c r="A13" s="15" t="s">
        <v>15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93"/>
      <c r="L13" s="17" t="s">
        <v>21</v>
      </c>
      <c r="M13" s="18" t="s">
        <v>23</v>
      </c>
    </row>
    <row r="14" spans="1:13" ht="30" customHeight="1">
      <c r="A14" s="9" t="s">
        <v>5</v>
      </c>
      <c r="B14" s="10"/>
      <c r="C14" s="10"/>
      <c r="D14" s="10"/>
      <c r="E14" s="10"/>
      <c r="F14" s="10"/>
      <c r="G14" s="10"/>
      <c r="H14" s="10"/>
      <c r="I14" s="10"/>
      <c r="J14" s="94"/>
      <c r="K14" s="95"/>
      <c r="L14" s="101">
        <v>100</v>
      </c>
      <c r="M14" s="86">
        <f>$I$4*L14/3600+L11/60</f>
        <v>3.3888888888888888</v>
      </c>
    </row>
    <row r="15" spans="1:13" ht="30" customHeight="1">
      <c r="A15" s="9" t="s">
        <v>6</v>
      </c>
      <c r="B15" s="10"/>
      <c r="C15" s="10"/>
      <c r="D15" s="21"/>
      <c r="E15" s="10"/>
      <c r="F15" s="10"/>
      <c r="G15" s="10"/>
      <c r="H15" s="10"/>
      <c r="I15" s="10"/>
      <c r="J15" s="94"/>
      <c r="K15" s="95"/>
      <c r="L15" s="101"/>
      <c r="M15" s="87"/>
    </row>
    <row r="16" spans="1:13" ht="30" customHeight="1">
      <c r="A16" s="11" t="s">
        <v>14</v>
      </c>
      <c r="B16" s="12"/>
      <c r="C16" s="12"/>
      <c r="D16" s="12"/>
      <c r="E16" s="12"/>
      <c r="F16" s="12"/>
      <c r="G16" s="12"/>
      <c r="H16" s="12"/>
      <c r="I16" s="12"/>
      <c r="J16" s="94"/>
      <c r="K16" s="95"/>
      <c r="L16" s="101"/>
      <c r="M16" s="87"/>
    </row>
    <row r="17" spans="1:13" ht="30" customHeight="1">
      <c r="A17" s="11" t="s">
        <v>7</v>
      </c>
      <c r="B17" s="12"/>
      <c r="C17" s="12"/>
      <c r="D17" s="12"/>
      <c r="E17" s="12"/>
      <c r="F17" s="12"/>
      <c r="G17" s="12"/>
      <c r="H17" s="12"/>
      <c r="I17" s="12"/>
      <c r="J17" s="94"/>
      <c r="K17" s="95"/>
      <c r="L17" s="101"/>
      <c r="M17" s="87"/>
    </row>
    <row r="18" spans="1:13" ht="30" customHeight="1">
      <c r="A18" s="13" t="s">
        <v>0</v>
      </c>
      <c r="B18" s="14"/>
      <c r="C18" s="14"/>
      <c r="D18" s="14"/>
      <c r="E18" s="14"/>
      <c r="F18" s="14"/>
      <c r="G18" s="14"/>
      <c r="H18" s="14"/>
      <c r="I18" s="14"/>
      <c r="J18" s="94"/>
      <c r="K18" s="95"/>
      <c r="L18" s="101"/>
      <c r="M18" s="87"/>
    </row>
    <row r="19" spans="1:13" ht="30" customHeight="1" thickBot="1">
      <c r="A19" s="19" t="s">
        <v>1</v>
      </c>
      <c r="B19" s="20"/>
      <c r="C19" s="20"/>
      <c r="D19" s="20"/>
      <c r="E19" s="20"/>
      <c r="F19" s="20"/>
      <c r="G19" s="20"/>
      <c r="H19" s="20"/>
      <c r="I19" s="20"/>
      <c r="J19" s="99"/>
      <c r="K19" s="100"/>
      <c r="L19" s="102"/>
      <c r="M19" s="88"/>
    </row>
    <row r="20" spans="1:13" ht="39.950000000000003" customHeight="1" thickBot="1">
      <c r="A20" s="111" t="s">
        <v>18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3"/>
    </row>
    <row r="21" spans="1:13" ht="30" customHeight="1" thickBot="1">
      <c r="A21" s="41" t="str">
        <f>$A$9</f>
        <v>Part Number ( Mã bản vẽ )</v>
      </c>
      <c r="B21" s="114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6"/>
    </row>
    <row r="22" spans="1:13" ht="30" customHeight="1">
      <c r="A22" s="23" t="str">
        <f>$A$10</f>
        <v>Ngày/Tháng/Năm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109" t="str">
        <f>$L$10</f>
        <v>Thời gian Setup ( phút )</v>
      </c>
      <c r="M22" s="110"/>
    </row>
    <row r="23" spans="1:13" ht="30" customHeight="1">
      <c r="A23" s="25" t="str">
        <f>$A$11</f>
        <v>SETUP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105">
        <v>0</v>
      </c>
      <c r="M23" s="106"/>
    </row>
    <row r="24" spans="1:13" ht="30" customHeight="1" thickBot="1">
      <c r="A24" s="27" t="str">
        <f>$A$12</f>
        <v>Nhân viên Setup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107"/>
      <c r="M24" s="108"/>
    </row>
    <row r="25" spans="1:13" ht="49.9" customHeight="1">
      <c r="A25" s="4" t="str">
        <f>$A$13</f>
        <v>Ngày/Tháng/Năm</v>
      </c>
      <c r="B25" s="6"/>
      <c r="C25" s="6"/>
      <c r="D25" s="6"/>
      <c r="E25" s="6"/>
      <c r="F25" s="6"/>
      <c r="G25" s="6"/>
      <c r="H25" s="6"/>
      <c r="I25" s="6"/>
      <c r="J25" s="103" t="str">
        <f>$J$13</f>
        <v>Tổng cộng</v>
      </c>
      <c r="K25" s="104"/>
      <c r="L25" s="7" t="str">
        <f>$L$13</f>
        <v>Thời gian gia công / sản phẩm (s)</v>
      </c>
      <c r="M25" s="8" t="str">
        <f>$M$13</f>
        <v>Tổng thời gian gia công dự kiến ( giờ )</v>
      </c>
    </row>
    <row r="26" spans="1:13" ht="30" customHeight="1">
      <c r="A26" s="9" t="str">
        <f>$A$14</f>
        <v>Thời gian gia công</v>
      </c>
      <c r="B26" s="10"/>
      <c r="C26" s="10"/>
      <c r="D26" s="10"/>
      <c r="E26" s="10"/>
      <c r="F26" s="10"/>
      <c r="G26" s="10"/>
      <c r="H26" s="10"/>
      <c r="I26" s="10"/>
      <c r="J26" s="94"/>
      <c r="K26" s="95"/>
      <c r="L26" s="101">
        <v>50</v>
      </c>
      <c r="M26" s="86">
        <f>$I$4*L26/3600+L23/60</f>
        <v>1.5277777777777777</v>
      </c>
    </row>
    <row r="27" spans="1:13" ht="30" customHeight="1">
      <c r="A27" s="9" t="str">
        <f>$A$15</f>
        <v>Hàng đạt:</v>
      </c>
      <c r="B27" s="10"/>
      <c r="C27" s="10"/>
      <c r="D27" s="10"/>
      <c r="E27" s="10"/>
      <c r="F27" s="10"/>
      <c r="G27" s="10"/>
      <c r="H27" s="10"/>
      <c r="I27" s="10"/>
      <c r="J27" s="94"/>
      <c r="K27" s="95"/>
      <c r="L27" s="101"/>
      <c r="M27" s="87"/>
    </row>
    <row r="28" spans="1:13" ht="30" customHeight="1">
      <c r="A28" s="11" t="str">
        <f>$A$16</f>
        <v>Hàng lỗi:</v>
      </c>
      <c r="B28" s="12"/>
      <c r="C28" s="12"/>
      <c r="D28" s="12"/>
      <c r="E28" s="12"/>
      <c r="F28" s="12"/>
      <c r="G28" s="12"/>
      <c r="H28" s="12"/>
      <c r="I28" s="12"/>
      <c r="J28" s="94"/>
      <c r="K28" s="95"/>
      <c r="L28" s="101"/>
      <c r="M28" s="87"/>
    </row>
    <row r="29" spans="1:13" ht="30" customHeight="1">
      <c r="A29" s="11" t="str">
        <f>$A$17</f>
        <v>Tổng số lượng sản xuất:</v>
      </c>
      <c r="B29" s="12"/>
      <c r="C29" s="12"/>
      <c r="D29" s="12"/>
      <c r="E29" s="12"/>
      <c r="F29" s="12"/>
      <c r="G29" s="12"/>
      <c r="H29" s="12"/>
      <c r="I29" s="12"/>
      <c r="J29" s="94"/>
      <c r="K29" s="95"/>
      <c r="L29" s="101"/>
      <c r="M29" s="87"/>
    </row>
    <row r="30" spans="1:13" ht="30" customHeight="1">
      <c r="A30" s="13" t="str">
        <f>$A$18</f>
        <v>Nhân viên SX:</v>
      </c>
      <c r="B30" s="14"/>
      <c r="C30" s="14"/>
      <c r="D30" s="14"/>
      <c r="E30" s="14"/>
      <c r="F30" s="14"/>
      <c r="G30" s="14"/>
      <c r="H30" s="14"/>
      <c r="I30" s="14"/>
      <c r="J30" s="94"/>
      <c r="K30" s="95"/>
      <c r="L30" s="101"/>
      <c r="M30" s="87"/>
    </row>
    <row r="31" spans="1:13" ht="30" customHeight="1" thickBot="1">
      <c r="A31" s="39" t="str">
        <f>$A$19</f>
        <v>Nhân viên QC:</v>
      </c>
      <c r="B31" s="35"/>
      <c r="C31" s="35"/>
      <c r="D31" s="35"/>
      <c r="E31" s="35"/>
      <c r="F31" s="35"/>
      <c r="G31" s="35"/>
      <c r="H31" s="35"/>
      <c r="I31" s="35"/>
      <c r="J31" s="118"/>
      <c r="K31" s="119"/>
      <c r="L31" s="117"/>
      <c r="M31" s="87"/>
    </row>
    <row r="32" spans="1:13" ht="39.950000000000003" customHeight="1" thickBot="1">
      <c r="A32" s="111" t="s">
        <v>29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3"/>
    </row>
    <row r="33" spans="1:13" ht="30" customHeight="1" thickBot="1">
      <c r="A33" s="41" t="str">
        <f>$A$9</f>
        <v>Part Number ( Mã bản vẽ )</v>
      </c>
      <c r="B33" s="114" t="s">
        <v>74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6"/>
    </row>
    <row r="34" spans="1:13" ht="30" customHeight="1">
      <c r="A34" s="23" t="str">
        <f>$A$10</f>
        <v>Ngày/Tháng/Năm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109" t="str">
        <f>$L$10</f>
        <v>Thời gian Setup ( phút )</v>
      </c>
      <c r="M34" s="110"/>
    </row>
    <row r="35" spans="1:13" ht="30" customHeight="1">
      <c r="A35" s="25" t="str">
        <f>$A$11</f>
        <v>SETUP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105">
        <v>40</v>
      </c>
      <c r="M35" s="106"/>
    </row>
    <row r="36" spans="1:13" ht="30" customHeight="1" thickBot="1">
      <c r="A36" s="27" t="str">
        <f>$A$12</f>
        <v>Nhân viên Setup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107"/>
      <c r="M36" s="108"/>
    </row>
    <row r="37" spans="1:13" ht="49.9" customHeight="1">
      <c r="A37" s="4" t="str">
        <f>$A$13</f>
        <v>Ngày/Tháng/Năm</v>
      </c>
      <c r="B37" s="6"/>
      <c r="C37" s="6"/>
      <c r="D37" s="6"/>
      <c r="E37" s="6"/>
      <c r="F37" s="6"/>
      <c r="G37" s="6"/>
      <c r="H37" s="6"/>
      <c r="I37" s="6"/>
      <c r="J37" s="103" t="str">
        <f>$J$13</f>
        <v>Tổng cộng</v>
      </c>
      <c r="K37" s="104"/>
      <c r="L37" s="7" t="str">
        <f>$L$13</f>
        <v>Thời gian gia công / sản phẩm (s)</v>
      </c>
      <c r="M37" s="8" t="str">
        <f>$M$13</f>
        <v>Tổng thời gian gia công dự kiến ( giờ )</v>
      </c>
    </row>
    <row r="38" spans="1:13" ht="30" customHeight="1">
      <c r="A38" s="9" t="str">
        <f>$A$14</f>
        <v>Thời gian gia công</v>
      </c>
      <c r="B38" s="10"/>
      <c r="C38" s="10"/>
      <c r="D38" s="10"/>
      <c r="E38" s="10"/>
      <c r="F38" s="10"/>
      <c r="G38" s="10"/>
      <c r="H38" s="10"/>
      <c r="I38" s="10"/>
      <c r="J38" s="94"/>
      <c r="K38" s="95"/>
      <c r="L38" s="101">
        <v>120</v>
      </c>
      <c r="M38" s="86">
        <f>$I$4*L38/3600+L35/60</f>
        <v>4.333333333333333</v>
      </c>
    </row>
    <row r="39" spans="1:13" ht="30" customHeight="1">
      <c r="A39" s="9" t="str">
        <f>$A$15</f>
        <v>Hàng đạt:</v>
      </c>
      <c r="B39" s="10"/>
      <c r="C39" s="10"/>
      <c r="D39" s="10"/>
      <c r="E39" s="10"/>
      <c r="F39" s="10"/>
      <c r="G39" s="10"/>
      <c r="H39" s="10"/>
      <c r="I39" s="10"/>
      <c r="J39" s="94"/>
      <c r="K39" s="95"/>
      <c r="L39" s="101"/>
      <c r="M39" s="87"/>
    </row>
    <row r="40" spans="1:13" ht="30" customHeight="1">
      <c r="A40" s="11" t="str">
        <f>$A$16</f>
        <v>Hàng lỗi:</v>
      </c>
      <c r="B40" s="12"/>
      <c r="C40" s="12"/>
      <c r="D40" s="12"/>
      <c r="E40" s="12"/>
      <c r="F40" s="12"/>
      <c r="G40" s="12"/>
      <c r="H40" s="12"/>
      <c r="I40" s="12"/>
      <c r="J40" s="94"/>
      <c r="K40" s="95"/>
      <c r="L40" s="101"/>
      <c r="M40" s="87"/>
    </row>
    <row r="41" spans="1:13" ht="30" customHeight="1">
      <c r="A41" s="11" t="str">
        <f>$A$17</f>
        <v>Tổng số lượng sản xuất:</v>
      </c>
      <c r="B41" s="12"/>
      <c r="C41" s="12"/>
      <c r="D41" s="12"/>
      <c r="E41" s="12"/>
      <c r="F41" s="12"/>
      <c r="G41" s="12"/>
      <c r="H41" s="12"/>
      <c r="I41" s="12"/>
      <c r="J41" s="94"/>
      <c r="K41" s="95"/>
      <c r="L41" s="101"/>
      <c r="M41" s="87"/>
    </row>
    <row r="42" spans="1:13" ht="30" customHeight="1">
      <c r="A42" s="13" t="str">
        <f>$A$18</f>
        <v>Nhân viên SX:</v>
      </c>
      <c r="B42" s="14"/>
      <c r="C42" s="14"/>
      <c r="D42" s="14"/>
      <c r="E42" s="14"/>
      <c r="F42" s="14"/>
      <c r="G42" s="14"/>
      <c r="H42" s="14"/>
      <c r="I42" s="14"/>
      <c r="J42" s="94"/>
      <c r="K42" s="95"/>
      <c r="L42" s="101"/>
      <c r="M42" s="87"/>
    </row>
    <row r="43" spans="1:13" ht="30" customHeight="1">
      <c r="A43" s="13" t="str">
        <f>$A$19</f>
        <v>Nhân viên QC:</v>
      </c>
      <c r="B43" s="14"/>
      <c r="C43" s="14"/>
      <c r="D43" s="14"/>
      <c r="E43" s="14"/>
      <c r="F43" s="14"/>
      <c r="G43" s="14"/>
      <c r="H43" s="14"/>
      <c r="I43" s="14"/>
      <c r="J43" s="94"/>
      <c r="K43" s="95"/>
      <c r="L43" s="101"/>
      <c r="M43" s="98"/>
    </row>
    <row r="44" spans="1:13" ht="30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"/>
    </row>
    <row r="45" spans="1:13" ht="24.6" customHeight="1">
      <c r="A45" s="60" t="s">
        <v>16</v>
      </c>
      <c r="B45" s="82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9"/>
    </row>
    <row r="46" spans="1:13" ht="24.6" customHeight="1">
      <c r="A46" s="60"/>
      <c r="B46" s="82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90"/>
    </row>
    <row r="47" spans="1:13" ht="24.6" customHeight="1" thickBot="1">
      <c r="A47" s="61"/>
      <c r="B47" s="8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91"/>
    </row>
  </sheetData>
  <mergeCells count="61">
    <mergeCell ref="L23:M24"/>
    <mergeCell ref="L34:M34"/>
    <mergeCell ref="L35:M36"/>
    <mergeCell ref="L10:M10"/>
    <mergeCell ref="L11:M12"/>
    <mergeCell ref="B33:M33"/>
    <mergeCell ref="J28:K28"/>
    <mergeCell ref="J29:K29"/>
    <mergeCell ref="J30:K30"/>
    <mergeCell ref="J31:K31"/>
    <mergeCell ref="L22:M22"/>
    <mergeCell ref="J43:K43"/>
    <mergeCell ref="M38:M43"/>
    <mergeCell ref="J37:K37"/>
    <mergeCell ref="J38:K38"/>
    <mergeCell ref="L38:L43"/>
    <mergeCell ref="J39:K39"/>
    <mergeCell ref="J40:K40"/>
    <mergeCell ref="J41:K41"/>
    <mergeCell ref="J42:K42"/>
    <mergeCell ref="M45:M47"/>
    <mergeCell ref="J13:K13"/>
    <mergeCell ref="J14:K14"/>
    <mergeCell ref="J15:K15"/>
    <mergeCell ref="J16:K16"/>
    <mergeCell ref="J17:K17"/>
    <mergeCell ref="B21:M21"/>
    <mergeCell ref="A32:M32"/>
    <mergeCell ref="M26:M31"/>
    <mergeCell ref="J18:K18"/>
    <mergeCell ref="J19:K19"/>
    <mergeCell ref="L14:L19"/>
    <mergeCell ref="J25:K25"/>
    <mergeCell ref="J26:K26"/>
    <mergeCell ref="L26:L31"/>
    <mergeCell ref="J27:K27"/>
    <mergeCell ref="A45:A47"/>
    <mergeCell ref="G4:H6"/>
    <mergeCell ref="A3:B3"/>
    <mergeCell ref="G2:H3"/>
    <mergeCell ref="I2:I3"/>
    <mergeCell ref="C3:F3"/>
    <mergeCell ref="A5:B5"/>
    <mergeCell ref="C5:F5"/>
    <mergeCell ref="A6:B6"/>
    <mergeCell ref="C6:F6"/>
    <mergeCell ref="A2:B2"/>
    <mergeCell ref="C2:F2"/>
    <mergeCell ref="A4:B4"/>
    <mergeCell ref="B45:L47"/>
    <mergeCell ref="A20:M20"/>
    <mergeCell ref="M14:M19"/>
    <mergeCell ref="J1:M1"/>
    <mergeCell ref="J2:M3"/>
    <mergeCell ref="J4:M6"/>
    <mergeCell ref="A8:M8"/>
    <mergeCell ref="B9:M9"/>
    <mergeCell ref="C4:F4"/>
    <mergeCell ref="A1:B1"/>
    <mergeCell ref="C1:I1"/>
    <mergeCell ref="I4:I6"/>
  </mergeCells>
  <phoneticPr fontId="8" type="noConversion"/>
  <pageMargins left="0.32" right="0.25" top="0.17" bottom="0.17" header="0.31496062992125984" footer="0.31496062992125984"/>
  <pageSetup paperSize="9" scale="4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47"/>
  <sheetViews>
    <sheetView zoomScale="65" zoomScaleNormal="65" workbookViewId="0">
      <selection activeCell="R15" sqref="R15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</cols>
  <sheetData>
    <row r="1" spans="1:13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3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3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3" ht="30" customHeight="1">
      <c r="A4" s="68" t="str">
        <f>'Chân ghế A  - Trái'!$A$4:$B$4</f>
        <v>TÊN BẢN VẼ:</v>
      </c>
      <c r="B4" s="69"/>
      <c r="C4" s="50" t="s">
        <v>30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'Chân ghế A  - Trái'!I4:I6</f>
        <v>110</v>
      </c>
      <c r="J4" s="46"/>
      <c r="K4" s="46"/>
      <c r="L4" s="46"/>
      <c r="M4" s="47"/>
    </row>
    <row r="5" spans="1:13" ht="30" customHeight="1">
      <c r="A5" s="68" t="str">
        <f>'Chân ghế A  - Trái'!$A$5:$B$5</f>
        <v>MÃ BẢN VẼ:</v>
      </c>
      <c r="B5" s="69"/>
      <c r="C5" s="50" t="s">
        <v>75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3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3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3" ht="39.950000000000003" customHeight="1" thickBot="1">
      <c r="A8" s="111" t="s">
        <v>20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13" ht="30" customHeight="1" thickBot="1">
      <c r="A9" s="41" t="str">
        <f ca="1">$A$9</f>
        <v>Part Number ( Mã bản vẽ )</v>
      </c>
      <c r="B9" s="120" t="s">
        <v>105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1"/>
    </row>
    <row r="10" spans="1:13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09" t="str">
        <f>'Chân ghế A  - Trái'!$L$10:$M$10</f>
        <v>Thời gian Setup ( phút )</v>
      </c>
      <c r="M10" s="110"/>
    </row>
    <row r="11" spans="1:13" ht="30" customHeight="1">
      <c r="A11" s="25" t="str">
        <f ca="1">$A$11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f>20</f>
        <v>20</v>
      </c>
      <c r="M11" s="106"/>
    </row>
    <row r="12" spans="1:13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3" ht="49.9" customHeight="1">
      <c r="A13" s="4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93"/>
      <c r="L13" s="17" t="str">
        <f>'Chân ghế A  - Trái'!L13</f>
        <v>Thời gian gia công / sản phẩm (s)</v>
      </c>
      <c r="M13" s="18" t="str">
        <f>'Chân ghế A  - Trái'!M13</f>
        <v>Tổng thời gian gia công dự kiến ( giờ )</v>
      </c>
    </row>
    <row r="14" spans="1:13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95"/>
      <c r="L14" s="101">
        <v>90</v>
      </c>
      <c r="M14" s="86">
        <f>$I$4*L14/3600+L11/60</f>
        <v>3.0833333333333335</v>
      </c>
    </row>
    <row r="15" spans="1:13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95"/>
      <c r="L15" s="101"/>
      <c r="M15" s="87"/>
    </row>
    <row r="16" spans="1:13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95"/>
      <c r="L16" s="101"/>
      <c r="M16" s="87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95"/>
      <c r="L17" s="101"/>
      <c r="M17" s="87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94"/>
      <c r="K18" s="95"/>
      <c r="L18" s="101"/>
      <c r="M18" s="87"/>
    </row>
    <row r="19" spans="1:13" ht="30" customHeight="1" thickBot="1">
      <c r="A19" s="39" t="str">
        <f ca="1">$A$19</f>
        <v>Nhân viên QC:</v>
      </c>
      <c r="B19" s="35"/>
      <c r="C19" s="35"/>
      <c r="D19" s="35"/>
      <c r="E19" s="35"/>
      <c r="F19" s="35"/>
      <c r="G19" s="35"/>
      <c r="H19" s="35"/>
      <c r="I19" s="35"/>
      <c r="J19" s="118"/>
      <c r="K19" s="119"/>
      <c r="L19" s="117"/>
      <c r="M19" s="87"/>
    </row>
    <row r="20" spans="1:13" ht="39.950000000000003" customHeight="1" thickBot="1">
      <c r="A20" s="111" t="s">
        <v>18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3"/>
    </row>
    <row r="21" spans="1:13" ht="30" customHeight="1" thickBot="1">
      <c r="A21" s="41" t="str">
        <f ca="1">$A$9</f>
        <v>Part Number ( Mã bản vẽ )</v>
      </c>
      <c r="B21" s="114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6"/>
    </row>
    <row r="22" spans="1:13" ht="30" customHeight="1">
      <c r="A22" s="23" t="str">
        <f ca="1">$A$10</f>
        <v>Ngày/Tháng/Năm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109" t="str">
        <f>'Chân ghế A  - Trái'!$L$10:$M$10</f>
        <v>Thời gian Setup ( phút )</v>
      </c>
      <c r="M22" s="110"/>
    </row>
    <row r="23" spans="1:13" ht="30" customHeight="1">
      <c r="A23" s="25" t="str">
        <f ca="1">$A$11</f>
        <v>SETUP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105">
        <v>0</v>
      </c>
      <c r="M23" s="106"/>
    </row>
    <row r="24" spans="1:13" ht="30" customHeight="1" thickBot="1">
      <c r="A24" s="27" t="str">
        <f ca="1">$A$12</f>
        <v>Nhân viên Setup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107"/>
      <c r="M24" s="108"/>
    </row>
    <row r="25" spans="1:13" ht="49.9" customHeight="1">
      <c r="A25" s="4" t="str">
        <f ca="1">$A$13</f>
        <v>Ngày/Tháng/Năm</v>
      </c>
      <c r="B25" s="6"/>
      <c r="C25" s="6"/>
      <c r="D25" s="6"/>
      <c r="E25" s="6"/>
      <c r="F25" s="6"/>
      <c r="G25" s="6"/>
      <c r="H25" s="6"/>
      <c r="I25" s="6"/>
      <c r="J25" s="103" t="str">
        <f>$J$13</f>
        <v>Tổng cộng</v>
      </c>
      <c r="K25" s="104"/>
      <c r="L25" s="7" t="str">
        <f>$L$13</f>
        <v>Thời gian gia công / sản phẩm (s)</v>
      </c>
      <c r="M25" s="8" t="str">
        <f>$M$13</f>
        <v>Tổng thời gian gia công dự kiến ( giờ )</v>
      </c>
    </row>
    <row r="26" spans="1:13" ht="30" customHeight="1">
      <c r="A26" s="9" t="str">
        <f ca="1">$A$14</f>
        <v>Thời gian gia công</v>
      </c>
      <c r="B26" s="10"/>
      <c r="C26" s="10"/>
      <c r="D26" s="10"/>
      <c r="E26" s="10"/>
      <c r="F26" s="10"/>
      <c r="G26" s="10"/>
      <c r="H26" s="10"/>
      <c r="I26" s="10"/>
      <c r="J26" s="94"/>
      <c r="K26" s="95"/>
      <c r="L26" s="101">
        <f>'Chân ghế A  - Trái'!L26:L31</f>
        <v>50</v>
      </c>
      <c r="M26" s="86">
        <f>$I$4*L26/3600+L23/60</f>
        <v>1.5277777777777777</v>
      </c>
    </row>
    <row r="27" spans="1:13" ht="30" customHeight="1">
      <c r="A27" s="9" t="str">
        <f ca="1">$A$15</f>
        <v>Hàng đạt:</v>
      </c>
      <c r="B27" s="10"/>
      <c r="C27" s="10"/>
      <c r="D27" s="10"/>
      <c r="E27" s="10"/>
      <c r="F27" s="10"/>
      <c r="G27" s="10"/>
      <c r="H27" s="10"/>
      <c r="I27" s="10"/>
      <c r="J27" s="94"/>
      <c r="K27" s="95"/>
      <c r="L27" s="101"/>
      <c r="M27" s="87"/>
    </row>
    <row r="28" spans="1:13" ht="30" customHeight="1">
      <c r="A28" s="11" t="str">
        <f ca="1">$A$16</f>
        <v>Hàng lỗi:</v>
      </c>
      <c r="B28" s="12"/>
      <c r="C28" s="12"/>
      <c r="D28" s="12"/>
      <c r="E28" s="12"/>
      <c r="F28" s="12"/>
      <c r="G28" s="12"/>
      <c r="H28" s="12"/>
      <c r="I28" s="12"/>
      <c r="J28" s="94"/>
      <c r="K28" s="95"/>
      <c r="L28" s="101"/>
      <c r="M28" s="87"/>
    </row>
    <row r="29" spans="1:13" ht="30" customHeight="1">
      <c r="A29" s="11" t="str">
        <f ca="1">$A$17</f>
        <v>Tổng số lượng sản xuất:</v>
      </c>
      <c r="B29" s="12"/>
      <c r="C29" s="12"/>
      <c r="D29" s="12"/>
      <c r="E29" s="12"/>
      <c r="F29" s="12"/>
      <c r="G29" s="12"/>
      <c r="H29" s="12"/>
      <c r="I29" s="12"/>
      <c r="J29" s="94"/>
      <c r="K29" s="95"/>
      <c r="L29" s="101"/>
      <c r="M29" s="87"/>
    </row>
    <row r="30" spans="1:13" ht="30" customHeight="1">
      <c r="A30" s="13" t="str">
        <f ca="1">$A$18</f>
        <v>Nhân viên SX:</v>
      </c>
      <c r="B30" s="14"/>
      <c r="C30" s="14"/>
      <c r="D30" s="14"/>
      <c r="E30" s="14"/>
      <c r="F30" s="14"/>
      <c r="G30" s="14"/>
      <c r="H30" s="14"/>
      <c r="I30" s="14"/>
      <c r="J30" s="94"/>
      <c r="K30" s="95"/>
      <c r="L30" s="101"/>
      <c r="M30" s="87"/>
    </row>
    <row r="31" spans="1:13" ht="30" customHeight="1" thickBot="1">
      <c r="A31" s="39" t="str">
        <f ca="1">$A$19</f>
        <v>Nhân viên QC:</v>
      </c>
      <c r="B31" s="35"/>
      <c r="C31" s="35"/>
      <c r="D31" s="35"/>
      <c r="E31" s="35"/>
      <c r="F31" s="35"/>
      <c r="G31" s="35"/>
      <c r="H31" s="35"/>
      <c r="I31" s="35"/>
      <c r="J31" s="118"/>
      <c r="K31" s="119"/>
      <c r="L31" s="117"/>
      <c r="M31" s="87"/>
    </row>
    <row r="32" spans="1:13" ht="39.950000000000003" customHeight="1" thickBot="1">
      <c r="A32" s="111" t="s">
        <v>29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3"/>
    </row>
    <row r="33" spans="1:13" ht="30" customHeight="1" thickBot="1">
      <c r="A33" s="41" t="str">
        <f ca="1">$A$9</f>
        <v>Part Number ( Mã bản vẽ )</v>
      </c>
      <c r="B33" s="114" t="s">
        <v>74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6"/>
    </row>
    <row r="34" spans="1:13" ht="30" customHeight="1">
      <c r="A34" s="23" t="str">
        <f ca="1">$A$10</f>
        <v>Ngày/Tháng/Năm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109" t="str">
        <f>'Chân ghế A  - Trái'!$L$10:$M$10</f>
        <v>Thời gian Setup ( phút )</v>
      </c>
      <c r="M34" s="110"/>
    </row>
    <row r="35" spans="1:13" ht="30" customHeight="1">
      <c r="A35" s="25" t="str">
        <f ca="1">$A$11</f>
        <v>SETUP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105">
        <v>0</v>
      </c>
      <c r="M35" s="106"/>
    </row>
    <row r="36" spans="1:13" ht="30" customHeight="1" thickBot="1">
      <c r="A36" s="27" t="str">
        <f ca="1">$A$12</f>
        <v>Nhân viên Setup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107"/>
      <c r="M36" s="108"/>
    </row>
    <row r="37" spans="1:13" ht="49.9" customHeight="1">
      <c r="A37" s="4" t="str">
        <f ca="1">$A$13</f>
        <v>Ngày/Tháng/Năm</v>
      </c>
      <c r="B37" s="6"/>
      <c r="C37" s="6"/>
      <c r="D37" s="6"/>
      <c r="E37" s="6"/>
      <c r="F37" s="6"/>
      <c r="G37" s="6"/>
      <c r="H37" s="6"/>
      <c r="I37" s="6"/>
      <c r="J37" s="103" t="str">
        <f>$J$13</f>
        <v>Tổng cộng</v>
      </c>
      <c r="K37" s="104"/>
      <c r="L37" s="7" t="str">
        <f>$L$13</f>
        <v>Thời gian gia công / sản phẩm (s)</v>
      </c>
      <c r="M37" s="8" t="str">
        <f>$M$13</f>
        <v>Tổng thời gian gia công dự kiến ( giờ )</v>
      </c>
    </row>
    <row r="38" spans="1:13" ht="30" customHeight="1">
      <c r="A38" s="9" t="str">
        <f ca="1">$A$14</f>
        <v>Thời gian gia công</v>
      </c>
      <c r="B38" s="10"/>
      <c r="C38" s="10"/>
      <c r="D38" s="10"/>
      <c r="E38" s="10"/>
      <c r="F38" s="10"/>
      <c r="G38" s="10"/>
      <c r="H38" s="10"/>
      <c r="I38" s="10"/>
      <c r="J38" s="94"/>
      <c r="K38" s="95"/>
      <c r="L38" s="101">
        <v>120</v>
      </c>
      <c r="M38" s="86">
        <f>$I$4*L38/3600+L35/60</f>
        <v>3.6666666666666665</v>
      </c>
    </row>
    <row r="39" spans="1:13" ht="30" customHeight="1">
      <c r="A39" s="9" t="str">
        <f ca="1">$A$15</f>
        <v>Hàng đạt:</v>
      </c>
      <c r="B39" s="10"/>
      <c r="C39" s="10"/>
      <c r="D39" s="10"/>
      <c r="E39" s="10"/>
      <c r="F39" s="10"/>
      <c r="G39" s="10"/>
      <c r="H39" s="10"/>
      <c r="I39" s="10"/>
      <c r="J39" s="94"/>
      <c r="K39" s="95"/>
      <c r="L39" s="101"/>
      <c r="M39" s="87"/>
    </row>
    <row r="40" spans="1:13" ht="30" customHeight="1">
      <c r="A40" s="11" t="str">
        <f ca="1">$A$16</f>
        <v>Hàng lỗi:</v>
      </c>
      <c r="B40" s="12"/>
      <c r="C40" s="12"/>
      <c r="D40" s="12"/>
      <c r="E40" s="12"/>
      <c r="F40" s="12"/>
      <c r="G40" s="12"/>
      <c r="H40" s="12"/>
      <c r="I40" s="12"/>
      <c r="J40" s="94"/>
      <c r="K40" s="95"/>
      <c r="L40" s="101"/>
      <c r="M40" s="87"/>
    </row>
    <row r="41" spans="1:13" ht="30" customHeight="1">
      <c r="A41" s="11" t="str">
        <f ca="1">$A$17</f>
        <v>Tổng số lượng sản xuất:</v>
      </c>
      <c r="B41" s="12"/>
      <c r="C41" s="12"/>
      <c r="D41" s="12"/>
      <c r="E41" s="12"/>
      <c r="F41" s="12"/>
      <c r="G41" s="12"/>
      <c r="H41" s="12"/>
      <c r="I41" s="12"/>
      <c r="J41" s="94"/>
      <c r="K41" s="95"/>
      <c r="L41" s="101"/>
      <c r="M41" s="87"/>
    </row>
    <row r="42" spans="1:13" ht="30" customHeight="1">
      <c r="A42" s="13" t="str">
        <f ca="1">$A$18</f>
        <v>Nhân viên SX:</v>
      </c>
      <c r="B42" s="14"/>
      <c r="C42" s="14"/>
      <c r="D42" s="14"/>
      <c r="E42" s="14"/>
      <c r="F42" s="14"/>
      <c r="G42" s="14"/>
      <c r="H42" s="14"/>
      <c r="I42" s="14"/>
      <c r="J42" s="94"/>
      <c r="K42" s="95"/>
      <c r="L42" s="101"/>
      <c r="M42" s="87"/>
    </row>
    <row r="43" spans="1:13" ht="30" customHeight="1">
      <c r="A43" s="13" t="str">
        <f ca="1">$A$19</f>
        <v>Nhân viên QC:</v>
      </c>
      <c r="B43" s="14"/>
      <c r="C43" s="14"/>
      <c r="D43" s="14"/>
      <c r="E43" s="14"/>
      <c r="F43" s="14"/>
      <c r="G43" s="14"/>
      <c r="H43" s="14"/>
      <c r="I43" s="14"/>
      <c r="J43" s="94"/>
      <c r="K43" s="95"/>
      <c r="L43" s="101"/>
      <c r="M43" s="98"/>
    </row>
    <row r="44" spans="1:13" ht="30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"/>
    </row>
    <row r="45" spans="1:13" ht="24.6" customHeight="1">
      <c r="A45" s="60" t="s">
        <v>16</v>
      </c>
      <c r="B45" s="82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9"/>
    </row>
    <row r="46" spans="1:13" ht="24.6" customHeight="1">
      <c r="A46" s="60"/>
      <c r="B46" s="82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90"/>
    </row>
    <row r="47" spans="1:13" ht="24.6" customHeight="1" thickBot="1">
      <c r="A47" s="61"/>
      <c r="B47" s="8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91"/>
    </row>
  </sheetData>
  <mergeCells count="61">
    <mergeCell ref="M45:M47"/>
    <mergeCell ref="A32:M32"/>
    <mergeCell ref="B33:M33"/>
    <mergeCell ref="L34:M34"/>
    <mergeCell ref="L35:M36"/>
    <mergeCell ref="J37:K37"/>
    <mergeCell ref="J38:K38"/>
    <mergeCell ref="L38:L43"/>
    <mergeCell ref="M38:M43"/>
    <mergeCell ref="J39:K39"/>
    <mergeCell ref="J40:K40"/>
    <mergeCell ref="J41:K41"/>
    <mergeCell ref="J42:K42"/>
    <mergeCell ref="J43:K43"/>
    <mergeCell ref="A45:A47"/>
    <mergeCell ref="B45:L47"/>
    <mergeCell ref="L23:M24"/>
    <mergeCell ref="J25:K25"/>
    <mergeCell ref="J26:K26"/>
    <mergeCell ref="L26:L31"/>
    <mergeCell ref="M26:M31"/>
    <mergeCell ref="J27:K27"/>
    <mergeCell ref="J28:K28"/>
    <mergeCell ref="J29:K29"/>
    <mergeCell ref="J30:K30"/>
    <mergeCell ref="J31:K31"/>
    <mergeCell ref="L22:M22"/>
    <mergeCell ref="A8:M8"/>
    <mergeCell ref="B9:M9"/>
    <mergeCell ref="L10:M10"/>
    <mergeCell ref="L11:M12"/>
    <mergeCell ref="J13:K13"/>
    <mergeCell ref="J14:K14"/>
    <mergeCell ref="L14:L19"/>
    <mergeCell ref="M14:M19"/>
    <mergeCell ref="J15:K15"/>
    <mergeCell ref="J16:K16"/>
    <mergeCell ref="J17:K17"/>
    <mergeCell ref="J18:K18"/>
    <mergeCell ref="J19:K19"/>
    <mergeCell ref="A20:M20"/>
    <mergeCell ref="B21:M21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5"/>
  <sheetViews>
    <sheetView zoomScale="65" zoomScaleNormal="65" workbookViewId="0">
      <selection activeCell="U14" sqref="U14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</cols>
  <sheetData>
    <row r="1" spans="1:13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3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3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3" ht="30" customHeight="1">
      <c r="A4" s="68" t="str">
        <f>'Chân ghế A  - Trái'!$A$4:$B$4</f>
        <v>TÊN BẢN VẼ:</v>
      </c>
      <c r="B4" s="69"/>
      <c r="C4" s="50" t="s">
        <v>31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$C$3*2</f>
        <v>220</v>
      </c>
      <c r="J4" s="46"/>
      <c r="K4" s="46"/>
      <c r="L4" s="46"/>
      <c r="M4" s="47"/>
    </row>
    <row r="5" spans="1:13" ht="30" customHeight="1">
      <c r="A5" s="68" t="str">
        <f>'Chân ghế A  - Trái'!$A$5:$B$5</f>
        <v>MÃ BẢN VẼ:</v>
      </c>
      <c r="B5" s="69"/>
      <c r="C5" s="50" t="s">
        <v>76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3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3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3" ht="39.950000000000003" customHeight="1" thickBot="1">
      <c r="A8" s="111" t="s">
        <v>20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13" ht="30" customHeight="1" thickBot="1">
      <c r="A9" s="41" t="str">
        <f ca="1">$A$9</f>
        <v>Part Number ( Mã bản vẽ )</v>
      </c>
      <c r="B9" s="120" t="s">
        <v>76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1"/>
    </row>
    <row r="10" spans="1:13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09" t="str">
        <f>'Chân ghế A  - Trái'!$L$10:$M$10</f>
        <v>Thời gian Setup ( phút )</v>
      </c>
      <c r="M10" s="110"/>
    </row>
    <row r="11" spans="1:13" ht="30" customHeight="1">
      <c r="A11" s="25" t="str">
        <f ca="1">$A$11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20</v>
      </c>
      <c r="M11" s="106"/>
    </row>
    <row r="12" spans="1:13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3" ht="49.9" customHeight="1">
      <c r="A13" s="4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93"/>
      <c r="L13" s="17" t="str">
        <f>'Chân ghế A  - Trái'!L13</f>
        <v>Thời gian gia công / sản phẩm (s)</v>
      </c>
      <c r="M13" s="18" t="str">
        <f>'Chân ghế A  - Trái'!M13</f>
        <v>Tổng thời gian gia công dự kiến ( giờ )</v>
      </c>
    </row>
    <row r="14" spans="1:13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95"/>
      <c r="L14" s="101">
        <v>60</v>
      </c>
      <c r="M14" s="86">
        <f>$I$4*L14/3600+L11/60</f>
        <v>4</v>
      </c>
    </row>
    <row r="15" spans="1:13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95"/>
      <c r="L15" s="101"/>
      <c r="M15" s="87"/>
    </row>
    <row r="16" spans="1:13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95"/>
      <c r="L16" s="101"/>
      <c r="M16" s="87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95"/>
      <c r="L17" s="101"/>
      <c r="M17" s="87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94"/>
      <c r="K18" s="95"/>
      <c r="L18" s="101"/>
      <c r="M18" s="87"/>
    </row>
    <row r="19" spans="1:13" ht="30" customHeight="1" thickBot="1">
      <c r="A19" s="39" t="str">
        <f ca="1">$A$19</f>
        <v>Nhân viên QC:</v>
      </c>
      <c r="B19" s="35"/>
      <c r="C19" s="35"/>
      <c r="D19" s="35"/>
      <c r="E19" s="35"/>
      <c r="F19" s="35"/>
      <c r="G19" s="35"/>
      <c r="H19" s="35"/>
      <c r="I19" s="35"/>
      <c r="J19" s="118"/>
      <c r="K19" s="119"/>
      <c r="L19" s="117"/>
      <c r="M19" s="87"/>
    </row>
    <row r="20" spans="1:13" ht="39.950000000000003" customHeight="1" thickBot="1">
      <c r="A20" s="111" t="s">
        <v>18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3"/>
    </row>
    <row r="21" spans="1:13" ht="30" customHeight="1" thickBot="1">
      <c r="A21" s="41" t="str">
        <f ca="1">$A$9</f>
        <v>Part Number ( Mã bản vẽ )</v>
      </c>
      <c r="B21" s="114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6"/>
    </row>
    <row r="22" spans="1:13" ht="30" customHeight="1">
      <c r="A22" s="23" t="str">
        <f ca="1">$A$10</f>
        <v>Ngày/Tháng/Năm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109" t="str">
        <f>'Chân ghế A  - Trái'!$L$10:$M$10</f>
        <v>Thời gian Setup ( phút )</v>
      </c>
      <c r="M22" s="110"/>
    </row>
    <row r="23" spans="1:13" ht="30" customHeight="1">
      <c r="A23" s="25" t="str">
        <f ca="1">$A$11</f>
        <v>SETUP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105">
        <v>0</v>
      </c>
      <c r="M23" s="106"/>
    </row>
    <row r="24" spans="1:13" ht="30" customHeight="1" thickBot="1">
      <c r="A24" s="27" t="str">
        <f ca="1">$A$12</f>
        <v>Nhân viên Setup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107"/>
      <c r="M24" s="108"/>
    </row>
    <row r="25" spans="1:13" ht="49.9" customHeight="1">
      <c r="A25" s="4" t="str">
        <f ca="1">$A$13</f>
        <v>Ngày/Tháng/Năm</v>
      </c>
      <c r="B25" s="6"/>
      <c r="C25" s="6"/>
      <c r="D25" s="6"/>
      <c r="E25" s="6"/>
      <c r="F25" s="6"/>
      <c r="G25" s="6"/>
      <c r="H25" s="6"/>
      <c r="I25" s="6"/>
      <c r="J25" s="103" t="str">
        <f>$J$13</f>
        <v>Tổng cộng</v>
      </c>
      <c r="K25" s="104"/>
      <c r="L25" s="7" t="str">
        <f>$L$13</f>
        <v>Thời gian gia công / sản phẩm (s)</v>
      </c>
      <c r="M25" s="8" t="str">
        <f>$M$13</f>
        <v>Tổng thời gian gia công dự kiến ( giờ )</v>
      </c>
    </row>
    <row r="26" spans="1:13" ht="30" customHeight="1">
      <c r="A26" s="9" t="str">
        <f ca="1">$A$14</f>
        <v>Thời gian gia công</v>
      </c>
      <c r="B26" s="10"/>
      <c r="C26" s="10"/>
      <c r="D26" s="10"/>
      <c r="E26" s="10"/>
      <c r="F26" s="10"/>
      <c r="G26" s="10"/>
      <c r="H26" s="10"/>
      <c r="I26" s="10"/>
      <c r="J26" s="94"/>
      <c r="K26" s="95"/>
      <c r="L26" s="101">
        <v>40</v>
      </c>
      <c r="M26" s="86">
        <f>$I$4*L26/3600+L23/60</f>
        <v>2.4444444444444446</v>
      </c>
    </row>
    <row r="27" spans="1:13" ht="30" customHeight="1">
      <c r="A27" s="9" t="str">
        <f ca="1">$A$15</f>
        <v>Hàng đạt:</v>
      </c>
      <c r="B27" s="10"/>
      <c r="C27" s="10"/>
      <c r="D27" s="10"/>
      <c r="E27" s="10"/>
      <c r="F27" s="10"/>
      <c r="G27" s="10"/>
      <c r="H27" s="10"/>
      <c r="I27" s="10"/>
      <c r="J27" s="94"/>
      <c r="K27" s="95"/>
      <c r="L27" s="101"/>
      <c r="M27" s="87"/>
    </row>
    <row r="28" spans="1:13" ht="30" customHeight="1">
      <c r="A28" s="11" t="str">
        <f ca="1">$A$16</f>
        <v>Hàng lỗi:</v>
      </c>
      <c r="B28" s="12"/>
      <c r="C28" s="12"/>
      <c r="D28" s="12"/>
      <c r="E28" s="12"/>
      <c r="F28" s="12"/>
      <c r="G28" s="12"/>
      <c r="H28" s="12"/>
      <c r="I28" s="12"/>
      <c r="J28" s="94"/>
      <c r="K28" s="95"/>
      <c r="L28" s="101"/>
      <c r="M28" s="87"/>
    </row>
    <row r="29" spans="1:13" ht="30" customHeight="1">
      <c r="A29" s="11" t="str">
        <f ca="1">$A$17</f>
        <v>Tổng số lượng sản xuất:</v>
      </c>
      <c r="B29" s="12"/>
      <c r="C29" s="12"/>
      <c r="D29" s="12"/>
      <c r="E29" s="12"/>
      <c r="F29" s="12"/>
      <c r="G29" s="12"/>
      <c r="H29" s="12"/>
      <c r="I29" s="12"/>
      <c r="J29" s="94"/>
      <c r="K29" s="95"/>
      <c r="L29" s="101"/>
      <c r="M29" s="87"/>
    </row>
    <row r="30" spans="1:13" ht="30" customHeight="1">
      <c r="A30" s="13" t="str">
        <f ca="1">$A$18</f>
        <v>Nhân viên SX:</v>
      </c>
      <c r="B30" s="14"/>
      <c r="C30" s="14"/>
      <c r="D30" s="14"/>
      <c r="E30" s="14"/>
      <c r="F30" s="14"/>
      <c r="G30" s="14"/>
      <c r="H30" s="14"/>
      <c r="I30" s="14"/>
      <c r="J30" s="94"/>
      <c r="K30" s="95"/>
      <c r="L30" s="101"/>
      <c r="M30" s="87"/>
    </row>
    <row r="31" spans="1:13" ht="30" customHeight="1">
      <c r="A31" s="13" t="str">
        <f ca="1">$A$19</f>
        <v>Nhân viên QC:</v>
      </c>
      <c r="B31" s="14"/>
      <c r="C31" s="14"/>
      <c r="D31" s="14"/>
      <c r="E31" s="14"/>
      <c r="F31" s="14"/>
      <c r="G31" s="14"/>
      <c r="H31" s="14"/>
      <c r="I31" s="14"/>
      <c r="J31" s="94"/>
      <c r="K31" s="95"/>
      <c r="L31" s="101"/>
      <c r="M31" s="98"/>
    </row>
    <row r="32" spans="1:13" ht="30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3"/>
    </row>
    <row r="33" spans="1:13" ht="24.6" customHeight="1">
      <c r="A33" s="60" t="s">
        <v>16</v>
      </c>
      <c r="B33" s="82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9"/>
    </row>
    <row r="34" spans="1:13" ht="24.6" customHeight="1">
      <c r="A34" s="60"/>
      <c r="B34" s="82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90"/>
    </row>
    <row r="35" spans="1:13" ht="24.6" customHeight="1" thickBot="1">
      <c r="A35" s="61"/>
      <c r="B35" s="84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91"/>
    </row>
  </sheetData>
  <mergeCells count="48">
    <mergeCell ref="A33:A35"/>
    <mergeCell ref="B33:L35"/>
    <mergeCell ref="M33:M35"/>
    <mergeCell ref="L23:M24"/>
    <mergeCell ref="J25:K25"/>
    <mergeCell ref="J26:K26"/>
    <mergeCell ref="L26:L31"/>
    <mergeCell ref="M26:M31"/>
    <mergeCell ref="J27:K27"/>
    <mergeCell ref="J28:K28"/>
    <mergeCell ref="J29:K29"/>
    <mergeCell ref="J30:K30"/>
    <mergeCell ref="J31:K31"/>
    <mergeCell ref="L22:M22"/>
    <mergeCell ref="A8:M8"/>
    <mergeCell ref="B9:M9"/>
    <mergeCell ref="L10:M10"/>
    <mergeCell ref="L11:M12"/>
    <mergeCell ref="J13:K13"/>
    <mergeCell ref="J14:K14"/>
    <mergeCell ref="L14:L19"/>
    <mergeCell ref="M14:M19"/>
    <mergeCell ref="J15:K15"/>
    <mergeCell ref="J16:K16"/>
    <mergeCell ref="J17:K17"/>
    <mergeCell ref="J18:K18"/>
    <mergeCell ref="J19:K19"/>
    <mergeCell ref="A20:M20"/>
    <mergeCell ref="B21:M21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71"/>
  <sheetViews>
    <sheetView topLeftCell="A7" zoomScale="65" zoomScaleNormal="65" workbookViewId="0">
      <selection activeCell="T10" sqref="T10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</cols>
  <sheetData>
    <row r="1" spans="1:13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3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3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3" ht="30" customHeight="1">
      <c r="A4" s="68" t="str">
        <f>'Chân ghế A  - Trái'!$A$4:$B$4</f>
        <v>TÊN BẢN VẼ:</v>
      </c>
      <c r="B4" s="69"/>
      <c r="C4" s="50" t="s">
        <v>114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</f>
        <v>110</v>
      </c>
      <c r="J4" s="46"/>
      <c r="K4" s="46"/>
      <c r="L4" s="46"/>
      <c r="M4" s="47"/>
    </row>
    <row r="5" spans="1:13" ht="30" customHeight="1">
      <c r="A5" s="68" t="str">
        <f>'Chân ghế A  - Trái'!$A$5:$B$5</f>
        <v>MÃ BẢN VẼ:</v>
      </c>
      <c r="B5" s="69"/>
      <c r="C5" s="50" t="s">
        <v>77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3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3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3" ht="39.950000000000003" customHeight="1" thickBot="1">
      <c r="A8" s="111" t="s">
        <v>20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13" ht="30" customHeight="1" thickBot="1">
      <c r="A9" s="41" t="str">
        <f ca="1">$A$9</f>
        <v>Part Number ( Mã bản vẽ )</v>
      </c>
      <c r="B9" s="120" t="s">
        <v>148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1"/>
    </row>
    <row r="10" spans="1:13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09" t="str">
        <f>'Chân ghế A  - Trái'!$L$10:$M$10</f>
        <v>Thời gian Setup ( phút )</v>
      </c>
      <c r="M10" s="110"/>
    </row>
    <row r="11" spans="1:13" ht="30" customHeight="1">
      <c r="A11" s="25" t="str">
        <f ca="1">$A$11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15</v>
      </c>
      <c r="M11" s="106"/>
    </row>
    <row r="12" spans="1:13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3" ht="49.9" customHeight="1">
      <c r="A13" s="4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93"/>
      <c r="L13" s="17" t="str">
        <f>'Chân ghế A  - Trái'!L13</f>
        <v>Thời gian gia công / sản phẩm (s)</v>
      </c>
      <c r="M13" s="18" t="str">
        <f>'Chân ghế A  - Trái'!M13</f>
        <v>Tổng thời gian gia công dự kiến ( giờ )</v>
      </c>
    </row>
    <row r="14" spans="1:13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95"/>
      <c r="L14" s="101">
        <v>60</v>
      </c>
      <c r="M14" s="86">
        <f>$I$4*L14/3600+L11/60</f>
        <v>2.083333333333333</v>
      </c>
    </row>
    <row r="15" spans="1:13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95"/>
      <c r="L15" s="101"/>
      <c r="M15" s="87"/>
    </row>
    <row r="16" spans="1:13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95"/>
      <c r="L16" s="101"/>
      <c r="M16" s="87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95"/>
      <c r="L17" s="101"/>
      <c r="M17" s="87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94"/>
      <c r="K18" s="95"/>
      <c r="L18" s="101"/>
      <c r="M18" s="87"/>
    </row>
    <row r="19" spans="1:13" ht="30" customHeight="1" thickBot="1">
      <c r="A19" s="39" t="str">
        <f ca="1">$A$19</f>
        <v>Nhân viên QC:</v>
      </c>
      <c r="B19" s="35"/>
      <c r="C19" s="35"/>
      <c r="D19" s="35"/>
      <c r="E19" s="35"/>
      <c r="F19" s="35"/>
      <c r="G19" s="35"/>
      <c r="H19" s="35"/>
      <c r="I19" s="35"/>
      <c r="J19" s="118"/>
      <c r="K19" s="119"/>
      <c r="L19" s="117"/>
      <c r="M19" s="87"/>
    </row>
    <row r="20" spans="1:13" ht="30" customHeight="1" thickBot="1">
      <c r="A20" s="111" t="s">
        <v>32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3"/>
    </row>
    <row r="21" spans="1:13" ht="30" customHeight="1" thickBot="1">
      <c r="A21" s="41" t="str">
        <f ca="1">$A$9</f>
        <v>Part Number ( Mã bản vẽ )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1"/>
    </row>
    <row r="22" spans="1:13" ht="30" customHeight="1">
      <c r="A22" s="23" t="str">
        <f ca="1">$A$10</f>
        <v>Ngày/Tháng/Năm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109" t="str">
        <f>'Chân ghế A  - Trái'!$L$10:$M$10</f>
        <v>Thời gian Setup ( phút )</v>
      </c>
      <c r="M22" s="110"/>
    </row>
    <row r="23" spans="1:13" ht="30" customHeight="1">
      <c r="A23" s="25" t="str">
        <f ca="1">$A$11</f>
        <v>SETUP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105">
        <v>0</v>
      </c>
      <c r="M23" s="106"/>
    </row>
    <row r="24" spans="1:13" ht="30" customHeight="1" thickBot="1">
      <c r="A24" s="27" t="str">
        <f ca="1">$A$12</f>
        <v>Nhân viên Setup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107"/>
      <c r="M24" s="108"/>
    </row>
    <row r="25" spans="1:13" ht="49.9" customHeight="1">
      <c r="A25" s="4" t="str">
        <f ca="1">$A$13</f>
        <v>Ngày/Tháng/Năm</v>
      </c>
      <c r="B25" s="16"/>
      <c r="C25" s="16"/>
      <c r="D25" s="16"/>
      <c r="E25" s="16"/>
      <c r="F25" s="16"/>
      <c r="G25" s="16"/>
      <c r="H25" s="16"/>
      <c r="I25" s="16"/>
      <c r="J25" s="92" t="s">
        <v>13</v>
      </c>
      <c r="K25" s="93"/>
      <c r="L25" s="17" t="str">
        <f>'Chân ghế A  - Trái'!L25</f>
        <v>Thời gian gia công / sản phẩm (s)</v>
      </c>
      <c r="M25" s="18" t="str">
        <f>'Chân ghế A  - Trái'!M25</f>
        <v>Tổng thời gian gia công dự kiến ( giờ )</v>
      </c>
    </row>
    <row r="26" spans="1:13" ht="30" customHeight="1">
      <c r="A26" s="9" t="str">
        <f ca="1">$A$14</f>
        <v>Thời gian gia công</v>
      </c>
      <c r="B26" s="10"/>
      <c r="C26" s="10"/>
      <c r="D26" s="10"/>
      <c r="E26" s="10"/>
      <c r="F26" s="10"/>
      <c r="G26" s="10"/>
      <c r="H26" s="10"/>
      <c r="I26" s="10"/>
      <c r="J26" s="94"/>
      <c r="K26" s="95"/>
      <c r="L26" s="101">
        <v>40</v>
      </c>
      <c r="M26" s="86">
        <f>$I$4*L26/3600+L23/60</f>
        <v>1.2222222222222223</v>
      </c>
    </row>
    <row r="27" spans="1:13" ht="30" customHeight="1">
      <c r="A27" s="9" t="str">
        <f ca="1">$A$15</f>
        <v>Hàng đạt:</v>
      </c>
      <c r="B27" s="10"/>
      <c r="C27" s="10"/>
      <c r="D27" s="21"/>
      <c r="E27" s="10"/>
      <c r="F27" s="10"/>
      <c r="G27" s="10"/>
      <c r="H27" s="10"/>
      <c r="I27" s="10"/>
      <c r="J27" s="94"/>
      <c r="K27" s="95"/>
      <c r="L27" s="101"/>
      <c r="M27" s="87"/>
    </row>
    <row r="28" spans="1:13" ht="30" customHeight="1">
      <c r="A28" s="11" t="str">
        <f ca="1">$A$16</f>
        <v>Hàng lỗi:</v>
      </c>
      <c r="B28" s="12"/>
      <c r="C28" s="12"/>
      <c r="D28" s="12"/>
      <c r="E28" s="12"/>
      <c r="F28" s="12"/>
      <c r="G28" s="12"/>
      <c r="H28" s="12"/>
      <c r="I28" s="12"/>
      <c r="J28" s="94"/>
      <c r="K28" s="95"/>
      <c r="L28" s="101"/>
      <c r="M28" s="87"/>
    </row>
    <row r="29" spans="1:13" ht="30" customHeight="1">
      <c r="A29" s="11" t="str">
        <f ca="1">$A$17</f>
        <v>Tổng số lượng sản xuất:</v>
      </c>
      <c r="B29" s="12"/>
      <c r="C29" s="12"/>
      <c r="D29" s="12"/>
      <c r="E29" s="12"/>
      <c r="F29" s="12"/>
      <c r="G29" s="12"/>
      <c r="H29" s="12"/>
      <c r="I29" s="12"/>
      <c r="J29" s="94"/>
      <c r="K29" s="95"/>
      <c r="L29" s="101"/>
      <c r="M29" s="87"/>
    </row>
    <row r="30" spans="1:13" ht="30" customHeight="1">
      <c r="A30" s="13" t="str">
        <f ca="1">$A$18</f>
        <v>Nhân viên SX:</v>
      </c>
      <c r="B30" s="14"/>
      <c r="C30" s="14"/>
      <c r="D30" s="14"/>
      <c r="E30" s="14"/>
      <c r="F30" s="14"/>
      <c r="G30" s="14"/>
      <c r="H30" s="14"/>
      <c r="I30" s="14"/>
      <c r="J30" s="94"/>
      <c r="K30" s="95"/>
      <c r="L30" s="101"/>
      <c r="M30" s="87"/>
    </row>
    <row r="31" spans="1:13" ht="30" customHeight="1" thickBot="1">
      <c r="A31" s="39" t="str">
        <f ca="1">$A$19</f>
        <v>Nhân viên QC:</v>
      </c>
      <c r="B31" s="35"/>
      <c r="C31" s="35"/>
      <c r="D31" s="35"/>
      <c r="E31" s="35"/>
      <c r="F31" s="35"/>
      <c r="G31" s="35"/>
      <c r="H31" s="35"/>
      <c r="I31" s="35"/>
      <c r="J31" s="118"/>
      <c r="K31" s="119"/>
      <c r="L31" s="117"/>
      <c r="M31" s="87"/>
    </row>
    <row r="32" spans="1:13" ht="30" customHeight="1" thickBot="1">
      <c r="A32" s="111" t="s">
        <v>146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3"/>
    </row>
    <row r="33" spans="1:13" ht="30" customHeight="1" thickBot="1">
      <c r="A33" s="41" t="str">
        <f ca="1">$A$9</f>
        <v>Part Number ( Mã bản vẽ )</v>
      </c>
      <c r="B33" s="120" t="s">
        <v>77</v>
      </c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1"/>
    </row>
    <row r="34" spans="1:13" ht="30" customHeight="1">
      <c r="A34" s="23" t="str">
        <f ca="1">$A$10</f>
        <v>Ngày/Tháng/Năm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109" t="str">
        <f>'Chân ghế A  - Trái'!$L$10:$M$10</f>
        <v>Thời gian Setup ( phút )</v>
      </c>
      <c r="M34" s="110"/>
    </row>
    <row r="35" spans="1:13" ht="30" customHeight="1">
      <c r="A35" s="25" t="str">
        <f ca="1">$A$11</f>
        <v>SETUP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105">
        <v>30</v>
      </c>
      <c r="M35" s="106"/>
    </row>
    <row r="36" spans="1:13" ht="30" customHeight="1" thickBot="1">
      <c r="A36" s="27" t="str">
        <f ca="1">$A$12</f>
        <v>Nhân viên Setup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107"/>
      <c r="M36" s="108"/>
    </row>
    <row r="37" spans="1:13" ht="49.9" customHeight="1">
      <c r="A37" s="4" t="str">
        <f ca="1">$A$13</f>
        <v>Ngày/Tháng/Năm</v>
      </c>
      <c r="B37" s="16"/>
      <c r="C37" s="16"/>
      <c r="D37" s="16"/>
      <c r="E37" s="16"/>
      <c r="F37" s="16"/>
      <c r="G37" s="16"/>
      <c r="H37" s="16"/>
      <c r="I37" s="16"/>
      <c r="J37" s="92" t="s">
        <v>13</v>
      </c>
      <c r="K37" s="93"/>
      <c r="L37" s="17" t="str">
        <f>'Chân ghế A  - Trái'!L37</f>
        <v>Thời gian gia công / sản phẩm (s)</v>
      </c>
      <c r="M37" s="18" t="str">
        <f>'Chân ghế A  - Trái'!M37</f>
        <v>Tổng thời gian gia công dự kiến ( giờ )</v>
      </c>
    </row>
    <row r="38" spans="1:13" ht="30" customHeight="1">
      <c r="A38" s="9" t="str">
        <f ca="1">$A$14</f>
        <v>Thời gian gia công</v>
      </c>
      <c r="B38" s="10"/>
      <c r="C38" s="10"/>
      <c r="D38" s="10"/>
      <c r="E38" s="10"/>
      <c r="F38" s="10"/>
      <c r="G38" s="10"/>
      <c r="H38" s="10"/>
      <c r="I38" s="10"/>
      <c r="J38" s="94"/>
      <c r="K38" s="95"/>
      <c r="L38" s="101">
        <v>15</v>
      </c>
      <c r="M38" s="86">
        <f>$I$4*L38/3600+L35/60</f>
        <v>0.95833333333333326</v>
      </c>
    </row>
    <row r="39" spans="1:13" ht="30" customHeight="1">
      <c r="A39" s="9" t="str">
        <f ca="1">$A$15</f>
        <v>Hàng đạt:</v>
      </c>
      <c r="B39" s="10"/>
      <c r="C39" s="10"/>
      <c r="D39" s="21"/>
      <c r="E39" s="10"/>
      <c r="F39" s="10"/>
      <c r="G39" s="10"/>
      <c r="H39" s="10"/>
      <c r="I39" s="10"/>
      <c r="J39" s="94"/>
      <c r="K39" s="95"/>
      <c r="L39" s="101"/>
      <c r="M39" s="87"/>
    </row>
    <row r="40" spans="1:13" ht="30" customHeight="1">
      <c r="A40" s="11" t="str">
        <f ca="1">$A$16</f>
        <v>Hàng lỗi:</v>
      </c>
      <c r="B40" s="12"/>
      <c r="C40" s="12"/>
      <c r="D40" s="12"/>
      <c r="E40" s="12"/>
      <c r="F40" s="12"/>
      <c r="G40" s="12"/>
      <c r="H40" s="12"/>
      <c r="I40" s="12"/>
      <c r="J40" s="94"/>
      <c r="K40" s="95"/>
      <c r="L40" s="101"/>
      <c r="M40" s="87"/>
    </row>
    <row r="41" spans="1:13" ht="30" customHeight="1">
      <c r="A41" s="11" t="str">
        <f ca="1">$A$17</f>
        <v>Tổng số lượng sản xuất:</v>
      </c>
      <c r="B41" s="12"/>
      <c r="C41" s="12"/>
      <c r="D41" s="12"/>
      <c r="E41" s="12"/>
      <c r="F41" s="12"/>
      <c r="G41" s="12"/>
      <c r="H41" s="12"/>
      <c r="I41" s="12"/>
      <c r="J41" s="94"/>
      <c r="K41" s="95"/>
      <c r="L41" s="101"/>
      <c r="M41" s="87"/>
    </row>
    <row r="42" spans="1:13" ht="30" customHeight="1">
      <c r="A42" s="13" t="str">
        <f ca="1">$A$18</f>
        <v>Nhân viên SX:</v>
      </c>
      <c r="B42" s="14"/>
      <c r="C42" s="14"/>
      <c r="D42" s="14"/>
      <c r="E42" s="14"/>
      <c r="F42" s="14"/>
      <c r="G42" s="14"/>
      <c r="H42" s="14"/>
      <c r="I42" s="14"/>
      <c r="J42" s="94"/>
      <c r="K42" s="95"/>
      <c r="L42" s="101"/>
      <c r="M42" s="87"/>
    </row>
    <row r="43" spans="1:13" ht="30" customHeight="1" thickBot="1">
      <c r="A43" s="39" t="str">
        <f ca="1">$A$19</f>
        <v>Nhân viên QC:</v>
      </c>
      <c r="B43" s="35"/>
      <c r="C43" s="35"/>
      <c r="D43" s="35"/>
      <c r="E43" s="35"/>
      <c r="F43" s="35"/>
      <c r="G43" s="35"/>
      <c r="H43" s="35"/>
      <c r="I43" s="35"/>
      <c r="J43" s="118"/>
      <c r="K43" s="119"/>
      <c r="L43" s="117"/>
      <c r="M43" s="87"/>
    </row>
    <row r="44" spans="1:13" ht="30" customHeight="1" thickBot="1">
      <c r="A44" s="111" t="s">
        <v>33</v>
      </c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3"/>
    </row>
    <row r="45" spans="1:13" ht="30" customHeight="1" thickBot="1">
      <c r="A45" s="41" t="str">
        <f ca="1">$A$9</f>
        <v>Part Number ( Mã bản vẽ )</v>
      </c>
      <c r="B45" s="114" t="s">
        <v>77</v>
      </c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6"/>
    </row>
    <row r="46" spans="1:13" ht="30" customHeight="1">
      <c r="A46" s="23" t="str">
        <f ca="1">$A$10</f>
        <v>Ngày/Tháng/Năm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109" t="str">
        <f>'Chân ghế A  - Trái'!$L$10:$M$10</f>
        <v>Thời gian Setup ( phút )</v>
      </c>
      <c r="M46" s="110"/>
    </row>
    <row r="47" spans="1:13" ht="30" customHeight="1">
      <c r="A47" s="25" t="str">
        <f ca="1">$A$11</f>
        <v>SETUP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105">
        <v>30</v>
      </c>
      <c r="M47" s="106"/>
    </row>
    <row r="48" spans="1:13" ht="30" customHeight="1" thickBot="1">
      <c r="A48" s="27" t="str">
        <f ca="1">$A$12</f>
        <v>Nhân viên Setup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107"/>
      <c r="M48" s="108"/>
    </row>
    <row r="49" spans="1:13" ht="49.9" customHeight="1">
      <c r="A49" s="4" t="str">
        <f ca="1">$A$13</f>
        <v>Ngày/Tháng/Năm</v>
      </c>
      <c r="B49" s="6"/>
      <c r="C49" s="6"/>
      <c r="D49" s="6"/>
      <c r="E49" s="6"/>
      <c r="F49" s="6"/>
      <c r="G49" s="6"/>
      <c r="H49" s="6"/>
      <c r="I49" s="6"/>
      <c r="J49" s="103" t="str">
        <f>$J$13</f>
        <v>Tổng cộng</v>
      </c>
      <c r="K49" s="104"/>
      <c r="L49" s="7" t="str">
        <f>$L$13</f>
        <v>Thời gian gia công / sản phẩm (s)</v>
      </c>
      <c r="M49" s="8" t="str">
        <f>$M$13</f>
        <v>Tổng thời gian gia công dự kiến ( giờ )</v>
      </c>
    </row>
    <row r="50" spans="1:13" ht="30" customHeight="1">
      <c r="A50" s="9" t="str">
        <f ca="1">$A$14</f>
        <v>Thời gian gia công</v>
      </c>
      <c r="B50" s="10"/>
      <c r="C50" s="10"/>
      <c r="D50" s="10"/>
      <c r="E50" s="10"/>
      <c r="F50" s="10"/>
      <c r="G50" s="10"/>
      <c r="H50" s="10"/>
      <c r="I50" s="10"/>
      <c r="J50" s="94"/>
      <c r="K50" s="95"/>
      <c r="L50" s="101">
        <v>30</v>
      </c>
      <c r="M50" s="86">
        <f>$I$4*L50/3600+L47/60</f>
        <v>1.4166666666666665</v>
      </c>
    </row>
    <row r="51" spans="1:13" ht="30" customHeight="1">
      <c r="A51" s="9" t="str">
        <f ca="1">$A$15</f>
        <v>Hàng đạt:</v>
      </c>
      <c r="B51" s="10"/>
      <c r="C51" s="10"/>
      <c r="D51" s="10"/>
      <c r="E51" s="10"/>
      <c r="F51" s="10"/>
      <c r="G51" s="10"/>
      <c r="H51" s="10"/>
      <c r="I51" s="10"/>
      <c r="J51" s="94"/>
      <c r="K51" s="95"/>
      <c r="L51" s="101"/>
      <c r="M51" s="87"/>
    </row>
    <row r="52" spans="1:13" ht="30" customHeight="1">
      <c r="A52" s="11" t="str">
        <f ca="1">$A$16</f>
        <v>Hàng lỗi:</v>
      </c>
      <c r="B52" s="12"/>
      <c r="C52" s="12"/>
      <c r="D52" s="12"/>
      <c r="E52" s="12"/>
      <c r="F52" s="12"/>
      <c r="G52" s="12"/>
      <c r="H52" s="12"/>
      <c r="I52" s="12"/>
      <c r="J52" s="94"/>
      <c r="K52" s="95"/>
      <c r="L52" s="101"/>
      <c r="M52" s="87"/>
    </row>
    <row r="53" spans="1:13" ht="30" customHeight="1">
      <c r="A53" s="11" t="str">
        <f ca="1">$A$17</f>
        <v>Tổng số lượng sản xuất:</v>
      </c>
      <c r="B53" s="12"/>
      <c r="C53" s="12"/>
      <c r="D53" s="12"/>
      <c r="E53" s="12"/>
      <c r="F53" s="12"/>
      <c r="G53" s="12"/>
      <c r="H53" s="12"/>
      <c r="I53" s="12"/>
      <c r="J53" s="94"/>
      <c r="K53" s="95"/>
      <c r="L53" s="101"/>
      <c r="M53" s="87"/>
    </row>
    <row r="54" spans="1:13" ht="30" customHeight="1">
      <c r="A54" s="13" t="str">
        <f ca="1">$A$18</f>
        <v>Nhân viên SX:</v>
      </c>
      <c r="B54" s="14"/>
      <c r="C54" s="14"/>
      <c r="D54" s="14"/>
      <c r="E54" s="14"/>
      <c r="F54" s="14"/>
      <c r="G54" s="14"/>
      <c r="H54" s="14"/>
      <c r="I54" s="14"/>
      <c r="J54" s="94"/>
      <c r="K54" s="95"/>
      <c r="L54" s="101"/>
      <c r="M54" s="87"/>
    </row>
    <row r="55" spans="1:13" ht="30" customHeight="1" thickBot="1">
      <c r="A55" s="39" t="str">
        <f ca="1">$A$19</f>
        <v>Nhân viên QC:</v>
      </c>
      <c r="B55" s="35"/>
      <c r="C55" s="35"/>
      <c r="D55" s="35"/>
      <c r="E55" s="35"/>
      <c r="F55" s="35"/>
      <c r="G55" s="35"/>
      <c r="H55" s="35"/>
      <c r="I55" s="35"/>
      <c r="J55" s="118"/>
      <c r="K55" s="119"/>
      <c r="L55" s="117"/>
      <c r="M55" s="87"/>
    </row>
    <row r="56" spans="1:13" ht="39.950000000000003" customHeight="1" thickBot="1">
      <c r="A56" s="111" t="s">
        <v>147</v>
      </c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3"/>
    </row>
    <row r="57" spans="1:13" ht="30" customHeight="1" thickBot="1">
      <c r="A57" s="41" t="str">
        <f ca="1">$A$9</f>
        <v>Part Number ( Mã bản vẽ )</v>
      </c>
      <c r="B57" s="114" t="s">
        <v>77</v>
      </c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6"/>
    </row>
    <row r="58" spans="1:13" ht="30" customHeight="1">
      <c r="A58" s="23" t="str">
        <f ca="1">$A$10</f>
        <v>Ngày/Tháng/Năm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109" t="str">
        <f>'Chân ghế A  - Trái'!$L$10:$M$10</f>
        <v>Thời gian Setup ( phút )</v>
      </c>
      <c r="M58" s="110"/>
    </row>
    <row r="59" spans="1:13" ht="30" customHeight="1">
      <c r="A59" s="25" t="str">
        <f ca="1">$A$11</f>
        <v>SETUP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105">
        <v>30</v>
      </c>
      <c r="M59" s="106"/>
    </row>
    <row r="60" spans="1:13" ht="30" customHeight="1" thickBot="1">
      <c r="A60" s="27" t="str">
        <f ca="1">$A$12</f>
        <v>Nhân viên Setup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107"/>
      <c r="M60" s="108"/>
    </row>
    <row r="61" spans="1:13" ht="49.9" customHeight="1">
      <c r="A61" s="4" t="str">
        <f ca="1">$A$13</f>
        <v>Ngày/Tháng/Năm</v>
      </c>
      <c r="B61" s="6"/>
      <c r="C61" s="6"/>
      <c r="D61" s="6"/>
      <c r="E61" s="6"/>
      <c r="F61" s="6"/>
      <c r="G61" s="6"/>
      <c r="H61" s="6"/>
      <c r="I61" s="6"/>
      <c r="J61" s="103" t="str">
        <f>$J$13</f>
        <v>Tổng cộng</v>
      </c>
      <c r="K61" s="104"/>
      <c r="L61" s="7" t="str">
        <f>$L$13</f>
        <v>Thời gian gia công / sản phẩm (s)</v>
      </c>
      <c r="M61" s="8" t="str">
        <f>$M$13</f>
        <v>Tổng thời gian gia công dự kiến ( giờ )</v>
      </c>
    </row>
    <row r="62" spans="1:13" ht="30" customHeight="1">
      <c r="A62" s="9" t="str">
        <f ca="1">$A$14</f>
        <v>Thời gian gia công</v>
      </c>
      <c r="B62" s="10"/>
      <c r="C62" s="10"/>
      <c r="D62" s="10"/>
      <c r="E62" s="10"/>
      <c r="F62" s="10"/>
      <c r="G62" s="10"/>
      <c r="H62" s="10"/>
      <c r="I62" s="10"/>
      <c r="J62" s="94"/>
      <c r="K62" s="95"/>
      <c r="L62" s="101">
        <v>31</v>
      </c>
      <c r="M62" s="86">
        <f>$I$4*L62/3600+L59/60</f>
        <v>1.4472222222222222</v>
      </c>
    </row>
    <row r="63" spans="1:13" ht="30" customHeight="1">
      <c r="A63" s="9" t="str">
        <f ca="1">$A$15</f>
        <v>Hàng đạt:</v>
      </c>
      <c r="B63" s="10"/>
      <c r="C63" s="10"/>
      <c r="D63" s="10"/>
      <c r="E63" s="10"/>
      <c r="F63" s="10"/>
      <c r="G63" s="10"/>
      <c r="H63" s="10"/>
      <c r="I63" s="10"/>
      <c r="J63" s="94"/>
      <c r="K63" s="95"/>
      <c r="L63" s="101"/>
      <c r="M63" s="87"/>
    </row>
    <row r="64" spans="1:13" ht="30" customHeight="1">
      <c r="A64" s="11" t="str">
        <f ca="1">$A$16</f>
        <v>Hàng lỗi:</v>
      </c>
      <c r="B64" s="12"/>
      <c r="C64" s="12"/>
      <c r="D64" s="12"/>
      <c r="E64" s="12"/>
      <c r="F64" s="12"/>
      <c r="G64" s="12"/>
      <c r="H64" s="12"/>
      <c r="I64" s="12"/>
      <c r="J64" s="94"/>
      <c r="K64" s="95"/>
      <c r="L64" s="101"/>
      <c r="M64" s="87"/>
    </row>
    <row r="65" spans="1:13" ht="30" customHeight="1">
      <c r="A65" s="11" t="str">
        <f ca="1">$A$17</f>
        <v>Tổng số lượng sản xuất:</v>
      </c>
      <c r="B65" s="12"/>
      <c r="C65" s="12"/>
      <c r="D65" s="12"/>
      <c r="E65" s="12"/>
      <c r="F65" s="12"/>
      <c r="G65" s="12"/>
      <c r="H65" s="12"/>
      <c r="I65" s="12"/>
      <c r="J65" s="94"/>
      <c r="K65" s="95"/>
      <c r="L65" s="101"/>
      <c r="M65" s="87"/>
    </row>
    <row r="66" spans="1:13" ht="30" customHeight="1">
      <c r="A66" s="13" t="str">
        <f ca="1">$A$18</f>
        <v>Nhân viên SX:</v>
      </c>
      <c r="B66" s="14"/>
      <c r="C66" s="14"/>
      <c r="D66" s="14"/>
      <c r="E66" s="14"/>
      <c r="F66" s="14"/>
      <c r="G66" s="14"/>
      <c r="H66" s="14"/>
      <c r="I66" s="14"/>
      <c r="J66" s="94"/>
      <c r="K66" s="95"/>
      <c r="L66" s="101"/>
      <c r="M66" s="87"/>
    </row>
    <row r="67" spans="1:13" ht="30" customHeight="1">
      <c r="A67" s="13" t="str">
        <f ca="1">$A$19</f>
        <v>Nhân viên QC:</v>
      </c>
      <c r="B67" s="14"/>
      <c r="C67" s="14"/>
      <c r="D67" s="14"/>
      <c r="E67" s="14"/>
      <c r="F67" s="14"/>
      <c r="G67" s="14"/>
      <c r="H67" s="14"/>
      <c r="I67" s="14"/>
      <c r="J67" s="94"/>
      <c r="K67" s="95"/>
      <c r="L67" s="101"/>
      <c r="M67" s="98"/>
    </row>
    <row r="68" spans="1:13" ht="30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3"/>
    </row>
    <row r="69" spans="1:13" ht="24.6" customHeight="1">
      <c r="A69" s="60" t="s">
        <v>16</v>
      </c>
      <c r="B69" s="82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9"/>
    </row>
    <row r="70" spans="1:13" ht="24.6" customHeight="1">
      <c r="A70" s="60"/>
      <c r="B70" s="82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90"/>
    </row>
    <row r="71" spans="1:13" ht="24.6" customHeight="1" thickBot="1">
      <c r="A71" s="61"/>
      <c r="B71" s="84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91"/>
    </row>
  </sheetData>
  <mergeCells count="87">
    <mergeCell ref="J39:K39"/>
    <mergeCell ref="J40:K40"/>
    <mergeCell ref="J41:K41"/>
    <mergeCell ref="J42:K42"/>
    <mergeCell ref="J43:K43"/>
    <mergeCell ref="A69:A71"/>
    <mergeCell ref="B69:L71"/>
    <mergeCell ref="M69:M71"/>
    <mergeCell ref="A20:M20"/>
    <mergeCell ref="B21:M21"/>
    <mergeCell ref="L22:M22"/>
    <mergeCell ref="L23:M24"/>
    <mergeCell ref="J25:K25"/>
    <mergeCell ref="J26:K26"/>
    <mergeCell ref="L26:L31"/>
    <mergeCell ref="L47:M48"/>
    <mergeCell ref="J49:K49"/>
    <mergeCell ref="J50:K50"/>
    <mergeCell ref="L50:L55"/>
    <mergeCell ref="M50:M55"/>
    <mergeCell ref="J30:K30"/>
    <mergeCell ref="J51:K51"/>
    <mergeCell ref="J52:K52"/>
    <mergeCell ref="J53:K53"/>
    <mergeCell ref="J54:K54"/>
    <mergeCell ref="J55:K55"/>
    <mergeCell ref="L46:M46"/>
    <mergeCell ref="M26:M31"/>
    <mergeCell ref="J27:K27"/>
    <mergeCell ref="J28:K28"/>
    <mergeCell ref="J29:K29"/>
    <mergeCell ref="A44:M44"/>
    <mergeCell ref="B45:M45"/>
    <mergeCell ref="L35:M36"/>
    <mergeCell ref="J31:K31"/>
    <mergeCell ref="A32:M32"/>
    <mergeCell ref="B33:M33"/>
    <mergeCell ref="L34:M34"/>
    <mergeCell ref="J37:K37"/>
    <mergeCell ref="J38:K38"/>
    <mergeCell ref="L38:L43"/>
    <mergeCell ref="M38:M43"/>
    <mergeCell ref="A8:M8"/>
    <mergeCell ref="B9:M9"/>
    <mergeCell ref="L10:M10"/>
    <mergeCell ref="L11:M12"/>
    <mergeCell ref="J13:K13"/>
    <mergeCell ref="J14:K14"/>
    <mergeCell ref="L14:L19"/>
    <mergeCell ref="M14:M19"/>
    <mergeCell ref="J15:K15"/>
    <mergeCell ref="J16:K16"/>
    <mergeCell ref="J17:K17"/>
    <mergeCell ref="J18:K18"/>
    <mergeCell ref="J19:K19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  <mergeCell ref="A56:M56"/>
    <mergeCell ref="B57:M57"/>
    <mergeCell ref="L58:M58"/>
    <mergeCell ref="L59:M60"/>
    <mergeCell ref="J61:K61"/>
    <mergeCell ref="J62:K62"/>
    <mergeCell ref="L62:L67"/>
    <mergeCell ref="M62:M67"/>
    <mergeCell ref="J63:K63"/>
    <mergeCell ref="J64:K64"/>
    <mergeCell ref="J65:K65"/>
    <mergeCell ref="J66:K66"/>
    <mergeCell ref="J67:K67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71"/>
  <sheetViews>
    <sheetView zoomScale="65" zoomScaleNormal="65" workbookViewId="0">
      <selection activeCell="U12" sqref="U12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</cols>
  <sheetData>
    <row r="1" spans="1:13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3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3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3" ht="30" customHeight="1">
      <c r="A4" s="68" t="str">
        <f>'Chân ghế A  - Trái'!$A$4:$B$4</f>
        <v>TÊN BẢN VẼ:</v>
      </c>
      <c r="B4" s="69"/>
      <c r="C4" s="50" t="s">
        <v>115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</f>
        <v>110</v>
      </c>
      <c r="J4" s="46"/>
      <c r="K4" s="46"/>
      <c r="L4" s="46"/>
      <c r="M4" s="47"/>
    </row>
    <row r="5" spans="1:13" ht="30" customHeight="1">
      <c r="A5" s="68" t="str">
        <f>'Chân ghế A  - Trái'!$A$5:$B$5</f>
        <v>MÃ BẢN VẼ:</v>
      </c>
      <c r="B5" s="69"/>
      <c r="C5" s="50" t="s">
        <v>78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3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3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3" ht="39.950000000000003" customHeight="1" thickBot="1">
      <c r="A8" s="111" t="s">
        <v>20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13" ht="30" customHeight="1" thickBot="1">
      <c r="A9" s="41" t="str">
        <f ca="1">$A$9</f>
        <v>Part Number ( Mã bản vẽ )</v>
      </c>
      <c r="B9" s="120" t="s">
        <v>106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1"/>
    </row>
    <row r="10" spans="1:13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09" t="str">
        <f>'Chân ghế A  - Trái'!$L$10:$M$10</f>
        <v>Thời gian Setup ( phút )</v>
      </c>
      <c r="M10" s="110"/>
    </row>
    <row r="11" spans="1:13" ht="30" customHeight="1">
      <c r="A11" s="25" t="str">
        <f ca="1">$A$11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15</v>
      </c>
      <c r="M11" s="106"/>
    </row>
    <row r="12" spans="1:13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3" ht="49.9" customHeight="1">
      <c r="A13" s="4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93"/>
      <c r="L13" s="17" t="str">
        <f>'Chân ghế A  - Trái'!L13</f>
        <v>Thời gian gia công / sản phẩm (s)</v>
      </c>
      <c r="M13" s="18" t="str">
        <f>'Chân ghế A  - Trái'!M13</f>
        <v>Tổng thời gian gia công dự kiến ( giờ )</v>
      </c>
    </row>
    <row r="14" spans="1:13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95"/>
      <c r="L14" s="101">
        <v>60</v>
      </c>
      <c r="M14" s="86">
        <f>$I$4*L14/3600+L$11/60</f>
        <v>2.083333333333333</v>
      </c>
    </row>
    <row r="15" spans="1:13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95"/>
      <c r="L15" s="101"/>
      <c r="M15" s="87"/>
    </row>
    <row r="16" spans="1:13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95"/>
      <c r="L16" s="101"/>
      <c r="M16" s="87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95"/>
      <c r="L17" s="101"/>
      <c r="M17" s="87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94"/>
      <c r="K18" s="95"/>
      <c r="L18" s="101"/>
      <c r="M18" s="87"/>
    </row>
    <row r="19" spans="1:13" ht="30" customHeight="1" thickBot="1">
      <c r="A19" s="39" t="str">
        <f ca="1">$A$19</f>
        <v>Nhân viên QC:</v>
      </c>
      <c r="B19" s="35"/>
      <c r="C19" s="35"/>
      <c r="D19" s="35"/>
      <c r="E19" s="35"/>
      <c r="F19" s="35"/>
      <c r="G19" s="35"/>
      <c r="H19" s="35"/>
      <c r="I19" s="35"/>
      <c r="J19" s="118"/>
      <c r="K19" s="119"/>
      <c r="L19" s="117"/>
      <c r="M19" s="87"/>
    </row>
    <row r="20" spans="1:13" ht="30" customHeight="1" thickBot="1">
      <c r="A20" s="111" t="s">
        <v>32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3"/>
    </row>
    <row r="21" spans="1:13" ht="30" customHeight="1" thickBot="1">
      <c r="A21" s="41" t="str">
        <f ca="1">$A$9</f>
        <v>Part Number ( Mã bản vẽ )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1"/>
    </row>
    <row r="22" spans="1:13" ht="30" customHeight="1">
      <c r="A22" s="23" t="str">
        <f ca="1">$A$10</f>
        <v>Ngày/Tháng/Năm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109" t="str">
        <f>'Chân ghế A  - Trái'!$L$10:$M$10</f>
        <v>Thời gian Setup ( phút )</v>
      </c>
      <c r="M22" s="110"/>
    </row>
    <row r="23" spans="1:13" ht="30" customHeight="1">
      <c r="A23" s="25" t="str">
        <f ca="1">$A$11</f>
        <v>SETUP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105">
        <v>0</v>
      </c>
      <c r="M23" s="106"/>
    </row>
    <row r="24" spans="1:13" ht="30" customHeight="1" thickBot="1">
      <c r="A24" s="27" t="str">
        <f ca="1">$A$12</f>
        <v>Nhân viên Setup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107"/>
      <c r="M24" s="108"/>
    </row>
    <row r="25" spans="1:13" ht="49.9" customHeight="1">
      <c r="A25" s="4" t="str">
        <f ca="1">$A$13</f>
        <v>Ngày/Tháng/Năm</v>
      </c>
      <c r="B25" s="16"/>
      <c r="C25" s="16"/>
      <c r="D25" s="16"/>
      <c r="E25" s="16"/>
      <c r="F25" s="16"/>
      <c r="G25" s="16"/>
      <c r="H25" s="16"/>
      <c r="I25" s="16"/>
      <c r="J25" s="92" t="s">
        <v>13</v>
      </c>
      <c r="K25" s="93"/>
      <c r="L25" s="17" t="str">
        <f>'Chân ghế A  - Trái'!L25</f>
        <v>Thời gian gia công / sản phẩm (s)</v>
      </c>
      <c r="M25" s="18" t="str">
        <f>'Chân ghế A  - Trái'!M25</f>
        <v>Tổng thời gian gia công dự kiến ( giờ )</v>
      </c>
    </row>
    <row r="26" spans="1:13" ht="30" customHeight="1">
      <c r="A26" s="9" t="str">
        <f ca="1">$A$14</f>
        <v>Thời gian gia công</v>
      </c>
      <c r="B26" s="10"/>
      <c r="C26" s="10"/>
      <c r="D26" s="10"/>
      <c r="E26" s="10"/>
      <c r="F26" s="10"/>
      <c r="G26" s="10"/>
      <c r="H26" s="10"/>
      <c r="I26" s="10"/>
      <c r="J26" s="94"/>
      <c r="K26" s="95"/>
      <c r="L26" s="101">
        <v>40</v>
      </c>
      <c r="M26" s="86">
        <f>$I$4*L26/3600+L23/60</f>
        <v>1.2222222222222223</v>
      </c>
    </row>
    <row r="27" spans="1:13" ht="30" customHeight="1">
      <c r="A27" s="9" t="str">
        <f ca="1">$A$15</f>
        <v>Hàng đạt:</v>
      </c>
      <c r="B27" s="10"/>
      <c r="C27" s="10"/>
      <c r="D27" s="21"/>
      <c r="E27" s="10"/>
      <c r="F27" s="10"/>
      <c r="G27" s="10"/>
      <c r="H27" s="10"/>
      <c r="I27" s="10"/>
      <c r="J27" s="94"/>
      <c r="K27" s="95"/>
      <c r="L27" s="101"/>
      <c r="M27" s="87"/>
    </row>
    <row r="28" spans="1:13" ht="30" customHeight="1">
      <c r="A28" s="11" t="str">
        <f ca="1">$A$16</f>
        <v>Hàng lỗi:</v>
      </c>
      <c r="B28" s="12"/>
      <c r="C28" s="12"/>
      <c r="D28" s="12"/>
      <c r="E28" s="12"/>
      <c r="F28" s="12"/>
      <c r="G28" s="12"/>
      <c r="H28" s="12"/>
      <c r="I28" s="12"/>
      <c r="J28" s="94"/>
      <c r="K28" s="95"/>
      <c r="L28" s="101"/>
      <c r="M28" s="87"/>
    </row>
    <row r="29" spans="1:13" ht="30" customHeight="1">
      <c r="A29" s="11" t="str">
        <f ca="1">$A$17</f>
        <v>Tổng số lượng sản xuất:</v>
      </c>
      <c r="B29" s="12"/>
      <c r="C29" s="12"/>
      <c r="D29" s="12"/>
      <c r="E29" s="12"/>
      <c r="F29" s="12"/>
      <c r="G29" s="12"/>
      <c r="H29" s="12"/>
      <c r="I29" s="12"/>
      <c r="J29" s="94"/>
      <c r="K29" s="95"/>
      <c r="L29" s="101"/>
      <c r="M29" s="87"/>
    </row>
    <row r="30" spans="1:13" ht="30" customHeight="1">
      <c r="A30" s="13" t="str">
        <f ca="1">$A$18</f>
        <v>Nhân viên SX:</v>
      </c>
      <c r="B30" s="14"/>
      <c r="C30" s="14"/>
      <c r="D30" s="14"/>
      <c r="E30" s="14"/>
      <c r="F30" s="14"/>
      <c r="G30" s="14"/>
      <c r="H30" s="14"/>
      <c r="I30" s="14"/>
      <c r="J30" s="94"/>
      <c r="K30" s="95"/>
      <c r="L30" s="101"/>
      <c r="M30" s="87"/>
    </row>
    <row r="31" spans="1:13" ht="30" customHeight="1" thickBot="1">
      <c r="A31" s="39" t="str">
        <f ca="1">$A$19</f>
        <v>Nhân viên QC:</v>
      </c>
      <c r="B31" s="35"/>
      <c r="C31" s="35"/>
      <c r="D31" s="35"/>
      <c r="E31" s="35"/>
      <c r="F31" s="35"/>
      <c r="G31" s="35"/>
      <c r="H31" s="35"/>
      <c r="I31" s="35"/>
      <c r="J31" s="118"/>
      <c r="K31" s="119"/>
      <c r="L31" s="117"/>
      <c r="M31" s="87"/>
    </row>
    <row r="32" spans="1:13" ht="30" customHeight="1" thickBot="1">
      <c r="A32" s="111" t="s">
        <v>149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3"/>
    </row>
    <row r="33" spans="1:13" ht="30" customHeight="1" thickBot="1">
      <c r="A33" s="41" t="str">
        <f ca="1">$A$9</f>
        <v>Part Number ( Mã bản vẽ )</v>
      </c>
      <c r="B33" s="120" t="s">
        <v>78</v>
      </c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1"/>
    </row>
    <row r="34" spans="1:13" ht="30" customHeight="1">
      <c r="A34" s="23" t="str">
        <f ca="1">$A$10</f>
        <v>Ngày/Tháng/Năm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109" t="str">
        <f>'Chân ghế A  - Trái'!$L$10:$M$10</f>
        <v>Thời gian Setup ( phút )</v>
      </c>
      <c r="M34" s="110"/>
    </row>
    <row r="35" spans="1:13" ht="30" customHeight="1">
      <c r="A35" s="25" t="str">
        <f ca="1">$A$11</f>
        <v>SETUP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105">
        <v>0</v>
      </c>
      <c r="M35" s="106"/>
    </row>
    <row r="36" spans="1:13" ht="30" customHeight="1" thickBot="1">
      <c r="A36" s="27" t="str">
        <f ca="1">$A$12</f>
        <v>Nhân viên Setup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107"/>
      <c r="M36" s="108"/>
    </row>
    <row r="37" spans="1:13" ht="49.9" customHeight="1">
      <c r="A37" s="4" t="str">
        <f ca="1">$A$13</f>
        <v>Ngày/Tháng/Năm</v>
      </c>
      <c r="B37" s="16"/>
      <c r="C37" s="16"/>
      <c r="D37" s="16"/>
      <c r="E37" s="16"/>
      <c r="F37" s="16"/>
      <c r="G37" s="16"/>
      <c r="H37" s="16"/>
      <c r="I37" s="16"/>
      <c r="J37" s="92" t="s">
        <v>13</v>
      </c>
      <c r="K37" s="93"/>
      <c r="L37" s="17" t="str">
        <f>'Chân ghế A  - Trái'!L37</f>
        <v>Thời gian gia công / sản phẩm (s)</v>
      </c>
      <c r="M37" s="18" t="str">
        <f>'Chân ghế A  - Trái'!M37</f>
        <v>Tổng thời gian gia công dự kiến ( giờ )</v>
      </c>
    </row>
    <row r="38" spans="1:13" ht="30" customHeight="1">
      <c r="A38" s="9" t="str">
        <f ca="1">$A$14</f>
        <v>Thời gian gia công</v>
      </c>
      <c r="B38" s="10"/>
      <c r="C38" s="10"/>
      <c r="D38" s="10"/>
      <c r="E38" s="10"/>
      <c r="F38" s="10"/>
      <c r="G38" s="10"/>
      <c r="H38" s="10"/>
      <c r="I38" s="10"/>
      <c r="J38" s="94"/>
      <c r="K38" s="95"/>
      <c r="L38" s="101">
        <v>30</v>
      </c>
      <c r="M38" s="86">
        <f>$I$4*L38/3600+L35/60</f>
        <v>0.91666666666666663</v>
      </c>
    </row>
    <row r="39" spans="1:13" ht="30" customHeight="1">
      <c r="A39" s="9" t="str">
        <f ca="1">$A$15</f>
        <v>Hàng đạt:</v>
      </c>
      <c r="B39" s="10"/>
      <c r="C39" s="10"/>
      <c r="D39" s="21"/>
      <c r="E39" s="10"/>
      <c r="F39" s="10"/>
      <c r="G39" s="10"/>
      <c r="H39" s="10"/>
      <c r="I39" s="10"/>
      <c r="J39" s="94"/>
      <c r="K39" s="95"/>
      <c r="L39" s="101"/>
      <c r="M39" s="87"/>
    </row>
    <row r="40" spans="1:13" ht="30" customHeight="1">
      <c r="A40" s="11" t="str">
        <f ca="1">$A$16</f>
        <v>Hàng lỗi:</v>
      </c>
      <c r="B40" s="12"/>
      <c r="C40" s="12"/>
      <c r="D40" s="12"/>
      <c r="E40" s="12"/>
      <c r="F40" s="12"/>
      <c r="G40" s="12"/>
      <c r="H40" s="12"/>
      <c r="I40" s="12"/>
      <c r="J40" s="94"/>
      <c r="K40" s="95"/>
      <c r="L40" s="101"/>
      <c r="M40" s="87"/>
    </row>
    <row r="41" spans="1:13" ht="30" customHeight="1">
      <c r="A41" s="11" t="str">
        <f ca="1">$A$17</f>
        <v>Tổng số lượng sản xuất:</v>
      </c>
      <c r="B41" s="12"/>
      <c r="C41" s="12"/>
      <c r="D41" s="12"/>
      <c r="E41" s="12"/>
      <c r="F41" s="12"/>
      <c r="G41" s="12"/>
      <c r="H41" s="12"/>
      <c r="I41" s="12"/>
      <c r="J41" s="94"/>
      <c r="K41" s="95"/>
      <c r="L41" s="101"/>
      <c r="M41" s="87"/>
    </row>
    <row r="42" spans="1:13" ht="30" customHeight="1">
      <c r="A42" s="13" t="str">
        <f ca="1">$A$18</f>
        <v>Nhân viên SX:</v>
      </c>
      <c r="B42" s="14"/>
      <c r="C42" s="14"/>
      <c r="D42" s="14"/>
      <c r="E42" s="14"/>
      <c r="F42" s="14"/>
      <c r="G42" s="14"/>
      <c r="H42" s="14"/>
      <c r="I42" s="14"/>
      <c r="J42" s="94"/>
      <c r="K42" s="95"/>
      <c r="L42" s="101"/>
      <c r="M42" s="87"/>
    </row>
    <row r="43" spans="1:13" ht="30" customHeight="1" thickBot="1">
      <c r="A43" s="39" t="str">
        <f ca="1">$A$19</f>
        <v>Nhân viên QC:</v>
      </c>
      <c r="B43" s="35"/>
      <c r="C43" s="35"/>
      <c r="D43" s="35"/>
      <c r="E43" s="35"/>
      <c r="F43" s="35"/>
      <c r="G43" s="35"/>
      <c r="H43" s="35"/>
      <c r="I43" s="35"/>
      <c r="J43" s="118"/>
      <c r="K43" s="119"/>
      <c r="L43" s="117"/>
      <c r="M43" s="87"/>
    </row>
    <row r="44" spans="1:13" ht="30" customHeight="1" thickBot="1">
      <c r="A44" s="111" t="s">
        <v>33</v>
      </c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3"/>
    </row>
    <row r="45" spans="1:13" ht="30" customHeight="1" thickBot="1">
      <c r="A45" s="41" t="str">
        <f ca="1">$A$9</f>
        <v>Part Number ( Mã bản vẽ )</v>
      </c>
      <c r="B45" s="114" t="s">
        <v>78</v>
      </c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6"/>
    </row>
    <row r="46" spans="1:13" ht="30" customHeight="1">
      <c r="A46" s="23" t="str">
        <f ca="1">$A$10</f>
        <v>Ngày/Tháng/Năm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109" t="str">
        <f>'Chân ghế A  - Trái'!$L$10:$M$10</f>
        <v>Thời gian Setup ( phút )</v>
      </c>
      <c r="M46" s="110"/>
    </row>
    <row r="47" spans="1:13" ht="30" customHeight="1">
      <c r="A47" s="25" t="str">
        <f ca="1">$A$11</f>
        <v>SETUP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105">
        <v>0</v>
      </c>
      <c r="M47" s="106"/>
    </row>
    <row r="48" spans="1:13" ht="30" customHeight="1" thickBot="1">
      <c r="A48" s="27" t="str">
        <f ca="1">$A$12</f>
        <v>Nhân viên Setup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107"/>
      <c r="M48" s="108"/>
    </row>
    <row r="49" spans="1:13" ht="49.9" customHeight="1">
      <c r="A49" s="4" t="str">
        <f ca="1">$A$13</f>
        <v>Ngày/Tháng/Năm</v>
      </c>
      <c r="B49" s="6"/>
      <c r="C49" s="6"/>
      <c r="D49" s="6"/>
      <c r="E49" s="6"/>
      <c r="F49" s="6"/>
      <c r="G49" s="6"/>
      <c r="H49" s="6"/>
      <c r="I49" s="6"/>
      <c r="J49" s="103" t="str">
        <f>$J$13</f>
        <v>Tổng cộng</v>
      </c>
      <c r="K49" s="104"/>
      <c r="L49" s="7" t="str">
        <f>$L$13</f>
        <v>Thời gian gia công / sản phẩm (s)</v>
      </c>
      <c r="M49" s="8" t="str">
        <f>$M$13</f>
        <v>Tổng thời gian gia công dự kiến ( giờ )</v>
      </c>
    </row>
    <row r="50" spans="1:13" ht="30" customHeight="1">
      <c r="A50" s="9" t="str">
        <f ca="1">$A$14</f>
        <v>Thời gian gia công</v>
      </c>
      <c r="B50" s="10"/>
      <c r="C50" s="10"/>
      <c r="D50" s="10"/>
      <c r="E50" s="10"/>
      <c r="F50" s="10"/>
      <c r="G50" s="10"/>
      <c r="H50" s="10"/>
      <c r="I50" s="10"/>
      <c r="J50" s="94"/>
      <c r="K50" s="95"/>
      <c r="L50" s="101">
        <v>30</v>
      </c>
      <c r="M50" s="86">
        <f>$I$4*L50/3600+L47/60</f>
        <v>0.91666666666666663</v>
      </c>
    </row>
    <row r="51" spans="1:13" ht="30" customHeight="1">
      <c r="A51" s="9" t="str">
        <f ca="1">$A$15</f>
        <v>Hàng đạt:</v>
      </c>
      <c r="B51" s="10"/>
      <c r="C51" s="10"/>
      <c r="D51" s="10"/>
      <c r="E51" s="10"/>
      <c r="F51" s="10"/>
      <c r="G51" s="10"/>
      <c r="H51" s="10"/>
      <c r="I51" s="10"/>
      <c r="J51" s="94"/>
      <c r="K51" s="95"/>
      <c r="L51" s="101"/>
      <c r="M51" s="87"/>
    </row>
    <row r="52" spans="1:13" ht="30" customHeight="1">
      <c r="A52" s="11" t="str">
        <f ca="1">$A$16</f>
        <v>Hàng lỗi:</v>
      </c>
      <c r="B52" s="12"/>
      <c r="C52" s="12"/>
      <c r="D52" s="12"/>
      <c r="E52" s="12"/>
      <c r="F52" s="12"/>
      <c r="G52" s="12"/>
      <c r="H52" s="12"/>
      <c r="I52" s="12"/>
      <c r="J52" s="94"/>
      <c r="K52" s="95"/>
      <c r="L52" s="101"/>
      <c r="M52" s="87"/>
    </row>
    <row r="53" spans="1:13" ht="30" customHeight="1">
      <c r="A53" s="11" t="str">
        <f ca="1">$A$17</f>
        <v>Tổng số lượng sản xuất:</v>
      </c>
      <c r="B53" s="12"/>
      <c r="C53" s="12"/>
      <c r="D53" s="12"/>
      <c r="E53" s="12"/>
      <c r="F53" s="12"/>
      <c r="G53" s="12"/>
      <c r="H53" s="12"/>
      <c r="I53" s="12"/>
      <c r="J53" s="94"/>
      <c r="K53" s="95"/>
      <c r="L53" s="101"/>
      <c r="M53" s="87"/>
    </row>
    <row r="54" spans="1:13" ht="30" customHeight="1">
      <c r="A54" s="13" t="str">
        <f ca="1">$A$18</f>
        <v>Nhân viên SX:</v>
      </c>
      <c r="B54" s="14"/>
      <c r="C54" s="14"/>
      <c r="D54" s="14"/>
      <c r="E54" s="14"/>
      <c r="F54" s="14"/>
      <c r="G54" s="14"/>
      <c r="H54" s="14"/>
      <c r="I54" s="14"/>
      <c r="J54" s="94"/>
      <c r="K54" s="95"/>
      <c r="L54" s="101"/>
      <c r="M54" s="87"/>
    </row>
    <row r="55" spans="1:13" ht="30" customHeight="1" thickBot="1">
      <c r="A55" s="13" t="str">
        <f ca="1">$A$19</f>
        <v>Nhân viên QC:</v>
      </c>
      <c r="B55" s="14"/>
      <c r="C55" s="14"/>
      <c r="D55" s="14"/>
      <c r="E55" s="14"/>
      <c r="F55" s="14"/>
      <c r="G55" s="14"/>
      <c r="H55" s="14"/>
      <c r="I55" s="14"/>
      <c r="J55" s="94"/>
      <c r="K55" s="95"/>
      <c r="L55" s="101"/>
      <c r="M55" s="98"/>
    </row>
    <row r="56" spans="1:13" ht="39.950000000000003" customHeight="1" thickBot="1">
      <c r="A56" s="111" t="s">
        <v>147</v>
      </c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3"/>
    </row>
    <row r="57" spans="1:13" ht="30" customHeight="1" thickBot="1">
      <c r="A57" s="41" t="str">
        <f ca="1">$A$9</f>
        <v>Part Number ( Mã bản vẽ )</v>
      </c>
      <c r="B57" s="114" t="s">
        <v>150</v>
      </c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6"/>
    </row>
    <row r="58" spans="1:13" ht="30" customHeight="1">
      <c r="A58" s="23" t="str">
        <f ca="1">$A$10</f>
        <v>Ngày/Tháng/Năm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109" t="str">
        <f>'Chân ghế A  - Trái'!$L$10:$M$10</f>
        <v>Thời gian Setup ( phút )</v>
      </c>
      <c r="M58" s="110"/>
    </row>
    <row r="59" spans="1:13" ht="30" customHeight="1">
      <c r="A59" s="25" t="str">
        <f ca="1">$A$11</f>
        <v>SETUP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105">
        <v>0</v>
      </c>
      <c r="M59" s="106"/>
    </row>
    <row r="60" spans="1:13" ht="30" customHeight="1" thickBot="1">
      <c r="A60" s="27" t="str">
        <f ca="1">$A$12</f>
        <v>Nhân viên Setup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107"/>
      <c r="M60" s="108"/>
    </row>
    <row r="61" spans="1:13" ht="49.9" customHeight="1">
      <c r="A61" s="4" t="str">
        <f ca="1">$A$13</f>
        <v>Ngày/Tháng/Năm</v>
      </c>
      <c r="B61" s="6"/>
      <c r="C61" s="6"/>
      <c r="D61" s="6"/>
      <c r="E61" s="6"/>
      <c r="F61" s="6"/>
      <c r="G61" s="6"/>
      <c r="H61" s="6"/>
      <c r="I61" s="6"/>
      <c r="J61" s="103" t="str">
        <f>$J$13</f>
        <v>Tổng cộng</v>
      </c>
      <c r="K61" s="104"/>
      <c r="L61" s="7" t="str">
        <f>$L$13</f>
        <v>Thời gian gia công / sản phẩm (s)</v>
      </c>
      <c r="M61" s="8" t="str">
        <f>$M$13</f>
        <v>Tổng thời gian gia công dự kiến ( giờ )</v>
      </c>
    </row>
    <row r="62" spans="1:13" ht="30" customHeight="1">
      <c r="A62" s="9" t="str">
        <f ca="1">$A$14</f>
        <v>Thời gian gia công</v>
      </c>
      <c r="B62" s="10"/>
      <c r="C62" s="10"/>
      <c r="D62" s="10"/>
      <c r="E62" s="10"/>
      <c r="F62" s="10"/>
      <c r="G62" s="10"/>
      <c r="H62" s="10"/>
      <c r="I62" s="10"/>
      <c r="J62" s="94"/>
      <c r="K62" s="95"/>
      <c r="L62" s="101">
        <v>30</v>
      </c>
      <c r="M62" s="86">
        <f>$I$4*L62/3600+L59/60</f>
        <v>0.91666666666666663</v>
      </c>
    </row>
    <row r="63" spans="1:13" ht="30" customHeight="1">
      <c r="A63" s="9" t="str">
        <f ca="1">$A$15</f>
        <v>Hàng đạt:</v>
      </c>
      <c r="B63" s="10"/>
      <c r="C63" s="10"/>
      <c r="D63" s="10"/>
      <c r="E63" s="10"/>
      <c r="F63" s="10"/>
      <c r="G63" s="10"/>
      <c r="H63" s="10"/>
      <c r="I63" s="10"/>
      <c r="J63" s="94"/>
      <c r="K63" s="95"/>
      <c r="L63" s="101"/>
      <c r="M63" s="87"/>
    </row>
    <row r="64" spans="1:13" ht="30" customHeight="1">
      <c r="A64" s="11" t="str">
        <f ca="1">$A$16</f>
        <v>Hàng lỗi:</v>
      </c>
      <c r="B64" s="12"/>
      <c r="C64" s="12"/>
      <c r="D64" s="12"/>
      <c r="E64" s="12"/>
      <c r="F64" s="12"/>
      <c r="G64" s="12"/>
      <c r="H64" s="12"/>
      <c r="I64" s="12"/>
      <c r="J64" s="94"/>
      <c r="K64" s="95"/>
      <c r="L64" s="101"/>
      <c r="M64" s="87"/>
    </row>
    <row r="65" spans="1:13" ht="30" customHeight="1">
      <c r="A65" s="11" t="str">
        <f ca="1">$A$17</f>
        <v>Tổng số lượng sản xuất:</v>
      </c>
      <c r="B65" s="12"/>
      <c r="C65" s="12"/>
      <c r="D65" s="12"/>
      <c r="E65" s="12"/>
      <c r="F65" s="12"/>
      <c r="G65" s="12"/>
      <c r="H65" s="12"/>
      <c r="I65" s="12"/>
      <c r="J65" s="94"/>
      <c r="K65" s="95"/>
      <c r="L65" s="101"/>
      <c r="M65" s="87"/>
    </row>
    <row r="66" spans="1:13" ht="30" customHeight="1">
      <c r="A66" s="13" t="str">
        <f ca="1">$A$18</f>
        <v>Nhân viên SX:</v>
      </c>
      <c r="B66" s="14"/>
      <c r="C66" s="14"/>
      <c r="D66" s="14"/>
      <c r="E66" s="14"/>
      <c r="F66" s="14"/>
      <c r="G66" s="14"/>
      <c r="H66" s="14"/>
      <c r="I66" s="14"/>
      <c r="J66" s="94"/>
      <c r="K66" s="95"/>
      <c r="L66" s="101"/>
      <c r="M66" s="87"/>
    </row>
    <row r="67" spans="1:13" ht="30" customHeight="1">
      <c r="A67" s="13" t="str">
        <f ca="1">$A$19</f>
        <v>Nhân viên QC:</v>
      </c>
      <c r="B67" s="14"/>
      <c r="C67" s="14"/>
      <c r="D67" s="14"/>
      <c r="E67" s="14"/>
      <c r="F67" s="14"/>
      <c r="G67" s="14"/>
      <c r="H67" s="14"/>
      <c r="I67" s="14"/>
      <c r="J67" s="94"/>
      <c r="K67" s="95"/>
      <c r="L67" s="101"/>
      <c r="M67" s="98"/>
    </row>
    <row r="68" spans="1:13" ht="30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3"/>
    </row>
    <row r="69" spans="1:13" ht="24.6" customHeight="1">
      <c r="A69" s="60" t="s">
        <v>16</v>
      </c>
      <c r="B69" s="82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9"/>
    </row>
    <row r="70" spans="1:13" ht="24.6" customHeight="1">
      <c r="A70" s="60"/>
      <c r="B70" s="82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90"/>
    </row>
    <row r="71" spans="1:13" ht="24.6" customHeight="1" thickBot="1">
      <c r="A71" s="61"/>
      <c r="B71" s="84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91"/>
    </row>
  </sheetData>
  <mergeCells count="87"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L22:M22"/>
    <mergeCell ref="A8:M8"/>
    <mergeCell ref="B9:M9"/>
    <mergeCell ref="L10:M10"/>
    <mergeCell ref="L11:M12"/>
    <mergeCell ref="J13:K13"/>
    <mergeCell ref="J14:K14"/>
    <mergeCell ref="L14:L19"/>
    <mergeCell ref="M14:M19"/>
    <mergeCell ref="J15:K15"/>
    <mergeCell ref="J16:K16"/>
    <mergeCell ref="J17:K17"/>
    <mergeCell ref="J18:K18"/>
    <mergeCell ref="J19:K19"/>
    <mergeCell ref="A20:M20"/>
    <mergeCell ref="B21:M21"/>
    <mergeCell ref="L23:M24"/>
    <mergeCell ref="J25:K25"/>
    <mergeCell ref="J26:K26"/>
    <mergeCell ref="L26:L31"/>
    <mergeCell ref="M26:M31"/>
    <mergeCell ref="J27:K27"/>
    <mergeCell ref="J28:K28"/>
    <mergeCell ref="J29:K29"/>
    <mergeCell ref="J30:K30"/>
    <mergeCell ref="J31:K31"/>
    <mergeCell ref="L46:M46"/>
    <mergeCell ref="A32:M32"/>
    <mergeCell ref="B33:M33"/>
    <mergeCell ref="L34:M34"/>
    <mergeCell ref="L35:M36"/>
    <mergeCell ref="J37:K37"/>
    <mergeCell ref="J38:K38"/>
    <mergeCell ref="L38:L43"/>
    <mergeCell ref="M38:M43"/>
    <mergeCell ref="J39:K39"/>
    <mergeCell ref="J40:K40"/>
    <mergeCell ref="J41:K41"/>
    <mergeCell ref="J42:K42"/>
    <mergeCell ref="J43:K43"/>
    <mergeCell ref="A44:M44"/>
    <mergeCell ref="B45:M45"/>
    <mergeCell ref="A69:A71"/>
    <mergeCell ref="B69:L71"/>
    <mergeCell ref="M69:M71"/>
    <mergeCell ref="L47:M48"/>
    <mergeCell ref="J49:K49"/>
    <mergeCell ref="J50:K50"/>
    <mergeCell ref="L50:L55"/>
    <mergeCell ref="M50:M55"/>
    <mergeCell ref="J51:K51"/>
    <mergeCell ref="J52:K52"/>
    <mergeCell ref="J53:K53"/>
    <mergeCell ref="J54:K54"/>
    <mergeCell ref="J55:K55"/>
    <mergeCell ref="A56:M56"/>
    <mergeCell ref="B57:M57"/>
    <mergeCell ref="L58:M58"/>
    <mergeCell ref="L59:M60"/>
    <mergeCell ref="J61:K61"/>
    <mergeCell ref="J62:K62"/>
    <mergeCell ref="L62:L67"/>
    <mergeCell ref="M62:M67"/>
    <mergeCell ref="J63:K63"/>
    <mergeCell ref="J64:K64"/>
    <mergeCell ref="J65:K65"/>
    <mergeCell ref="J66:K66"/>
    <mergeCell ref="J67:K67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5"/>
  <sheetViews>
    <sheetView topLeftCell="A10" zoomScale="65" zoomScaleNormal="65" workbookViewId="0">
      <selection activeCell="M26" sqref="M26:M31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</cols>
  <sheetData>
    <row r="1" spans="1:13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3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3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3" ht="30" customHeight="1">
      <c r="A4" s="68" t="str">
        <f>'Chân ghế A  - Trái'!$A$4:$B$4</f>
        <v>TÊN BẢN VẼ:</v>
      </c>
      <c r="B4" s="69"/>
      <c r="C4" s="50" t="s">
        <v>36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</f>
        <v>110</v>
      </c>
      <c r="J4" s="46"/>
      <c r="K4" s="46"/>
      <c r="L4" s="46"/>
      <c r="M4" s="47"/>
    </row>
    <row r="5" spans="1:13" ht="30" customHeight="1">
      <c r="A5" s="68" t="str">
        <f>'Chân ghế A  - Trái'!$A$5:$B$5</f>
        <v>MÃ BẢN VẼ:</v>
      </c>
      <c r="B5" s="69"/>
      <c r="C5" s="50" t="s">
        <v>79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3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3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3" ht="39.950000000000003" customHeight="1" thickBot="1">
      <c r="A8" s="111" t="s">
        <v>20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13" ht="30" customHeight="1" thickBot="1">
      <c r="A9" s="5" t="str">
        <f ca="1">$A$9</f>
        <v>Part Number ( Mã bản vẽ )</v>
      </c>
      <c r="B9" s="48" t="s">
        <v>79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9"/>
    </row>
    <row r="10" spans="1:13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09" t="str">
        <f>'Chân ghế A  - Trái'!$L$10:$M$10</f>
        <v>Thời gian Setup ( phút )</v>
      </c>
      <c r="M10" s="110"/>
    </row>
    <row r="11" spans="1:13" ht="30" customHeight="1">
      <c r="A11" s="25" t="str">
        <f ca="1">$A$11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15</v>
      </c>
      <c r="M11" s="106"/>
    </row>
    <row r="12" spans="1:13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3" ht="49.9" customHeight="1">
      <c r="A13" s="4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93"/>
      <c r="L13" s="17" t="str">
        <f>'Chân ghế A  - Trái'!L13</f>
        <v>Thời gian gia công / sản phẩm (s)</v>
      </c>
      <c r="M13" s="18" t="str">
        <f>'Chân ghế A  - Trái'!M13</f>
        <v>Tổng thời gian gia công dự kiến ( giờ )</v>
      </c>
    </row>
    <row r="14" spans="1:13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95"/>
      <c r="L14" s="101">
        <v>10</v>
      </c>
      <c r="M14" s="86">
        <f>$I$4*L14/3600+$L$11/60</f>
        <v>0.55555555555555558</v>
      </c>
    </row>
    <row r="15" spans="1:13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95"/>
      <c r="L15" s="101"/>
      <c r="M15" s="87"/>
    </row>
    <row r="16" spans="1:13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95"/>
      <c r="L16" s="101"/>
      <c r="M16" s="87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95"/>
      <c r="L17" s="101"/>
      <c r="M17" s="87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94"/>
      <c r="K18" s="95"/>
      <c r="L18" s="101"/>
      <c r="M18" s="87"/>
    </row>
    <row r="19" spans="1:13" ht="30" customHeight="1" thickBot="1">
      <c r="A19" s="39" t="str">
        <f ca="1">$A$19</f>
        <v>Nhân viên QC:</v>
      </c>
      <c r="B19" s="35"/>
      <c r="C19" s="35"/>
      <c r="D19" s="35"/>
      <c r="E19" s="35"/>
      <c r="F19" s="35"/>
      <c r="G19" s="35"/>
      <c r="H19" s="35"/>
      <c r="I19" s="35"/>
      <c r="J19" s="118"/>
      <c r="K19" s="119"/>
      <c r="L19" s="117"/>
      <c r="M19" s="87"/>
    </row>
    <row r="20" spans="1:13" ht="30" customHeight="1" thickBot="1">
      <c r="A20" s="111" t="s">
        <v>32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3"/>
    </row>
    <row r="21" spans="1:13" ht="30" customHeight="1" thickBot="1">
      <c r="A21" s="41" t="str">
        <f ca="1">$A$9</f>
        <v>Part Number ( Mã bản vẽ )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1"/>
    </row>
    <row r="22" spans="1:13" ht="30" customHeight="1">
      <c r="A22" s="23" t="str">
        <f ca="1">$A$10</f>
        <v>Ngày/Tháng/Năm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109" t="str">
        <f>'Chân ghế A  - Trái'!$L$10:$M$10</f>
        <v>Thời gian Setup ( phút )</v>
      </c>
      <c r="M22" s="110"/>
    </row>
    <row r="23" spans="1:13" ht="30" customHeight="1">
      <c r="A23" s="25" t="str">
        <f ca="1">$A$11</f>
        <v>SETUP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105">
        <v>0</v>
      </c>
      <c r="M23" s="106"/>
    </row>
    <row r="24" spans="1:13" ht="30" customHeight="1" thickBot="1">
      <c r="A24" s="27" t="str">
        <f ca="1">$A$12</f>
        <v>Nhân viên Setup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107"/>
      <c r="M24" s="108"/>
    </row>
    <row r="25" spans="1:13" ht="49.9" customHeight="1">
      <c r="A25" s="4" t="str">
        <f ca="1">$A$13</f>
        <v>Ngày/Tháng/Năm</v>
      </c>
      <c r="B25" s="16"/>
      <c r="C25" s="16"/>
      <c r="D25" s="16"/>
      <c r="E25" s="16"/>
      <c r="F25" s="16"/>
      <c r="G25" s="16"/>
      <c r="H25" s="16"/>
      <c r="I25" s="16"/>
      <c r="J25" s="92" t="s">
        <v>13</v>
      </c>
      <c r="K25" s="93"/>
      <c r="L25" s="17" t="str">
        <f>'Chân ghế A  - Trái'!L25</f>
        <v>Thời gian gia công / sản phẩm (s)</v>
      </c>
      <c r="M25" s="18" t="str">
        <f>'Chân ghế A  - Trái'!M25</f>
        <v>Tổng thời gian gia công dự kiến ( giờ )</v>
      </c>
    </row>
    <row r="26" spans="1:13" ht="30" customHeight="1">
      <c r="A26" s="9" t="str">
        <f ca="1">$A$14</f>
        <v>Thời gian gia công</v>
      </c>
      <c r="B26" s="10"/>
      <c r="C26" s="10"/>
      <c r="D26" s="10"/>
      <c r="E26" s="10"/>
      <c r="F26" s="10"/>
      <c r="G26" s="10"/>
      <c r="H26" s="10"/>
      <c r="I26" s="10"/>
      <c r="J26" s="94"/>
      <c r="K26" s="95"/>
      <c r="L26" s="101">
        <v>40</v>
      </c>
      <c r="M26" s="86">
        <f>$I$4*L26/3600+L23/60</f>
        <v>1.2222222222222223</v>
      </c>
    </row>
    <row r="27" spans="1:13" ht="30" customHeight="1">
      <c r="A27" s="9" t="str">
        <f ca="1">$A$15</f>
        <v>Hàng đạt:</v>
      </c>
      <c r="B27" s="10"/>
      <c r="C27" s="10"/>
      <c r="D27" s="21"/>
      <c r="E27" s="10"/>
      <c r="F27" s="10"/>
      <c r="G27" s="10"/>
      <c r="H27" s="10"/>
      <c r="I27" s="10"/>
      <c r="J27" s="94"/>
      <c r="K27" s="95"/>
      <c r="L27" s="101"/>
      <c r="M27" s="87"/>
    </row>
    <row r="28" spans="1:13" ht="30" customHeight="1">
      <c r="A28" s="11" t="str">
        <f ca="1">$A$16</f>
        <v>Hàng lỗi:</v>
      </c>
      <c r="B28" s="12"/>
      <c r="C28" s="12"/>
      <c r="D28" s="12"/>
      <c r="E28" s="12"/>
      <c r="F28" s="12"/>
      <c r="G28" s="12"/>
      <c r="H28" s="12"/>
      <c r="I28" s="12"/>
      <c r="J28" s="94"/>
      <c r="K28" s="95"/>
      <c r="L28" s="101"/>
      <c r="M28" s="87"/>
    </row>
    <row r="29" spans="1:13" ht="30" customHeight="1">
      <c r="A29" s="11" t="str">
        <f ca="1">$A$17</f>
        <v>Tổng số lượng sản xuất:</v>
      </c>
      <c r="B29" s="12"/>
      <c r="C29" s="12"/>
      <c r="D29" s="12"/>
      <c r="E29" s="12"/>
      <c r="F29" s="12"/>
      <c r="G29" s="12"/>
      <c r="H29" s="12"/>
      <c r="I29" s="12"/>
      <c r="J29" s="94"/>
      <c r="K29" s="95"/>
      <c r="L29" s="101"/>
      <c r="M29" s="87"/>
    </row>
    <row r="30" spans="1:13" ht="30" customHeight="1">
      <c r="A30" s="13" t="str">
        <f ca="1">$A$18</f>
        <v>Nhân viên SX:</v>
      </c>
      <c r="B30" s="14"/>
      <c r="C30" s="14"/>
      <c r="D30" s="14"/>
      <c r="E30" s="14"/>
      <c r="F30" s="14"/>
      <c r="G30" s="14"/>
      <c r="H30" s="14"/>
      <c r="I30" s="14"/>
      <c r="J30" s="94"/>
      <c r="K30" s="95"/>
      <c r="L30" s="101"/>
      <c r="M30" s="87"/>
    </row>
    <row r="31" spans="1:13" ht="30" customHeight="1" thickBot="1">
      <c r="A31" s="13" t="str">
        <f ca="1">$A$19</f>
        <v>Nhân viên QC:</v>
      </c>
      <c r="B31" s="20"/>
      <c r="C31" s="20"/>
      <c r="D31" s="20"/>
      <c r="E31" s="20"/>
      <c r="F31" s="20"/>
      <c r="G31" s="20"/>
      <c r="H31" s="20"/>
      <c r="I31" s="20"/>
      <c r="J31" s="99"/>
      <c r="K31" s="100"/>
      <c r="L31" s="102"/>
      <c r="M31" s="88"/>
    </row>
    <row r="32" spans="1:13" ht="30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3"/>
    </row>
    <row r="33" spans="1:13" ht="24.6" customHeight="1">
      <c r="A33" s="60" t="s">
        <v>16</v>
      </c>
      <c r="B33" s="82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9"/>
    </row>
    <row r="34" spans="1:13" ht="24.6" customHeight="1">
      <c r="A34" s="60"/>
      <c r="B34" s="82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90"/>
    </row>
    <row r="35" spans="1:13" ht="24.6" customHeight="1" thickBot="1">
      <c r="A35" s="61"/>
      <c r="B35" s="84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91"/>
    </row>
  </sheetData>
  <mergeCells count="48">
    <mergeCell ref="A33:A35"/>
    <mergeCell ref="B33:L35"/>
    <mergeCell ref="M33:M35"/>
    <mergeCell ref="L23:M24"/>
    <mergeCell ref="J25:K25"/>
    <mergeCell ref="J26:K26"/>
    <mergeCell ref="L26:L31"/>
    <mergeCell ref="M26:M31"/>
    <mergeCell ref="J27:K27"/>
    <mergeCell ref="J28:K28"/>
    <mergeCell ref="J29:K29"/>
    <mergeCell ref="J30:K30"/>
    <mergeCell ref="J31:K31"/>
    <mergeCell ref="L22:M22"/>
    <mergeCell ref="A8:M8"/>
    <mergeCell ref="B9:M9"/>
    <mergeCell ref="L10:M10"/>
    <mergeCell ref="L11:M12"/>
    <mergeCell ref="J13:K13"/>
    <mergeCell ref="J14:K14"/>
    <mergeCell ref="L14:L19"/>
    <mergeCell ref="M14:M19"/>
    <mergeCell ref="J15:K15"/>
    <mergeCell ref="J16:K16"/>
    <mergeCell ref="J17:K17"/>
    <mergeCell ref="J18:K18"/>
    <mergeCell ref="J19:K19"/>
    <mergeCell ref="A20:M20"/>
    <mergeCell ref="B21:M21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5"/>
  <sheetViews>
    <sheetView zoomScale="65" zoomScaleNormal="65" workbookViewId="0">
      <selection activeCell="Q11" sqref="Q11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</cols>
  <sheetData>
    <row r="1" spans="1:13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3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3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3" ht="30" customHeight="1">
      <c r="A4" s="68" t="str">
        <f>'Chân ghế A  - Trái'!$A$4:$B$4</f>
        <v>TÊN BẢN VẼ:</v>
      </c>
      <c r="B4" s="69"/>
      <c r="C4" s="50" t="s">
        <v>35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</f>
        <v>110</v>
      </c>
      <c r="J4" s="46"/>
      <c r="K4" s="46"/>
      <c r="L4" s="46"/>
      <c r="M4" s="47"/>
    </row>
    <row r="5" spans="1:13" ht="30" customHeight="1">
      <c r="A5" s="68" t="str">
        <f>'Chân ghế A  - Trái'!$A$5:$B$5</f>
        <v>MÃ BẢN VẼ:</v>
      </c>
      <c r="B5" s="69"/>
      <c r="C5" s="50" t="s">
        <v>80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3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3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3" ht="39.950000000000003" customHeight="1" thickBot="1">
      <c r="A8" s="111" t="s">
        <v>20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13" ht="30" customHeight="1" thickBot="1">
      <c r="A9" s="41" t="str">
        <f ca="1">$A$9</f>
        <v>Part Number ( Mã bản vẽ )</v>
      </c>
      <c r="B9" s="120" t="s">
        <v>80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1"/>
    </row>
    <row r="10" spans="1:13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09" t="str">
        <f>'Chân ghế A  - Trái'!$L$10:$M$10</f>
        <v>Thời gian Setup ( phút )</v>
      </c>
      <c r="M10" s="110"/>
    </row>
    <row r="11" spans="1:13" ht="30" customHeight="1">
      <c r="A11" s="25" t="str">
        <f ca="1">$A$11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15</v>
      </c>
      <c r="M11" s="106"/>
    </row>
    <row r="12" spans="1:13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3" ht="49.9" customHeight="1">
      <c r="A13" s="4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93"/>
      <c r="L13" s="17" t="str">
        <f>'Chân ghế A  - Trái'!L13</f>
        <v>Thời gian gia công / sản phẩm (s)</v>
      </c>
      <c r="M13" s="18" t="str">
        <f>'Chân ghế A  - Trái'!M13</f>
        <v>Tổng thời gian gia công dự kiến ( giờ )</v>
      </c>
    </row>
    <row r="14" spans="1:13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95"/>
      <c r="L14" s="101">
        <v>15</v>
      </c>
      <c r="M14" s="86">
        <f>$I$4*L14/3600+$L$11/60</f>
        <v>0.70833333333333326</v>
      </c>
    </row>
    <row r="15" spans="1:13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95"/>
      <c r="L15" s="101"/>
      <c r="M15" s="87"/>
    </row>
    <row r="16" spans="1:13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95"/>
      <c r="L16" s="101"/>
      <c r="M16" s="87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95"/>
      <c r="L17" s="101"/>
      <c r="M17" s="87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94"/>
      <c r="K18" s="95"/>
      <c r="L18" s="101"/>
      <c r="M18" s="87"/>
    </row>
    <row r="19" spans="1:13" ht="30" customHeight="1" thickBot="1">
      <c r="A19" s="39" t="str">
        <f ca="1">$A$19</f>
        <v>Nhân viên QC:</v>
      </c>
      <c r="B19" s="35"/>
      <c r="C19" s="35"/>
      <c r="D19" s="35"/>
      <c r="E19" s="35"/>
      <c r="F19" s="35"/>
      <c r="G19" s="35"/>
      <c r="H19" s="35"/>
      <c r="I19" s="35"/>
      <c r="J19" s="118"/>
      <c r="K19" s="119"/>
      <c r="L19" s="117"/>
      <c r="M19" s="87"/>
    </row>
    <row r="20" spans="1:13" ht="30" customHeight="1" thickBot="1">
      <c r="A20" s="111" t="s">
        <v>32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3"/>
    </row>
    <row r="21" spans="1:13" ht="30" customHeight="1" thickBot="1">
      <c r="A21" s="41" t="str">
        <f ca="1">$A$9</f>
        <v>Part Number ( Mã bản vẽ )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1"/>
    </row>
    <row r="22" spans="1:13" ht="30" customHeight="1">
      <c r="A22" s="23" t="str">
        <f ca="1">$A$10</f>
        <v>Ngày/Tháng/Năm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109" t="str">
        <f>'Chân ghế A  - Trái'!$L$10:$M$10</f>
        <v>Thời gian Setup ( phút )</v>
      </c>
      <c r="M22" s="110"/>
    </row>
    <row r="23" spans="1:13" ht="30" customHeight="1">
      <c r="A23" s="25" t="str">
        <f ca="1">$A$11</f>
        <v>SETUP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105" t="s">
        <v>34</v>
      </c>
      <c r="M23" s="106"/>
    </row>
    <row r="24" spans="1:13" ht="30" customHeight="1" thickBot="1">
      <c r="A24" s="27" t="str">
        <f ca="1">$A$12</f>
        <v>Nhân viên Setup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107"/>
      <c r="M24" s="108"/>
    </row>
    <row r="25" spans="1:13" ht="49.9" customHeight="1">
      <c r="A25" s="4" t="str">
        <f ca="1">$A$13</f>
        <v>Ngày/Tháng/Năm</v>
      </c>
      <c r="B25" s="16"/>
      <c r="C25" s="16"/>
      <c r="D25" s="16"/>
      <c r="E25" s="16"/>
      <c r="F25" s="16"/>
      <c r="G25" s="16"/>
      <c r="H25" s="16"/>
      <c r="I25" s="16"/>
      <c r="J25" s="92" t="s">
        <v>13</v>
      </c>
      <c r="K25" s="93"/>
      <c r="L25" s="17" t="str">
        <f>'Chân ghế A  - Trái'!L25</f>
        <v>Thời gian gia công / sản phẩm (s)</v>
      </c>
      <c r="M25" s="18" t="str">
        <f>'Chân ghế A  - Trái'!M25</f>
        <v>Tổng thời gian gia công dự kiến ( giờ )</v>
      </c>
    </row>
    <row r="26" spans="1:13" ht="30" customHeight="1">
      <c r="A26" s="9" t="str">
        <f ca="1">$A$14</f>
        <v>Thời gian gia công</v>
      </c>
      <c r="B26" s="10"/>
      <c r="C26" s="10"/>
      <c r="D26" s="10"/>
      <c r="E26" s="10"/>
      <c r="F26" s="10"/>
      <c r="G26" s="10"/>
      <c r="H26" s="10"/>
      <c r="I26" s="10"/>
      <c r="J26" s="94"/>
      <c r="K26" s="95"/>
      <c r="L26" s="101">
        <v>40</v>
      </c>
      <c r="M26" s="86">
        <f>$I$4*L26/3600</f>
        <v>1.2222222222222223</v>
      </c>
    </row>
    <row r="27" spans="1:13" ht="30" customHeight="1">
      <c r="A27" s="9" t="str">
        <f ca="1">$A$15</f>
        <v>Hàng đạt:</v>
      </c>
      <c r="B27" s="10"/>
      <c r="C27" s="10"/>
      <c r="D27" s="21"/>
      <c r="E27" s="10"/>
      <c r="F27" s="10"/>
      <c r="G27" s="10"/>
      <c r="H27" s="10"/>
      <c r="I27" s="10"/>
      <c r="J27" s="94"/>
      <c r="K27" s="95"/>
      <c r="L27" s="101"/>
      <c r="M27" s="87"/>
    </row>
    <row r="28" spans="1:13" ht="30" customHeight="1">
      <c r="A28" s="11" t="str">
        <f ca="1">$A$16</f>
        <v>Hàng lỗi:</v>
      </c>
      <c r="B28" s="12"/>
      <c r="C28" s="12"/>
      <c r="D28" s="12"/>
      <c r="E28" s="12"/>
      <c r="F28" s="12"/>
      <c r="G28" s="12"/>
      <c r="H28" s="12"/>
      <c r="I28" s="12"/>
      <c r="J28" s="94"/>
      <c r="K28" s="95"/>
      <c r="L28" s="101"/>
      <c r="M28" s="87"/>
    </row>
    <row r="29" spans="1:13" ht="30" customHeight="1">
      <c r="A29" s="11" t="str">
        <f ca="1">$A$17</f>
        <v>Tổng số lượng sản xuất:</v>
      </c>
      <c r="B29" s="12"/>
      <c r="C29" s="12"/>
      <c r="D29" s="12"/>
      <c r="E29" s="12"/>
      <c r="F29" s="12"/>
      <c r="G29" s="12"/>
      <c r="H29" s="12"/>
      <c r="I29" s="12"/>
      <c r="J29" s="94"/>
      <c r="K29" s="95"/>
      <c r="L29" s="101"/>
      <c r="M29" s="87"/>
    </row>
    <row r="30" spans="1:13" ht="30" customHeight="1">
      <c r="A30" s="13" t="str">
        <f ca="1">$A$18</f>
        <v>Nhân viên SX:</v>
      </c>
      <c r="B30" s="14"/>
      <c r="C30" s="14"/>
      <c r="D30" s="14"/>
      <c r="E30" s="14"/>
      <c r="F30" s="14"/>
      <c r="G30" s="14"/>
      <c r="H30" s="14"/>
      <c r="I30" s="14"/>
      <c r="J30" s="94"/>
      <c r="K30" s="95"/>
      <c r="L30" s="101"/>
      <c r="M30" s="87"/>
    </row>
    <row r="31" spans="1:13" ht="30" customHeight="1" thickBot="1">
      <c r="A31" s="13" t="str">
        <f ca="1">$A$19</f>
        <v>Nhân viên QC:</v>
      </c>
      <c r="B31" s="20"/>
      <c r="C31" s="20"/>
      <c r="D31" s="20"/>
      <c r="E31" s="20"/>
      <c r="F31" s="20"/>
      <c r="G31" s="20"/>
      <c r="H31" s="20"/>
      <c r="I31" s="20"/>
      <c r="J31" s="99"/>
      <c r="K31" s="100"/>
      <c r="L31" s="102"/>
      <c r="M31" s="88"/>
    </row>
    <row r="32" spans="1:13" ht="30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3"/>
    </row>
    <row r="33" spans="1:13" ht="24.6" customHeight="1">
      <c r="A33" s="60" t="s">
        <v>16</v>
      </c>
      <c r="B33" s="82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9"/>
    </row>
    <row r="34" spans="1:13" ht="24.6" customHeight="1">
      <c r="A34" s="60"/>
      <c r="B34" s="82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90"/>
    </row>
    <row r="35" spans="1:13" ht="24.6" customHeight="1" thickBot="1">
      <c r="A35" s="61"/>
      <c r="B35" s="84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91"/>
    </row>
  </sheetData>
  <mergeCells count="48"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L22:M22"/>
    <mergeCell ref="A8:M8"/>
    <mergeCell ref="B9:M9"/>
    <mergeCell ref="L10:M10"/>
    <mergeCell ref="L11:M12"/>
    <mergeCell ref="J13:K13"/>
    <mergeCell ref="J14:K14"/>
    <mergeCell ref="L14:L19"/>
    <mergeCell ref="M14:M19"/>
    <mergeCell ref="J15:K15"/>
    <mergeCell ref="J16:K16"/>
    <mergeCell ref="J17:K17"/>
    <mergeCell ref="J18:K18"/>
    <mergeCell ref="J19:K19"/>
    <mergeCell ref="A20:M20"/>
    <mergeCell ref="B21:M21"/>
    <mergeCell ref="A33:A35"/>
    <mergeCell ref="B33:L35"/>
    <mergeCell ref="M33:M35"/>
    <mergeCell ref="L23:M24"/>
    <mergeCell ref="J25:K25"/>
    <mergeCell ref="J26:K26"/>
    <mergeCell ref="L26:L31"/>
    <mergeCell ref="M26:M31"/>
    <mergeCell ref="J27:K27"/>
    <mergeCell ref="J28:K28"/>
    <mergeCell ref="J29:K29"/>
    <mergeCell ref="J30:K30"/>
    <mergeCell ref="J31:K31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95"/>
  <sheetViews>
    <sheetView zoomScale="65" zoomScaleNormal="65" workbookViewId="0">
      <selection activeCell="I26" sqref="I26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</cols>
  <sheetData>
    <row r="1" spans="1:13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3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3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3" ht="30" customHeight="1">
      <c r="A4" s="68" t="str">
        <f>'Chân ghế A  - Trái'!$A$4:$B$4</f>
        <v>TÊN BẢN VẼ:</v>
      </c>
      <c r="B4" s="69"/>
      <c r="C4" s="50" t="s">
        <v>37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</f>
        <v>110</v>
      </c>
      <c r="J4" s="46"/>
      <c r="K4" s="46"/>
      <c r="L4" s="46"/>
      <c r="M4" s="47"/>
    </row>
    <row r="5" spans="1:13" ht="30" customHeight="1">
      <c r="A5" s="68" t="str">
        <f>'Chân ghế A  - Trái'!$A$5:$B$5</f>
        <v>MÃ BẢN VẼ:</v>
      </c>
      <c r="B5" s="69"/>
      <c r="C5" s="50" t="s">
        <v>82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3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3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3" ht="39.950000000000003" customHeight="1" thickBot="1">
      <c r="A8" s="111" t="s">
        <v>20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13" ht="30" customHeight="1" thickBot="1">
      <c r="A9" s="5" t="str">
        <f ca="1">$A$9</f>
        <v>Part Number ( Mã bản vẽ )</v>
      </c>
      <c r="B9" s="48" t="s">
        <v>108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9"/>
    </row>
    <row r="10" spans="1:13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09" t="str">
        <f>'Chân ghế A  - Trái'!$L$10:$M$10</f>
        <v>Thời gian Setup ( phút )</v>
      </c>
      <c r="M10" s="110"/>
    </row>
    <row r="11" spans="1:13" ht="30" customHeight="1">
      <c r="A11" s="25" t="str">
        <f ca="1">$A$11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15</v>
      </c>
      <c r="M11" s="106"/>
    </row>
    <row r="12" spans="1:13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3" ht="49.9" customHeight="1">
      <c r="A13" s="4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93"/>
      <c r="L13" s="17" t="str">
        <f>'Chân ghế A  - Trái'!L13</f>
        <v>Thời gian gia công / sản phẩm (s)</v>
      </c>
      <c r="M13" s="18" t="str">
        <f>'Chân ghế A  - Trái'!M13</f>
        <v>Tổng thời gian gia công dự kiến ( giờ )</v>
      </c>
    </row>
    <row r="14" spans="1:13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95"/>
      <c r="L14" s="101">
        <v>60</v>
      </c>
      <c r="M14" s="86">
        <f>$I$4*L14/3600+L$11/60</f>
        <v>2.083333333333333</v>
      </c>
    </row>
    <row r="15" spans="1:13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95"/>
      <c r="L15" s="101"/>
      <c r="M15" s="87"/>
    </row>
    <row r="16" spans="1:13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95"/>
      <c r="L16" s="101"/>
      <c r="M16" s="87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95"/>
      <c r="L17" s="101"/>
      <c r="M17" s="87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94"/>
      <c r="K18" s="95"/>
      <c r="L18" s="101"/>
      <c r="M18" s="87"/>
    </row>
    <row r="19" spans="1:13" ht="30" customHeight="1" thickBot="1">
      <c r="A19" s="39" t="str">
        <f ca="1">$A$19</f>
        <v>Nhân viên QC:</v>
      </c>
      <c r="B19" s="35"/>
      <c r="C19" s="35"/>
      <c r="D19" s="35"/>
      <c r="E19" s="35"/>
      <c r="F19" s="35"/>
      <c r="G19" s="35"/>
      <c r="H19" s="35"/>
      <c r="I19" s="35"/>
      <c r="J19" s="118"/>
      <c r="K19" s="119"/>
      <c r="L19" s="117"/>
      <c r="M19" s="87"/>
    </row>
    <row r="20" spans="1:13" ht="30" customHeight="1" thickBot="1">
      <c r="A20" s="111" t="s">
        <v>32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3"/>
    </row>
    <row r="21" spans="1:13" ht="30" customHeight="1" thickBot="1">
      <c r="A21" s="41" t="str">
        <f ca="1">$A$9</f>
        <v>Part Number ( Mã bản vẽ )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1"/>
    </row>
    <row r="22" spans="1:13" ht="30" customHeight="1">
      <c r="A22" s="23" t="str">
        <f ca="1">$A$10</f>
        <v>Ngày/Tháng/Năm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109" t="str">
        <f>'Chân ghế A  - Trái'!$L$10:$M$10</f>
        <v>Thời gian Setup ( phút )</v>
      </c>
      <c r="M22" s="110"/>
    </row>
    <row r="23" spans="1:13" ht="30" customHeight="1">
      <c r="A23" s="25" t="str">
        <f ca="1">$A$11</f>
        <v>SETUP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105">
        <v>0</v>
      </c>
      <c r="M23" s="106"/>
    </row>
    <row r="24" spans="1:13" ht="30" customHeight="1" thickBot="1">
      <c r="A24" s="27" t="str">
        <f ca="1">$A$12</f>
        <v>Nhân viên Setup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107"/>
      <c r="M24" s="108"/>
    </row>
    <row r="25" spans="1:13" ht="49.9" customHeight="1">
      <c r="A25" s="4" t="str">
        <f ca="1">$A$13</f>
        <v>Ngày/Tháng/Năm</v>
      </c>
      <c r="B25" s="16"/>
      <c r="C25" s="16"/>
      <c r="D25" s="16"/>
      <c r="E25" s="16"/>
      <c r="F25" s="16"/>
      <c r="G25" s="16"/>
      <c r="H25" s="16"/>
      <c r="I25" s="16"/>
      <c r="J25" s="92" t="s">
        <v>13</v>
      </c>
      <c r="K25" s="93"/>
      <c r="L25" s="17" t="str">
        <f>'Chân ghế A  - Trái'!L25</f>
        <v>Thời gian gia công / sản phẩm (s)</v>
      </c>
      <c r="M25" s="18" t="str">
        <f>'Chân ghế A  - Trái'!M25</f>
        <v>Tổng thời gian gia công dự kiến ( giờ )</v>
      </c>
    </row>
    <row r="26" spans="1:13" ht="30" customHeight="1">
      <c r="A26" s="9" t="str">
        <f ca="1">$A$14</f>
        <v>Thời gian gia công</v>
      </c>
      <c r="B26" s="10"/>
      <c r="C26" s="10"/>
      <c r="D26" s="10"/>
      <c r="E26" s="10"/>
      <c r="F26" s="10"/>
      <c r="G26" s="10"/>
      <c r="H26" s="10"/>
      <c r="I26" s="10"/>
      <c r="J26" s="94"/>
      <c r="K26" s="95"/>
      <c r="L26" s="101">
        <v>40</v>
      </c>
      <c r="M26" s="86">
        <f>$I$4*L26/3600+L23/60</f>
        <v>1.2222222222222223</v>
      </c>
    </row>
    <row r="27" spans="1:13" ht="30" customHeight="1">
      <c r="A27" s="9" t="str">
        <f ca="1">$A$15</f>
        <v>Hàng đạt:</v>
      </c>
      <c r="B27" s="10"/>
      <c r="C27" s="10"/>
      <c r="D27" s="21"/>
      <c r="E27" s="10"/>
      <c r="F27" s="10"/>
      <c r="G27" s="10"/>
      <c r="H27" s="10"/>
      <c r="I27" s="10"/>
      <c r="J27" s="94"/>
      <c r="K27" s="95"/>
      <c r="L27" s="101"/>
      <c r="M27" s="87"/>
    </row>
    <row r="28" spans="1:13" ht="30" customHeight="1">
      <c r="A28" s="11" t="str">
        <f ca="1">$A$16</f>
        <v>Hàng lỗi:</v>
      </c>
      <c r="B28" s="12"/>
      <c r="C28" s="12"/>
      <c r="D28" s="12"/>
      <c r="E28" s="12"/>
      <c r="F28" s="12"/>
      <c r="G28" s="12"/>
      <c r="H28" s="12"/>
      <c r="I28" s="12"/>
      <c r="J28" s="94"/>
      <c r="K28" s="95"/>
      <c r="L28" s="101"/>
      <c r="M28" s="87"/>
    </row>
    <row r="29" spans="1:13" ht="30" customHeight="1">
      <c r="A29" s="11" t="str">
        <f ca="1">$A$17</f>
        <v>Tổng số lượng sản xuất:</v>
      </c>
      <c r="B29" s="12"/>
      <c r="C29" s="12"/>
      <c r="D29" s="12"/>
      <c r="E29" s="12"/>
      <c r="F29" s="12"/>
      <c r="G29" s="12"/>
      <c r="H29" s="12"/>
      <c r="I29" s="12"/>
      <c r="J29" s="94"/>
      <c r="K29" s="95"/>
      <c r="L29" s="101"/>
      <c r="M29" s="87"/>
    </row>
    <row r="30" spans="1:13" ht="30" customHeight="1">
      <c r="A30" s="13" t="str">
        <f ca="1">$A$18</f>
        <v>Nhân viên SX:</v>
      </c>
      <c r="B30" s="14"/>
      <c r="C30" s="14"/>
      <c r="D30" s="14"/>
      <c r="E30" s="14"/>
      <c r="F30" s="14"/>
      <c r="G30" s="14"/>
      <c r="H30" s="14"/>
      <c r="I30" s="14"/>
      <c r="J30" s="94"/>
      <c r="K30" s="95"/>
      <c r="L30" s="101"/>
      <c r="M30" s="87"/>
    </row>
    <row r="31" spans="1:13" ht="30" customHeight="1" thickBot="1">
      <c r="A31" s="39" t="str">
        <f ca="1">$A$19</f>
        <v>Nhân viên QC:</v>
      </c>
      <c r="B31" s="35"/>
      <c r="C31" s="35"/>
      <c r="D31" s="35"/>
      <c r="E31" s="35"/>
      <c r="F31" s="35"/>
      <c r="G31" s="35"/>
      <c r="H31" s="35"/>
      <c r="I31" s="35"/>
      <c r="J31" s="118"/>
      <c r="K31" s="119"/>
      <c r="L31" s="117"/>
      <c r="M31" s="87"/>
    </row>
    <row r="32" spans="1:13" ht="30" customHeight="1" thickBot="1">
      <c r="A32" s="111" t="s">
        <v>41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3"/>
    </row>
    <row r="33" spans="1:13" ht="30" customHeight="1" thickBot="1">
      <c r="A33" s="41" t="str">
        <f ca="1">$A$9</f>
        <v>Part Number ( Mã bản vẽ )</v>
      </c>
      <c r="B33" s="120" t="s">
        <v>81</v>
      </c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1"/>
    </row>
    <row r="34" spans="1:13" ht="30" customHeight="1">
      <c r="A34" s="23" t="str">
        <f ca="1">$A$10</f>
        <v>Ngày/Tháng/Năm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109" t="str">
        <f>'Chân ghế A  - Trái'!$L$10:$M$10</f>
        <v>Thời gian Setup ( phút )</v>
      </c>
      <c r="M34" s="110"/>
    </row>
    <row r="35" spans="1:13" ht="30" customHeight="1">
      <c r="A35" s="25" t="str">
        <f ca="1">$A$11</f>
        <v>SETUP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105">
        <v>30</v>
      </c>
      <c r="M35" s="106"/>
    </row>
    <row r="36" spans="1:13" ht="30" customHeight="1" thickBot="1">
      <c r="A36" s="27" t="str">
        <f ca="1">$A$12</f>
        <v>Nhân viên Setup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107"/>
      <c r="M36" s="108"/>
    </row>
    <row r="37" spans="1:13" ht="49.9" customHeight="1">
      <c r="A37" s="4" t="str">
        <f ca="1">$A$13</f>
        <v>Ngày/Tháng/Năm</v>
      </c>
      <c r="B37" s="16"/>
      <c r="C37" s="16"/>
      <c r="D37" s="16"/>
      <c r="E37" s="16"/>
      <c r="F37" s="16"/>
      <c r="G37" s="16"/>
      <c r="H37" s="16"/>
      <c r="I37" s="16"/>
      <c r="J37" s="92" t="s">
        <v>13</v>
      </c>
      <c r="K37" s="93"/>
      <c r="L37" s="17" t="str">
        <f>'Chân ghế A  - Trái'!L37</f>
        <v>Thời gian gia công / sản phẩm (s)</v>
      </c>
      <c r="M37" s="18" t="str">
        <f>'Chân ghế A  - Trái'!M37</f>
        <v>Tổng thời gian gia công dự kiến ( giờ )</v>
      </c>
    </row>
    <row r="38" spans="1:13" ht="30" customHeight="1">
      <c r="A38" s="9" t="str">
        <f ca="1">$A$14</f>
        <v>Thời gian gia công</v>
      </c>
      <c r="B38" s="10"/>
      <c r="C38" s="10"/>
      <c r="D38" s="10"/>
      <c r="E38" s="10"/>
      <c r="F38" s="10"/>
      <c r="G38" s="10"/>
      <c r="H38" s="10"/>
      <c r="I38" s="10"/>
      <c r="J38" s="94"/>
      <c r="K38" s="95"/>
      <c r="L38" s="101">
        <v>15</v>
      </c>
      <c r="M38" s="86">
        <f>$I$4*L38/3600+L35/60</f>
        <v>0.95833333333333326</v>
      </c>
    </row>
    <row r="39" spans="1:13" ht="30" customHeight="1">
      <c r="A39" s="9" t="str">
        <f ca="1">$A$15</f>
        <v>Hàng đạt:</v>
      </c>
      <c r="B39" s="10"/>
      <c r="C39" s="10"/>
      <c r="D39" s="21"/>
      <c r="E39" s="10"/>
      <c r="F39" s="10"/>
      <c r="G39" s="10"/>
      <c r="H39" s="10"/>
      <c r="I39" s="10"/>
      <c r="J39" s="94"/>
      <c r="K39" s="95"/>
      <c r="L39" s="101"/>
      <c r="M39" s="87"/>
    </row>
    <row r="40" spans="1:13" ht="30" customHeight="1">
      <c r="A40" s="11" t="str">
        <f ca="1">$A$16</f>
        <v>Hàng lỗi:</v>
      </c>
      <c r="B40" s="12"/>
      <c r="C40" s="12"/>
      <c r="D40" s="12"/>
      <c r="E40" s="12"/>
      <c r="F40" s="12"/>
      <c r="G40" s="12"/>
      <c r="H40" s="12"/>
      <c r="I40" s="12"/>
      <c r="J40" s="94"/>
      <c r="K40" s="95"/>
      <c r="L40" s="101"/>
      <c r="M40" s="87"/>
    </row>
    <row r="41" spans="1:13" ht="30" customHeight="1">
      <c r="A41" s="11" t="str">
        <f ca="1">$A$17</f>
        <v>Tổng số lượng sản xuất:</v>
      </c>
      <c r="B41" s="12"/>
      <c r="C41" s="12"/>
      <c r="D41" s="12"/>
      <c r="E41" s="12"/>
      <c r="F41" s="12"/>
      <c r="G41" s="12"/>
      <c r="H41" s="12"/>
      <c r="I41" s="12"/>
      <c r="J41" s="94"/>
      <c r="K41" s="95"/>
      <c r="L41" s="101"/>
      <c r="M41" s="87"/>
    </row>
    <row r="42" spans="1:13" ht="30" customHeight="1">
      <c r="A42" s="13" t="str">
        <f ca="1">$A$18</f>
        <v>Nhân viên SX:</v>
      </c>
      <c r="B42" s="14"/>
      <c r="C42" s="14"/>
      <c r="D42" s="14"/>
      <c r="E42" s="14"/>
      <c r="F42" s="14"/>
      <c r="G42" s="14"/>
      <c r="H42" s="14"/>
      <c r="I42" s="14"/>
      <c r="J42" s="94"/>
      <c r="K42" s="95"/>
      <c r="L42" s="101"/>
      <c r="M42" s="87"/>
    </row>
    <row r="43" spans="1:13" ht="30" customHeight="1" thickBot="1">
      <c r="A43" s="13" t="str">
        <f ca="1">$A$19</f>
        <v>Nhân viên QC:</v>
      </c>
      <c r="B43" s="20"/>
      <c r="C43" s="20"/>
      <c r="D43" s="20"/>
      <c r="E43" s="20"/>
      <c r="F43" s="20"/>
      <c r="G43" s="20"/>
      <c r="H43" s="20"/>
      <c r="I43" s="20"/>
      <c r="J43" s="99"/>
      <c r="K43" s="100"/>
      <c r="L43" s="102"/>
      <c r="M43" s="88"/>
    </row>
    <row r="44" spans="1:13" ht="30" customHeight="1" thickBot="1">
      <c r="A44" s="111" t="s">
        <v>38</v>
      </c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3"/>
    </row>
    <row r="45" spans="1:13" ht="30" customHeight="1" thickBot="1">
      <c r="A45" s="5" t="str">
        <f ca="1">$A$9</f>
        <v>Part Number ( Mã bản vẽ )</v>
      </c>
      <c r="B45" s="114" t="s">
        <v>82</v>
      </c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6"/>
    </row>
    <row r="46" spans="1:13" ht="30" customHeight="1">
      <c r="A46" s="23" t="str">
        <f ca="1">$A$10</f>
        <v>Ngày/Tháng/Năm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109" t="str">
        <f>'Chân ghế A  - Trái'!$L$10:$M$10</f>
        <v>Thời gian Setup ( phút )</v>
      </c>
      <c r="M46" s="110"/>
    </row>
    <row r="47" spans="1:13" ht="30" customHeight="1">
      <c r="A47" s="25" t="str">
        <f ca="1">$A$11</f>
        <v>SETUP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105">
        <v>120</v>
      </c>
      <c r="M47" s="106"/>
    </row>
    <row r="48" spans="1:13" ht="30" customHeight="1" thickBot="1">
      <c r="A48" s="27" t="str">
        <f ca="1">$A$12</f>
        <v>Nhân viên Setup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107"/>
      <c r="M48" s="108"/>
    </row>
    <row r="49" spans="1:13" ht="49.9" customHeight="1">
      <c r="A49" s="4" t="str">
        <f ca="1">$A$13</f>
        <v>Ngày/Tháng/Năm</v>
      </c>
      <c r="B49" s="6"/>
      <c r="C49" s="6"/>
      <c r="D49" s="6"/>
      <c r="E49" s="6"/>
      <c r="F49" s="6"/>
      <c r="G49" s="6"/>
      <c r="H49" s="6"/>
      <c r="I49" s="6"/>
      <c r="J49" s="103" t="str">
        <f>$J$13</f>
        <v>Tổng cộng</v>
      </c>
      <c r="K49" s="104"/>
      <c r="L49" s="7" t="str">
        <f>$L$13</f>
        <v>Thời gian gia công / sản phẩm (s)</v>
      </c>
      <c r="M49" s="8" t="str">
        <f>$M$13</f>
        <v>Tổng thời gian gia công dự kiến ( giờ )</v>
      </c>
    </row>
    <row r="50" spans="1:13" ht="30" customHeight="1">
      <c r="A50" s="9" t="str">
        <f ca="1">$A$14</f>
        <v>Thời gian gia công</v>
      </c>
      <c r="B50" s="10"/>
      <c r="C50" s="10"/>
      <c r="D50" s="10"/>
      <c r="E50" s="10"/>
      <c r="F50" s="10"/>
      <c r="G50" s="10"/>
      <c r="H50" s="10"/>
      <c r="I50" s="10"/>
      <c r="J50" s="94"/>
      <c r="K50" s="95"/>
      <c r="L50" s="101">
        <v>60</v>
      </c>
      <c r="M50" s="86">
        <f>$I$4*L50/3600+L47/60</f>
        <v>3.833333333333333</v>
      </c>
    </row>
    <row r="51" spans="1:13" ht="30" customHeight="1">
      <c r="A51" s="9" t="str">
        <f ca="1">$A$15</f>
        <v>Hàng đạt:</v>
      </c>
      <c r="B51" s="10"/>
      <c r="C51" s="10"/>
      <c r="D51" s="10"/>
      <c r="E51" s="10"/>
      <c r="F51" s="10"/>
      <c r="G51" s="10"/>
      <c r="H51" s="10"/>
      <c r="I51" s="10"/>
      <c r="J51" s="94"/>
      <c r="K51" s="95"/>
      <c r="L51" s="101"/>
      <c r="M51" s="87"/>
    </row>
    <row r="52" spans="1:13" ht="30" customHeight="1">
      <c r="A52" s="11" t="str">
        <f ca="1">$A$16</f>
        <v>Hàng lỗi:</v>
      </c>
      <c r="B52" s="12"/>
      <c r="C52" s="12"/>
      <c r="D52" s="12"/>
      <c r="E52" s="12"/>
      <c r="F52" s="12"/>
      <c r="G52" s="12"/>
      <c r="H52" s="12"/>
      <c r="I52" s="12"/>
      <c r="J52" s="94"/>
      <c r="K52" s="95"/>
      <c r="L52" s="101"/>
      <c r="M52" s="87"/>
    </row>
    <row r="53" spans="1:13" ht="30" customHeight="1">
      <c r="A53" s="11" t="str">
        <f ca="1">$A$17</f>
        <v>Tổng số lượng sản xuất:</v>
      </c>
      <c r="B53" s="12"/>
      <c r="C53" s="12"/>
      <c r="D53" s="12"/>
      <c r="E53" s="12"/>
      <c r="F53" s="12"/>
      <c r="G53" s="12"/>
      <c r="H53" s="12"/>
      <c r="I53" s="12"/>
      <c r="J53" s="94"/>
      <c r="K53" s="95"/>
      <c r="L53" s="101"/>
      <c r="M53" s="87"/>
    </row>
    <row r="54" spans="1:13" ht="30" customHeight="1">
      <c r="A54" s="13" t="str">
        <f ca="1">$A$18</f>
        <v>Nhân viên SX:</v>
      </c>
      <c r="B54" s="14"/>
      <c r="C54" s="14"/>
      <c r="D54" s="14"/>
      <c r="E54" s="14"/>
      <c r="F54" s="14"/>
      <c r="G54" s="14"/>
      <c r="H54" s="14"/>
      <c r="I54" s="14"/>
      <c r="J54" s="94"/>
      <c r="K54" s="95"/>
      <c r="L54" s="101"/>
      <c r="M54" s="87"/>
    </row>
    <row r="55" spans="1:13" ht="30" customHeight="1" thickBot="1">
      <c r="A55" s="13" t="str">
        <f ca="1">$A$19</f>
        <v>Nhân viên QC:</v>
      </c>
      <c r="B55" s="35"/>
      <c r="C55" s="35"/>
      <c r="D55" s="35"/>
      <c r="E55" s="35"/>
      <c r="F55" s="35"/>
      <c r="G55" s="35"/>
      <c r="H55" s="35"/>
      <c r="I55" s="35"/>
      <c r="J55" s="118"/>
      <c r="K55" s="119"/>
      <c r="L55" s="117"/>
      <c r="M55" s="87"/>
    </row>
    <row r="56" spans="1:13" ht="30" customHeight="1" thickBot="1">
      <c r="A56" s="111" t="s">
        <v>39</v>
      </c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3"/>
    </row>
    <row r="57" spans="1:13" ht="30" customHeight="1" thickBot="1">
      <c r="A57" s="5" t="str">
        <f ca="1">$A$9</f>
        <v>Part Number ( Mã bản vẽ )</v>
      </c>
      <c r="B57" s="114" t="s">
        <v>82</v>
      </c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6"/>
    </row>
    <row r="58" spans="1:13" ht="30" customHeight="1">
      <c r="A58" s="23" t="str">
        <f ca="1">$A$10</f>
        <v>Ngày/Tháng/Năm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109" t="str">
        <f>'Chân ghế A  - Trái'!$L$10:$M$10</f>
        <v>Thời gian Setup ( phút )</v>
      </c>
      <c r="M58" s="110"/>
    </row>
    <row r="59" spans="1:13" ht="30" customHeight="1">
      <c r="A59" s="25" t="str">
        <f ca="1">$A$11</f>
        <v>SETUP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105">
        <v>0</v>
      </c>
      <c r="M59" s="106"/>
    </row>
    <row r="60" spans="1:13" ht="30" customHeight="1" thickBot="1">
      <c r="A60" s="27" t="str">
        <f ca="1">$A$12</f>
        <v>Nhân viên Setup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107"/>
      <c r="M60" s="108"/>
    </row>
    <row r="61" spans="1:13" ht="49.9" customHeight="1">
      <c r="A61" s="4" t="str">
        <f ca="1">$A$13</f>
        <v>Ngày/Tháng/Năm</v>
      </c>
      <c r="B61" s="6"/>
      <c r="C61" s="6"/>
      <c r="D61" s="6"/>
      <c r="E61" s="6"/>
      <c r="F61" s="6"/>
      <c r="G61" s="6"/>
      <c r="H61" s="6"/>
      <c r="I61" s="6"/>
      <c r="J61" s="103" t="str">
        <f>$J$13</f>
        <v>Tổng cộng</v>
      </c>
      <c r="K61" s="104"/>
      <c r="L61" s="7" t="str">
        <f>$L$13</f>
        <v>Thời gian gia công / sản phẩm (s)</v>
      </c>
      <c r="M61" s="8" t="str">
        <f>$M$13</f>
        <v>Tổng thời gian gia công dự kiến ( giờ )</v>
      </c>
    </row>
    <row r="62" spans="1:13" ht="30" customHeight="1">
      <c r="A62" s="9" t="str">
        <f ca="1">$A$14</f>
        <v>Thời gian gia công</v>
      </c>
      <c r="B62" s="10"/>
      <c r="C62" s="10"/>
      <c r="D62" s="10"/>
      <c r="E62" s="10"/>
      <c r="F62" s="10"/>
      <c r="G62" s="10"/>
      <c r="H62" s="10"/>
      <c r="I62" s="10"/>
      <c r="J62" s="94"/>
      <c r="K62" s="95"/>
      <c r="L62" s="101">
        <v>40</v>
      </c>
      <c r="M62" s="86">
        <f>$I$4*L62/3600+L59/60</f>
        <v>1.2222222222222223</v>
      </c>
    </row>
    <row r="63" spans="1:13" ht="30" customHeight="1">
      <c r="A63" s="9" t="str">
        <f ca="1">$A$15</f>
        <v>Hàng đạt:</v>
      </c>
      <c r="B63" s="10"/>
      <c r="C63" s="10"/>
      <c r="D63" s="10"/>
      <c r="E63" s="10"/>
      <c r="F63" s="10"/>
      <c r="G63" s="10"/>
      <c r="H63" s="10"/>
      <c r="I63" s="10"/>
      <c r="J63" s="94"/>
      <c r="K63" s="95"/>
      <c r="L63" s="101"/>
      <c r="M63" s="87"/>
    </row>
    <row r="64" spans="1:13" ht="30" customHeight="1">
      <c r="A64" s="11" t="str">
        <f ca="1">$A$16</f>
        <v>Hàng lỗi:</v>
      </c>
      <c r="B64" s="12"/>
      <c r="C64" s="12"/>
      <c r="D64" s="12"/>
      <c r="E64" s="12"/>
      <c r="F64" s="12"/>
      <c r="G64" s="12"/>
      <c r="H64" s="12"/>
      <c r="I64" s="12"/>
      <c r="J64" s="94"/>
      <c r="K64" s="95"/>
      <c r="L64" s="101"/>
      <c r="M64" s="87"/>
    </row>
    <row r="65" spans="1:13" ht="30" customHeight="1">
      <c r="A65" s="11" t="str">
        <f ca="1">$A$17</f>
        <v>Tổng số lượng sản xuất:</v>
      </c>
      <c r="B65" s="12"/>
      <c r="C65" s="12"/>
      <c r="D65" s="12"/>
      <c r="E65" s="12"/>
      <c r="F65" s="12"/>
      <c r="G65" s="12"/>
      <c r="H65" s="12"/>
      <c r="I65" s="12"/>
      <c r="J65" s="94"/>
      <c r="K65" s="95"/>
      <c r="L65" s="101"/>
      <c r="M65" s="87"/>
    </row>
    <row r="66" spans="1:13" ht="30" customHeight="1">
      <c r="A66" s="13" t="str">
        <f ca="1">$A$18</f>
        <v>Nhân viên SX:</v>
      </c>
      <c r="B66" s="14"/>
      <c r="C66" s="14"/>
      <c r="D66" s="14"/>
      <c r="E66" s="14"/>
      <c r="F66" s="14"/>
      <c r="G66" s="14"/>
      <c r="H66" s="14"/>
      <c r="I66" s="14"/>
      <c r="J66" s="94"/>
      <c r="K66" s="95"/>
      <c r="L66" s="101"/>
      <c r="M66" s="87"/>
    </row>
    <row r="67" spans="1:13" ht="30" customHeight="1" thickBot="1">
      <c r="A67" s="13" t="str">
        <f ca="1">$A$19</f>
        <v>Nhân viên QC:</v>
      </c>
      <c r="B67" s="35"/>
      <c r="C67" s="35"/>
      <c r="D67" s="35"/>
      <c r="E67" s="35"/>
      <c r="F67" s="35"/>
      <c r="G67" s="35"/>
      <c r="H67" s="35"/>
      <c r="I67" s="35"/>
      <c r="J67" s="118"/>
      <c r="K67" s="119"/>
      <c r="L67" s="117"/>
      <c r="M67" s="87"/>
    </row>
    <row r="68" spans="1:13" ht="30" customHeight="1" thickBot="1">
      <c r="A68" s="111" t="s">
        <v>42</v>
      </c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3"/>
    </row>
    <row r="69" spans="1:13" ht="30" customHeight="1" thickBot="1">
      <c r="A69" s="5" t="str">
        <f ca="1">$A$9</f>
        <v>Part Number ( Mã bản vẽ )</v>
      </c>
      <c r="B69" s="114" t="s">
        <v>82</v>
      </c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6"/>
    </row>
    <row r="70" spans="1:13" ht="30" customHeight="1">
      <c r="A70" s="23" t="str">
        <f ca="1">$A$10</f>
        <v>Ngày/Tháng/Năm</v>
      </c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109" t="str">
        <f>'Chân ghế A  - Trái'!$L$10:$M$10</f>
        <v>Thời gian Setup ( phút )</v>
      </c>
      <c r="M70" s="110"/>
    </row>
    <row r="71" spans="1:13" ht="30" customHeight="1">
      <c r="A71" s="25" t="str">
        <f ca="1">$A$11</f>
        <v>SETUP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105">
        <v>30</v>
      </c>
      <c r="M71" s="106"/>
    </row>
    <row r="72" spans="1:13" ht="30" customHeight="1" thickBot="1">
      <c r="A72" s="27" t="str">
        <f ca="1">$A$12</f>
        <v>Nhân viên Setup</v>
      </c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107"/>
      <c r="M72" s="108"/>
    </row>
    <row r="73" spans="1:13" ht="49.9" customHeight="1">
      <c r="A73" s="4" t="str">
        <f ca="1">$A$13</f>
        <v>Ngày/Tháng/Năm</v>
      </c>
      <c r="B73" s="6"/>
      <c r="C73" s="6"/>
      <c r="D73" s="6"/>
      <c r="E73" s="6"/>
      <c r="F73" s="6"/>
      <c r="G73" s="6"/>
      <c r="H73" s="6"/>
      <c r="I73" s="6"/>
      <c r="J73" s="103" t="str">
        <f>$J$13</f>
        <v>Tổng cộng</v>
      </c>
      <c r="K73" s="104"/>
      <c r="L73" s="7" t="str">
        <f>$L$13</f>
        <v>Thời gian gia công / sản phẩm (s)</v>
      </c>
      <c r="M73" s="8" t="str">
        <f>$M$13</f>
        <v>Tổng thời gian gia công dự kiến ( giờ )</v>
      </c>
    </row>
    <row r="74" spans="1:13" ht="30" customHeight="1">
      <c r="A74" s="9" t="str">
        <f ca="1">$A$14</f>
        <v>Thời gian gia công</v>
      </c>
      <c r="B74" s="10"/>
      <c r="C74" s="10"/>
      <c r="D74" s="10"/>
      <c r="E74" s="10"/>
      <c r="F74" s="10"/>
      <c r="G74" s="10"/>
      <c r="H74" s="10"/>
      <c r="I74" s="10"/>
      <c r="J74" s="94"/>
      <c r="K74" s="95"/>
      <c r="L74" s="101">
        <v>20</v>
      </c>
      <c r="M74" s="86">
        <f>$I$4*L74/3600+L71/60</f>
        <v>1.1111111111111112</v>
      </c>
    </row>
    <row r="75" spans="1:13" ht="30" customHeight="1">
      <c r="A75" s="9" t="str">
        <f ca="1">$A$15</f>
        <v>Hàng đạt:</v>
      </c>
      <c r="B75" s="10"/>
      <c r="C75" s="10"/>
      <c r="D75" s="10"/>
      <c r="E75" s="10"/>
      <c r="F75" s="10"/>
      <c r="G75" s="10"/>
      <c r="H75" s="10"/>
      <c r="I75" s="10"/>
      <c r="J75" s="94"/>
      <c r="K75" s="95"/>
      <c r="L75" s="101"/>
      <c r="M75" s="87"/>
    </row>
    <row r="76" spans="1:13" ht="30" customHeight="1">
      <c r="A76" s="11" t="str">
        <f ca="1">$A$16</f>
        <v>Hàng lỗi:</v>
      </c>
      <c r="B76" s="12"/>
      <c r="C76" s="12"/>
      <c r="D76" s="12"/>
      <c r="E76" s="12"/>
      <c r="F76" s="12"/>
      <c r="G76" s="12"/>
      <c r="H76" s="12"/>
      <c r="I76" s="12"/>
      <c r="J76" s="94"/>
      <c r="K76" s="95"/>
      <c r="L76" s="101"/>
      <c r="M76" s="87"/>
    </row>
    <row r="77" spans="1:13" ht="30" customHeight="1">
      <c r="A77" s="11" t="str">
        <f ca="1">$A$17</f>
        <v>Tổng số lượng sản xuất:</v>
      </c>
      <c r="B77" s="12"/>
      <c r="C77" s="12"/>
      <c r="D77" s="12"/>
      <c r="E77" s="12"/>
      <c r="F77" s="12"/>
      <c r="G77" s="12"/>
      <c r="H77" s="12"/>
      <c r="I77" s="12"/>
      <c r="J77" s="94"/>
      <c r="K77" s="95"/>
      <c r="L77" s="101"/>
      <c r="M77" s="87"/>
    </row>
    <row r="78" spans="1:13" ht="30" customHeight="1">
      <c r="A78" s="13" t="str">
        <f ca="1">$A$18</f>
        <v>Nhân viên SX:</v>
      </c>
      <c r="B78" s="14"/>
      <c r="C78" s="14"/>
      <c r="D78" s="14"/>
      <c r="E78" s="14"/>
      <c r="F78" s="14"/>
      <c r="G78" s="14"/>
      <c r="H78" s="14"/>
      <c r="I78" s="14"/>
      <c r="J78" s="94"/>
      <c r="K78" s="95"/>
      <c r="L78" s="101"/>
      <c r="M78" s="87"/>
    </row>
    <row r="79" spans="1:13" ht="30" customHeight="1" thickBot="1">
      <c r="A79" s="13" t="str">
        <f ca="1">$A$19</f>
        <v>Nhân viên QC:</v>
      </c>
      <c r="B79" s="14"/>
      <c r="C79" s="14"/>
      <c r="D79" s="14"/>
      <c r="E79" s="14"/>
      <c r="F79" s="14"/>
      <c r="G79" s="14"/>
      <c r="H79" s="14"/>
      <c r="I79" s="14"/>
      <c r="J79" s="94"/>
      <c r="K79" s="95"/>
      <c r="L79" s="101"/>
      <c r="M79" s="98"/>
    </row>
    <row r="80" spans="1:13" ht="39.950000000000003" customHeight="1" thickBot="1">
      <c r="A80" s="111" t="s">
        <v>40</v>
      </c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3"/>
    </row>
    <row r="81" spans="1:13" ht="30" customHeight="1" thickBot="1">
      <c r="A81" s="5" t="str">
        <f ca="1">$A$9</f>
        <v>Part Number ( Mã bản vẽ )</v>
      </c>
      <c r="B81" s="114" t="s">
        <v>82</v>
      </c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6"/>
    </row>
    <row r="82" spans="1:13" ht="30" customHeight="1">
      <c r="A82" s="23" t="str">
        <f ca="1">$A$10</f>
        <v>Ngày/Tháng/Năm</v>
      </c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109" t="str">
        <f>'Chân ghế A  - Trái'!$L$10:$M$10</f>
        <v>Thời gian Setup ( phút )</v>
      </c>
      <c r="M82" s="110"/>
    </row>
    <row r="83" spans="1:13" ht="30" customHeight="1">
      <c r="A83" s="25" t="str">
        <f ca="1">$A$11</f>
        <v>SETUP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105">
        <v>30</v>
      </c>
      <c r="M83" s="106"/>
    </row>
    <row r="84" spans="1:13" ht="30" customHeight="1" thickBot="1">
      <c r="A84" s="27" t="str">
        <f ca="1">$A$12</f>
        <v>Nhân viên Setup</v>
      </c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107"/>
      <c r="M84" s="108"/>
    </row>
    <row r="85" spans="1:13" ht="49.9" customHeight="1">
      <c r="A85" s="4" t="str">
        <f ca="1">$A$13</f>
        <v>Ngày/Tháng/Năm</v>
      </c>
      <c r="B85" s="6"/>
      <c r="C85" s="6"/>
      <c r="D85" s="6"/>
      <c r="E85" s="6"/>
      <c r="F85" s="6"/>
      <c r="G85" s="6"/>
      <c r="H85" s="6"/>
      <c r="I85" s="6"/>
      <c r="J85" s="103" t="str">
        <f>$J$13</f>
        <v>Tổng cộng</v>
      </c>
      <c r="K85" s="104"/>
      <c r="L85" s="7" t="str">
        <f>$L$13</f>
        <v>Thời gian gia công / sản phẩm (s)</v>
      </c>
      <c r="M85" s="8" t="str">
        <f>$M$13</f>
        <v>Tổng thời gian gia công dự kiến ( giờ )</v>
      </c>
    </row>
    <row r="86" spans="1:13" ht="30" customHeight="1">
      <c r="A86" s="9" t="str">
        <f ca="1">$A$14</f>
        <v>Thời gian gia công</v>
      </c>
      <c r="B86" s="10"/>
      <c r="C86" s="10"/>
      <c r="D86" s="10"/>
      <c r="E86" s="10"/>
      <c r="F86" s="10"/>
      <c r="G86" s="10"/>
      <c r="H86" s="10"/>
      <c r="I86" s="10"/>
      <c r="J86" s="94"/>
      <c r="K86" s="95"/>
      <c r="L86" s="101">
        <v>30</v>
      </c>
      <c r="M86" s="86">
        <f>$I$4*L86/3600+L83/60</f>
        <v>1.4166666666666665</v>
      </c>
    </row>
    <row r="87" spans="1:13" ht="30" customHeight="1">
      <c r="A87" s="9" t="str">
        <f ca="1">$A$15</f>
        <v>Hàng đạt:</v>
      </c>
      <c r="B87" s="10"/>
      <c r="C87" s="10"/>
      <c r="D87" s="10"/>
      <c r="E87" s="10"/>
      <c r="F87" s="10"/>
      <c r="G87" s="10"/>
      <c r="H87" s="10"/>
      <c r="I87" s="10"/>
      <c r="J87" s="94"/>
      <c r="K87" s="95"/>
      <c r="L87" s="101"/>
      <c r="M87" s="87"/>
    </row>
    <row r="88" spans="1:13" ht="30" customHeight="1">
      <c r="A88" s="11" t="str">
        <f ca="1">$A$16</f>
        <v>Hàng lỗi:</v>
      </c>
      <c r="B88" s="12"/>
      <c r="C88" s="12"/>
      <c r="D88" s="12"/>
      <c r="E88" s="12"/>
      <c r="F88" s="12"/>
      <c r="G88" s="12"/>
      <c r="H88" s="12"/>
      <c r="I88" s="12"/>
      <c r="J88" s="94"/>
      <c r="K88" s="95"/>
      <c r="L88" s="101"/>
      <c r="M88" s="87"/>
    </row>
    <row r="89" spans="1:13" ht="30" customHeight="1">
      <c r="A89" s="11" t="str">
        <f ca="1">$A$17</f>
        <v>Tổng số lượng sản xuất:</v>
      </c>
      <c r="B89" s="12"/>
      <c r="C89" s="12"/>
      <c r="D89" s="12"/>
      <c r="E89" s="12"/>
      <c r="F89" s="12"/>
      <c r="G89" s="12"/>
      <c r="H89" s="12"/>
      <c r="I89" s="12"/>
      <c r="J89" s="94"/>
      <c r="K89" s="95"/>
      <c r="L89" s="101"/>
      <c r="M89" s="87"/>
    </row>
    <row r="90" spans="1:13" ht="30" customHeight="1">
      <c r="A90" s="13" t="str">
        <f ca="1">$A$18</f>
        <v>Nhân viên SX:</v>
      </c>
      <c r="B90" s="14"/>
      <c r="C90" s="14"/>
      <c r="D90" s="14"/>
      <c r="E90" s="14"/>
      <c r="F90" s="14"/>
      <c r="G90" s="14"/>
      <c r="H90" s="14"/>
      <c r="I90" s="14"/>
      <c r="J90" s="94"/>
      <c r="K90" s="95"/>
      <c r="L90" s="101"/>
      <c r="M90" s="87"/>
    </row>
    <row r="91" spans="1:13" ht="30" customHeight="1">
      <c r="A91" s="13" t="str">
        <f ca="1">$A$19</f>
        <v>Nhân viên QC:</v>
      </c>
      <c r="B91" s="14"/>
      <c r="C91" s="14"/>
      <c r="D91" s="14"/>
      <c r="E91" s="14"/>
      <c r="F91" s="14"/>
      <c r="G91" s="14"/>
      <c r="H91" s="14"/>
      <c r="I91" s="14"/>
      <c r="J91" s="94"/>
      <c r="K91" s="95"/>
      <c r="L91" s="101"/>
      <c r="M91" s="98"/>
    </row>
    <row r="92" spans="1:13" ht="30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3"/>
    </row>
    <row r="93" spans="1:13" ht="24.6" customHeight="1">
      <c r="A93" s="60" t="s">
        <v>16</v>
      </c>
      <c r="B93" s="82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9"/>
    </row>
    <row r="94" spans="1:13" ht="24.6" customHeight="1">
      <c r="A94" s="60"/>
      <c r="B94" s="82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90"/>
    </row>
    <row r="95" spans="1:13" ht="24.6" customHeight="1" thickBot="1">
      <c r="A95" s="61"/>
      <c r="B95" s="84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91"/>
    </row>
  </sheetData>
  <mergeCells count="113">
    <mergeCell ref="A68:M68"/>
    <mergeCell ref="B69:M69"/>
    <mergeCell ref="L70:M70"/>
    <mergeCell ref="L71:M72"/>
    <mergeCell ref="J73:K73"/>
    <mergeCell ref="J74:K74"/>
    <mergeCell ref="L74:L79"/>
    <mergeCell ref="M74:M79"/>
    <mergeCell ref="J75:K75"/>
    <mergeCell ref="J76:K76"/>
    <mergeCell ref="A93:A95"/>
    <mergeCell ref="B93:L95"/>
    <mergeCell ref="M93:M95"/>
    <mergeCell ref="J77:K77"/>
    <mergeCell ref="J78:K78"/>
    <mergeCell ref="J79:K79"/>
    <mergeCell ref="A80:M80"/>
    <mergeCell ref="B81:M81"/>
    <mergeCell ref="L82:M82"/>
    <mergeCell ref="L83:M84"/>
    <mergeCell ref="J85:K85"/>
    <mergeCell ref="J86:K86"/>
    <mergeCell ref="L86:L91"/>
    <mergeCell ref="M86:M91"/>
    <mergeCell ref="J87:K87"/>
    <mergeCell ref="J88:K88"/>
    <mergeCell ref="J89:K89"/>
    <mergeCell ref="J90:K90"/>
    <mergeCell ref="J91:K91"/>
    <mergeCell ref="A56:M56"/>
    <mergeCell ref="B57:M57"/>
    <mergeCell ref="L58:M58"/>
    <mergeCell ref="L59:M60"/>
    <mergeCell ref="J61:K61"/>
    <mergeCell ref="J62:K62"/>
    <mergeCell ref="L62:L67"/>
    <mergeCell ref="L47:M48"/>
    <mergeCell ref="J49:K49"/>
    <mergeCell ref="J50:K50"/>
    <mergeCell ref="L50:L55"/>
    <mergeCell ref="M50:M55"/>
    <mergeCell ref="J51:K51"/>
    <mergeCell ref="J52:K52"/>
    <mergeCell ref="J53:K53"/>
    <mergeCell ref="J54:K54"/>
    <mergeCell ref="J55:K55"/>
    <mergeCell ref="M62:M67"/>
    <mergeCell ref="J63:K63"/>
    <mergeCell ref="J64:K64"/>
    <mergeCell ref="J65:K65"/>
    <mergeCell ref="J66:K66"/>
    <mergeCell ref="J67:K67"/>
    <mergeCell ref="J41:K41"/>
    <mergeCell ref="J42:K42"/>
    <mergeCell ref="J43:K43"/>
    <mergeCell ref="A44:M44"/>
    <mergeCell ref="B45:M45"/>
    <mergeCell ref="L46:M46"/>
    <mergeCell ref="A32:M32"/>
    <mergeCell ref="B33:M33"/>
    <mergeCell ref="L34:M34"/>
    <mergeCell ref="L35:M36"/>
    <mergeCell ref="J37:K37"/>
    <mergeCell ref="J38:K38"/>
    <mergeCell ref="L38:L43"/>
    <mergeCell ref="M38:M43"/>
    <mergeCell ref="J39:K39"/>
    <mergeCell ref="J40:K40"/>
    <mergeCell ref="L23:M24"/>
    <mergeCell ref="J25:K25"/>
    <mergeCell ref="J26:K26"/>
    <mergeCell ref="L26:L31"/>
    <mergeCell ref="M26:M31"/>
    <mergeCell ref="J27:K27"/>
    <mergeCell ref="J28:K28"/>
    <mergeCell ref="J29:K29"/>
    <mergeCell ref="J30:K30"/>
    <mergeCell ref="J31:K31"/>
    <mergeCell ref="J17:K17"/>
    <mergeCell ref="J18:K18"/>
    <mergeCell ref="J19:K19"/>
    <mergeCell ref="A20:M20"/>
    <mergeCell ref="B21:M21"/>
    <mergeCell ref="L22:M22"/>
    <mergeCell ref="A8:M8"/>
    <mergeCell ref="B9:M9"/>
    <mergeCell ref="L10:M10"/>
    <mergeCell ref="L11:M12"/>
    <mergeCell ref="J13:K13"/>
    <mergeCell ref="J14:K14"/>
    <mergeCell ref="L14:L19"/>
    <mergeCell ref="M14:M19"/>
    <mergeCell ref="J15:K15"/>
    <mergeCell ref="J16:K16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95"/>
  <sheetViews>
    <sheetView topLeftCell="A70" zoomScale="65" zoomScaleNormal="65" workbookViewId="0">
      <selection activeCell="G26" sqref="G26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</cols>
  <sheetData>
    <row r="1" spans="1:13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3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3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3" ht="30" customHeight="1">
      <c r="A4" s="68" t="str">
        <f>'Chân ghế A  - Trái'!$A$4:$B$4</f>
        <v>TÊN BẢN VẼ:</v>
      </c>
      <c r="B4" s="69"/>
      <c r="C4" s="50" t="s">
        <v>43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</f>
        <v>110</v>
      </c>
      <c r="J4" s="46"/>
      <c r="K4" s="46"/>
      <c r="L4" s="46"/>
      <c r="M4" s="47"/>
    </row>
    <row r="5" spans="1:13" ht="30" customHeight="1">
      <c r="A5" s="68" t="str">
        <f>'Chân ghế A  - Trái'!$A$5:$B$5</f>
        <v>MÃ BẢN VẼ:</v>
      </c>
      <c r="B5" s="69"/>
      <c r="C5" s="50" t="s">
        <v>83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3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3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3" ht="39.950000000000003" customHeight="1" thickBot="1">
      <c r="A8" s="111" t="s">
        <v>20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13" ht="30" customHeight="1" thickBot="1">
      <c r="A9" s="5" t="str">
        <f ca="1">$A$9</f>
        <v>Part Number ( Mã bản vẽ )</v>
      </c>
      <c r="B9" s="48" t="s">
        <v>109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9"/>
    </row>
    <row r="10" spans="1:13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09" t="str">
        <f>'Chân ghế A  - Trái'!$L$10:$M$10</f>
        <v>Thời gian Setup ( phút )</v>
      </c>
      <c r="M10" s="110"/>
    </row>
    <row r="11" spans="1:13" ht="30" customHeight="1">
      <c r="A11" s="25" t="str">
        <f ca="1">$A$11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15</v>
      </c>
      <c r="M11" s="106"/>
    </row>
    <row r="12" spans="1:13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3" ht="49.9" customHeight="1">
      <c r="A13" s="4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93"/>
      <c r="L13" s="17" t="str">
        <f>'Chân ghế A  - Trái'!L13</f>
        <v>Thời gian gia công / sản phẩm (s)</v>
      </c>
      <c r="M13" s="18" t="str">
        <f>'Chân ghế A  - Trái'!M13</f>
        <v>Tổng thời gian gia công dự kiến ( giờ )</v>
      </c>
    </row>
    <row r="14" spans="1:13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95"/>
      <c r="L14" s="101">
        <v>70</v>
      </c>
      <c r="M14" s="86">
        <f>$I$4*L14/3600+$L$11/60</f>
        <v>2.3888888888888888</v>
      </c>
    </row>
    <row r="15" spans="1:13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95"/>
      <c r="L15" s="101"/>
      <c r="M15" s="87"/>
    </row>
    <row r="16" spans="1:13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95"/>
      <c r="L16" s="101"/>
      <c r="M16" s="87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95"/>
      <c r="L17" s="101"/>
      <c r="M17" s="87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94"/>
      <c r="K18" s="95"/>
      <c r="L18" s="101"/>
      <c r="M18" s="87"/>
    </row>
    <row r="19" spans="1:13" ht="30" customHeight="1" thickBot="1">
      <c r="A19" s="39" t="str">
        <f ca="1">$A$19</f>
        <v>Nhân viên QC:</v>
      </c>
      <c r="B19" s="35"/>
      <c r="C19" s="35"/>
      <c r="D19" s="35"/>
      <c r="E19" s="35"/>
      <c r="F19" s="35"/>
      <c r="G19" s="35"/>
      <c r="H19" s="35"/>
      <c r="I19" s="35"/>
      <c r="J19" s="118"/>
      <c r="K19" s="119"/>
      <c r="L19" s="117"/>
      <c r="M19" s="87"/>
    </row>
    <row r="20" spans="1:13" ht="30" customHeight="1" thickBot="1">
      <c r="A20" s="111" t="s">
        <v>32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3"/>
    </row>
    <row r="21" spans="1:13" ht="30" customHeight="1" thickBot="1">
      <c r="A21" s="41" t="str">
        <f ca="1">$A$9</f>
        <v>Part Number ( Mã bản vẽ )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1"/>
    </row>
    <row r="22" spans="1:13" ht="30" customHeight="1">
      <c r="A22" s="23" t="str">
        <f ca="1">$A$10</f>
        <v>Ngày/Tháng/Năm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109" t="str">
        <f>'Chân ghế A  - Trái'!$L$10:$M$10</f>
        <v>Thời gian Setup ( phút )</v>
      </c>
      <c r="M22" s="110"/>
    </row>
    <row r="23" spans="1:13" ht="30" customHeight="1">
      <c r="A23" s="25" t="str">
        <f ca="1">$A$11</f>
        <v>SETUP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105" t="s">
        <v>34</v>
      </c>
      <c r="M23" s="106"/>
    </row>
    <row r="24" spans="1:13" ht="30" customHeight="1" thickBot="1">
      <c r="A24" s="27" t="str">
        <f ca="1">$A$12</f>
        <v>Nhân viên Setup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107"/>
      <c r="M24" s="108"/>
    </row>
    <row r="25" spans="1:13" ht="49.9" customHeight="1">
      <c r="A25" s="4" t="str">
        <f ca="1">$A$13</f>
        <v>Ngày/Tháng/Năm</v>
      </c>
      <c r="B25" s="16"/>
      <c r="C25" s="16"/>
      <c r="D25" s="16"/>
      <c r="E25" s="16"/>
      <c r="F25" s="16"/>
      <c r="G25" s="16"/>
      <c r="H25" s="16"/>
      <c r="I25" s="16"/>
      <c r="J25" s="92" t="s">
        <v>13</v>
      </c>
      <c r="K25" s="93"/>
      <c r="L25" s="17" t="str">
        <f>'Chân ghế A  - Trái'!L25</f>
        <v>Thời gian gia công / sản phẩm (s)</v>
      </c>
      <c r="M25" s="18" t="str">
        <f>'Chân ghế A  - Trái'!M25</f>
        <v>Tổng thời gian gia công dự kiến ( giờ )</v>
      </c>
    </row>
    <row r="26" spans="1:13" ht="30" customHeight="1">
      <c r="A26" s="9" t="str">
        <f ca="1">$A$14</f>
        <v>Thời gian gia công</v>
      </c>
      <c r="B26" s="10"/>
      <c r="C26" s="10"/>
      <c r="D26" s="10"/>
      <c r="E26" s="10"/>
      <c r="F26" s="10"/>
      <c r="G26" s="10"/>
      <c r="H26" s="10"/>
      <c r="I26" s="10"/>
      <c r="J26" s="94"/>
      <c r="K26" s="95"/>
      <c r="L26" s="101">
        <v>40</v>
      </c>
      <c r="M26" s="86">
        <f>$I$4*L26/3600</f>
        <v>1.2222222222222223</v>
      </c>
    </row>
    <row r="27" spans="1:13" ht="30" customHeight="1">
      <c r="A27" s="9" t="str">
        <f ca="1">$A$15</f>
        <v>Hàng đạt:</v>
      </c>
      <c r="B27" s="10"/>
      <c r="C27" s="10"/>
      <c r="D27" s="21"/>
      <c r="E27" s="10"/>
      <c r="F27" s="10"/>
      <c r="G27" s="10"/>
      <c r="H27" s="10"/>
      <c r="I27" s="10"/>
      <c r="J27" s="94"/>
      <c r="K27" s="95"/>
      <c r="L27" s="101"/>
      <c r="M27" s="87"/>
    </row>
    <row r="28" spans="1:13" ht="30" customHeight="1">
      <c r="A28" s="11" t="str">
        <f ca="1">$A$16</f>
        <v>Hàng lỗi:</v>
      </c>
      <c r="B28" s="12"/>
      <c r="C28" s="12"/>
      <c r="D28" s="12"/>
      <c r="E28" s="12"/>
      <c r="F28" s="12"/>
      <c r="G28" s="12"/>
      <c r="H28" s="12"/>
      <c r="I28" s="12"/>
      <c r="J28" s="94"/>
      <c r="K28" s="95"/>
      <c r="L28" s="101"/>
      <c r="M28" s="87"/>
    </row>
    <row r="29" spans="1:13" ht="30" customHeight="1">
      <c r="A29" s="11" t="str">
        <f ca="1">$A$17</f>
        <v>Tổng số lượng sản xuất:</v>
      </c>
      <c r="B29" s="12"/>
      <c r="C29" s="12"/>
      <c r="D29" s="12"/>
      <c r="E29" s="12"/>
      <c r="F29" s="12"/>
      <c r="G29" s="12"/>
      <c r="H29" s="12"/>
      <c r="I29" s="12"/>
      <c r="J29" s="94"/>
      <c r="K29" s="95"/>
      <c r="L29" s="101"/>
      <c r="M29" s="87"/>
    </row>
    <row r="30" spans="1:13" ht="30" customHeight="1">
      <c r="A30" s="13" t="str">
        <f ca="1">$A$18</f>
        <v>Nhân viên SX:</v>
      </c>
      <c r="B30" s="14"/>
      <c r="C30" s="14"/>
      <c r="D30" s="14"/>
      <c r="E30" s="14"/>
      <c r="F30" s="14"/>
      <c r="G30" s="14"/>
      <c r="H30" s="14"/>
      <c r="I30" s="14"/>
      <c r="J30" s="94"/>
      <c r="K30" s="95"/>
      <c r="L30" s="101"/>
      <c r="M30" s="87"/>
    </row>
    <row r="31" spans="1:13" ht="30" customHeight="1" thickBot="1">
      <c r="A31" s="39" t="str">
        <f ca="1">$A$19</f>
        <v>Nhân viên QC:</v>
      </c>
      <c r="B31" s="35"/>
      <c r="C31" s="35"/>
      <c r="D31" s="35"/>
      <c r="E31" s="35"/>
      <c r="F31" s="35"/>
      <c r="G31" s="35"/>
      <c r="H31" s="35"/>
      <c r="I31" s="35"/>
      <c r="J31" s="118"/>
      <c r="K31" s="119"/>
      <c r="L31" s="117"/>
      <c r="M31" s="87"/>
    </row>
    <row r="32" spans="1:13" ht="30" customHeight="1" thickBot="1">
      <c r="A32" s="111" t="s">
        <v>41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3"/>
    </row>
    <row r="33" spans="1:13" ht="30" customHeight="1" thickBot="1">
      <c r="A33" s="41" t="str">
        <f ca="1">$A$9</f>
        <v>Part Number ( Mã bản vẽ )</v>
      </c>
      <c r="B33" s="120" t="s">
        <v>83</v>
      </c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1"/>
    </row>
    <row r="34" spans="1:13" ht="30" customHeight="1">
      <c r="A34" s="23" t="str">
        <f ca="1">$A$10</f>
        <v>Ngày/Tháng/Năm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109" t="str">
        <f>'Chân ghế A  - Trái'!$L$10:$M$10</f>
        <v>Thời gian Setup ( phút )</v>
      </c>
      <c r="M34" s="110"/>
    </row>
    <row r="35" spans="1:13" ht="30" customHeight="1">
      <c r="A35" s="25" t="str">
        <f ca="1">$A$11</f>
        <v>SETUP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105">
        <v>0</v>
      </c>
      <c r="M35" s="106"/>
    </row>
    <row r="36" spans="1:13" ht="30" customHeight="1" thickBot="1">
      <c r="A36" s="27" t="str">
        <f ca="1">$A$12</f>
        <v>Nhân viên Setup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107"/>
      <c r="M36" s="108"/>
    </row>
    <row r="37" spans="1:13" ht="49.9" customHeight="1">
      <c r="A37" s="4" t="str">
        <f ca="1">$A$13</f>
        <v>Ngày/Tháng/Năm</v>
      </c>
      <c r="B37" s="16"/>
      <c r="C37" s="16"/>
      <c r="D37" s="16"/>
      <c r="E37" s="16"/>
      <c r="F37" s="16"/>
      <c r="G37" s="16"/>
      <c r="H37" s="16"/>
      <c r="I37" s="16"/>
      <c r="J37" s="92" t="s">
        <v>13</v>
      </c>
      <c r="K37" s="93"/>
      <c r="L37" s="17" t="str">
        <f>'Chân ghế A  - Trái'!L37</f>
        <v>Thời gian gia công / sản phẩm (s)</v>
      </c>
      <c r="M37" s="18" t="str">
        <f>'Chân ghế A  - Trái'!M37</f>
        <v>Tổng thời gian gia công dự kiến ( giờ )</v>
      </c>
    </row>
    <row r="38" spans="1:13" ht="30" customHeight="1">
      <c r="A38" s="9" t="str">
        <f ca="1">$A$14</f>
        <v>Thời gian gia công</v>
      </c>
      <c r="B38" s="10"/>
      <c r="C38" s="10"/>
      <c r="D38" s="10"/>
      <c r="E38" s="10"/>
      <c r="F38" s="10"/>
      <c r="G38" s="10"/>
      <c r="H38" s="10"/>
      <c r="I38" s="10"/>
      <c r="J38" s="94"/>
      <c r="K38" s="95"/>
      <c r="L38" s="101">
        <v>15</v>
      </c>
      <c r="M38" s="86">
        <f>$I$4*L38/3600+L35/60</f>
        <v>0.45833333333333331</v>
      </c>
    </row>
    <row r="39" spans="1:13" ht="30" customHeight="1">
      <c r="A39" s="9" t="str">
        <f ca="1">$A$15</f>
        <v>Hàng đạt:</v>
      </c>
      <c r="B39" s="10"/>
      <c r="C39" s="10"/>
      <c r="D39" s="21"/>
      <c r="E39" s="10"/>
      <c r="F39" s="10"/>
      <c r="G39" s="10"/>
      <c r="H39" s="10"/>
      <c r="I39" s="10"/>
      <c r="J39" s="94"/>
      <c r="K39" s="95"/>
      <c r="L39" s="101"/>
      <c r="M39" s="87"/>
    </row>
    <row r="40" spans="1:13" ht="30" customHeight="1">
      <c r="A40" s="11" t="str">
        <f ca="1">$A$16</f>
        <v>Hàng lỗi:</v>
      </c>
      <c r="B40" s="12"/>
      <c r="C40" s="12"/>
      <c r="D40" s="12"/>
      <c r="E40" s="12"/>
      <c r="F40" s="12"/>
      <c r="G40" s="12"/>
      <c r="H40" s="12"/>
      <c r="I40" s="12"/>
      <c r="J40" s="94"/>
      <c r="K40" s="95"/>
      <c r="L40" s="101"/>
      <c r="M40" s="87"/>
    </row>
    <row r="41" spans="1:13" ht="30" customHeight="1">
      <c r="A41" s="11" t="str">
        <f ca="1">$A$17</f>
        <v>Tổng số lượng sản xuất:</v>
      </c>
      <c r="B41" s="12"/>
      <c r="C41" s="12"/>
      <c r="D41" s="12"/>
      <c r="E41" s="12"/>
      <c r="F41" s="12"/>
      <c r="G41" s="12"/>
      <c r="H41" s="12"/>
      <c r="I41" s="12"/>
      <c r="J41" s="94"/>
      <c r="K41" s="95"/>
      <c r="L41" s="101"/>
      <c r="M41" s="87"/>
    </row>
    <row r="42" spans="1:13" ht="30" customHeight="1">
      <c r="A42" s="13" t="str">
        <f ca="1">$A$18</f>
        <v>Nhân viên SX:</v>
      </c>
      <c r="B42" s="14"/>
      <c r="C42" s="14"/>
      <c r="D42" s="14"/>
      <c r="E42" s="14"/>
      <c r="F42" s="14"/>
      <c r="G42" s="14"/>
      <c r="H42" s="14"/>
      <c r="I42" s="14"/>
      <c r="J42" s="94"/>
      <c r="K42" s="95"/>
      <c r="L42" s="101"/>
      <c r="M42" s="87"/>
    </row>
    <row r="43" spans="1:13" ht="30" customHeight="1" thickBot="1">
      <c r="A43" s="13" t="str">
        <f ca="1">$A$19</f>
        <v>Nhân viên QC:</v>
      </c>
      <c r="B43" s="20"/>
      <c r="C43" s="20"/>
      <c r="D43" s="20"/>
      <c r="E43" s="20"/>
      <c r="F43" s="20"/>
      <c r="G43" s="20"/>
      <c r="H43" s="20"/>
      <c r="I43" s="20"/>
      <c r="J43" s="99"/>
      <c r="K43" s="100"/>
      <c r="L43" s="102"/>
      <c r="M43" s="88"/>
    </row>
    <row r="44" spans="1:13" ht="30" customHeight="1" thickBot="1">
      <c r="A44" s="111" t="s">
        <v>38</v>
      </c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3"/>
    </row>
    <row r="45" spans="1:13" ht="30" customHeight="1" thickBot="1">
      <c r="A45" s="5" t="str">
        <f ca="1">$A$9</f>
        <v>Part Number ( Mã bản vẽ )</v>
      </c>
      <c r="B45" s="114" t="s">
        <v>83</v>
      </c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6"/>
    </row>
    <row r="46" spans="1:13" ht="30" customHeight="1">
      <c r="A46" s="23" t="str">
        <f ca="1">$A$10</f>
        <v>Ngày/Tháng/Năm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109" t="str">
        <f>'Chân ghế A  - Trái'!$L$10:$M$10</f>
        <v>Thời gian Setup ( phút )</v>
      </c>
      <c r="M46" s="110"/>
    </row>
    <row r="47" spans="1:13" ht="30" customHeight="1">
      <c r="A47" s="25" t="str">
        <f ca="1">$A$11</f>
        <v>SETUP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105">
        <v>0</v>
      </c>
      <c r="M47" s="106"/>
    </row>
    <row r="48" spans="1:13" ht="30" customHeight="1" thickBot="1">
      <c r="A48" s="27" t="str">
        <f ca="1">$A$12</f>
        <v>Nhân viên Setup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107"/>
      <c r="M48" s="108"/>
    </row>
    <row r="49" spans="1:13" ht="49.9" customHeight="1">
      <c r="A49" s="4" t="str">
        <f ca="1">$A$13</f>
        <v>Ngày/Tháng/Năm</v>
      </c>
      <c r="B49" s="6"/>
      <c r="C49" s="6"/>
      <c r="D49" s="6"/>
      <c r="E49" s="6"/>
      <c r="F49" s="6"/>
      <c r="G49" s="6"/>
      <c r="H49" s="6"/>
      <c r="I49" s="6"/>
      <c r="J49" s="103" t="str">
        <f>$J$13</f>
        <v>Tổng cộng</v>
      </c>
      <c r="K49" s="104"/>
      <c r="L49" s="7" t="str">
        <f>$L$13</f>
        <v>Thời gian gia công / sản phẩm (s)</v>
      </c>
      <c r="M49" s="8" t="str">
        <f>$M$13</f>
        <v>Tổng thời gian gia công dự kiến ( giờ )</v>
      </c>
    </row>
    <row r="50" spans="1:13" ht="30" customHeight="1">
      <c r="A50" s="9" t="str">
        <f ca="1">$A$14</f>
        <v>Thời gian gia công</v>
      </c>
      <c r="B50" s="10"/>
      <c r="C50" s="10"/>
      <c r="D50" s="10"/>
      <c r="E50" s="10"/>
      <c r="F50" s="10"/>
      <c r="G50" s="10"/>
      <c r="H50" s="10"/>
      <c r="I50" s="10"/>
      <c r="J50" s="94"/>
      <c r="K50" s="95"/>
      <c r="L50" s="101">
        <v>60</v>
      </c>
      <c r="M50" s="86">
        <f>$I$4*L50/3600+L47/60</f>
        <v>1.8333333333333333</v>
      </c>
    </row>
    <row r="51" spans="1:13" ht="30" customHeight="1">
      <c r="A51" s="9" t="str">
        <f ca="1">$A$15</f>
        <v>Hàng đạt:</v>
      </c>
      <c r="B51" s="10"/>
      <c r="C51" s="10"/>
      <c r="D51" s="10"/>
      <c r="E51" s="10"/>
      <c r="F51" s="10"/>
      <c r="G51" s="10"/>
      <c r="H51" s="10"/>
      <c r="I51" s="10"/>
      <c r="J51" s="94"/>
      <c r="K51" s="95"/>
      <c r="L51" s="101"/>
      <c r="M51" s="87"/>
    </row>
    <row r="52" spans="1:13" ht="30" customHeight="1">
      <c r="A52" s="11" t="str">
        <f ca="1">$A$16</f>
        <v>Hàng lỗi:</v>
      </c>
      <c r="B52" s="12"/>
      <c r="C52" s="12"/>
      <c r="D52" s="12"/>
      <c r="E52" s="12"/>
      <c r="F52" s="12"/>
      <c r="G52" s="12"/>
      <c r="H52" s="12"/>
      <c r="I52" s="12"/>
      <c r="J52" s="94"/>
      <c r="K52" s="95"/>
      <c r="L52" s="101"/>
      <c r="M52" s="87"/>
    </row>
    <row r="53" spans="1:13" ht="30" customHeight="1">
      <c r="A53" s="11" t="str">
        <f ca="1">$A$17</f>
        <v>Tổng số lượng sản xuất:</v>
      </c>
      <c r="B53" s="12"/>
      <c r="C53" s="12"/>
      <c r="D53" s="12"/>
      <c r="E53" s="12"/>
      <c r="F53" s="12"/>
      <c r="G53" s="12"/>
      <c r="H53" s="12"/>
      <c r="I53" s="12"/>
      <c r="J53" s="94"/>
      <c r="K53" s="95"/>
      <c r="L53" s="101"/>
      <c r="M53" s="87"/>
    </row>
    <row r="54" spans="1:13" ht="30" customHeight="1">
      <c r="A54" s="13" t="str">
        <f ca="1">$A$18</f>
        <v>Nhân viên SX:</v>
      </c>
      <c r="B54" s="14"/>
      <c r="C54" s="14"/>
      <c r="D54" s="14"/>
      <c r="E54" s="14"/>
      <c r="F54" s="14"/>
      <c r="G54" s="14"/>
      <c r="H54" s="14"/>
      <c r="I54" s="14"/>
      <c r="J54" s="94"/>
      <c r="K54" s="95"/>
      <c r="L54" s="101"/>
      <c r="M54" s="87"/>
    </row>
    <row r="55" spans="1:13" ht="30" customHeight="1" thickBot="1">
      <c r="A55" s="13" t="str">
        <f ca="1">$A$19</f>
        <v>Nhân viên QC:</v>
      </c>
      <c r="B55" s="35"/>
      <c r="C55" s="35"/>
      <c r="D55" s="35"/>
      <c r="E55" s="35"/>
      <c r="F55" s="35"/>
      <c r="G55" s="35"/>
      <c r="H55" s="35"/>
      <c r="I55" s="35"/>
      <c r="J55" s="118"/>
      <c r="K55" s="119"/>
      <c r="L55" s="117"/>
      <c r="M55" s="87"/>
    </row>
    <row r="56" spans="1:13" ht="30" customHeight="1" thickBot="1">
      <c r="A56" s="111" t="s">
        <v>39</v>
      </c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3"/>
    </row>
    <row r="57" spans="1:13" ht="30" customHeight="1" thickBot="1">
      <c r="A57" s="5" t="str">
        <f ca="1">$A$9</f>
        <v>Part Number ( Mã bản vẽ )</v>
      </c>
      <c r="B57" s="114" t="s">
        <v>83</v>
      </c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6"/>
    </row>
    <row r="58" spans="1:13" ht="30" customHeight="1">
      <c r="A58" s="23" t="str">
        <f ca="1">$A$10</f>
        <v>Ngày/Tháng/Năm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109" t="str">
        <f>'Chân ghế A  - Trái'!$L$10:$M$10</f>
        <v>Thời gian Setup ( phút )</v>
      </c>
      <c r="M58" s="110"/>
    </row>
    <row r="59" spans="1:13" ht="30" customHeight="1">
      <c r="A59" s="25" t="str">
        <f ca="1">$A$11</f>
        <v>SETUP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105">
        <v>0</v>
      </c>
      <c r="M59" s="106"/>
    </row>
    <row r="60" spans="1:13" ht="30" customHeight="1" thickBot="1">
      <c r="A60" s="27" t="str">
        <f ca="1">$A$12</f>
        <v>Nhân viên Setup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107"/>
      <c r="M60" s="108"/>
    </row>
    <row r="61" spans="1:13" ht="49.9" customHeight="1">
      <c r="A61" s="4" t="str">
        <f ca="1">$A$13</f>
        <v>Ngày/Tháng/Năm</v>
      </c>
      <c r="B61" s="6"/>
      <c r="C61" s="6"/>
      <c r="D61" s="6"/>
      <c r="E61" s="6"/>
      <c r="F61" s="6"/>
      <c r="G61" s="6"/>
      <c r="H61" s="6"/>
      <c r="I61" s="6"/>
      <c r="J61" s="103" t="str">
        <f>$J$13</f>
        <v>Tổng cộng</v>
      </c>
      <c r="K61" s="104"/>
      <c r="L61" s="7" t="str">
        <f>$L$13</f>
        <v>Thời gian gia công / sản phẩm (s)</v>
      </c>
      <c r="M61" s="8" t="str">
        <f>$M$13</f>
        <v>Tổng thời gian gia công dự kiến ( giờ )</v>
      </c>
    </row>
    <row r="62" spans="1:13" ht="30" customHeight="1">
      <c r="A62" s="9" t="str">
        <f ca="1">$A$14</f>
        <v>Thời gian gia công</v>
      </c>
      <c r="B62" s="10"/>
      <c r="C62" s="10"/>
      <c r="D62" s="10"/>
      <c r="E62" s="10"/>
      <c r="F62" s="10"/>
      <c r="G62" s="10"/>
      <c r="H62" s="10"/>
      <c r="I62" s="10"/>
      <c r="J62" s="94"/>
      <c r="K62" s="95"/>
      <c r="L62" s="101">
        <v>70</v>
      </c>
      <c r="M62" s="86">
        <f>$I$4*L62/3600+L59/60</f>
        <v>2.1388888888888888</v>
      </c>
    </row>
    <row r="63" spans="1:13" ht="30" customHeight="1">
      <c r="A63" s="9" t="str">
        <f ca="1">$A$15</f>
        <v>Hàng đạt:</v>
      </c>
      <c r="B63" s="10"/>
      <c r="C63" s="10"/>
      <c r="D63" s="10"/>
      <c r="E63" s="10"/>
      <c r="F63" s="10"/>
      <c r="G63" s="10"/>
      <c r="H63" s="10"/>
      <c r="I63" s="10"/>
      <c r="J63" s="94"/>
      <c r="K63" s="95"/>
      <c r="L63" s="101"/>
      <c r="M63" s="87"/>
    </row>
    <row r="64" spans="1:13" ht="30" customHeight="1">
      <c r="A64" s="11" t="str">
        <f ca="1">$A$16</f>
        <v>Hàng lỗi:</v>
      </c>
      <c r="B64" s="12"/>
      <c r="C64" s="12"/>
      <c r="D64" s="12"/>
      <c r="E64" s="12"/>
      <c r="F64" s="12"/>
      <c r="G64" s="12"/>
      <c r="H64" s="12"/>
      <c r="I64" s="12"/>
      <c r="J64" s="94"/>
      <c r="K64" s="95"/>
      <c r="L64" s="101"/>
      <c r="M64" s="87"/>
    </row>
    <row r="65" spans="1:13" ht="30" customHeight="1">
      <c r="A65" s="11" t="str">
        <f ca="1">$A$17</f>
        <v>Tổng số lượng sản xuất:</v>
      </c>
      <c r="B65" s="12"/>
      <c r="C65" s="12"/>
      <c r="D65" s="12"/>
      <c r="E65" s="12"/>
      <c r="F65" s="12"/>
      <c r="G65" s="12"/>
      <c r="H65" s="12"/>
      <c r="I65" s="12"/>
      <c r="J65" s="94"/>
      <c r="K65" s="95"/>
      <c r="L65" s="101"/>
      <c r="M65" s="87"/>
    </row>
    <row r="66" spans="1:13" ht="30" customHeight="1">
      <c r="A66" s="13" t="str">
        <f ca="1">$A$18</f>
        <v>Nhân viên SX:</v>
      </c>
      <c r="B66" s="14"/>
      <c r="C66" s="14"/>
      <c r="D66" s="14"/>
      <c r="E66" s="14"/>
      <c r="F66" s="14"/>
      <c r="G66" s="14"/>
      <c r="H66" s="14"/>
      <c r="I66" s="14"/>
      <c r="J66" s="94"/>
      <c r="K66" s="95"/>
      <c r="L66" s="101"/>
      <c r="M66" s="87"/>
    </row>
    <row r="67" spans="1:13" ht="30" customHeight="1" thickBot="1">
      <c r="A67" s="13" t="str">
        <f ca="1">$A$19</f>
        <v>Nhân viên QC:</v>
      </c>
      <c r="B67" s="35"/>
      <c r="C67" s="35"/>
      <c r="D67" s="35"/>
      <c r="E67" s="35"/>
      <c r="F67" s="35"/>
      <c r="G67" s="35"/>
      <c r="H67" s="35"/>
      <c r="I67" s="35"/>
      <c r="J67" s="118"/>
      <c r="K67" s="119"/>
      <c r="L67" s="117"/>
      <c r="M67" s="87"/>
    </row>
    <row r="68" spans="1:13" ht="30" customHeight="1" thickBot="1">
      <c r="A68" s="111" t="s">
        <v>42</v>
      </c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3"/>
    </row>
    <row r="69" spans="1:13" ht="30" customHeight="1" thickBot="1">
      <c r="A69" s="5" t="str">
        <f ca="1">$A$9</f>
        <v>Part Number ( Mã bản vẽ )</v>
      </c>
      <c r="B69" s="114" t="s">
        <v>83</v>
      </c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6"/>
    </row>
    <row r="70" spans="1:13" ht="30" customHeight="1">
      <c r="A70" s="23" t="str">
        <f ca="1">$A$10</f>
        <v>Ngày/Tháng/Năm</v>
      </c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109" t="str">
        <f>'Chân ghế A  - Trái'!$L$10:$M$10</f>
        <v>Thời gian Setup ( phút )</v>
      </c>
      <c r="M70" s="110"/>
    </row>
    <row r="71" spans="1:13" ht="30" customHeight="1">
      <c r="A71" s="25" t="str">
        <f ca="1">$A$11</f>
        <v>SETUP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105">
        <v>0</v>
      </c>
      <c r="M71" s="106"/>
    </row>
    <row r="72" spans="1:13" ht="30" customHeight="1" thickBot="1">
      <c r="A72" s="27" t="str">
        <f ca="1">$A$12</f>
        <v>Nhân viên Setup</v>
      </c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107"/>
      <c r="M72" s="108"/>
    </row>
    <row r="73" spans="1:13" ht="49.9" customHeight="1">
      <c r="A73" s="4" t="str">
        <f ca="1">$A$13</f>
        <v>Ngày/Tháng/Năm</v>
      </c>
      <c r="B73" s="6"/>
      <c r="C73" s="6"/>
      <c r="D73" s="6"/>
      <c r="E73" s="6"/>
      <c r="F73" s="6"/>
      <c r="G73" s="6"/>
      <c r="H73" s="6"/>
      <c r="I73" s="6"/>
      <c r="J73" s="103" t="str">
        <f>$J$13</f>
        <v>Tổng cộng</v>
      </c>
      <c r="K73" s="104"/>
      <c r="L73" s="7" t="str">
        <f>$L$13</f>
        <v>Thời gian gia công / sản phẩm (s)</v>
      </c>
      <c r="M73" s="8" t="str">
        <f>$M$13</f>
        <v>Tổng thời gian gia công dự kiến ( giờ )</v>
      </c>
    </row>
    <row r="74" spans="1:13" ht="30" customHeight="1">
      <c r="A74" s="9" t="str">
        <f ca="1">$A$14</f>
        <v>Thời gian gia công</v>
      </c>
      <c r="B74" s="10"/>
      <c r="C74" s="10"/>
      <c r="D74" s="10"/>
      <c r="E74" s="10"/>
      <c r="F74" s="10"/>
      <c r="G74" s="10"/>
      <c r="H74" s="10"/>
      <c r="I74" s="10"/>
      <c r="J74" s="94"/>
      <c r="K74" s="95"/>
      <c r="L74" s="101">
        <v>20</v>
      </c>
      <c r="M74" s="86">
        <f>$I$4*L74/3600+L71/60</f>
        <v>0.61111111111111116</v>
      </c>
    </row>
    <row r="75" spans="1:13" ht="30" customHeight="1">
      <c r="A75" s="9" t="str">
        <f ca="1">$A$15</f>
        <v>Hàng đạt:</v>
      </c>
      <c r="B75" s="10"/>
      <c r="C75" s="10"/>
      <c r="D75" s="10"/>
      <c r="E75" s="10"/>
      <c r="F75" s="10"/>
      <c r="G75" s="10"/>
      <c r="H75" s="10"/>
      <c r="I75" s="10"/>
      <c r="J75" s="94"/>
      <c r="K75" s="95"/>
      <c r="L75" s="101"/>
      <c r="M75" s="87"/>
    </row>
    <row r="76" spans="1:13" ht="30" customHeight="1">
      <c r="A76" s="11" t="str">
        <f ca="1">$A$16</f>
        <v>Hàng lỗi:</v>
      </c>
      <c r="B76" s="12"/>
      <c r="C76" s="12"/>
      <c r="D76" s="12"/>
      <c r="E76" s="12"/>
      <c r="F76" s="12"/>
      <c r="G76" s="12"/>
      <c r="H76" s="12"/>
      <c r="I76" s="12"/>
      <c r="J76" s="94"/>
      <c r="K76" s="95"/>
      <c r="L76" s="101"/>
      <c r="M76" s="87"/>
    </row>
    <row r="77" spans="1:13" ht="30" customHeight="1">
      <c r="A77" s="11" t="str">
        <f ca="1">$A$17</f>
        <v>Tổng số lượng sản xuất:</v>
      </c>
      <c r="B77" s="12"/>
      <c r="C77" s="12"/>
      <c r="D77" s="12"/>
      <c r="E77" s="12"/>
      <c r="F77" s="12"/>
      <c r="G77" s="12"/>
      <c r="H77" s="12"/>
      <c r="I77" s="12"/>
      <c r="J77" s="94"/>
      <c r="K77" s="95"/>
      <c r="L77" s="101"/>
      <c r="M77" s="87"/>
    </row>
    <row r="78" spans="1:13" ht="30" customHeight="1">
      <c r="A78" s="13" t="str">
        <f ca="1">$A$18</f>
        <v>Nhân viên SX:</v>
      </c>
      <c r="B78" s="14"/>
      <c r="C78" s="14"/>
      <c r="D78" s="14"/>
      <c r="E78" s="14"/>
      <c r="F78" s="14"/>
      <c r="G78" s="14"/>
      <c r="H78" s="14"/>
      <c r="I78" s="14"/>
      <c r="J78" s="94"/>
      <c r="K78" s="95"/>
      <c r="L78" s="101"/>
      <c r="M78" s="87"/>
    </row>
    <row r="79" spans="1:13" ht="30" customHeight="1" thickBot="1">
      <c r="A79" s="13" t="str">
        <f ca="1">$A$19</f>
        <v>Nhân viên QC:</v>
      </c>
      <c r="B79" s="14"/>
      <c r="C79" s="14"/>
      <c r="D79" s="14"/>
      <c r="E79" s="14"/>
      <c r="F79" s="14"/>
      <c r="G79" s="14"/>
      <c r="H79" s="14"/>
      <c r="I79" s="14"/>
      <c r="J79" s="94"/>
      <c r="K79" s="95"/>
      <c r="L79" s="101"/>
      <c r="M79" s="98"/>
    </row>
    <row r="80" spans="1:13" ht="39.950000000000003" customHeight="1" thickBot="1">
      <c r="A80" s="111" t="s">
        <v>40</v>
      </c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3"/>
    </row>
    <row r="81" spans="1:13" ht="30" customHeight="1" thickBot="1">
      <c r="A81" s="5" t="str">
        <f ca="1">$A$9</f>
        <v>Part Number ( Mã bản vẽ )</v>
      </c>
      <c r="B81" s="114" t="s">
        <v>83</v>
      </c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6"/>
    </row>
    <row r="82" spans="1:13" ht="30" customHeight="1">
      <c r="A82" s="23" t="str">
        <f ca="1">$A$10</f>
        <v>Ngày/Tháng/Năm</v>
      </c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109" t="str">
        <f>'Chân ghế A  - Trái'!$L$10:$M$10</f>
        <v>Thời gian Setup ( phút )</v>
      </c>
      <c r="M82" s="110"/>
    </row>
    <row r="83" spans="1:13" ht="30" customHeight="1">
      <c r="A83" s="25" t="str">
        <f ca="1">$A$11</f>
        <v>SETUP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105">
        <v>0</v>
      </c>
      <c r="M83" s="106"/>
    </row>
    <row r="84" spans="1:13" ht="30" customHeight="1" thickBot="1">
      <c r="A84" s="27" t="str">
        <f ca="1">$A$12</f>
        <v>Nhân viên Setup</v>
      </c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107"/>
      <c r="M84" s="108"/>
    </row>
    <row r="85" spans="1:13" ht="49.9" customHeight="1">
      <c r="A85" s="4" t="str">
        <f ca="1">$A$13</f>
        <v>Ngày/Tháng/Năm</v>
      </c>
      <c r="B85" s="6"/>
      <c r="C85" s="6"/>
      <c r="D85" s="6"/>
      <c r="E85" s="6"/>
      <c r="F85" s="6"/>
      <c r="G85" s="6"/>
      <c r="H85" s="6"/>
      <c r="I85" s="6"/>
      <c r="J85" s="103" t="str">
        <f>$J$13</f>
        <v>Tổng cộng</v>
      </c>
      <c r="K85" s="104"/>
      <c r="L85" s="7" t="str">
        <f>$L$13</f>
        <v>Thời gian gia công / sản phẩm (s)</v>
      </c>
      <c r="M85" s="8" t="str">
        <f>$M$13</f>
        <v>Tổng thời gian gia công dự kiến ( giờ )</v>
      </c>
    </row>
    <row r="86" spans="1:13" ht="30" customHeight="1">
      <c r="A86" s="9" t="str">
        <f ca="1">$A$14</f>
        <v>Thời gian gia công</v>
      </c>
      <c r="B86" s="10"/>
      <c r="C86" s="10"/>
      <c r="D86" s="10"/>
      <c r="E86" s="10"/>
      <c r="F86" s="10"/>
      <c r="G86" s="10"/>
      <c r="H86" s="10"/>
      <c r="I86" s="10"/>
      <c r="J86" s="94"/>
      <c r="K86" s="95"/>
      <c r="L86" s="101">
        <v>30</v>
      </c>
      <c r="M86" s="86">
        <f>$I$4*L86/3600+L83/60</f>
        <v>0.91666666666666663</v>
      </c>
    </row>
    <row r="87" spans="1:13" ht="30" customHeight="1">
      <c r="A87" s="9" t="str">
        <f ca="1">$A$15</f>
        <v>Hàng đạt:</v>
      </c>
      <c r="B87" s="10"/>
      <c r="C87" s="10"/>
      <c r="D87" s="10"/>
      <c r="E87" s="10"/>
      <c r="F87" s="10"/>
      <c r="G87" s="10"/>
      <c r="H87" s="10"/>
      <c r="I87" s="10"/>
      <c r="J87" s="94"/>
      <c r="K87" s="95"/>
      <c r="L87" s="101"/>
      <c r="M87" s="87"/>
    </row>
    <row r="88" spans="1:13" ht="30" customHeight="1">
      <c r="A88" s="11" t="str">
        <f ca="1">$A$16</f>
        <v>Hàng lỗi:</v>
      </c>
      <c r="B88" s="12"/>
      <c r="C88" s="12"/>
      <c r="D88" s="12"/>
      <c r="E88" s="12"/>
      <c r="F88" s="12"/>
      <c r="G88" s="12"/>
      <c r="H88" s="12"/>
      <c r="I88" s="12"/>
      <c r="J88" s="94"/>
      <c r="K88" s="95"/>
      <c r="L88" s="101"/>
      <c r="M88" s="87"/>
    </row>
    <row r="89" spans="1:13" ht="30" customHeight="1">
      <c r="A89" s="11" t="str">
        <f ca="1">$A$17</f>
        <v>Tổng số lượng sản xuất:</v>
      </c>
      <c r="B89" s="12"/>
      <c r="C89" s="12"/>
      <c r="D89" s="12"/>
      <c r="E89" s="12"/>
      <c r="F89" s="12"/>
      <c r="G89" s="12"/>
      <c r="H89" s="12"/>
      <c r="I89" s="12"/>
      <c r="J89" s="94"/>
      <c r="K89" s="95"/>
      <c r="L89" s="101"/>
      <c r="M89" s="87"/>
    </row>
    <row r="90" spans="1:13" ht="30" customHeight="1">
      <c r="A90" s="13" t="str">
        <f ca="1">$A$18</f>
        <v>Nhân viên SX:</v>
      </c>
      <c r="B90" s="14"/>
      <c r="C90" s="14"/>
      <c r="D90" s="14"/>
      <c r="E90" s="14"/>
      <c r="F90" s="14"/>
      <c r="G90" s="14"/>
      <c r="H90" s="14"/>
      <c r="I90" s="14"/>
      <c r="J90" s="94"/>
      <c r="K90" s="95"/>
      <c r="L90" s="101"/>
      <c r="M90" s="87"/>
    </row>
    <row r="91" spans="1:13" ht="30" customHeight="1">
      <c r="A91" s="13" t="str">
        <f ca="1">$A$19</f>
        <v>Nhân viên QC:</v>
      </c>
      <c r="B91" s="14"/>
      <c r="C91" s="14"/>
      <c r="D91" s="14"/>
      <c r="E91" s="14"/>
      <c r="F91" s="14"/>
      <c r="G91" s="14"/>
      <c r="H91" s="14"/>
      <c r="I91" s="14"/>
      <c r="J91" s="94"/>
      <c r="K91" s="95"/>
      <c r="L91" s="101"/>
      <c r="M91" s="98"/>
    </row>
    <row r="92" spans="1:13" ht="30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3"/>
    </row>
    <row r="93" spans="1:13" ht="24.6" customHeight="1">
      <c r="A93" s="60" t="s">
        <v>16</v>
      </c>
      <c r="B93" s="82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9"/>
    </row>
    <row r="94" spans="1:13" ht="24.6" customHeight="1">
      <c r="A94" s="60"/>
      <c r="B94" s="82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90"/>
    </row>
    <row r="95" spans="1:13" ht="24.6" customHeight="1" thickBot="1">
      <c r="A95" s="61"/>
      <c r="B95" s="84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91"/>
    </row>
  </sheetData>
  <mergeCells count="113">
    <mergeCell ref="J89:K89"/>
    <mergeCell ref="J90:K90"/>
    <mergeCell ref="J91:K91"/>
    <mergeCell ref="A93:A95"/>
    <mergeCell ref="B93:L95"/>
    <mergeCell ref="M93:M95"/>
    <mergeCell ref="A80:M80"/>
    <mergeCell ref="B81:M81"/>
    <mergeCell ref="L82:M82"/>
    <mergeCell ref="L83:M84"/>
    <mergeCell ref="J85:K85"/>
    <mergeCell ref="J86:K86"/>
    <mergeCell ref="L86:L91"/>
    <mergeCell ref="M86:M91"/>
    <mergeCell ref="J87:K87"/>
    <mergeCell ref="J88:K88"/>
    <mergeCell ref="L71:M72"/>
    <mergeCell ref="J73:K73"/>
    <mergeCell ref="J74:K74"/>
    <mergeCell ref="L74:L79"/>
    <mergeCell ref="M74:M79"/>
    <mergeCell ref="J75:K75"/>
    <mergeCell ref="J76:K76"/>
    <mergeCell ref="J77:K77"/>
    <mergeCell ref="J78:K78"/>
    <mergeCell ref="J79:K79"/>
    <mergeCell ref="J65:K65"/>
    <mergeCell ref="J66:K66"/>
    <mergeCell ref="J67:K67"/>
    <mergeCell ref="A68:M68"/>
    <mergeCell ref="B69:M69"/>
    <mergeCell ref="L70:M70"/>
    <mergeCell ref="A56:M56"/>
    <mergeCell ref="B57:M57"/>
    <mergeCell ref="L58:M58"/>
    <mergeCell ref="L59:M60"/>
    <mergeCell ref="J61:K61"/>
    <mergeCell ref="J62:K62"/>
    <mergeCell ref="L62:L67"/>
    <mergeCell ref="M62:M67"/>
    <mergeCell ref="J63:K63"/>
    <mergeCell ref="J64:K64"/>
    <mergeCell ref="L47:M48"/>
    <mergeCell ref="J49:K49"/>
    <mergeCell ref="J50:K50"/>
    <mergeCell ref="L50:L55"/>
    <mergeCell ref="M50:M55"/>
    <mergeCell ref="J51:K51"/>
    <mergeCell ref="J52:K52"/>
    <mergeCell ref="J53:K53"/>
    <mergeCell ref="J54:K54"/>
    <mergeCell ref="J55:K55"/>
    <mergeCell ref="J41:K41"/>
    <mergeCell ref="J42:K42"/>
    <mergeCell ref="J43:K43"/>
    <mergeCell ref="A44:M44"/>
    <mergeCell ref="B45:M45"/>
    <mergeCell ref="L46:M46"/>
    <mergeCell ref="A32:M32"/>
    <mergeCell ref="B33:M33"/>
    <mergeCell ref="L34:M34"/>
    <mergeCell ref="L35:M36"/>
    <mergeCell ref="J37:K37"/>
    <mergeCell ref="J38:K38"/>
    <mergeCell ref="L38:L43"/>
    <mergeCell ref="M38:M43"/>
    <mergeCell ref="J39:K39"/>
    <mergeCell ref="J40:K40"/>
    <mergeCell ref="L23:M24"/>
    <mergeCell ref="J25:K25"/>
    <mergeCell ref="J26:K26"/>
    <mergeCell ref="L26:L31"/>
    <mergeCell ref="M26:M31"/>
    <mergeCell ref="J27:K27"/>
    <mergeCell ref="J28:K28"/>
    <mergeCell ref="J29:K29"/>
    <mergeCell ref="J30:K30"/>
    <mergeCell ref="J31:K31"/>
    <mergeCell ref="J17:K17"/>
    <mergeCell ref="J18:K18"/>
    <mergeCell ref="J19:K19"/>
    <mergeCell ref="A20:M20"/>
    <mergeCell ref="B21:M21"/>
    <mergeCell ref="L22:M22"/>
    <mergeCell ref="A8:M8"/>
    <mergeCell ref="B9:M9"/>
    <mergeCell ref="L10:M10"/>
    <mergeCell ref="L11:M12"/>
    <mergeCell ref="J13:K13"/>
    <mergeCell ref="J14:K14"/>
    <mergeCell ref="L14:L19"/>
    <mergeCell ref="M14:M19"/>
    <mergeCell ref="J15:K15"/>
    <mergeCell ref="J16:K16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47"/>
  <sheetViews>
    <sheetView zoomScale="65" zoomScaleNormal="65" workbookViewId="0">
      <selection activeCell="A32" sqref="A32:M32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</cols>
  <sheetData>
    <row r="1" spans="1:13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3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3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3" ht="30" customHeight="1">
      <c r="A4" s="68" t="str">
        <f>'Chân ghế A  - Trái'!$A$4:$B$4</f>
        <v>TÊN BẢN VẼ:</v>
      </c>
      <c r="B4" s="69"/>
      <c r="C4" s="50" t="s">
        <v>44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</f>
        <v>110</v>
      </c>
      <c r="J4" s="46"/>
      <c r="K4" s="46"/>
      <c r="L4" s="46"/>
      <c r="M4" s="47"/>
    </row>
    <row r="5" spans="1:13" ht="30" customHeight="1">
      <c r="A5" s="68" t="str">
        <f>'Chân ghế A  - Trái'!$A$5:$B$5</f>
        <v>MÃ BẢN VẼ:</v>
      </c>
      <c r="B5" s="69"/>
      <c r="C5" s="50" t="s">
        <v>84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3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3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3" ht="39.950000000000003" customHeight="1" thickBot="1">
      <c r="A8" s="111" t="s">
        <v>20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13" ht="30" customHeight="1" thickBot="1">
      <c r="A9" s="5" t="str">
        <f ca="1">$A$9</f>
        <v>Part Number ( Mã bản vẽ )</v>
      </c>
      <c r="B9" s="48" t="s">
        <v>84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9"/>
    </row>
    <row r="10" spans="1:13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09" t="str">
        <f>'Chân ghế A  - Trái'!$L$10:$M$10</f>
        <v>Thời gian Setup ( phút )</v>
      </c>
      <c r="M10" s="110"/>
    </row>
    <row r="11" spans="1:13" ht="30" customHeight="1">
      <c r="A11" s="25" t="str">
        <f ca="1">$A$11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15</v>
      </c>
      <c r="M11" s="106"/>
    </row>
    <row r="12" spans="1:13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3" ht="49.9" customHeight="1">
      <c r="A13" s="4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93"/>
      <c r="L13" s="17" t="str">
        <f>'Chân ghế A  - Trái'!L13</f>
        <v>Thời gian gia công / sản phẩm (s)</v>
      </c>
      <c r="M13" s="18" t="str">
        <f>'Chân ghế A  - Trái'!M13</f>
        <v>Tổng thời gian gia công dự kiến ( giờ )</v>
      </c>
    </row>
    <row r="14" spans="1:13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95"/>
      <c r="L14" s="101">
        <v>60</v>
      </c>
      <c r="M14" s="86">
        <f>$I$4*L14/3600+L11/60</f>
        <v>2.083333333333333</v>
      </c>
    </row>
    <row r="15" spans="1:13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95"/>
      <c r="L15" s="101"/>
      <c r="M15" s="87"/>
    </row>
    <row r="16" spans="1:13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95"/>
      <c r="L16" s="101"/>
      <c r="M16" s="87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95"/>
      <c r="L17" s="101"/>
      <c r="M17" s="87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94"/>
      <c r="K18" s="95"/>
      <c r="L18" s="101"/>
      <c r="M18" s="87"/>
    </row>
    <row r="19" spans="1:13" ht="30" customHeight="1" thickBot="1">
      <c r="A19" s="13" t="str">
        <f ca="1">$A$19</f>
        <v>Nhân viên QC:</v>
      </c>
      <c r="B19" s="20"/>
      <c r="C19" s="20"/>
      <c r="D19" s="20"/>
      <c r="E19" s="20"/>
      <c r="F19" s="20"/>
      <c r="G19" s="20"/>
      <c r="H19" s="20"/>
      <c r="I19" s="20"/>
      <c r="J19" s="99"/>
      <c r="K19" s="100"/>
      <c r="L19" s="102"/>
      <c r="M19" s="88"/>
    </row>
    <row r="20" spans="1:13" ht="30" customHeight="1" thickBot="1">
      <c r="A20" s="111" t="s">
        <v>45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3"/>
    </row>
    <row r="21" spans="1:13" ht="30" customHeight="1" thickBot="1">
      <c r="A21" s="5" t="str">
        <f ca="1">$A$9</f>
        <v>Part Number ( Mã bản vẽ )</v>
      </c>
      <c r="B21" s="48" t="s">
        <v>84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9"/>
    </row>
    <row r="22" spans="1:13" ht="30" customHeight="1">
      <c r="A22" s="23" t="str">
        <f ca="1">$A$10</f>
        <v>Ngày/Tháng/Năm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109" t="str">
        <f>'Chân ghế A  - Trái'!$L$10:$M$10</f>
        <v>Thời gian Setup ( phút )</v>
      </c>
      <c r="M22" s="110"/>
    </row>
    <row r="23" spans="1:13" ht="30" customHeight="1">
      <c r="A23" s="25" t="str">
        <f ca="1">$A$11</f>
        <v>SETUP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105">
        <v>0</v>
      </c>
      <c r="M23" s="106"/>
    </row>
    <row r="24" spans="1:13" ht="30" customHeight="1" thickBot="1">
      <c r="A24" s="27" t="str">
        <f ca="1">$A$12</f>
        <v>Nhân viên Setup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107"/>
      <c r="M24" s="108"/>
    </row>
    <row r="25" spans="1:13" ht="49.9" customHeight="1">
      <c r="A25" s="4" t="str">
        <f ca="1">$A$13</f>
        <v>Ngày/Tháng/Năm</v>
      </c>
      <c r="B25" s="16"/>
      <c r="C25" s="16"/>
      <c r="D25" s="16"/>
      <c r="E25" s="16"/>
      <c r="F25" s="16"/>
      <c r="G25" s="16"/>
      <c r="H25" s="16"/>
      <c r="I25" s="16"/>
      <c r="J25" s="92" t="s">
        <v>13</v>
      </c>
      <c r="K25" s="93"/>
      <c r="L25" s="17" t="str">
        <f>'Chân ghế A  - Trái'!L25</f>
        <v>Thời gian gia công / sản phẩm (s)</v>
      </c>
      <c r="M25" s="18" t="str">
        <f>'Chân ghế A  - Trái'!M25</f>
        <v>Tổng thời gian gia công dự kiến ( giờ )</v>
      </c>
    </row>
    <row r="26" spans="1:13" ht="30" customHeight="1">
      <c r="A26" s="9" t="str">
        <f ca="1">$A$14</f>
        <v>Thời gian gia công</v>
      </c>
      <c r="B26" s="10"/>
      <c r="C26" s="10"/>
      <c r="D26" s="10"/>
      <c r="E26" s="10"/>
      <c r="F26" s="10"/>
      <c r="G26" s="10"/>
      <c r="H26" s="10"/>
      <c r="I26" s="10"/>
      <c r="J26" s="94"/>
      <c r="K26" s="95"/>
      <c r="L26" s="101">
        <v>50</v>
      </c>
      <c r="M26" s="86">
        <f>$I$4*L26/3600+L23/60</f>
        <v>1.5277777777777777</v>
      </c>
    </row>
    <row r="27" spans="1:13" ht="30" customHeight="1">
      <c r="A27" s="9" t="str">
        <f ca="1">$A$15</f>
        <v>Hàng đạt:</v>
      </c>
      <c r="B27" s="10"/>
      <c r="C27" s="10"/>
      <c r="D27" s="21"/>
      <c r="E27" s="10"/>
      <c r="F27" s="10"/>
      <c r="G27" s="10"/>
      <c r="H27" s="10"/>
      <c r="I27" s="10"/>
      <c r="J27" s="94"/>
      <c r="K27" s="95"/>
      <c r="L27" s="101"/>
      <c r="M27" s="87"/>
    </row>
    <row r="28" spans="1:13" ht="30" customHeight="1">
      <c r="A28" s="11" t="str">
        <f ca="1">$A$16</f>
        <v>Hàng lỗi:</v>
      </c>
      <c r="B28" s="12"/>
      <c r="C28" s="12"/>
      <c r="D28" s="12"/>
      <c r="E28" s="12"/>
      <c r="F28" s="12"/>
      <c r="G28" s="12"/>
      <c r="H28" s="12"/>
      <c r="I28" s="12"/>
      <c r="J28" s="94"/>
      <c r="K28" s="95"/>
      <c r="L28" s="101"/>
      <c r="M28" s="87"/>
    </row>
    <row r="29" spans="1:13" ht="30" customHeight="1">
      <c r="A29" s="11" t="str">
        <f ca="1">$A$17</f>
        <v>Tổng số lượng sản xuất:</v>
      </c>
      <c r="B29" s="12"/>
      <c r="C29" s="12"/>
      <c r="D29" s="12"/>
      <c r="E29" s="12"/>
      <c r="F29" s="12"/>
      <c r="G29" s="12"/>
      <c r="H29" s="12"/>
      <c r="I29" s="12"/>
      <c r="J29" s="94"/>
      <c r="K29" s="95"/>
      <c r="L29" s="101"/>
      <c r="M29" s="87"/>
    </row>
    <row r="30" spans="1:13" ht="30" customHeight="1">
      <c r="A30" s="13" t="str">
        <f ca="1">$A$18</f>
        <v>Nhân viên SX:</v>
      </c>
      <c r="B30" s="14"/>
      <c r="C30" s="14"/>
      <c r="D30" s="14"/>
      <c r="E30" s="14"/>
      <c r="F30" s="14"/>
      <c r="G30" s="14"/>
      <c r="H30" s="14"/>
      <c r="I30" s="14"/>
      <c r="J30" s="94"/>
      <c r="K30" s="95"/>
      <c r="L30" s="101"/>
      <c r="M30" s="87"/>
    </row>
    <row r="31" spans="1:13" ht="30" customHeight="1" thickBot="1">
      <c r="A31" s="39" t="str">
        <f ca="1">$A$19</f>
        <v>Nhân viên QC:</v>
      </c>
      <c r="B31" s="35"/>
      <c r="C31" s="35"/>
      <c r="D31" s="35"/>
      <c r="E31" s="35"/>
      <c r="F31" s="35"/>
      <c r="G31" s="35"/>
      <c r="H31" s="35"/>
      <c r="I31" s="35"/>
      <c r="J31" s="118"/>
      <c r="K31" s="119"/>
      <c r="L31" s="117"/>
      <c r="M31" s="87"/>
    </row>
    <row r="32" spans="1:13" ht="30" customHeight="1" thickBot="1">
      <c r="A32" s="111" t="s">
        <v>32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3"/>
    </row>
    <row r="33" spans="1:13" ht="30" customHeight="1" thickBot="1">
      <c r="A33" s="41" t="str">
        <f ca="1">$A$9</f>
        <v>Part Number ( Mã bản vẽ )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1"/>
    </row>
    <row r="34" spans="1:13" ht="30" customHeight="1">
      <c r="A34" s="23" t="str">
        <f ca="1">$A$10</f>
        <v>Ngày/Tháng/Năm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109" t="str">
        <f>'Chân ghế A  - Trái'!$L$10:$M$10</f>
        <v>Thời gian Setup ( phút )</v>
      </c>
      <c r="M34" s="110"/>
    </row>
    <row r="35" spans="1:13" ht="30" customHeight="1">
      <c r="A35" s="25" t="str">
        <f ca="1">$A$11</f>
        <v>SETUP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105" t="s">
        <v>34</v>
      </c>
      <c r="M35" s="106"/>
    </row>
    <row r="36" spans="1:13" ht="30" customHeight="1" thickBot="1">
      <c r="A36" s="27" t="str">
        <f ca="1">$A$12</f>
        <v>Nhân viên Setup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107"/>
      <c r="M36" s="108"/>
    </row>
    <row r="37" spans="1:13" ht="49.9" customHeight="1">
      <c r="A37" s="4" t="str">
        <f ca="1">$A$13</f>
        <v>Ngày/Tháng/Năm</v>
      </c>
      <c r="B37" s="16"/>
      <c r="C37" s="16"/>
      <c r="D37" s="16"/>
      <c r="E37" s="16"/>
      <c r="F37" s="16"/>
      <c r="G37" s="16"/>
      <c r="H37" s="16"/>
      <c r="I37" s="16"/>
      <c r="J37" s="92" t="s">
        <v>13</v>
      </c>
      <c r="K37" s="93"/>
      <c r="L37" s="17" t="str">
        <f>'Chân ghế A  - Trái'!L25</f>
        <v>Thời gian gia công / sản phẩm (s)</v>
      </c>
      <c r="M37" s="18" t="str">
        <f>'Chân ghế A  - Trái'!M25</f>
        <v>Tổng thời gian gia công dự kiến ( giờ )</v>
      </c>
    </row>
    <row r="38" spans="1:13" ht="30" customHeight="1">
      <c r="A38" s="9" t="str">
        <f ca="1">$A$14</f>
        <v>Thời gian gia công</v>
      </c>
      <c r="B38" s="10"/>
      <c r="C38" s="10"/>
      <c r="D38" s="10"/>
      <c r="E38" s="10"/>
      <c r="F38" s="10"/>
      <c r="G38" s="10"/>
      <c r="H38" s="10"/>
      <c r="I38" s="10"/>
      <c r="J38" s="94"/>
      <c r="K38" s="95"/>
      <c r="L38" s="101">
        <v>40</v>
      </c>
      <c r="M38" s="86">
        <f>$I$4*L38/3600</f>
        <v>1.2222222222222223</v>
      </c>
    </row>
    <row r="39" spans="1:13" ht="30" customHeight="1">
      <c r="A39" s="9" t="str">
        <f ca="1">$A$15</f>
        <v>Hàng đạt:</v>
      </c>
      <c r="B39" s="10"/>
      <c r="C39" s="10"/>
      <c r="D39" s="21"/>
      <c r="E39" s="10"/>
      <c r="F39" s="10"/>
      <c r="G39" s="10"/>
      <c r="H39" s="10"/>
      <c r="I39" s="10"/>
      <c r="J39" s="94"/>
      <c r="K39" s="95"/>
      <c r="L39" s="101"/>
      <c r="M39" s="87"/>
    </row>
    <row r="40" spans="1:13" ht="30" customHeight="1">
      <c r="A40" s="11" t="str">
        <f ca="1">$A$16</f>
        <v>Hàng lỗi:</v>
      </c>
      <c r="B40" s="12"/>
      <c r="C40" s="12"/>
      <c r="D40" s="12"/>
      <c r="E40" s="12"/>
      <c r="F40" s="12"/>
      <c r="G40" s="12"/>
      <c r="H40" s="12"/>
      <c r="I40" s="12"/>
      <c r="J40" s="94"/>
      <c r="K40" s="95"/>
      <c r="L40" s="101"/>
      <c r="M40" s="87"/>
    </row>
    <row r="41" spans="1:13" ht="30" customHeight="1">
      <c r="A41" s="11" t="str">
        <f ca="1">$A$17</f>
        <v>Tổng số lượng sản xuất:</v>
      </c>
      <c r="B41" s="12"/>
      <c r="C41" s="12"/>
      <c r="D41" s="12"/>
      <c r="E41" s="12"/>
      <c r="F41" s="12"/>
      <c r="G41" s="12"/>
      <c r="H41" s="12"/>
      <c r="I41" s="12"/>
      <c r="J41" s="94"/>
      <c r="K41" s="95"/>
      <c r="L41" s="101"/>
      <c r="M41" s="87"/>
    </row>
    <row r="42" spans="1:13" ht="30" customHeight="1">
      <c r="A42" s="13" t="str">
        <f ca="1">$A$18</f>
        <v>Nhân viên SX:</v>
      </c>
      <c r="B42" s="14"/>
      <c r="C42" s="14"/>
      <c r="D42" s="14"/>
      <c r="E42" s="14"/>
      <c r="F42" s="14"/>
      <c r="G42" s="14"/>
      <c r="H42" s="14"/>
      <c r="I42" s="14"/>
      <c r="J42" s="94"/>
      <c r="K42" s="95"/>
      <c r="L42" s="101"/>
      <c r="M42" s="87"/>
    </row>
    <row r="43" spans="1:13" ht="30" customHeight="1" thickBot="1">
      <c r="A43" s="13" t="str">
        <f ca="1">$A$19</f>
        <v>Nhân viên QC:</v>
      </c>
      <c r="B43" s="20"/>
      <c r="C43" s="20"/>
      <c r="D43" s="20"/>
      <c r="E43" s="20"/>
      <c r="F43" s="20"/>
      <c r="G43" s="20"/>
      <c r="H43" s="20"/>
      <c r="I43" s="20"/>
      <c r="J43" s="99"/>
      <c r="K43" s="100"/>
      <c r="L43" s="102"/>
      <c r="M43" s="88"/>
    </row>
    <row r="44" spans="1:13" ht="30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"/>
    </row>
    <row r="45" spans="1:13" ht="24.6" customHeight="1">
      <c r="A45" s="60" t="s">
        <v>16</v>
      </c>
      <c r="B45" s="82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9"/>
    </row>
    <row r="46" spans="1:13" ht="24.6" customHeight="1">
      <c r="A46" s="60"/>
      <c r="B46" s="82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90"/>
    </row>
    <row r="47" spans="1:13" ht="24.6" customHeight="1" thickBot="1">
      <c r="A47" s="61"/>
      <c r="B47" s="8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91"/>
    </row>
  </sheetData>
  <mergeCells count="61">
    <mergeCell ref="A45:A47"/>
    <mergeCell ref="B45:L47"/>
    <mergeCell ref="M45:M47"/>
    <mergeCell ref="L35:M36"/>
    <mergeCell ref="J37:K37"/>
    <mergeCell ref="J38:K38"/>
    <mergeCell ref="L38:L43"/>
    <mergeCell ref="M38:M43"/>
    <mergeCell ref="J39:K39"/>
    <mergeCell ref="J40:K40"/>
    <mergeCell ref="J41:K41"/>
    <mergeCell ref="J42:K42"/>
    <mergeCell ref="J43:K43"/>
    <mergeCell ref="L34:M34"/>
    <mergeCell ref="A20:M20"/>
    <mergeCell ref="B21:M21"/>
    <mergeCell ref="L22:M22"/>
    <mergeCell ref="L23:M24"/>
    <mergeCell ref="A32:M32"/>
    <mergeCell ref="B33:M33"/>
    <mergeCell ref="J25:K25"/>
    <mergeCell ref="J26:K26"/>
    <mergeCell ref="L26:L31"/>
    <mergeCell ref="M26:M31"/>
    <mergeCell ref="J27:K27"/>
    <mergeCell ref="J28:K28"/>
    <mergeCell ref="J29:K29"/>
    <mergeCell ref="J30:K30"/>
    <mergeCell ref="J31:K31"/>
    <mergeCell ref="A8:M8"/>
    <mergeCell ref="B9:M9"/>
    <mergeCell ref="L10:M10"/>
    <mergeCell ref="L11:M12"/>
    <mergeCell ref="J13:K13"/>
    <mergeCell ref="J14:K14"/>
    <mergeCell ref="L14:L19"/>
    <mergeCell ref="M14:M19"/>
    <mergeCell ref="J15:K15"/>
    <mergeCell ref="J16:K16"/>
    <mergeCell ref="J17:K17"/>
    <mergeCell ref="J18:K18"/>
    <mergeCell ref="J19:K19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35"/>
  <sheetViews>
    <sheetView zoomScale="65" zoomScaleNormal="65" workbookViewId="0">
      <selection activeCell="A20" sqref="A20:M20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</cols>
  <sheetData>
    <row r="1" spans="1:13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3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3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3" ht="30" customHeight="1">
      <c r="A4" s="68" t="str">
        <f>'Chân ghế A  - Trái'!$A$4:$B$4</f>
        <v>TÊN BẢN VẼ:</v>
      </c>
      <c r="B4" s="69"/>
      <c r="C4" s="50" t="s">
        <v>46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</f>
        <v>110</v>
      </c>
      <c r="J4" s="46"/>
      <c r="K4" s="46"/>
      <c r="L4" s="46"/>
      <c r="M4" s="47"/>
    </row>
    <row r="5" spans="1:13" ht="30" customHeight="1">
      <c r="A5" s="68" t="str">
        <f>'Chân ghế A  - Trái'!$A$5:$B$5</f>
        <v>MÃ BẢN VẼ:</v>
      </c>
      <c r="B5" s="69"/>
      <c r="C5" s="50" t="s">
        <v>85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3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3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3" ht="39.950000000000003" customHeight="1" thickBot="1">
      <c r="A8" s="111" t="s">
        <v>20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13" ht="30" customHeight="1" thickBot="1">
      <c r="A9" s="5" t="str">
        <f ca="1">$A$9</f>
        <v>Part Number ( Mã bản vẽ )</v>
      </c>
      <c r="B9" s="48" t="s">
        <v>85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9"/>
    </row>
    <row r="10" spans="1:13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09" t="str">
        <f>'Chân ghế A  - Trái'!$L$10:$M$10</f>
        <v>Thời gian Setup ( phút )</v>
      </c>
      <c r="M10" s="110"/>
    </row>
    <row r="11" spans="1:13" ht="30" customHeight="1">
      <c r="A11" s="25" t="str">
        <f ca="1">$A$11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15</v>
      </c>
      <c r="M11" s="106"/>
    </row>
    <row r="12" spans="1:13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3" ht="49.9" customHeight="1">
      <c r="A13" s="4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93"/>
      <c r="L13" s="17" t="str">
        <f>'Chân ghế A  - Trái'!L13</f>
        <v>Thời gian gia công / sản phẩm (s)</v>
      </c>
      <c r="M13" s="18" t="str">
        <f>'Chân ghế A  - Trái'!M13</f>
        <v>Tổng thời gian gia công dự kiến ( giờ )</v>
      </c>
    </row>
    <row r="14" spans="1:13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95"/>
      <c r="L14" s="101">
        <v>60</v>
      </c>
      <c r="M14" s="86">
        <f>$I$4*L14/3600+L11/60</f>
        <v>2.083333333333333</v>
      </c>
    </row>
    <row r="15" spans="1:13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95"/>
      <c r="L15" s="101"/>
      <c r="M15" s="87"/>
    </row>
    <row r="16" spans="1:13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95"/>
      <c r="L16" s="101"/>
      <c r="M16" s="87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95"/>
      <c r="L17" s="101"/>
      <c r="M17" s="87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94"/>
      <c r="K18" s="95"/>
      <c r="L18" s="101"/>
      <c r="M18" s="87"/>
    </row>
    <row r="19" spans="1:13" ht="30" customHeight="1" thickBot="1">
      <c r="A19" s="39" t="str">
        <f ca="1">$A$19</f>
        <v>Nhân viên QC:</v>
      </c>
      <c r="B19" s="35"/>
      <c r="C19" s="35"/>
      <c r="D19" s="35"/>
      <c r="E19" s="35"/>
      <c r="F19" s="35"/>
      <c r="G19" s="35"/>
      <c r="H19" s="35"/>
      <c r="I19" s="35"/>
      <c r="J19" s="118"/>
      <c r="K19" s="119"/>
      <c r="L19" s="117"/>
      <c r="M19" s="87"/>
    </row>
    <row r="20" spans="1:13" ht="30" customHeight="1" thickBot="1">
      <c r="A20" s="111" t="s">
        <v>32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3"/>
    </row>
    <row r="21" spans="1:13" ht="30" customHeight="1" thickBot="1">
      <c r="A21" s="41" t="str">
        <f ca="1">$A$9</f>
        <v>Part Number ( Mã bản vẽ )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1"/>
    </row>
    <row r="22" spans="1:13" ht="30" customHeight="1">
      <c r="A22" s="23" t="str">
        <f ca="1">$A$10</f>
        <v>Ngày/Tháng/Năm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109" t="str">
        <f>'Chân ghế A  - Trái'!$L$10:$M$10</f>
        <v>Thời gian Setup ( phút )</v>
      </c>
      <c r="M22" s="110"/>
    </row>
    <row r="23" spans="1:13" ht="30" customHeight="1">
      <c r="A23" s="25" t="str">
        <f ca="1">$A$11</f>
        <v>SETUP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105">
        <v>0</v>
      </c>
      <c r="M23" s="106"/>
    </row>
    <row r="24" spans="1:13" ht="30" customHeight="1" thickBot="1">
      <c r="A24" s="27" t="str">
        <f ca="1">$A$12</f>
        <v>Nhân viên Setup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107"/>
      <c r="M24" s="108"/>
    </row>
    <row r="25" spans="1:13" ht="49.9" customHeight="1">
      <c r="A25" s="4" t="str">
        <f ca="1">$A$13</f>
        <v>Ngày/Tháng/Năm</v>
      </c>
      <c r="B25" s="16"/>
      <c r="C25" s="16"/>
      <c r="D25" s="16"/>
      <c r="E25" s="16"/>
      <c r="F25" s="16"/>
      <c r="G25" s="16"/>
      <c r="H25" s="16"/>
      <c r="I25" s="16"/>
      <c r="J25" s="92" t="s">
        <v>13</v>
      </c>
      <c r="K25" s="93"/>
      <c r="L25" s="17" t="str">
        <f>'Chân ghế A  - Trái'!L25</f>
        <v>Thời gian gia công / sản phẩm (s)</v>
      </c>
      <c r="M25" s="18" t="str">
        <f>'Chân ghế A  - Trái'!M25</f>
        <v>Tổng thời gian gia công dự kiến ( giờ )</v>
      </c>
    </row>
    <row r="26" spans="1:13" ht="30" customHeight="1">
      <c r="A26" s="9" t="str">
        <f ca="1">$A$14</f>
        <v>Thời gian gia công</v>
      </c>
      <c r="B26" s="10"/>
      <c r="C26" s="10"/>
      <c r="D26" s="10"/>
      <c r="E26" s="10"/>
      <c r="F26" s="10"/>
      <c r="G26" s="10"/>
      <c r="H26" s="10"/>
      <c r="I26" s="10"/>
      <c r="J26" s="94"/>
      <c r="K26" s="95"/>
      <c r="L26" s="101">
        <v>40</v>
      </c>
      <c r="M26" s="86">
        <f>$I$4*L26/3600+L23/60</f>
        <v>1.2222222222222223</v>
      </c>
    </row>
    <row r="27" spans="1:13" ht="30" customHeight="1">
      <c r="A27" s="9" t="str">
        <f ca="1">$A$15</f>
        <v>Hàng đạt:</v>
      </c>
      <c r="B27" s="10"/>
      <c r="C27" s="10"/>
      <c r="D27" s="21"/>
      <c r="E27" s="10"/>
      <c r="F27" s="10"/>
      <c r="G27" s="10"/>
      <c r="H27" s="10"/>
      <c r="I27" s="10"/>
      <c r="J27" s="94"/>
      <c r="K27" s="95"/>
      <c r="L27" s="101"/>
      <c r="M27" s="87"/>
    </row>
    <row r="28" spans="1:13" ht="30" customHeight="1">
      <c r="A28" s="11" t="str">
        <f ca="1">$A$16</f>
        <v>Hàng lỗi:</v>
      </c>
      <c r="B28" s="12"/>
      <c r="C28" s="12"/>
      <c r="D28" s="12"/>
      <c r="E28" s="12"/>
      <c r="F28" s="12"/>
      <c r="G28" s="12"/>
      <c r="H28" s="12"/>
      <c r="I28" s="12"/>
      <c r="J28" s="94"/>
      <c r="K28" s="95"/>
      <c r="L28" s="101"/>
      <c r="M28" s="87"/>
    </row>
    <row r="29" spans="1:13" ht="30" customHeight="1">
      <c r="A29" s="11" t="str">
        <f ca="1">$A$17</f>
        <v>Tổng số lượng sản xuất:</v>
      </c>
      <c r="B29" s="12"/>
      <c r="C29" s="12"/>
      <c r="D29" s="12"/>
      <c r="E29" s="12"/>
      <c r="F29" s="12"/>
      <c r="G29" s="12"/>
      <c r="H29" s="12"/>
      <c r="I29" s="12"/>
      <c r="J29" s="94"/>
      <c r="K29" s="95"/>
      <c r="L29" s="101"/>
      <c r="M29" s="87"/>
    </row>
    <row r="30" spans="1:13" ht="30" customHeight="1">
      <c r="A30" s="13" t="str">
        <f ca="1">$A$18</f>
        <v>Nhân viên SX:</v>
      </c>
      <c r="B30" s="14"/>
      <c r="C30" s="14"/>
      <c r="D30" s="14"/>
      <c r="E30" s="14"/>
      <c r="F30" s="14"/>
      <c r="G30" s="14"/>
      <c r="H30" s="14"/>
      <c r="I30" s="14"/>
      <c r="J30" s="94"/>
      <c r="K30" s="95"/>
      <c r="L30" s="101"/>
      <c r="M30" s="87"/>
    </row>
    <row r="31" spans="1:13" ht="30" customHeight="1" thickBot="1">
      <c r="A31" s="13" t="str">
        <f ca="1">$A$19</f>
        <v>Nhân viên QC:</v>
      </c>
      <c r="B31" s="20"/>
      <c r="C31" s="20"/>
      <c r="D31" s="20"/>
      <c r="E31" s="20"/>
      <c r="F31" s="20"/>
      <c r="G31" s="20"/>
      <c r="H31" s="20"/>
      <c r="I31" s="20"/>
      <c r="J31" s="99"/>
      <c r="K31" s="100"/>
      <c r="L31" s="102"/>
      <c r="M31" s="88"/>
    </row>
    <row r="32" spans="1:13" ht="30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3"/>
    </row>
    <row r="33" spans="1:13" ht="24.6" customHeight="1">
      <c r="A33" s="60" t="s">
        <v>16</v>
      </c>
      <c r="B33" s="82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9"/>
    </row>
    <row r="34" spans="1:13" ht="24.6" customHeight="1">
      <c r="A34" s="60"/>
      <c r="B34" s="82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90"/>
    </row>
    <row r="35" spans="1:13" ht="24.6" customHeight="1" thickBot="1">
      <c r="A35" s="61"/>
      <c r="B35" s="84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91"/>
    </row>
  </sheetData>
  <mergeCells count="48"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J17:K17"/>
    <mergeCell ref="J18:K18"/>
    <mergeCell ref="J19:K19"/>
    <mergeCell ref="A8:M8"/>
    <mergeCell ref="B9:M9"/>
    <mergeCell ref="L10:M10"/>
    <mergeCell ref="L11:M12"/>
    <mergeCell ref="J13:K13"/>
    <mergeCell ref="J14:K14"/>
    <mergeCell ref="L14:L19"/>
    <mergeCell ref="M14:M19"/>
    <mergeCell ref="J15:K15"/>
    <mergeCell ref="J16:K16"/>
    <mergeCell ref="M33:M35"/>
    <mergeCell ref="A20:M20"/>
    <mergeCell ref="B21:M21"/>
    <mergeCell ref="L22:M22"/>
    <mergeCell ref="L23:M24"/>
    <mergeCell ref="J25:K25"/>
    <mergeCell ref="J26:K26"/>
    <mergeCell ref="L26:L31"/>
    <mergeCell ref="M26:M31"/>
    <mergeCell ref="J27:K27"/>
    <mergeCell ref="J28:K28"/>
    <mergeCell ref="J29:K29"/>
    <mergeCell ref="J30:K30"/>
    <mergeCell ref="J31:K31"/>
    <mergeCell ref="A33:A35"/>
    <mergeCell ref="B33:L35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M47"/>
  <sheetViews>
    <sheetView zoomScale="65" zoomScaleNormal="65" workbookViewId="0">
      <selection activeCell="S23" sqref="S23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</cols>
  <sheetData>
    <row r="1" spans="1:13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3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3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3" ht="30" customHeight="1">
      <c r="A4" s="68" t="str">
        <f>'Chân ghế A  - Trái'!$A$4:$B$4</f>
        <v>TÊN BẢN VẼ:</v>
      </c>
      <c r="B4" s="69"/>
      <c r="C4" s="50" t="s">
        <v>47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</f>
        <v>110</v>
      </c>
      <c r="J4" s="46"/>
      <c r="K4" s="46"/>
      <c r="L4" s="46"/>
      <c r="M4" s="47"/>
    </row>
    <row r="5" spans="1:13" ht="30" customHeight="1">
      <c r="A5" s="68" t="str">
        <f>'Chân ghế A  - Trái'!$A$5:$B$5</f>
        <v>MÃ BẢN VẼ:</v>
      </c>
      <c r="B5" s="69"/>
      <c r="C5" s="50" t="s">
        <v>86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3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3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3" ht="39.950000000000003" customHeight="1" thickBot="1">
      <c r="A8" s="111" t="s">
        <v>20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13" ht="30" customHeight="1" thickBot="1">
      <c r="A9" s="5" t="str">
        <f ca="1">$A$9</f>
        <v>Part Number ( Mã bản vẽ )</v>
      </c>
      <c r="B9" s="48" t="s">
        <v>86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9"/>
    </row>
    <row r="10" spans="1:13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09" t="str">
        <f>'Chân ghế A  - Trái'!$L$10:$M$10</f>
        <v>Thời gian Setup ( phút )</v>
      </c>
      <c r="M10" s="110"/>
    </row>
    <row r="11" spans="1:13" ht="30" customHeight="1">
      <c r="A11" s="25" t="str">
        <f ca="1">$A$11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15</v>
      </c>
      <c r="M11" s="106"/>
    </row>
    <row r="12" spans="1:13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3" ht="49.9" customHeight="1">
      <c r="A13" s="4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93"/>
      <c r="L13" s="17" t="str">
        <f>'Chân ghế A  - Trái'!L13</f>
        <v>Thời gian gia công / sản phẩm (s)</v>
      </c>
      <c r="M13" s="18" t="str">
        <f>'Chân ghế A  - Trái'!M13</f>
        <v>Tổng thời gian gia công dự kiến ( giờ )</v>
      </c>
    </row>
    <row r="14" spans="1:13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95"/>
      <c r="L14" s="101">
        <v>60</v>
      </c>
      <c r="M14" s="86">
        <f>$I$4*L14/3600+L11/60</f>
        <v>2.083333333333333</v>
      </c>
    </row>
    <row r="15" spans="1:13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95"/>
      <c r="L15" s="101"/>
      <c r="M15" s="87"/>
    </row>
    <row r="16" spans="1:13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95"/>
      <c r="L16" s="101"/>
      <c r="M16" s="87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95"/>
      <c r="L17" s="101"/>
      <c r="M17" s="87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94"/>
      <c r="K18" s="95"/>
      <c r="L18" s="101"/>
      <c r="M18" s="87"/>
    </row>
    <row r="19" spans="1:13" ht="30" customHeight="1" thickBot="1">
      <c r="A19" s="13" t="str">
        <f ca="1">$A$19</f>
        <v>Nhân viên QC:</v>
      </c>
      <c r="B19" s="20"/>
      <c r="C19" s="20"/>
      <c r="D19" s="20"/>
      <c r="E19" s="20"/>
      <c r="F19" s="20"/>
      <c r="G19" s="20"/>
      <c r="H19" s="20"/>
      <c r="I19" s="20"/>
      <c r="J19" s="99"/>
      <c r="K19" s="100"/>
      <c r="L19" s="102"/>
      <c r="M19" s="88"/>
    </row>
    <row r="20" spans="1:13" ht="30" customHeight="1" thickBot="1">
      <c r="A20" s="111" t="s">
        <v>45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3"/>
    </row>
    <row r="21" spans="1:13" ht="30" customHeight="1" thickBot="1">
      <c r="A21" s="5" t="str">
        <f ca="1">$A$9</f>
        <v>Part Number ( Mã bản vẽ )</v>
      </c>
      <c r="B21" s="48" t="s">
        <v>86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9"/>
    </row>
    <row r="22" spans="1:13" ht="30" customHeight="1">
      <c r="A22" s="23" t="str">
        <f ca="1">$A$10</f>
        <v>Ngày/Tháng/Năm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109" t="str">
        <f>'Chân ghế A  - Trái'!$L$10:$M$10</f>
        <v>Thời gian Setup ( phút )</v>
      </c>
      <c r="M22" s="110"/>
    </row>
    <row r="23" spans="1:13" ht="30" customHeight="1">
      <c r="A23" s="25" t="str">
        <f ca="1">$A$11</f>
        <v>SETUP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105">
        <v>0</v>
      </c>
      <c r="M23" s="106"/>
    </row>
    <row r="24" spans="1:13" ht="30" customHeight="1" thickBot="1">
      <c r="A24" s="27" t="str">
        <f ca="1">$A$12</f>
        <v>Nhân viên Setup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107"/>
      <c r="M24" s="108"/>
    </row>
    <row r="25" spans="1:13" ht="49.9" customHeight="1">
      <c r="A25" s="4" t="str">
        <f ca="1">$A$13</f>
        <v>Ngày/Tháng/Năm</v>
      </c>
      <c r="B25" s="16"/>
      <c r="C25" s="16"/>
      <c r="D25" s="16"/>
      <c r="E25" s="16"/>
      <c r="F25" s="16"/>
      <c r="G25" s="16"/>
      <c r="H25" s="16"/>
      <c r="I25" s="16"/>
      <c r="J25" s="92" t="s">
        <v>13</v>
      </c>
      <c r="K25" s="93"/>
      <c r="L25" s="17" t="str">
        <f>'Chân ghế A  - Trái'!L25</f>
        <v>Thời gian gia công / sản phẩm (s)</v>
      </c>
      <c r="M25" s="18" t="str">
        <f>'Chân ghế A  - Trái'!M25</f>
        <v>Tổng thời gian gia công dự kiến ( giờ )</v>
      </c>
    </row>
    <row r="26" spans="1:13" ht="30" customHeight="1">
      <c r="A26" s="9" t="str">
        <f ca="1">$A$14</f>
        <v>Thời gian gia công</v>
      </c>
      <c r="B26" s="10"/>
      <c r="C26" s="10"/>
      <c r="D26" s="10"/>
      <c r="E26" s="10"/>
      <c r="F26" s="10"/>
      <c r="G26" s="10"/>
      <c r="H26" s="10"/>
      <c r="I26" s="10"/>
      <c r="J26" s="94"/>
      <c r="K26" s="95"/>
      <c r="L26" s="101">
        <v>30</v>
      </c>
      <c r="M26" s="86">
        <f>$I$4*L26/3600+L23/60</f>
        <v>0.91666666666666663</v>
      </c>
    </row>
    <row r="27" spans="1:13" ht="30" customHeight="1">
      <c r="A27" s="9" t="str">
        <f ca="1">$A$15</f>
        <v>Hàng đạt:</v>
      </c>
      <c r="B27" s="10"/>
      <c r="C27" s="10"/>
      <c r="D27" s="21"/>
      <c r="E27" s="10"/>
      <c r="F27" s="10"/>
      <c r="G27" s="10"/>
      <c r="H27" s="10"/>
      <c r="I27" s="10"/>
      <c r="J27" s="94"/>
      <c r="K27" s="95"/>
      <c r="L27" s="101"/>
      <c r="M27" s="87"/>
    </row>
    <row r="28" spans="1:13" ht="30" customHeight="1">
      <c r="A28" s="11" t="str">
        <f ca="1">$A$16</f>
        <v>Hàng lỗi:</v>
      </c>
      <c r="B28" s="12"/>
      <c r="C28" s="12"/>
      <c r="D28" s="12"/>
      <c r="E28" s="12"/>
      <c r="F28" s="12"/>
      <c r="G28" s="12"/>
      <c r="H28" s="12"/>
      <c r="I28" s="12"/>
      <c r="J28" s="94"/>
      <c r="K28" s="95"/>
      <c r="L28" s="101"/>
      <c r="M28" s="87"/>
    </row>
    <row r="29" spans="1:13" ht="30" customHeight="1">
      <c r="A29" s="11" t="str">
        <f ca="1">$A$17</f>
        <v>Tổng số lượng sản xuất:</v>
      </c>
      <c r="B29" s="12"/>
      <c r="C29" s="12"/>
      <c r="D29" s="12"/>
      <c r="E29" s="12"/>
      <c r="F29" s="12"/>
      <c r="G29" s="12"/>
      <c r="H29" s="12"/>
      <c r="I29" s="12"/>
      <c r="J29" s="94"/>
      <c r="K29" s="95"/>
      <c r="L29" s="101"/>
      <c r="M29" s="87"/>
    </row>
    <row r="30" spans="1:13" ht="30" customHeight="1">
      <c r="A30" s="13" t="str">
        <f ca="1">$A$18</f>
        <v>Nhân viên SX:</v>
      </c>
      <c r="B30" s="14"/>
      <c r="C30" s="14"/>
      <c r="D30" s="14"/>
      <c r="E30" s="14"/>
      <c r="F30" s="14"/>
      <c r="G30" s="14"/>
      <c r="H30" s="14"/>
      <c r="I30" s="14"/>
      <c r="J30" s="94"/>
      <c r="K30" s="95"/>
      <c r="L30" s="101"/>
      <c r="M30" s="87"/>
    </row>
    <row r="31" spans="1:13" ht="30" customHeight="1" thickBot="1">
      <c r="A31" s="39" t="str">
        <f ca="1">$A$19</f>
        <v>Nhân viên QC:</v>
      </c>
      <c r="B31" s="35"/>
      <c r="C31" s="35"/>
      <c r="D31" s="35"/>
      <c r="E31" s="35"/>
      <c r="F31" s="35"/>
      <c r="G31" s="35"/>
      <c r="H31" s="35"/>
      <c r="I31" s="35"/>
      <c r="J31" s="118"/>
      <c r="K31" s="119"/>
      <c r="L31" s="117"/>
      <c r="M31" s="87"/>
    </row>
    <row r="32" spans="1:13" ht="30" customHeight="1" thickBot="1">
      <c r="A32" s="111" t="s">
        <v>32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3"/>
    </row>
    <row r="33" spans="1:13" ht="30" customHeight="1" thickBot="1">
      <c r="A33" s="41" t="str">
        <f ca="1">$A$9</f>
        <v>Part Number ( Mã bản vẽ )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1"/>
    </row>
    <row r="34" spans="1:13" ht="30" customHeight="1">
      <c r="A34" s="23" t="str">
        <f ca="1">$A$10</f>
        <v>Ngày/Tháng/Năm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109" t="str">
        <f>'Chân ghế A  - Trái'!$L$10:$M$10</f>
        <v>Thời gian Setup ( phút )</v>
      </c>
      <c r="M34" s="110"/>
    </row>
    <row r="35" spans="1:13" ht="30" customHeight="1">
      <c r="A35" s="25" t="str">
        <f ca="1">$A$11</f>
        <v>SETUP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105">
        <v>0</v>
      </c>
      <c r="M35" s="106"/>
    </row>
    <row r="36" spans="1:13" ht="30" customHeight="1" thickBot="1">
      <c r="A36" s="27" t="str">
        <f ca="1">$A$12</f>
        <v>Nhân viên Setup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107"/>
      <c r="M36" s="108"/>
    </row>
    <row r="37" spans="1:13" ht="49.9" customHeight="1">
      <c r="A37" s="4" t="str">
        <f ca="1">$A$13</f>
        <v>Ngày/Tháng/Năm</v>
      </c>
      <c r="B37" s="16"/>
      <c r="C37" s="16"/>
      <c r="D37" s="16"/>
      <c r="E37" s="16"/>
      <c r="F37" s="16"/>
      <c r="G37" s="16"/>
      <c r="H37" s="16"/>
      <c r="I37" s="16"/>
      <c r="J37" s="92" t="s">
        <v>13</v>
      </c>
      <c r="K37" s="93"/>
      <c r="L37" s="17" t="str">
        <f>'Chân ghế A  - Trái'!L25</f>
        <v>Thời gian gia công / sản phẩm (s)</v>
      </c>
      <c r="M37" s="18" t="str">
        <f>'Chân ghế A  - Trái'!M25</f>
        <v>Tổng thời gian gia công dự kiến ( giờ )</v>
      </c>
    </row>
    <row r="38" spans="1:13" ht="30" customHeight="1">
      <c r="A38" s="9" t="str">
        <f ca="1">$A$14</f>
        <v>Thời gian gia công</v>
      </c>
      <c r="B38" s="10"/>
      <c r="C38" s="10"/>
      <c r="D38" s="10"/>
      <c r="E38" s="10"/>
      <c r="F38" s="10"/>
      <c r="G38" s="10"/>
      <c r="H38" s="10"/>
      <c r="I38" s="10"/>
      <c r="J38" s="94"/>
      <c r="K38" s="95"/>
      <c r="L38" s="101">
        <v>40</v>
      </c>
      <c r="M38" s="86">
        <f>$I$4*L38/3600+L35/60</f>
        <v>1.2222222222222223</v>
      </c>
    </row>
    <row r="39" spans="1:13" ht="30" customHeight="1">
      <c r="A39" s="9" t="str">
        <f ca="1">$A$15</f>
        <v>Hàng đạt:</v>
      </c>
      <c r="B39" s="10"/>
      <c r="C39" s="10"/>
      <c r="D39" s="21"/>
      <c r="E39" s="10"/>
      <c r="F39" s="10"/>
      <c r="G39" s="10"/>
      <c r="H39" s="10"/>
      <c r="I39" s="10"/>
      <c r="J39" s="94"/>
      <c r="K39" s="95"/>
      <c r="L39" s="101"/>
      <c r="M39" s="87"/>
    </row>
    <row r="40" spans="1:13" ht="30" customHeight="1">
      <c r="A40" s="11" t="str">
        <f ca="1">$A$16</f>
        <v>Hàng lỗi:</v>
      </c>
      <c r="B40" s="12"/>
      <c r="C40" s="12"/>
      <c r="D40" s="12"/>
      <c r="E40" s="12"/>
      <c r="F40" s="12"/>
      <c r="G40" s="12"/>
      <c r="H40" s="12"/>
      <c r="I40" s="12"/>
      <c r="J40" s="94"/>
      <c r="K40" s="95"/>
      <c r="L40" s="101"/>
      <c r="M40" s="87"/>
    </row>
    <row r="41" spans="1:13" ht="30" customHeight="1">
      <c r="A41" s="11" t="str">
        <f ca="1">$A$17</f>
        <v>Tổng số lượng sản xuất:</v>
      </c>
      <c r="B41" s="12"/>
      <c r="C41" s="12"/>
      <c r="D41" s="12"/>
      <c r="E41" s="12"/>
      <c r="F41" s="12"/>
      <c r="G41" s="12"/>
      <c r="H41" s="12"/>
      <c r="I41" s="12"/>
      <c r="J41" s="94"/>
      <c r="K41" s="95"/>
      <c r="L41" s="101"/>
      <c r="M41" s="87"/>
    </row>
    <row r="42" spans="1:13" ht="30" customHeight="1">
      <c r="A42" s="13" t="str">
        <f ca="1">$A$18</f>
        <v>Nhân viên SX:</v>
      </c>
      <c r="B42" s="14"/>
      <c r="C42" s="14"/>
      <c r="D42" s="14"/>
      <c r="E42" s="14"/>
      <c r="F42" s="14"/>
      <c r="G42" s="14"/>
      <c r="H42" s="14"/>
      <c r="I42" s="14"/>
      <c r="J42" s="94"/>
      <c r="K42" s="95"/>
      <c r="L42" s="101"/>
      <c r="M42" s="87"/>
    </row>
    <row r="43" spans="1:13" ht="30" customHeight="1" thickBot="1">
      <c r="A43" s="13" t="str">
        <f ca="1">$A$19</f>
        <v>Nhân viên QC:</v>
      </c>
      <c r="B43" s="20"/>
      <c r="C43" s="20"/>
      <c r="D43" s="20"/>
      <c r="E43" s="20"/>
      <c r="F43" s="20"/>
      <c r="G43" s="20"/>
      <c r="H43" s="20"/>
      <c r="I43" s="20"/>
      <c r="J43" s="99"/>
      <c r="K43" s="100"/>
      <c r="L43" s="102"/>
      <c r="M43" s="88"/>
    </row>
    <row r="44" spans="1:13" ht="30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"/>
    </row>
    <row r="45" spans="1:13" ht="24.6" customHeight="1">
      <c r="A45" s="60" t="s">
        <v>16</v>
      </c>
      <c r="B45" s="82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9"/>
    </row>
    <row r="46" spans="1:13" ht="24.6" customHeight="1">
      <c r="A46" s="60"/>
      <c r="B46" s="82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90"/>
    </row>
    <row r="47" spans="1:13" ht="24.6" customHeight="1" thickBot="1">
      <c r="A47" s="61"/>
      <c r="B47" s="8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91"/>
    </row>
  </sheetData>
  <mergeCells count="61"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L22:M22"/>
    <mergeCell ref="A8:M8"/>
    <mergeCell ref="B9:M9"/>
    <mergeCell ref="L10:M10"/>
    <mergeCell ref="L11:M12"/>
    <mergeCell ref="J13:K13"/>
    <mergeCell ref="J14:K14"/>
    <mergeCell ref="L14:L19"/>
    <mergeCell ref="M14:M19"/>
    <mergeCell ref="J15:K15"/>
    <mergeCell ref="J16:K16"/>
    <mergeCell ref="J17:K17"/>
    <mergeCell ref="J18:K18"/>
    <mergeCell ref="J19:K19"/>
    <mergeCell ref="A20:M20"/>
    <mergeCell ref="B21:M21"/>
    <mergeCell ref="L23:M24"/>
    <mergeCell ref="J25:K25"/>
    <mergeCell ref="J26:K26"/>
    <mergeCell ref="L26:L31"/>
    <mergeCell ref="M26:M31"/>
    <mergeCell ref="J27:K27"/>
    <mergeCell ref="J28:K28"/>
    <mergeCell ref="J29:K29"/>
    <mergeCell ref="J30:K30"/>
    <mergeCell ref="J31:K31"/>
    <mergeCell ref="M45:M47"/>
    <mergeCell ref="A32:M32"/>
    <mergeCell ref="B33:M33"/>
    <mergeCell ref="L34:M34"/>
    <mergeCell ref="L35:M36"/>
    <mergeCell ref="J37:K37"/>
    <mergeCell ref="J38:K38"/>
    <mergeCell ref="L38:L43"/>
    <mergeCell ref="M38:M43"/>
    <mergeCell ref="J39:K39"/>
    <mergeCell ref="J40:K40"/>
    <mergeCell ref="J41:K41"/>
    <mergeCell ref="J42:K42"/>
    <mergeCell ref="J43:K43"/>
    <mergeCell ref="A45:A47"/>
    <mergeCell ref="B45:L47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M119"/>
  <sheetViews>
    <sheetView topLeftCell="A7" zoomScale="65" zoomScaleNormal="65" workbookViewId="0">
      <selection activeCell="H23" sqref="H23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</cols>
  <sheetData>
    <row r="1" spans="1:13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3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3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3" ht="30" customHeight="1">
      <c r="A4" s="68" t="str">
        <f>'Chân ghế A  - Trái'!$A$4:$B$4</f>
        <v>TÊN BẢN VẼ:</v>
      </c>
      <c r="B4" s="69"/>
      <c r="C4" s="50" t="s">
        <v>48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</f>
        <v>110</v>
      </c>
      <c r="J4" s="46"/>
      <c r="K4" s="46"/>
      <c r="L4" s="46"/>
      <c r="M4" s="47"/>
    </row>
    <row r="5" spans="1:13" ht="30" customHeight="1">
      <c r="A5" s="68" t="str">
        <f>'Chân ghế A  - Trái'!$A$5:$B$5</f>
        <v>MÃ BẢN VẼ:</v>
      </c>
      <c r="B5" s="69"/>
      <c r="C5" s="50" t="s">
        <v>87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3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3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3" ht="39.950000000000003" customHeight="1" thickBot="1">
      <c r="A8" s="111" t="s">
        <v>20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13" ht="30" customHeight="1" thickBot="1">
      <c r="A9" s="5" t="str">
        <f ca="1">$A$9</f>
        <v>Part Number ( Mã bản vẽ )</v>
      </c>
      <c r="B9" s="48" t="s">
        <v>112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9"/>
    </row>
    <row r="10" spans="1:13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09" t="str">
        <f>'Chân ghế A  - Trái'!$L$10:$M$10</f>
        <v>Thời gian Setup ( phút )</v>
      </c>
      <c r="M10" s="110"/>
    </row>
    <row r="11" spans="1:13" ht="30" customHeight="1">
      <c r="A11" s="25" t="str">
        <f ca="1">$A$11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15</v>
      </c>
      <c r="M11" s="106"/>
    </row>
    <row r="12" spans="1:13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3" ht="49.9" customHeight="1">
      <c r="A13" s="4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93"/>
      <c r="L13" s="17" t="str">
        <f>'Chân ghế A  - Trái'!L13</f>
        <v>Thời gian gia công / sản phẩm (s)</v>
      </c>
      <c r="M13" s="18" t="str">
        <f>'Chân ghế A  - Trái'!M13</f>
        <v>Tổng thời gian gia công dự kiến ( giờ )</v>
      </c>
    </row>
    <row r="14" spans="1:13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95"/>
      <c r="L14" s="101">
        <v>70</v>
      </c>
      <c r="M14" s="86">
        <f>$I$4*L14/3600+L11/60</f>
        <v>2.3888888888888888</v>
      </c>
    </row>
    <row r="15" spans="1:13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95"/>
      <c r="L15" s="101"/>
      <c r="M15" s="87"/>
    </row>
    <row r="16" spans="1:13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95"/>
      <c r="L16" s="101"/>
      <c r="M16" s="87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95"/>
      <c r="L17" s="101"/>
      <c r="M17" s="87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94"/>
      <c r="K18" s="95"/>
      <c r="L18" s="101"/>
      <c r="M18" s="87"/>
    </row>
    <row r="19" spans="1:13" ht="30" customHeight="1" thickBot="1">
      <c r="A19" s="39" t="str">
        <f ca="1">$A$19</f>
        <v>Nhân viên QC:</v>
      </c>
      <c r="B19" s="35"/>
      <c r="C19" s="35"/>
      <c r="D19" s="35"/>
      <c r="E19" s="35"/>
      <c r="F19" s="35"/>
      <c r="G19" s="35"/>
      <c r="H19" s="35"/>
      <c r="I19" s="35"/>
      <c r="J19" s="118"/>
      <c r="K19" s="119"/>
      <c r="L19" s="117"/>
      <c r="M19" s="87"/>
    </row>
    <row r="20" spans="1:13" ht="30" customHeight="1" thickBot="1">
      <c r="A20" s="111" t="s">
        <v>45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3"/>
    </row>
    <row r="21" spans="1:13" ht="30" customHeight="1" thickBot="1">
      <c r="A21" s="41" t="str">
        <f ca="1">$A$9</f>
        <v>Part Number ( Mã bản vẽ )</v>
      </c>
      <c r="B21" s="120" t="s">
        <v>87</v>
      </c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1"/>
    </row>
    <row r="22" spans="1:13" ht="30" customHeight="1">
      <c r="A22" s="23" t="str">
        <f ca="1">$A$10</f>
        <v>Ngày/Tháng/Năm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109" t="str">
        <f>'Chân ghế A  - Trái'!$L$10:$M$10</f>
        <v>Thời gian Setup ( phút )</v>
      </c>
      <c r="M22" s="110"/>
    </row>
    <row r="23" spans="1:13" ht="30" customHeight="1">
      <c r="A23" s="25" t="str">
        <f ca="1">$A$11</f>
        <v>SETUP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105">
        <v>0</v>
      </c>
      <c r="M23" s="106"/>
    </row>
    <row r="24" spans="1:13" ht="30" customHeight="1" thickBot="1">
      <c r="A24" s="27" t="str">
        <f ca="1">$A$12</f>
        <v>Nhân viên Setup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107"/>
      <c r="M24" s="108"/>
    </row>
    <row r="25" spans="1:13" ht="49.9" customHeight="1">
      <c r="A25" s="4" t="str">
        <f ca="1">$A$13</f>
        <v>Ngày/Tháng/Năm</v>
      </c>
      <c r="B25" s="16"/>
      <c r="C25" s="16"/>
      <c r="D25" s="16"/>
      <c r="E25" s="16"/>
      <c r="F25" s="16"/>
      <c r="G25" s="16"/>
      <c r="H25" s="16"/>
      <c r="I25" s="16"/>
      <c r="J25" s="92" t="s">
        <v>13</v>
      </c>
      <c r="K25" s="93"/>
      <c r="L25" s="17" t="str">
        <f>'Chân ghế A  - Trái'!L25</f>
        <v>Thời gian gia công / sản phẩm (s)</v>
      </c>
      <c r="M25" s="18" t="str">
        <f>'Chân ghế A  - Trái'!M25</f>
        <v>Tổng thời gian gia công dự kiến ( giờ )</v>
      </c>
    </row>
    <row r="26" spans="1:13" ht="30" customHeight="1">
      <c r="A26" s="9" t="str">
        <f ca="1">$A$14</f>
        <v>Thời gian gia công</v>
      </c>
      <c r="B26" s="10"/>
      <c r="C26" s="10"/>
      <c r="D26" s="10"/>
      <c r="E26" s="10"/>
      <c r="F26" s="10"/>
      <c r="G26" s="10"/>
      <c r="H26" s="10"/>
      <c r="I26" s="10"/>
      <c r="J26" s="94"/>
      <c r="K26" s="95"/>
      <c r="L26" s="101">
        <v>60</v>
      </c>
      <c r="M26" s="86">
        <f>$I$4*L26/3600+L23/60</f>
        <v>1.8333333333333333</v>
      </c>
    </row>
    <row r="27" spans="1:13" ht="30" customHeight="1">
      <c r="A27" s="9" t="str">
        <f ca="1">$A$15</f>
        <v>Hàng đạt:</v>
      </c>
      <c r="B27" s="10"/>
      <c r="C27" s="10"/>
      <c r="D27" s="21"/>
      <c r="E27" s="10"/>
      <c r="F27" s="10"/>
      <c r="G27" s="10"/>
      <c r="H27" s="10"/>
      <c r="I27" s="10"/>
      <c r="J27" s="94"/>
      <c r="K27" s="95"/>
      <c r="L27" s="101"/>
      <c r="M27" s="87"/>
    </row>
    <row r="28" spans="1:13" ht="30" customHeight="1">
      <c r="A28" s="11" t="str">
        <f ca="1">$A$16</f>
        <v>Hàng lỗi:</v>
      </c>
      <c r="B28" s="12"/>
      <c r="C28" s="12"/>
      <c r="D28" s="12"/>
      <c r="E28" s="12"/>
      <c r="F28" s="12"/>
      <c r="G28" s="12"/>
      <c r="H28" s="12"/>
      <c r="I28" s="12"/>
      <c r="J28" s="94"/>
      <c r="K28" s="95"/>
      <c r="L28" s="101"/>
      <c r="M28" s="87"/>
    </row>
    <row r="29" spans="1:13" ht="30" customHeight="1">
      <c r="A29" s="11" t="str">
        <f ca="1">$A$17</f>
        <v>Tổng số lượng sản xuất:</v>
      </c>
      <c r="B29" s="12"/>
      <c r="C29" s="12"/>
      <c r="D29" s="12"/>
      <c r="E29" s="12"/>
      <c r="F29" s="12"/>
      <c r="G29" s="12"/>
      <c r="H29" s="12"/>
      <c r="I29" s="12"/>
      <c r="J29" s="94"/>
      <c r="K29" s="95"/>
      <c r="L29" s="101"/>
      <c r="M29" s="87"/>
    </row>
    <row r="30" spans="1:13" ht="30" customHeight="1">
      <c r="A30" s="13" t="str">
        <f ca="1">$A$18</f>
        <v>Nhân viên SX:</v>
      </c>
      <c r="B30" s="14"/>
      <c r="C30" s="14"/>
      <c r="D30" s="14"/>
      <c r="E30" s="14"/>
      <c r="F30" s="14"/>
      <c r="G30" s="14"/>
      <c r="H30" s="14"/>
      <c r="I30" s="14"/>
      <c r="J30" s="94"/>
      <c r="K30" s="95"/>
      <c r="L30" s="101"/>
      <c r="M30" s="87"/>
    </row>
    <row r="31" spans="1:13" ht="30" customHeight="1" thickBot="1">
      <c r="A31" s="39" t="str">
        <f ca="1">$A$19</f>
        <v>Nhân viên QC:</v>
      </c>
      <c r="B31" s="35"/>
      <c r="C31" s="35"/>
      <c r="D31" s="35"/>
      <c r="E31" s="35"/>
      <c r="F31" s="35"/>
      <c r="G31" s="35"/>
      <c r="H31" s="35"/>
      <c r="I31" s="35"/>
      <c r="J31" s="118"/>
      <c r="K31" s="119"/>
      <c r="L31" s="117"/>
      <c r="M31" s="87"/>
    </row>
    <row r="32" spans="1:13" ht="30" customHeight="1" thickBot="1">
      <c r="A32" s="111" t="s">
        <v>49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3"/>
    </row>
    <row r="33" spans="1:13" ht="30" customHeight="1" thickBot="1">
      <c r="A33" s="41" t="str">
        <f ca="1">$A$9</f>
        <v>Part Number ( Mã bản vẽ )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1"/>
    </row>
    <row r="34" spans="1:13" ht="30" customHeight="1">
      <c r="A34" s="23" t="str">
        <f ca="1">$A$10</f>
        <v>Ngày/Tháng/Năm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109" t="str">
        <f>'Chân ghế A  - Trái'!$L$10:$M$10</f>
        <v>Thời gian Setup ( phút )</v>
      </c>
      <c r="M34" s="110"/>
    </row>
    <row r="35" spans="1:13" ht="30" customHeight="1">
      <c r="A35" s="25" t="str">
        <f ca="1">$A$11</f>
        <v>SETUP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105" t="s">
        <v>34</v>
      </c>
      <c r="M35" s="106"/>
    </row>
    <row r="36" spans="1:13" ht="30" customHeight="1" thickBot="1">
      <c r="A36" s="27" t="str">
        <f ca="1">$A$12</f>
        <v>Nhân viên Setup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107"/>
      <c r="M36" s="108"/>
    </row>
    <row r="37" spans="1:13" ht="50.1" customHeight="1">
      <c r="A37" s="4" t="str">
        <f ca="1">$A$13</f>
        <v>Ngày/Tháng/Năm</v>
      </c>
      <c r="B37" s="16"/>
      <c r="C37" s="16"/>
      <c r="D37" s="16"/>
      <c r="E37" s="16"/>
      <c r="F37" s="16"/>
      <c r="G37" s="16"/>
      <c r="H37" s="16"/>
      <c r="I37" s="16"/>
      <c r="J37" s="92" t="s">
        <v>13</v>
      </c>
      <c r="K37" s="93"/>
      <c r="L37" s="17" t="str">
        <f>'Chân ghế A  - Trái'!L37</f>
        <v>Thời gian gia công / sản phẩm (s)</v>
      </c>
      <c r="M37" s="18" t="str">
        <f>'Chân ghế A  - Trái'!M37</f>
        <v>Tổng thời gian gia công dự kiến ( giờ )</v>
      </c>
    </row>
    <row r="38" spans="1:13" ht="30" customHeight="1">
      <c r="A38" s="9" t="str">
        <f ca="1">$A$14</f>
        <v>Thời gian gia công</v>
      </c>
      <c r="B38" s="10"/>
      <c r="C38" s="10"/>
      <c r="D38" s="10"/>
      <c r="E38" s="10"/>
      <c r="F38" s="10"/>
      <c r="G38" s="10"/>
      <c r="H38" s="10"/>
      <c r="I38" s="10"/>
      <c r="J38" s="94"/>
      <c r="K38" s="95"/>
      <c r="L38" s="101">
        <v>40</v>
      </c>
      <c r="M38" s="86">
        <f>$I$4*L38/3600</f>
        <v>1.2222222222222223</v>
      </c>
    </row>
    <row r="39" spans="1:13" ht="30" customHeight="1">
      <c r="A39" s="9" t="str">
        <f ca="1">$A$15</f>
        <v>Hàng đạt:</v>
      </c>
      <c r="B39" s="10"/>
      <c r="C39" s="10"/>
      <c r="D39" s="21"/>
      <c r="E39" s="10"/>
      <c r="F39" s="10"/>
      <c r="G39" s="10"/>
      <c r="H39" s="10"/>
      <c r="I39" s="10"/>
      <c r="J39" s="94"/>
      <c r="K39" s="95"/>
      <c r="L39" s="101"/>
      <c r="M39" s="87"/>
    </row>
    <row r="40" spans="1:13" ht="30" customHeight="1">
      <c r="A40" s="11" t="str">
        <f ca="1">$A$16</f>
        <v>Hàng lỗi:</v>
      </c>
      <c r="B40" s="12"/>
      <c r="C40" s="12"/>
      <c r="D40" s="12"/>
      <c r="E40" s="12"/>
      <c r="F40" s="12"/>
      <c r="G40" s="12"/>
      <c r="H40" s="12"/>
      <c r="I40" s="12"/>
      <c r="J40" s="94"/>
      <c r="K40" s="95"/>
      <c r="L40" s="101"/>
      <c r="M40" s="87"/>
    </row>
    <row r="41" spans="1:13" ht="30" customHeight="1">
      <c r="A41" s="11" t="str">
        <f ca="1">$A$17</f>
        <v>Tổng số lượng sản xuất:</v>
      </c>
      <c r="B41" s="12"/>
      <c r="C41" s="12"/>
      <c r="D41" s="12"/>
      <c r="E41" s="12"/>
      <c r="F41" s="12"/>
      <c r="G41" s="12"/>
      <c r="H41" s="12"/>
      <c r="I41" s="12"/>
      <c r="J41" s="94"/>
      <c r="K41" s="95"/>
      <c r="L41" s="101"/>
      <c r="M41" s="87"/>
    </row>
    <row r="42" spans="1:13" ht="30" customHeight="1">
      <c r="A42" s="13" t="str">
        <f ca="1">$A$18</f>
        <v>Nhân viên SX:</v>
      </c>
      <c r="B42" s="14"/>
      <c r="C42" s="14"/>
      <c r="D42" s="14"/>
      <c r="E42" s="14"/>
      <c r="F42" s="14"/>
      <c r="G42" s="14"/>
      <c r="H42" s="14"/>
      <c r="I42" s="14"/>
      <c r="J42" s="94"/>
      <c r="K42" s="95"/>
      <c r="L42" s="101"/>
      <c r="M42" s="87"/>
    </row>
    <row r="43" spans="1:13" ht="30" customHeight="1" thickBot="1">
      <c r="A43" s="39" t="str">
        <f ca="1">$A$19</f>
        <v>Nhân viên QC:</v>
      </c>
      <c r="B43" s="35"/>
      <c r="C43" s="35"/>
      <c r="D43" s="35"/>
      <c r="E43" s="35"/>
      <c r="F43" s="35"/>
      <c r="G43" s="35"/>
      <c r="H43" s="35"/>
      <c r="I43" s="35"/>
      <c r="J43" s="118"/>
      <c r="K43" s="119"/>
      <c r="L43" s="117"/>
      <c r="M43" s="87"/>
    </row>
    <row r="44" spans="1:13" ht="30" customHeight="1" thickBot="1">
      <c r="A44" s="111" t="s">
        <v>41</v>
      </c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3"/>
    </row>
    <row r="45" spans="1:13" ht="30" customHeight="1" thickBot="1">
      <c r="A45" s="41" t="str">
        <f ca="1">$A$9</f>
        <v>Part Number ( Mã bản vẽ )</v>
      </c>
      <c r="B45" s="120" t="s">
        <v>87</v>
      </c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1"/>
    </row>
    <row r="46" spans="1:13" ht="30" customHeight="1">
      <c r="A46" s="23" t="str">
        <f ca="1">$A$10</f>
        <v>Ngày/Tháng/Năm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109" t="str">
        <f>'Chân ghế A  - Trái'!$L$10:$M$10</f>
        <v>Thời gian Setup ( phút )</v>
      </c>
      <c r="M46" s="110"/>
    </row>
    <row r="47" spans="1:13" ht="30" customHeight="1">
      <c r="A47" s="25" t="str">
        <f ca="1">$A$11</f>
        <v>SETUP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105">
        <v>30</v>
      </c>
      <c r="M47" s="106"/>
    </row>
    <row r="48" spans="1:13" ht="30" customHeight="1" thickBot="1">
      <c r="A48" s="27" t="str">
        <f ca="1">$A$12</f>
        <v>Nhân viên Setup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107"/>
      <c r="M48" s="108"/>
    </row>
    <row r="49" spans="1:13" ht="49.9" customHeight="1">
      <c r="A49" s="4" t="str">
        <f ca="1">$A$13</f>
        <v>Ngày/Tháng/Năm</v>
      </c>
      <c r="B49" s="16"/>
      <c r="C49" s="16"/>
      <c r="D49" s="16"/>
      <c r="E49" s="16"/>
      <c r="F49" s="16"/>
      <c r="G49" s="16"/>
      <c r="H49" s="16"/>
      <c r="I49" s="16"/>
      <c r="J49" s="92" t="s">
        <v>13</v>
      </c>
      <c r="K49" s="93"/>
      <c r="L49" s="17" t="str">
        <f>'Chân ghế A  - Trái'!L37</f>
        <v>Thời gian gia công / sản phẩm (s)</v>
      </c>
      <c r="M49" s="18" t="str">
        <f>'Chân ghế A  - Trái'!M37</f>
        <v>Tổng thời gian gia công dự kiến ( giờ )</v>
      </c>
    </row>
    <row r="50" spans="1:13" ht="30" customHeight="1">
      <c r="A50" s="9" t="str">
        <f ca="1">$A$14</f>
        <v>Thời gian gia công</v>
      </c>
      <c r="B50" s="10"/>
      <c r="C50" s="10"/>
      <c r="D50" s="10"/>
      <c r="E50" s="10"/>
      <c r="F50" s="10"/>
      <c r="G50" s="10"/>
      <c r="H50" s="10"/>
      <c r="I50" s="10"/>
      <c r="J50" s="94"/>
      <c r="K50" s="95"/>
      <c r="L50" s="101">
        <v>30</v>
      </c>
      <c r="M50" s="86">
        <f>$I$4*L50/3600+L47/60</f>
        <v>1.4166666666666665</v>
      </c>
    </row>
    <row r="51" spans="1:13" ht="30" customHeight="1">
      <c r="A51" s="9" t="str">
        <f ca="1">$A$15</f>
        <v>Hàng đạt:</v>
      </c>
      <c r="B51" s="10"/>
      <c r="C51" s="10"/>
      <c r="D51" s="21"/>
      <c r="E51" s="10"/>
      <c r="F51" s="10"/>
      <c r="G51" s="10"/>
      <c r="H51" s="10"/>
      <c r="I51" s="10"/>
      <c r="J51" s="94"/>
      <c r="K51" s="95"/>
      <c r="L51" s="101"/>
      <c r="M51" s="87"/>
    </row>
    <row r="52" spans="1:13" ht="30" customHeight="1">
      <c r="A52" s="11" t="str">
        <f ca="1">$A$16</f>
        <v>Hàng lỗi:</v>
      </c>
      <c r="B52" s="12"/>
      <c r="C52" s="12"/>
      <c r="D52" s="12"/>
      <c r="E52" s="12"/>
      <c r="F52" s="12"/>
      <c r="G52" s="12"/>
      <c r="H52" s="12"/>
      <c r="I52" s="12"/>
      <c r="J52" s="94"/>
      <c r="K52" s="95"/>
      <c r="L52" s="101"/>
      <c r="M52" s="87"/>
    </row>
    <row r="53" spans="1:13" ht="30" customHeight="1">
      <c r="A53" s="11" t="str">
        <f ca="1">$A$17</f>
        <v>Tổng số lượng sản xuất:</v>
      </c>
      <c r="B53" s="12"/>
      <c r="C53" s="12"/>
      <c r="D53" s="12"/>
      <c r="E53" s="12"/>
      <c r="F53" s="12"/>
      <c r="G53" s="12"/>
      <c r="H53" s="12"/>
      <c r="I53" s="12"/>
      <c r="J53" s="94"/>
      <c r="K53" s="95"/>
      <c r="L53" s="101"/>
      <c r="M53" s="87"/>
    </row>
    <row r="54" spans="1:13" ht="30" customHeight="1">
      <c r="A54" s="13" t="str">
        <f ca="1">$A$18</f>
        <v>Nhân viên SX:</v>
      </c>
      <c r="B54" s="14"/>
      <c r="C54" s="14"/>
      <c r="D54" s="14"/>
      <c r="E54" s="14"/>
      <c r="F54" s="14"/>
      <c r="G54" s="14"/>
      <c r="H54" s="14"/>
      <c r="I54" s="14"/>
      <c r="J54" s="94"/>
      <c r="K54" s="95"/>
      <c r="L54" s="101"/>
      <c r="M54" s="87"/>
    </row>
    <row r="55" spans="1:13" ht="30" customHeight="1" thickBot="1">
      <c r="A55" s="13" t="str">
        <f ca="1">$A$19</f>
        <v>Nhân viên QC:</v>
      </c>
      <c r="B55" s="20"/>
      <c r="C55" s="20"/>
      <c r="D55" s="20"/>
      <c r="E55" s="20"/>
      <c r="F55" s="20"/>
      <c r="G55" s="20"/>
      <c r="H55" s="20"/>
      <c r="I55" s="20"/>
      <c r="J55" s="99"/>
      <c r="K55" s="100"/>
      <c r="L55" s="102"/>
      <c r="M55" s="88"/>
    </row>
    <row r="56" spans="1:13" ht="30" customHeight="1" thickBot="1">
      <c r="A56" s="111" t="s">
        <v>50</v>
      </c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3"/>
    </row>
    <row r="57" spans="1:13" ht="30" customHeight="1" thickBot="1">
      <c r="A57" s="5" t="str">
        <f ca="1">$A$9</f>
        <v>Part Number ( Mã bản vẽ )</v>
      </c>
      <c r="B57" s="114" t="s">
        <v>87</v>
      </c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6"/>
    </row>
    <row r="58" spans="1:13" ht="30" customHeight="1">
      <c r="A58" s="23" t="str">
        <f ca="1">$A$10</f>
        <v>Ngày/Tháng/Năm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109" t="str">
        <f>'Chân ghế A  - Trái'!$L$10:$M$10</f>
        <v>Thời gian Setup ( phút )</v>
      </c>
      <c r="M58" s="110"/>
    </row>
    <row r="59" spans="1:13" ht="30" customHeight="1">
      <c r="A59" s="25" t="str">
        <f ca="1">$A$11</f>
        <v>SETUP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105">
        <v>60</v>
      </c>
      <c r="M59" s="106"/>
    </row>
    <row r="60" spans="1:13" ht="30" customHeight="1" thickBot="1">
      <c r="A60" s="27" t="str">
        <f ca="1">$A$12</f>
        <v>Nhân viên Setup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107"/>
      <c r="M60" s="108"/>
    </row>
    <row r="61" spans="1:13" ht="49.9" customHeight="1">
      <c r="A61" s="4" t="str">
        <f ca="1">$A$13</f>
        <v>Ngày/Tháng/Năm</v>
      </c>
      <c r="B61" s="6"/>
      <c r="C61" s="6"/>
      <c r="D61" s="6"/>
      <c r="E61" s="6"/>
      <c r="F61" s="6"/>
      <c r="G61" s="6"/>
      <c r="H61" s="6"/>
      <c r="I61" s="6"/>
      <c r="J61" s="103" t="str">
        <f>$J$13</f>
        <v>Tổng cộng</v>
      </c>
      <c r="K61" s="104"/>
      <c r="L61" s="7" t="str">
        <f>$L$13</f>
        <v>Thời gian gia công / sản phẩm (s)</v>
      </c>
      <c r="M61" s="8" t="str">
        <f>$M$13</f>
        <v>Tổng thời gian gia công dự kiến ( giờ )</v>
      </c>
    </row>
    <row r="62" spans="1:13" ht="30" customHeight="1">
      <c r="A62" s="9" t="str">
        <f ca="1">$A$14</f>
        <v>Thời gian gia công</v>
      </c>
      <c r="B62" s="10"/>
      <c r="C62" s="10"/>
      <c r="D62" s="10"/>
      <c r="E62" s="10"/>
      <c r="F62" s="10"/>
      <c r="G62" s="10"/>
      <c r="H62" s="10"/>
      <c r="I62" s="10"/>
      <c r="J62" s="94"/>
      <c r="K62" s="95"/>
      <c r="L62" s="101">
        <v>60</v>
      </c>
      <c r="M62" s="86">
        <f>$I$4*L62/3600+L59/60</f>
        <v>2.833333333333333</v>
      </c>
    </row>
    <row r="63" spans="1:13" ht="30" customHeight="1">
      <c r="A63" s="9" t="str">
        <f ca="1">$A$15</f>
        <v>Hàng đạt:</v>
      </c>
      <c r="B63" s="10"/>
      <c r="C63" s="10"/>
      <c r="D63" s="10"/>
      <c r="E63" s="10"/>
      <c r="F63" s="10"/>
      <c r="G63" s="10"/>
      <c r="H63" s="10"/>
      <c r="I63" s="10"/>
      <c r="J63" s="94"/>
      <c r="K63" s="95"/>
      <c r="L63" s="101"/>
      <c r="M63" s="87"/>
    </row>
    <row r="64" spans="1:13" ht="30" customHeight="1">
      <c r="A64" s="11" t="str">
        <f ca="1">$A$16</f>
        <v>Hàng lỗi:</v>
      </c>
      <c r="B64" s="12"/>
      <c r="C64" s="12"/>
      <c r="D64" s="12"/>
      <c r="E64" s="12"/>
      <c r="F64" s="12"/>
      <c r="G64" s="12"/>
      <c r="H64" s="12"/>
      <c r="I64" s="12"/>
      <c r="J64" s="94"/>
      <c r="K64" s="95"/>
      <c r="L64" s="101"/>
      <c r="M64" s="87"/>
    </row>
    <row r="65" spans="1:13" ht="30" customHeight="1">
      <c r="A65" s="11" t="str">
        <f ca="1">$A$17</f>
        <v>Tổng số lượng sản xuất:</v>
      </c>
      <c r="B65" s="12"/>
      <c r="C65" s="12"/>
      <c r="D65" s="12"/>
      <c r="E65" s="12"/>
      <c r="F65" s="12"/>
      <c r="G65" s="12"/>
      <c r="H65" s="12"/>
      <c r="I65" s="12"/>
      <c r="J65" s="94"/>
      <c r="K65" s="95"/>
      <c r="L65" s="101"/>
      <c r="M65" s="87"/>
    </row>
    <row r="66" spans="1:13" ht="30" customHeight="1">
      <c r="A66" s="13" t="str">
        <f ca="1">$A$18</f>
        <v>Nhân viên SX:</v>
      </c>
      <c r="B66" s="14"/>
      <c r="C66" s="14"/>
      <c r="D66" s="14"/>
      <c r="E66" s="14"/>
      <c r="F66" s="14"/>
      <c r="G66" s="14"/>
      <c r="H66" s="14"/>
      <c r="I66" s="14"/>
      <c r="J66" s="94"/>
      <c r="K66" s="95"/>
      <c r="L66" s="101"/>
      <c r="M66" s="87"/>
    </row>
    <row r="67" spans="1:13" ht="30" customHeight="1" thickBot="1">
      <c r="A67" s="13" t="str">
        <f ca="1">$A$19</f>
        <v>Nhân viên QC:</v>
      </c>
      <c r="B67" s="35"/>
      <c r="C67" s="35"/>
      <c r="D67" s="35"/>
      <c r="E67" s="35"/>
      <c r="F67" s="35"/>
      <c r="G67" s="35"/>
      <c r="H67" s="35"/>
      <c r="I67" s="35"/>
      <c r="J67" s="118"/>
      <c r="K67" s="119"/>
      <c r="L67" s="117"/>
      <c r="M67" s="87"/>
    </row>
    <row r="68" spans="1:13" ht="30" customHeight="1" thickBot="1">
      <c r="A68" s="111" t="s">
        <v>39</v>
      </c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3"/>
    </row>
    <row r="69" spans="1:13" ht="30" customHeight="1" thickBot="1">
      <c r="A69" s="5" t="str">
        <f ca="1">$A$9</f>
        <v>Part Number ( Mã bản vẽ )</v>
      </c>
      <c r="B69" s="114" t="s">
        <v>87</v>
      </c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6"/>
    </row>
    <row r="70" spans="1:13" ht="30" customHeight="1">
      <c r="A70" s="23" t="str">
        <f ca="1">$A$10</f>
        <v>Ngày/Tháng/Năm</v>
      </c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109" t="str">
        <f>'Chân ghế A  - Trái'!$L$10:$M$10</f>
        <v>Thời gian Setup ( phút )</v>
      </c>
      <c r="M70" s="110"/>
    </row>
    <row r="71" spans="1:13" ht="30" customHeight="1">
      <c r="A71" s="25" t="str">
        <f ca="1">$A$11</f>
        <v>SETUP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105">
        <v>0</v>
      </c>
      <c r="M71" s="106"/>
    </row>
    <row r="72" spans="1:13" ht="30" customHeight="1" thickBot="1">
      <c r="A72" s="27" t="str">
        <f ca="1">$A$12</f>
        <v>Nhân viên Setup</v>
      </c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107"/>
      <c r="M72" s="108"/>
    </row>
    <row r="73" spans="1:13" ht="49.9" customHeight="1">
      <c r="A73" s="4" t="str">
        <f ca="1">$A$13</f>
        <v>Ngày/Tháng/Năm</v>
      </c>
      <c r="B73" s="6"/>
      <c r="C73" s="6"/>
      <c r="D73" s="6"/>
      <c r="E73" s="6"/>
      <c r="F73" s="6"/>
      <c r="G73" s="6"/>
      <c r="H73" s="6"/>
      <c r="I73" s="6"/>
      <c r="J73" s="103" t="str">
        <f>$J$13</f>
        <v>Tổng cộng</v>
      </c>
      <c r="K73" s="104"/>
      <c r="L73" s="7" t="str">
        <f>$L$13</f>
        <v>Thời gian gia công / sản phẩm (s)</v>
      </c>
      <c r="M73" s="8" t="str">
        <f>$M$13</f>
        <v>Tổng thời gian gia công dự kiến ( giờ )</v>
      </c>
    </row>
    <row r="74" spans="1:13" ht="30" customHeight="1">
      <c r="A74" s="9" t="str">
        <f ca="1">$A$14</f>
        <v>Thời gian gia công</v>
      </c>
      <c r="B74" s="10"/>
      <c r="C74" s="10"/>
      <c r="D74" s="10"/>
      <c r="E74" s="10"/>
      <c r="F74" s="10"/>
      <c r="G74" s="10"/>
      <c r="H74" s="10"/>
      <c r="I74" s="10"/>
      <c r="J74" s="94"/>
      <c r="K74" s="95"/>
      <c r="L74" s="101">
        <v>60</v>
      </c>
      <c r="M74" s="86">
        <f>$I$4*L74/3600+L71/60</f>
        <v>1.8333333333333333</v>
      </c>
    </row>
    <row r="75" spans="1:13" ht="30" customHeight="1">
      <c r="A75" s="9" t="str">
        <f ca="1">$A$15</f>
        <v>Hàng đạt:</v>
      </c>
      <c r="B75" s="10"/>
      <c r="C75" s="10"/>
      <c r="D75" s="10"/>
      <c r="E75" s="10"/>
      <c r="F75" s="10"/>
      <c r="G75" s="10"/>
      <c r="H75" s="10"/>
      <c r="I75" s="10"/>
      <c r="J75" s="94"/>
      <c r="K75" s="95"/>
      <c r="L75" s="101"/>
      <c r="M75" s="87"/>
    </row>
    <row r="76" spans="1:13" ht="30" customHeight="1">
      <c r="A76" s="11" t="str">
        <f ca="1">$A$16</f>
        <v>Hàng lỗi:</v>
      </c>
      <c r="B76" s="12"/>
      <c r="C76" s="12"/>
      <c r="D76" s="12"/>
      <c r="E76" s="12"/>
      <c r="F76" s="12"/>
      <c r="G76" s="12"/>
      <c r="H76" s="12"/>
      <c r="I76" s="12"/>
      <c r="J76" s="94"/>
      <c r="K76" s="95"/>
      <c r="L76" s="101"/>
      <c r="M76" s="87"/>
    </row>
    <row r="77" spans="1:13" ht="30" customHeight="1">
      <c r="A77" s="11" t="str">
        <f ca="1">$A$17</f>
        <v>Tổng số lượng sản xuất:</v>
      </c>
      <c r="B77" s="12"/>
      <c r="C77" s="12"/>
      <c r="D77" s="12"/>
      <c r="E77" s="12"/>
      <c r="F77" s="12"/>
      <c r="G77" s="12"/>
      <c r="H77" s="12"/>
      <c r="I77" s="12"/>
      <c r="J77" s="94"/>
      <c r="K77" s="95"/>
      <c r="L77" s="101"/>
      <c r="M77" s="87"/>
    </row>
    <row r="78" spans="1:13" ht="30" customHeight="1">
      <c r="A78" s="13" t="str">
        <f ca="1">$A$18</f>
        <v>Nhân viên SX:</v>
      </c>
      <c r="B78" s="14"/>
      <c r="C78" s="14"/>
      <c r="D78" s="14"/>
      <c r="E78" s="14"/>
      <c r="F78" s="14"/>
      <c r="G78" s="14"/>
      <c r="H78" s="14"/>
      <c r="I78" s="14"/>
      <c r="J78" s="94"/>
      <c r="K78" s="95"/>
      <c r="L78" s="101"/>
      <c r="M78" s="87"/>
    </row>
    <row r="79" spans="1:13" ht="30" customHeight="1" thickBot="1">
      <c r="A79" s="13" t="str">
        <f ca="1">$A$19</f>
        <v>Nhân viên QC:</v>
      </c>
      <c r="B79" s="35"/>
      <c r="C79" s="35"/>
      <c r="D79" s="35"/>
      <c r="E79" s="35"/>
      <c r="F79" s="35"/>
      <c r="G79" s="35"/>
      <c r="H79" s="35"/>
      <c r="I79" s="35"/>
      <c r="J79" s="118"/>
      <c r="K79" s="119"/>
      <c r="L79" s="117"/>
      <c r="M79" s="87"/>
    </row>
    <row r="80" spans="1:13" ht="30" customHeight="1" thickBot="1">
      <c r="A80" s="111" t="s">
        <v>51</v>
      </c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3"/>
    </row>
    <row r="81" spans="1:13" ht="30" customHeight="1" thickBot="1">
      <c r="A81" s="5" t="str">
        <f ca="1">$A$9</f>
        <v>Part Number ( Mã bản vẽ )</v>
      </c>
      <c r="B81" s="114" t="s">
        <v>87</v>
      </c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6"/>
    </row>
    <row r="82" spans="1:13" ht="30" customHeight="1">
      <c r="A82" s="23" t="str">
        <f ca="1">$A$10</f>
        <v>Ngày/Tháng/Năm</v>
      </c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109" t="str">
        <f>'Chân ghế A  - Trái'!$L$10:$M$10</f>
        <v>Thời gian Setup ( phút )</v>
      </c>
      <c r="M82" s="110"/>
    </row>
    <row r="83" spans="1:13" ht="30" customHeight="1">
      <c r="A83" s="25" t="str">
        <f ca="1">$A$11</f>
        <v>SETUP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105">
        <v>60</v>
      </c>
      <c r="M83" s="106"/>
    </row>
    <row r="84" spans="1:13" ht="30" customHeight="1" thickBot="1">
      <c r="A84" s="27" t="str">
        <f ca="1">$A$12</f>
        <v>Nhân viên Setup</v>
      </c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107"/>
      <c r="M84" s="108"/>
    </row>
    <row r="85" spans="1:13" ht="49.9" customHeight="1">
      <c r="A85" s="4" t="str">
        <f ca="1">$A$13</f>
        <v>Ngày/Tháng/Năm</v>
      </c>
      <c r="B85" s="6"/>
      <c r="C85" s="6"/>
      <c r="D85" s="6"/>
      <c r="E85" s="6"/>
      <c r="F85" s="6"/>
      <c r="G85" s="6"/>
      <c r="H85" s="6"/>
      <c r="I85" s="6"/>
      <c r="J85" s="103" t="str">
        <f>$J$13</f>
        <v>Tổng cộng</v>
      </c>
      <c r="K85" s="104"/>
      <c r="L85" s="7" t="str">
        <f>$L$13</f>
        <v>Thời gian gia công / sản phẩm (s)</v>
      </c>
      <c r="M85" s="8" t="str">
        <f>$M$13</f>
        <v>Tổng thời gian gia công dự kiến ( giờ )</v>
      </c>
    </row>
    <row r="86" spans="1:13" ht="30" customHeight="1">
      <c r="A86" s="9" t="str">
        <f ca="1">$A$14</f>
        <v>Thời gian gia công</v>
      </c>
      <c r="B86" s="10"/>
      <c r="C86" s="10"/>
      <c r="D86" s="10"/>
      <c r="E86" s="10"/>
      <c r="F86" s="10"/>
      <c r="G86" s="10"/>
      <c r="H86" s="10"/>
      <c r="I86" s="10"/>
      <c r="J86" s="94"/>
      <c r="K86" s="95"/>
      <c r="L86" s="101">
        <v>90</v>
      </c>
      <c r="M86" s="86">
        <f>$I$4*L86/3600+L83/60</f>
        <v>3.75</v>
      </c>
    </row>
    <row r="87" spans="1:13" ht="30" customHeight="1">
      <c r="A87" s="9" t="str">
        <f ca="1">$A$15</f>
        <v>Hàng đạt:</v>
      </c>
      <c r="B87" s="10"/>
      <c r="C87" s="10"/>
      <c r="D87" s="10"/>
      <c r="E87" s="10"/>
      <c r="F87" s="10"/>
      <c r="G87" s="10"/>
      <c r="H87" s="10"/>
      <c r="I87" s="10"/>
      <c r="J87" s="94"/>
      <c r="K87" s="95"/>
      <c r="L87" s="101"/>
      <c r="M87" s="87"/>
    </row>
    <row r="88" spans="1:13" ht="30" customHeight="1">
      <c r="A88" s="11" t="str">
        <f ca="1">$A$16</f>
        <v>Hàng lỗi:</v>
      </c>
      <c r="B88" s="12"/>
      <c r="C88" s="12"/>
      <c r="D88" s="12"/>
      <c r="E88" s="12"/>
      <c r="F88" s="12"/>
      <c r="G88" s="12"/>
      <c r="H88" s="12"/>
      <c r="I88" s="12"/>
      <c r="J88" s="94"/>
      <c r="K88" s="95"/>
      <c r="L88" s="101"/>
      <c r="M88" s="87"/>
    </row>
    <row r="89" spans="1:13" ht="30" customHeight="1">
      <c r="A89" s="11" t="str">
        <f ca="1">$A$17</f>
        <v>Tổng số lượng sản xuất:</v>
      </c>
      <c r="B89" s="12"/>
      <c r="C89" s="12"/>
      <c r="D89" s="12"/>
      <c r="E89" s="12"/>
      <c r="F89" s="12"/>
      <c r="G89" s="12"/>
      <c r="H89" s="12"/>
      <c r="I89" s="12"/>
      <c r="J89" s="94"/>
      <c r="K89" s="95"/>
      <c r="L89" s="101"/>
      <c r="M89" s="87"/>
    </row>
    <row r="90" spans="1:13" ht="30" customHeight="1">
      <c r="A90" s="13" t="str">
        <f ca="1">$A$18</f>
        <v>Nhân viên SX:</v>
      </c>
      <c r="B90" s="14"/>
      <c r="C90" s="14"/>
      <c r="D90" s="14"/>
      <c r="E90" s="14"/>
      <c r="F90" s="14"/>
      <c r="G90" s="14"/>
      <c r="H90" s="14"/>
      <c r="I90" s="14"/>
      <c r="J90" s="94"/>
      <c r="K90" s="95"/>
      <c r="L90" s="101"/>
      <c r="M90" s="87"/>
    </row>
    <row r="91" spans="1:13" ht="30" customHeight="1" thickBot="1">
      <c r="A91" s="13" t="str">
        <f ca="1">$A$19</f>
        <v>Nhân viên QC:</v>
      </c>
      <c r="B91" s="14"/>
      <c r="C91" s="14"/>
      <c r="D91" s="14"/>
      <c r="E91" s="14"/>
      <c r="F91" s="14"/>
      <c r="G91" s="14"/>
      <c r="H91" s="14"/>
      <c r="I91" s="14"/>
      <c r="J91" s="94"/>
      <c r="K91" s="95"/>
      <c r="L91" s="101"/>
      <c r="M91" s="98"/>
    </row>
    <row r="92" spans="1:13" ht="30" customHeight="1" thickBot="1">
      <c r="A92" s="111" t="s">
        <v>52</v>
      </c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3"/>
    </row>
    <row r="93" spans="1:13" ht="30" customHeight="1" thickBot="1">
      <c r="A93" s="5" t="str">
        <f ca="1">$A$9</f>
        <v>Part Number ( Mã bản vẽ )</v>
      </c>
      <c r="B93" s="114" t="s">
        <v>87</v>
      </c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6"/>
    </row>
    <row r="94" spans="1:13" ht="30" customHeight="1">
      <c r="A94" s="23" t="str">
        <f ca="1">$A$10</f>
        <v>Ngày/Tháng/Năm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109" t="str">
        <f>'Chân ghế A  - Trái'!$L$10:$M$10</f>
        <v>Thời gian Setup ( phút )</v>
      </c>
      <c r="M94" s="110"/>
    </row>
    <row r="95" spans="1:13" ht="30" customHeight="1">
      <c r="A95" s="25" t="str">
        <f ca="1">$A$11</f>
        <v>SETUP</v>
      </c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105">
        <v>40</v>
      </c>
      <c r="M95" s="106"/>
    </row>
    <row r="96" spans="1:13" ht="30" customHeight="1" thickBot="1">
      <c r="A96" s="27" t="str">
        <f ca="1">$A$12</f>
        <v>Nhân viên Setup</v>
      </c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107"/>
      <c r="M96" s="108"/>
    </row>
    <row r="97" spans="1:13" ht="50.1" customHeight="1">
      <c r="A97" s="4" t="str">
        <f ca="1">$A$13</f>
        <v>Ngày/Tháng/Năm</v>
      </c>
      <c r="B97" s="6"/>
      <c r="C97" s="6"/>
      <c r="D97" s="6"/>
      <c r="E97" s="6"/>
      <c r="F97" s="6"/>
      <c r="G97" s="6"/>
      <c r="H97" s="6"/>
      <c r="I97" s="6"/>
      <c r="J97" s="103" t="str">
        <f>$J$13</f>
        <v>Tổng cộng</v>
      </c>
      <c r="K97" s="104"/>
      <c r="L97" s="7" t="str">
        <f>$L$13</f>
        <v>Thời gian gia công / sản phẩm (s)</v>
      </c>
      <c r="M97" s="8" t="str">
        <f>$M$13</f>
        <v>Tổng thời gian gia công dự kiến ( giờ )</v>
      </c>
    </row>
    <row r="98" spans="1:13" ht="30" customHeight="1">
      <c r="A98" s="9" t="str">
        <f ca="1">$A$14</f>
        <v>Thời gian gia công</v>
      </c>
      <c r="B98" s="10"/>
      <c r="C98" s="10"/>
      <c r="D98" s="10"/>
      <c r="E98" s="10"/>
      <c r="F98" s="10"/>
      <c r="G98" s="10"/>
      <c r="H98" s="10"/>
      <c r="I98" s="10"/>
      <c r="J98" s="94"/>
      <c r="K98" s="95"/>
      <c r="L98" s="101">
        <v>90</v>
      </c>
      <c r="M98" s="86">
        <f>$I$4*L98/3600+L95/60</f>
        <v>3.4166666666666665</v>
      </c>
    </row>
    <row r="99" spans="1:13" ht="30" customHeight="1">
      <c r="A99" s="9" t="str">
        <f ca="1">$A$15</f>
        <v>Hàng đạt:</v>
      </c>
      <c r="B99" s="10"/>
      <c r="C99" s="10"/>
      <c r="D99" s="10"/>
      <c r="E99" s="10"/>
      <c r="F99" s="10"/>
      <c r="G99" s="10"/>
      <c r="H99" s="10"/>
      <c r="I99" s="10"/>
      <c r="J99" s="94"/>
      <c r="K99" s="95"/>
      <c r="L99" s="101"/>
      <c r="M99" s="87"/>
    </row>
    <row r="100" spans="1:13" ht="30" customHeight="1">
      <c r="A100" s="11" t="str">
        <f ca="1">$A$16</f>
        <v>Hàng lỗi:</v>
      </c>
      <c r="B100" s="12"/>
      <c r="C100" s="12"/>
      <c r="D100" s="12"/>
      <c r="E100" s="12"/>
      <c r="F100" s="12"/>
      <c r="G100" s="12"/>
      <c r="H100" s="12"/>
      <c r="I100" s="12"/>
      <c r="J100" s="94"/>
      <c r="K100" s="95"/>
      <c r="L100" s="101"/>
      <c r="M100" s="87"/>
    </row>
    <row r="101" spans="1:13" ht="30" customHeight="1">
      <c r="A101" s="11" t="str">
        <f ca="1">$A$17</f>
        <v>Tổng số lượng sản xuất:</v>
      </c>
      <c r="B101" s="12"/>
      <c r="C101" s="12"/>
      <c r="D101" s="12"/>
      <c r="E101" s="12"/>
      <c r="F101" s="12"/>
      <c r="G101" s="12"/>
      <c r="H101" s="12"/>
      <c r="I101" s="12"/>
      <c r="J101" s="94"/>
      <c r="K101" s="95"/>
      <c r="L101" s="101"/>
      <c r="M101" s="87"/>
    </row>
    <row r="102" spans="1:13" ht="30" customHeight="1">
      <c r="A102" s="13" t="str">
        <f ca="1">$A$18</f>
        <v>Nhân viên SX:</v>
      </c>
      <c r="B102" s="14"/>
      <c r="C102" s="14"/>
      <c r="D102" s="14"/>
      <c r="E102" s="14"/>
      <c r="F102" s="14"/>
      <c r="G102" s="14"/>
      <c r="H102" s="14"/>
      <c r="I102" s="14"/>
      <c r="J102" s="94"/>
      <c r="K102" s="95"/>
      <c r="L102" s="101"/>
      <c r="M102" s="87"/>
    </row>
    <row r="103" spans="1:13" ht="30" customHeight="1" thickBot="1">
      <c r="A103" s="13" t="str">
        <f ca="1">$A$19</f>
        <v>Nhân viên QC:</v>
      </c>
      <c r="B103" s="14"/>
      <c r="C103" s="14"/>
      <c r="D103" s="14"/>
      <c r="E103" s="14"/>
      <c r="F103" s="14"/>
      <c r="G103" s="14"/>
      <c r="H103" s="14"/>
      <c r="I103" s="14"/>
      <c r="J103" s="94"/>
      <c r="K103" s="95"/>
      <c r="L103" s="101"/>
      <c r="M103" s="98"/>
    </row>
    <row r="104" spans="1:13" ht="39.950000000000003" customHeight="1" thickBot="1">
      <c r="A104" s="111" t="s">
        <v>53</v>
      </c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3"/>
    </row>
    <row r="105" spans="1:13" ht="30" customHeight="1" thickBot="1">
      <c r="A105" s="5" t="str">
        <f ca="1">$A$9</f>
        <v>Part Number ( Mã bản vẽ )</v>
      </c>
      <c r="B105" s="114" t="s">
        <v>87</v>
      </c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6"/>
    </row>
    <row r="106" spans="1:13" ht="30" customHeight="1">
      <c r="A106" s="23" t="str">
        <f ca="1">$A$10</f>
        <v>Ngày/Tháng/Năm</v>
      </c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109" t="str">
        <f>'Chân ghế A  - Trái'!$L$10:$M$10</f>
        <v>Thời gian Setup ( phút )</v>
      </c>
      <c r="M106" s="110"/>
    </row>
    <row r="107" spans="1:13" ht="30" customHeight="1">
      <c r="A107" s="25" t="str">
        <f ca="1">$A$11</f>
        <v>SETUP</v>
      </c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105">
        <v>30</v>
      </c>
      <c r="M107" s="106"/>
    </row>
    <row r="108" spans="1:13" ht="30" customHeight="1" thickBot="1">
      <c r="A108" s="27" t="str">
        <f ca="1">$A$12</f>
        <v>Nhân viên Setup</v>
      </c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107"/>
      <c r="M108" s="108"/>
    </row>
    <row r="109" spans="1:13" ht="49.9" customHeight="1">
      <c r="A109" s="4" t="str">
        <f ca="1">$A$13</f>
        <v>Ngày/Tháng/Năm</v>
      </c>
      <c r="B109" s="6"/>
      <c r="C109" s="6"/>
      <c r="D109" s="6"/>
      <c r="E109" s="6"/>
      <c r="F109" s="6"/>
      <c r="G109" s="6"/>
      <c r="H109" s="6"/>
      <c r="I109" s="6"/>
      <c r="J109" s="103" t="str">
        <f>$J$13</f>
        <v>Tổng cộng</v>
      </c>
      <c r="K109" s="104"/>
      <c r="L109" s="7" t="str">
        <f>$L$13</f>
        <v>Thời gian gia công / sản phẩm (s)</v>
      </c>
      <c r="M109" s="8" t="str">
        <f>$M$13</f>
        <v>Tổng thời gian gia công dự kiến ( giờ )</v>
      </c>
    </row>
    <row r="110" spans="1:13" ht="30" customHeight="1">
      <c r="A110" s="9" t="str">
        <f ca="1">$A$14</f>
        <v>Thời gian gia công</v>
      </c>
      <c r="B110" s="10"/>
      <c r="C110" s="10"/>
      <c r="D110" s="10"/>
      <c r="E110" s="10"/>
      <c r="F110" s="10"/>
      <c r="G110" s="10"/>
      <c r="H110" s="10"/>
      <c r="I110" s="10"/>
      <c r="J110" s="94"/>
      <c r="K110" s="95"/>
      <c r="L110" s="101">
        <v>30</v>
      </c>
      <c r="M110" s="86">
        <f>$I$4*L110/3600+L107/60</f>
        <v>1.4166666666666665</v>
      </c>
    </row>
    <row r="111" spans="1:13" ht="30" customHeight="1">
      <c r="A111" s="9" t="str">
        <f ca="1">$A$15</f>
        <v>Hàng đạt:</v>
      </c>
      <c r="B111" s="10"/>
      <c r="C111" s="10"/>
      <c r="D111" s="10"/>
      <c r="E111" s="10"/>
      <c r="F111" s="10"/>
      <c r="G111" s="10"/>
      <c r="H111" s="10"/>
      <c r="I111" s="10"/>
      <c r="J111" s="94"/>
      <c r="K111" s="95"/>
      <c r="L111" s="101"/>
      <c r="M111" s="87"/>
    </row>
    <row r="112" spans="1:13" ht="30" customHeight="1">
      <c r="A112" s="11" t="str">
        <f ca="1">$A$16</f>
        <v>Hàng lỗi:</v>
      </c>
      <c r="B112" s="12"/>
      <c r="C112" s="12"/>
      <c r="D112" s="12"/>
      <c r="E112" s="12"/>
      <c r="F112" s="12"/>
      <c r="G112" s="12"/>
      <c r="H112" s="12"/>
      <c r="I112" s="12"/>
      <c r="J112" s="94"/>
      <c r="K112" s="95"/>
      <c r="L112" s="101"/>
      <c r="M112" s="87"/>
    </row>
    <row r="113" spans="1:13" ht="30" customHeight="1">
      <c r="A113" s="11" t="str">
        <f ca="1">$A$17</f>
        <v>Tổng số lượng sản xuất:</v>
      </c>
      <c r="B113" s="12"/>
      <c r="C113" s="12"/>
      <c r="D113" s="12"/>
      <c r="E113" s="12"/>
      <c r="F113" s="12"/>
      <c r="G113" s="12"/>
      <c r="H113" s="12"/>
      <c r="I113" s="12"/>
      <c r="J113" s="94"/>
      <c r="K113" s="95"/>
      <c r="L113" s="101"/>
      <c r="M113" s="87"/>
    </row>
    <row r="114" spans="1:13" ht="30" customHeight="1">
      <c r="A114" s="13" t="str">
        <f ca="1">$A$18</f>
        <v>Nhân viên SX:</v>
      </c>
      <c r="B114" s="14"/>
      <c r="C114" s="14"/>
      <c r="D114" s="14"/>
      <c r="E114" s="14"/>
      <c r="F114" s="14"/>
      <c r="G114" s="14"/>
      <c r="H114" s="14"/>
      <c r="I114" s="14"/>
      <c r="J114" s="94"/>
      <c r="K114" s="95"/>
      <c r="L114" s="101"/>
      <c r="M114" s="87"/>
    </row>
    <row r="115" spans="1:13" ht="30" customHeight="1">
      <c r="A115" s="13" t="str">
        <f ca="1">$A$19</f>
        <v>Nhân viên QC:</v>
      </c>
      <c r="B115" s="14"/>
      <c r="C115" s="14"/>
      <c r="D115" s="14"/>
      <c r="E115" s="14"/>
      <c r="F115" s="14"/>
      <c r="G115" s="14"/>
      <c r="H115" s="14"/>
      <c r="I115" s="14"/>
      <c r="J115" s="94"/>
      <c r="K115" s="95"/>
      <c r="L115" s="101"/>
      <c r="M115" s="98"/>
    </row>
    <row r="116" spans="1:13" ht="30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3"/>
    </row>
    <row r="117" spans="1:13" ht="24.6" customHeight="1">
      <c r="A117" s="60" t="s">
        <v>16</v>
      </c>
      <c r="B117" s="82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9"/>
    </row>
    <row r="118" spans="1:13" ht="24.6" customHeight="1">
      <c r="A118" s="60"/>
      <c r="B118" s="82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90"/>
    </row>
    <row r="119" spans="1:13" ht="24.6" customHeight="1" thickBot="1">
      <c r="A119" s="61"/>
      <c r="B119" s="84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91"/>
    </row>
  </sheetData>
  <mergeCells count="139"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J17:K17"/>
    <mergeCell ref="J18:K18"/>
    <mergeCell ref="J19:K19"/>
    <mergeCell ref="A20:M20"/>
    <mergeCell ref="B21:M21"/>
    <mergeCell ref="L22:M22"/>
    <mergeCell ref="A8:M8"/>
    <mergeCell ref="B9:M9"/>
    <mergeCell ref="L10:M10"/>
    <mergeCell ref="L11:M12"/>
    <mergeCell ref="J13:K13"/>
    <mergeCell ref="J14:K14"/>
    <mergeCell ref="L14:L19"/>
    <mergeCell ref="M14:M19"/>
    <mergeCell ref="J15:K15"/>
    <mergeCell ref="J16:K16"/>
    <mergeCell ref="L23:M24"/>
    <mergeCell ref="J25:K25"/>
    <mergeCell ref="J26:K26"/>
    <mergeCell ref="L26:L31"/>
    <mergeCell ref="M26:M31"/>
    <mergeCell ref="J27:K27"/>
    <mergeCell ref="J28:K28"/>
    <mergeCell ref="J29:K29"/>
    <mergeCell ref="J30:K30"/>
    <mergeCell ref="J31:K31"/>
    <mergeCell ref="J53:K53"/>
    <mergeCell ref="J54:K54"/>
    <mergeCell ref="J55:K55"/>
    <mergeCell ref="A56:M56"/>
    <mergeCell ref="B57:M57"/>
    <mergeCell ref="L58:M58"/>
    <mergeCell ref="A44:M44"/>
    <mergeCell ref="B45:M45"/>
    <mergeCell ref="L46:M46"/>
    <mergeCell ref="L47:M48"/>
    <mergeCell ref="J49:K49"/>
    <mergeCell ref="J50:K50"/>
    <mergeCell ref="L50:L55"/>
    <mergeCell ref="M50:M55"/>
    <mergeCell ref="J51:K51"/>
    <mergeCell ref="J52:K52"/>
    <mergeCell ref="L59:M60"/>
    <mergeCell ref="J61:K61"/>
    <mergeCell ref="J62:K62"/>
    <mergeCell ref="L62:L67"/>
    <mergeCell ref="M62:M67"/>
    <mergeCell ref="J63:K63"/>
    <mergeCell ref="J64:K64"/>
    <mergeCell ref="J65:K65"/>
    <mergeCell ref="J66:K66"/>
    <mergeCell ref="J67:K67"/>
    <mergeCell ref="J77:K77"/>
    <mergeCell ref="J78:K78"/>
    <mergeCell ref="J79:K79"/>
    <mergeCell ref="A80:M80"/>
    <mergeCell ref="B81:M81"/>
    <mergeCell ref="L82:M82"/>
    <mergeCell ref="A68:M68"/>
    <mergeCell ref="B69:M69"/>
    <mergeCell ref="L70:M70"/>
    <mergeCell ref="L71:M72"/>
    <mergeCell ref="J73:K73"/>
    <mergeCell ref="J74:K74"/>
    <mergeCell ref="L74:L79"/>
    <mergeCell ref="M74:M79"/>
    <mergeCell ref="J75:K75"/>
    <mergeCell ref="J76:K76"/>
    <mergeCell ref="A117:A119"/>
    <mergeCell ref="B117:L119"/>
    <mergeCell ref="M117:M119"/>
    <mergeCell ref="L107:M108"/>
    <mergeCell ref="J109:K109"/>
    <mergeCell ref="J110:K110"/>
    <mergeCell ref="L110:L115"/>
    <mergeCell ref="A92:M92"/>
    <mergeCell ref="B93:M93"/>
    <mergeCell ref="L94:M94"/>
    <mergeCell ref="L95:M96"/>
    <mergeCell ref="J97:K97"/>
    <mergeCell ref="J98:K98"/>
    <mergeCell ref="L98:L103"/>
    <mergeCell ref="M98:M103"/>
    <mergeCell ref="J99:K99"/>
    <mergeCell ref="J100:K100"/>
    <mergeCell ref="M110:M115"/>
    <mergeCell ref="J111:K111"/>
    <mergeCell ref="J112:K112"/>
    <mergeCell ref="J113:K113"/>
    <mergeCell ref="J114:K114"/>
    <mergeCell ref="J115:K115"/>
    <mergeCell ref="A104:M104"/>
    <mergeCell ref="A32:M32"/>
    <mergeCell ref="B33:M33"/>
    <mergeCell ref="L34:M34"/>
    <mergeCell ref="L35:M36"/>
    <mergeCell ref="J37:K37"/>
    <mergeCell ref="J38:K38"/>
    <mergeCell ref="L38:L43"/>
    <mergeCell ref="M38:M43"/>
    <mergeCell ref="J39:K39"/>
    <mergeCell ref="J40:K40"/>
    <mergeCell ref="J41:K41"/>
    <mergeCell ref="J42:K42"/>
    <mergeCell ref="J43:K43"/>
    <mergeCell ref="B105:M105"/>
    <mergeCell ref="L106:M106"/>
    <mergeCell ref="J101:K101"/>
    <mergeCell ref="J102:K102"/>
    <mergeCell ref="J103:K103"/>
    <mergeCell ref="L83:M84"/>
    <mergeCell ref="J85:K85"/>
    <mergeCell ref="J86:K86"/>
    <mergeCell ref="L86:L91"/>
    <mergeCell ref="M86:M91"/>
    <mergeCell ref="J87:K87"/>
    <mergeCell ref="J88:K88"/>
    <mergeCell ref="J89:K89"/>
    <mergeCell ref="J90:K90"/>
    <mergeCell ref="J91:K91"/>
  </mergeCells>
  <phoneticPr fontId="19" type="noConversion"/>
  <pageMargins left="0.32" right="0.25" top="0.17" bottom="0.17" header="0.31496062992125984" footer="0.31496062992125984"/>
  <pageSetup paperSize="9" scale="4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M119"/>
  <sheetViews>
    <sheetView topLeftCell="A95" zoomScale="65" zoomScaleNormal="65" workbookViewId="0">
      <selection activeCell="G39" sqref="G39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</cols>
  <sheetData>
    <row r="1" spans="1:13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3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3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3" ht="30" customHeight="1">
      <c r="A4" s="68" t="str">
        <f>'Chân ghế A  - Trái'!$A$4:$B$4</f>
        <v>TÊN BẢN VẼ:</v>
      </c>
      <c r="B4" s="69"/>
      <c r="C4" s="50" t="s">
        <v>54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</f>
        <v>110</v>
      </c>
      <c r="J4" s="46"/>
      <c r="K4" s="46"/>
      <c r="L4" s="46"/>
      <c r="M4" s="47"/>
    </row>
    <row r="5" spans="1:13" ht="30" customHeight="1">
      <c r="A5" s="68" t="str">
        <f>'Chân ghế A  - Trái'!$A$5:$B$5</f>
        <v>MÃ BẢN VẼ:</v>
      </c>
      <c r="B5" s="69"/>
      <c r="C5" s="50" t="s">
        <v>88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3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3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3" ht="39.950000000000003" customHeight="1" thickBot="1">
      <c r="A8" s="111" t="s">
        <v>20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13" ht="30" customHeight="1" thickBot="1">
      <c r="A9" s="5" t="str">
        <f ca="1">$A$9</f>
        <v>Part Number ( Mã bản vẽ )</v>
      </c>
      <c r="B9" s="48" t="s">
        <v>112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9"/>
    </row>
    <row r="10" spans="1:13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09" t="str">
        <f>'Chân ghế A  - Trái'!$L$10:$M$10</f>
        <v>Thời gian Setup ( phút )</v>
      </c>
      <c r="M10" s="110"/>
    </row>
    <row r="11" spans="1:13" ht="30" customHeight="1">
      <c r="A11" s="25" t="str">
        <f ca="1">$A$11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0</v>
      </c>
      <c r="M11" s="106"/>
    </row>
    <row r="12" spans="1:13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3" ht="49.9" customHeight="1">
      <c r="A13" s="4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93"/>
      <c r="L13" s="17" t="str">
        <f>'Chân ghế A  - Trái'!L13</f>
        <v>Thời gian gia công / sản phẩm (s)</v>
      </c>
      <c r="M13" s="18" t="str">
        <f>'Chân ghế A  - Trái'!M13</f>
        <v>Tổng thời gian gia công dự kiến ( giờ )</v>
      </c>
    </row>
    <row r="14" spans="1:13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95"/>
      <c r="L14" s="101">
        <v>70</v>
      </c>
      <c r="M14" s="86">
        <f>$I$4*L14/3600+$L$11/60</f>
        <v>2.1388888888888888</v>
      </c>
    </row>
    <row r="15" spans="1:13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95"/>
      <c r="L15" s="101"/>
      <c r="M15" s="87"/>
    </row>
    <row r="16" spans="1:13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95"/>
      <c r="L16" s="101"/>
      <c r="M16" s="87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95"/>
      <c r="L17" s="101"/>
      <c r="M17" s="87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94"/>
      <c r="K18" s="95"/>
      <c r="L18" s="101"/>
      <c r="M18" s="87"/>
    </row>
    <row r="19" spans="1:13" ht="30" customHeight="1" thickBot="1">
      <c r="A19" s="39" t="str">
        <f ca="1">$A$19</f>
        <v>Nhân viên QC:</v>
      </c>
      <c r="B19" s="35"/>
      <c r="C19" s="35"/>
      <c r="D19" s="35"/>
      <c r="E19" s="35"/>
      <c r="F19" s="35"/>
      <c r="G19" s="35"/>
      <c r="H19" s="35"/>
      <c r="I19" s="35"/>
      <c r="J19" s="118"/>
      <c r="K19" s="119"/>
      <c r="L19" s="117"/>
      <c r="M19" s="87"/>
    </row>
    <row r="20" spans="1:13" ht="30" customHeight="1" thickBot="1">
      <c r="A20" s="111" t="s">
        <v>45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3"/>
    </row>
    <row r="21" spans="1:13" ht="30" customHeight="1" thickBot="1">
      <c r="A21" s="41" t="str">
        <f ca="1">$A$9</f>
        <v>Part Number ( Mã bản vẽ )</v>
      </c>
      <c r="B21" s="120" t="s">
        <v>88</v>
      </c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1"/>
    </row>
    <row r="22" spans="1:13" ht="30" customHeight="1">
      <c r="A22" s="23" t="str">
        <f ca="1">$A$10</f>
        <v>Ngày/Tháng/Năm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109" t="str">
        <f>'Chân ghế A  - Trái'!$L$10:$M$10</f>
        <v>Thời gian Setup ( phút )</v>
      </c>
      <c r="M22" s="110"/>
    </row>
    <row r="23" spans="1:13" ht="30" customHeight="1">
      <c r="A23" s="25" t="str">
        <f ca="1">$A$11</f>
        <v>SETUP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105" t="s">
        <v>34</v>
      </c>
      <c r="M23" s="106"/>
    </row>
    <row r="24" spans="1:13" ht="30" customHeight="1" thickBot="1">
      <c r="A24" s="27" t="str">
        <f ca="1">$A$12</f>
        <v>Nhân viên Setup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107"/>
      <c r="M24" s="108"/>
    </row>
    <row r="25" spans="1:13" ht="49.9" customHeight="1">
      <c r="A25" s="4" t="str">
        <f ca="1">$A$13</f>
        <v>Ngày/Tháng/Năm</v>
      </c>
      <c r="B25" s="16"/>
      <c r="C25" s="16"/>
      <c r="D25" s="16"/>
      <c r="E25" s="16"/>
      <c r="F25" s="16"/>
      <c r="G25" s="16"/>
      <c r="H25" s="16"/>
      <c r="I25" s="16"/>
      <c r="J25" s="92" t="s">
        <v>13</v>
      </c>
      <c r="K25" s="93"/>
      <c r="L25" s="17" t="str">
        <f>'Chân ghế A  - Trái'!L25</f>
        <v>Thời gian gia công / sản phẩm (s)</v>
      </c>
      <c r="M25" s="18" t="str">
        <f>'Chân ghế A  - Trái'!M25</f>
        <v>Tổng thời gian gia công dự kiến ( giờ )</v>
      </c>
    </row>
    <row r="26" spans="1:13" ht="30" customHeight="1">
      <c r="A26" s="9" t="str">
        <f ca="1">$A$14</f>
        <v>Thời gian gia công</v>
      </c>
      <c r="B26" s="10"/>
      <c r="C26" s="10"/>
      <c r="D26" s="10"/>
      <c r="E26" s="10"/>
      <c r="F26" s="10"/>
      <c r="G26" s="10"/>
      <c r="H26" s="10"/>
      <c r="I26" s="10"/>
      <c r="J26" s="94"/>
      <c r="K26" s="95"/>
      <c r="L26" s="101">
        <v>60</v>
      </c>
      <c r="M26" s="86">
        <f>$I$4*L26/3600</f>
        <v>1.8333333333333333</v>
      </c>
    </row>
    <row r="27" spans="1:13" ht="30" customHeight="1">
      <c r="A27" s="9" t="str">
        <f ca="1">$A$15</f>
        <v>Hàng đạt:</v>
      </c>
      <c r="B27" s="10"/>
      <c r="C27" s="10"/>
      <c r="D27" s="21"/>
      <c r="E27" s="10"/>
      <c r="F27" s="10"/>
      <c r="G27" s="10"/>
      <c r="H27" s="10"/>
      <c r="I27" s="10"/>
      <c r="J27" s="94"/>
      <c r="K27" s="95"/>
      <c r="L27" s="101"/>
      <c r="M27" s="87"/>
    </row>
    <row r="28" spans="1:13" ht="30" customHeight="1">
      <c r="A28" s="11" t="str">
        <f ca="1">$A$16</f>
        <v>Hàng lỗi:</v>
      </c>
      <c r="B28" s="12"/>
      <c r="C28" s="12"/>
      <c r="D28" s="12"/>
      <c r="E28" s="12"/>
      <c r="F28" s="12"/>
      <c r="G28" s="12"/>
      <c r="H28" s="12"/>
      <c r="I28" s="12"/>
      <c r="J28" s="94"/>
      <c r="K28" s="95"/>
      <c r="L28" s="101"/>
      <c r="M28" s="87"/>
    </row>
    <row r="29" spans="1:13" ht="30" customHeight="1">
      <c r="A29" s="11" t="str">
        <f ca="1">$A$17</f>
        <v>Tổng số lượng sản xuất:</v>
      </c>
      <c r="B29" s="12"/>
      <c r="C29" s="12"/>
      <c r="D29" s="12"/>
      <c r="E29" s="12"/>
      <c r="F29" s="12"/>
      <c r="G29" s="12"/>
      <c r="H29" s="12"/>
      <c r="I29" s="12"/>
      <c r="J29" s="94"/>
      <c r="K29" s="95"/>
      <c r="L29" s="101"/>
      <c r="M29" s="87"/>
    </row>
    <row r="30" spans="1:13" ht="30" customHeight="1">
      <c r="A30" s="13" t="str">
        <f ca="1">$A$18</f>
        <v>Nhân viên SX:</v>
      </c>
      <c r="B30" s="14"/>
      <c r="C30" s="14"/>
      <c r="D30" s="14"/>
      <c r="E30" s="14"/>
      <c r="F30" s="14"/>
      <c r="G30" s="14"/>
      <c r="H30" s="14"/>
      <c r="I30" s="14"/>
      <c r="J30" s="94"/>
      <c r="K30" s="95"/>
      <c r="L30" s="101"/>
      <c r="M30" s="87"/>
    </row>
    <row r="31" spans="1:13" ht="30" customHeight="1" thickBot="1">
      <c r="A31" s="39" t="str">
        <f ca="1">$A$19</f>
        <v>Nhân viên QC:</v>
      </c>
      <c r="B31" s="35"/>
      <c r="C31" s="35"/>
      <c r="D31" s="35"/>
      <c r="E31" s="35"/>
      <c r="F31" s="35"/>
      <c r="G31" s="35"/>
      <c r="H31" s="35"/>
      <c r="I31" s="35"/>
      <c r="J31" s="118"/>
      <c r="K31" s="119"/>
      <c r="L31" s="117"/>
      <c r="M31" s="87"/>
    </row>
    <row r="32" spans="1:13" ht="30" customHeight="1" thickBot="1">
      <c r="A32" s="111" t="s">
        <v>49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3"/>
    </row>
    <row r="33" spans="1:13" ht="30" customHeight="1" thickBot="1">
      <c r="A33" s="41" t="str">
        <f ca="1">$A$9</f>
        <v>Part Number ( Mã bản vẽ )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1"/>
    </row>
    <row r="34" spans="1:13" ht="30" customHeight="1">
      <c r="A34" s="23" t="str">
        <f ca="1">$A$10</f>
        <v>Ngày/Tháng/Năm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109" t="str">
        <f>'Chân ghế A  - Trái'!$L$10:$M$10</f>
        <v>Thời gian Setup ( phút )</v>
      </c>
      <c r="M34" s="110"/>
    </row>
    <row r="35" spans="1:13" ht="30" customHeight="1">
      <c r="A35" s="25" t="str">
        <f ca="1">$A$11</f>
        <v>SETUP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105" t="s">
        <v>34</v>
      </c>
      <c r="M35" s="106"/>
    </row>
    <row r="36" spans="1:13" ht="30" customHeight="1" thickBot="1">
      <c r="A36" s="27" t="str">
        <f ca="1">$A$12</f>
        <v>Nhân viên Setup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107"/>
      <c r="M36" s="108"/>
    </row>
    <row r="37" spans="1:13" ht="50.1" customHeight="1">
      <c r="A37" s="4" t="str">
        <f ca="1">$A$13</f>
        <v>Ngày/Tháng/Năm</v>
      </c>
      <c r="B37" s="16"/>
      <c r="C37" s="16"/>
      <c r="D37" s="16"/>
      <c r="E37" s="16"/>
      <c r="F37" s="16"/>
      <c r="G37" s="16"/>
      <c r="H37" s="16"/>
      <c r="I37" s="16"/>
      <c r="J37" s="92" t="s">
        <v>13</v>
      </c>
      <c r="K37" s="93"/>
      <c r="L37" s="17" t="str">
        <f>'Chân ghế A  - Trái'!L37</f>
        <v>Thời gian gia công / sản phẩm (s)</v>
      </c>
      <c r="M37" s="18" t="str">
        <f>'Chân ghế A  - Trái'!M37</f>
        <v>Tổng thời gian gia công dự kiến ( giờ )</v>
      </c>
    </row>
    <row r="38" spans="1:13" ht="30" customHeight="1">
      <c r="A38" s="9" t="str">
        <f ca="1">$A$14</f>
        <v>Thời gian gia công</v>
      </c>
      <c r="B38" s="10"/>
      <c r="C38" s="10"/>
      <c r="D38" s="10"/>
      <c r="E38" s="10"/>
      <c r="F38" s="10"/>
      <c r="G38" s="10"/>
      <c r="H38" s="10"/>
      <c r="I38" s="10"/>
      <c r="J38" s="94"/>
      <c r="K38" s="95"/>
      <c r="L38" s="101">
        <v>40</v>
      </c>
      <c r="M38" s="86">
        <f>$I$4*L38/3600</f>
        <v>1.2222222222222223</v>
      </c>
    </row>
    <row r="39" spans="1:13" ht="30" customHeight="1">
      <c r="A39" s="9" t="str">
        <f ca="1">$A$15</f>
        <v>Hàng đạt:</v>
      </c>
      <c r="B39" s="10"/>
      <c r="C39" s="10"/>
      <c r="D39" s="21"/>
      <c r="E39" s="10"/>
      <c r="F39" s="10"/>
      <c r="G39" s="10"/>
      <c r="H39" s="10"/>
      <c r="I39" s="10"/>
      <c r="J39" s="94"/>
      <c r="K39" s="95"/>
      <c r="L39" s="101"/>
      <c r="M39" s="87"/>
    </row>
    <row r="40" spans="1:13" ht="30" customHeight="1">
      <c r="A40" s="11" t="str">
        <f ca="1">$A$16</f>
        <v>Hàng lỗi:</v>
      </c>
      <c r="B40" s="12"/>
      <c r="C40" s="12"/>
      <c r="D40" s="12"/>
      <c r="E40" s="12"/>
      <c r="F40" s="12"/>
      <c r="G40" s="12"/>
      <c r="H40" s="12"/>
      <c r="I40" s="12"/>
      <c r="J40" s="94"/>
      <c r="K40" s="95"/>
      <c r="L40" s="101"/>
      <c r="M40" s="87"/>
    </row>
    <row r="41" spans="1:13" ht="30" customHeight="1">
      <c r="A41" s="11" t="str">
        <f ca="1">$A$17</f>
        <v>Tổng số lượng sản xuất:</v>
      </c>
      <c r="B41" s="12"/>
      <c r="C41" s="12"/>
      <c r="D41" s="12"/>
      <c r="E41" s="12"/>
      <c r="F41" s="12"/>
      <c r="G41" s="12"/>
      <c r="H41" s="12"/>
      <c r="I41" s="12"/>
      <c r="J41" s="94"/>
      <c r="K41" s="95"/>
      <c r="L41" s="101"/>
      <c r="M41" s="87"/>
    </row>
    <row r="42" spans="1:13" ht="30" customHeight="1">
      <c r="A42" s="13" t="str">
        <f ca="1">$A$18</f>
        <v>Nhân viên SX:</v>
      </c>
      <c r="B42" s="14"/>
      <c r="C42" s="14"/>
      <c r="D42" s="14"/>
      <c r="E42" s="14"/>
      <c r="F42" s="14"/>
      <c r="G42" s="14"/>
      <c r="H42" s="14"/>
      <c r="I42" s="14"/>
      <c r="J42" s="94"/>
      <c r="K42" s="95"/>
      <c r="L42" s="101"/>
      <c r="M42" s="87"/>
    </row>
    <row r="43" spans="1:13" ht="30" customHeight="1" thickBot="1">
      <c r="A43" s="39" t="str">
        <f ca="1">$A$19</f>
        <v>Nhân viên QC:</v>
      </c>
      <c r="B43" s="35"/>
      <c r="C43" s="35"/>
      <c r="D43" s="35"/>
      <c r="E43" s="35"/>
      <c r="F43" s="35"/>
      <c r="G43" s="35"/>
      <c r="H43" s="35"/>
      <c r="I43" s="35"/>
      <c r="J43" s="118"/>
      <c r="K43" s="119"/>
      <c r="L43" s="117"/>
      <c r="M43" s="87"/>
    </row>
    <row r="44" spans="1:13" ht="30" customHeight="1" thickBot="1">
      <c r="A44" s="111" t="s">
        <v>41</v>
      </c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3"/>
    </row>
    <row r="45" spans="1:13" ht="30" customHeight="1" thickBot="1">
      <c r="A45" s="41" t="str">
        <f ca="1">$A$9</f>
        <v>Part Number ( Mã bản vẽ )</v>
      </c>
      <c r="B45" s="120" t="s">
        <v>88</v>
      </c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1"/>
    </row>
    <row r="46" spans="1:13" ht="30" customHeight="1">
      <c r="A46" s="23" t="str">
        <f ca="1">$A$10</f>
        <v>Ngày/Tháng/Năm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109" t="str">
        <f>'Chân ghế A  - Trái'!$L$10:$M$10</f>
        <v>Thời gian Setup ( phút )</v>
      </c>
      <c r="M46" s="110"/>
    </row>
    <row r="47" spans="1:13" ht="30" customHeight="1">
      <c r="A47" s="25" t="str">
        <f ca="1">$A$11</f>
        <v>SETUP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105">
        <v>0</v>
      </c>
      <c r="M47" s="106"/>
    </row>
    <row r="48" spans="1:13" ht="30" customHeight="1" thickBot="1">
      <c r="A48" s="27" t="str">
        <f ca="1">$A$12</f>
        <v>Nhân viên Setup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107"/>
      <c r="M48" s="108"/>
    </row>
    <row r="49" spans="1:13" ht="49.9" customHeight="1">
      <c r="A49" s="4" t="str">
        <f ca="1">$A$13</f>
        <v>Ngày/Tháng/Năm</v>
      </c>
      <c r="B49" s="16"/>
      <c r="C49" s="16"/>
      <c r="D49" s="16"/>
      <c r="E49" s="16"/>
      <c r="F49" s="16"/>
      <c r="G49" s="16"/>
      <c r="H49" s="16"/>
      <c r="I49" s="16"/>
      <c r="J49" s="92" t="s">
        <v>13</v>
      </c>
      <c r="K49" s="93"/>
      <c r="L49" s="17" t="str">
        <f>'Chân ghế A  - Trái'!L37</f>
        <v>Thời gian gia công / sản phẩm (s)</v>
      </c>
      <c r="M49" s="18" t="str">
        <f>'Chân ghế A  - Trái'!M37</f>
        <v>Tổng thời gian gia công dự kiến ( giờ )</v>
      </c>
    </row>
    <row r="50" spans="1:13" ht="30" customHeight="1">
      <c r="A50" s="9" t="str">
        <f ca="1">$A$14</f>
        <v>Thời gian gia công</v>
      </c>
      <c r="B50" s="10"/>
      <c r="C50" s="10"/>
      <c r="D50" s="10"/>
      <c r="E50" s="10"/>
      <c r="F50" s="10"/>
      <c r="G50" s="10"/>
      <c r="H50" s="10"/>
      <c r="I50" s="10"/>
      <c r="J50" s="94"/>
      <c r="K50" s="95"/>
      <c r="L50" s="101">
        <v>30</v>
      </c>
      <c r="M50" s="86">
        <f>$I$4*L50/3600+L47/60</f>
        <v>0.91666666666666663</v>
      </c>
    </row>
    <row r="51" spans="1:13" ht="30" customHeight="1">
      <c r="A51" s="9" t="str">
        <f ca="1">$A$15</f>
        <v>Hàng đạt:</v>
      </c>
      <c r="B51" s="10"/>
      <c r="C51" s="10"/>
      <c r="D51" s="21"/>
      <c r="E51" s="10"/>
      <c r="F51" s="10"/>
      <c r="G51" s="10"/>
      <c r="H51" s="10"/>
      <c r="I51" s="10"/>
      <c r="J51" s="94"/>
      <c r="K51" s="95"/>
      <c r="L51" s="101"/>
      <c r="M51" s="87"/>
    </row>
    <row r="52" spans="1:13" ht="30" customHeight="1">
      <c r="A52" s="11" t="str">
        <f ca="1">$A$16</f>
        <v>Hàng lỗi:</v>
      </c>
      <c r="B52" s="12"/>
      <c r="C52" s="12"/>
      <c r="D52" s="12"/>
      <c r="E52" s="12"/>
      <c r="F52" s="12"/>
      <c r="G52" s="12"/>
      <c r="H52" s="12"/>
      <c r="I52" s="12"/>
      <c r="J52" s="94"/>
      <c r="K52" s="95"/>
      <c r="L52" s="101"/>
      <c r="M52" s="87"/>
    </row>
    <row r="53" spans="1:13" ht="30" customHeight="1">
      <c r="A53" s="11" t="str">
        <f ca="1">$A$17</f>
        <v>Tổng số lượng sản xuất:</v>
      </c>
      <c r="B53" s="12"/>
      <c r="C53" s="12"/>
      <c r="D53" s="12"/>
      <c r="E53" s="12"/>
      <c r="F53" s="12"/>
      <c r="G53" s="12"/>
      <c r="H53" s="12"/>
      <c r="I53" s="12"/>
      <c r="J53" s="94"/>
      <c r="K53" s="95"/>
      <c r="L53" s="101"/>
      <c r="M53" s="87"/>
    </row>
    <row r="54" spans="1:13" ht="30" customHeight="1">
      <c r="A54" s="13" t="str">
        <f ca="1">$A$18</f>
        <v>Nhân viên SX:</v>
      </c>
      <c r="B54" s="14"/>
      <c r="C54" s="14"/>
      <c r="D54" s="14"/>
      <c r="E54" s="14"/>
      <c r="F54" s="14"/>
      <c r="G54" s="14"/>
      <c r="H54" s="14"/>
      <c r="I54" s="14"/>
      <c r="J54" s="94"/>
      <c r="K54" s="95"/>
      <c r="L54" s="101"/>
      <c r="M54" s="87"/>
    </row>
    <row r="55" spans="1:13" ht="30" customHeight="1" thickBot="1">
      <c r="A55" s="13" t="str">
        <f ca="1">$A$19</f>
        <v>Nhân viên QC:</v>
      </c>
      <c r="B55" s="20"/>
      <c r="C55" s="20"/>
      <c r="D55" s="20"/>
      <c r="E55" s="20"/>
      <c r="F55" s="20"/>
      <c r="G55" s="20"/>
      <c r="H55" s="20"/>
      <c r="I55" s="20"/>
      <c r="J55" s="99"/>
      <c r="K55" s="100"/>
      <c r="L55" s="102"/>
      <c r="M55" s="88"/>
    </row>
    <row r="56" spans="1:13" ht="30" customHeight="1" thickBot="1">
      <c r="A56" s="111" t="s">
        <v>50</v>
      </c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3"/>
    </row>
    <row r="57" spans="1:13" ht="30" customHeight="1" thickBot="1">
      <c r="A57" s="5" t="str">
        <f ca="1">$A$9</f>
        <v>Part Number ( Mã bản vẽ )</v>
      </c>
      <c r="B57" s="114" t="s">
        <v>88</v>
      </c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6"/>
    </row>
    <row r="58" spans="1:13" ht="30" customHeight="1">
      <c r="A58" s="23" t="str">
        <f ca="1">$A$10</f>
        <v>Ngày/Tháng/Năm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109" t="str">
        <f>'Chân ghế A  - Trái'!$L$10:$M$10</f>
        <v>Thời gian Setup ( phút )</v>
      </c>
      <c r="M58" s="110"/>
    </row>
    <row r="59" spans="1:13" ht="30" customHeight="1">
      <c r="A59" s="25" t="str">
        <f ca="1">$A$11</f>
        <v>SETUP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105">
        <v>0</v>
      </c>
      <c r="M59" s="106"/>
    </row>
    <row r="60" spans="1:13" ht="30" customHeight="1" thickBot="1">
      <c r="A60" s="27" t="str">
        <f ca="1">$A$12</f>
        <v>Nhân viên Setup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107"/>
      <c r="M60" s="108"/>
    </row>
    <row r="61" spans="1:13" ht="49.9" customHeight="1">
      <c r="A61" s="4" t="str">
        <f ca="1">$A$13</f>
        <v>Ngày/Tháng/Năm</v>
      </c>
      <c r="B61" s="6"/>
      <c r="C61" s="6"/>
      <c r="D61" s="6"/>
      <c r="E61" s="6"/>
      <c r="F61" s="6"/>
      <c r="G61" s="6"/>
      <c r="H61" s="6"/>
      <c r="I61" s="6"/>
      <c r="J61" s="103" t="str">
        <f>$J$13</f>
        <v>Tổng cộng</v>
      </c>
      <c r="K61" s="104"/>
      <c r="L61" s="7" t="str">
        <f>$L$13</f>
        <v>Thời gian gia công / sản phẩm (s)</v>
      </c>
      <c r="M61" s="8" t="str">
        <f>$M$13</f>
        <v>Tổng thời gian gia công dự kiến ( giờ )</v>
      </c>
    </row>
    <row r="62" spans="1:13" ht="30" customHeight="1">
      <c r="A62" s="9" t="str">
        <f ca="1">$A$14</f>
        <v>Thời gian gia công</v>
      </c>
      <c r="B62" s="10"/>
      <c r="C62" s="10"/>
      <c r="D62" s="10"/>
      <c r="E62" s="10"/>
      <c r="F62" s="10"/>
      <c r="G62" s="10"/>
      <c r="H62" s="10"/>
      <c r="I62" s="10"/>
      <c r="J62" s="94"/>
      <c r="K62" s="95"/>
      <c r="L62" s="101">
        <v>60</v>
      </c>
      <c r="M62" s="86">
        <f>$I$4*L62/3600+L59/60</f>
        <v>1.8333333333333333</v>
      </c>
    </row>
    <row r="63" spans="1:13" ht="30" customHeight="1">
      <c r="A63" s="9" t="str">
        <f ca="1">$A$15</f>
        <v>Hàng đạt:</v>
      </c>
      <c r="B63" s="10"/>
      <c r="C63" s="10"/>
      <c r="D63" s="10"/>
      <c r="E63" s="10"/>
      <c r="F63" s="10"/>
      <c r="G63" s="10"/>
      <c r="H63" s="10"/>
      <c r="I63" s="10"/>
      <c r="J63" s="94"/>
      <c r="K63" s="95"/>
      <c r="L63" s="101"/>
      <c r="M63" s="87"/>
    </row>
    <row r="64" spans="1:13" ht="30" customHeight="1">
      <c r="A64" s="11" t="str">
        <f ca="1">$A$16</f>
        <v>Hàng lỗi:</v>
      </c>
      <c r="B64" s="12"/>
      <c r="C64" s="12"/>
      <c r="D64" s="12"/>
      <c r="E64" s="12"/>
      <c r="F64" s="12"/>
      <c r="G64" s="12"/>
      <c r="H64" s="12"/>
      <c r="I64" s="12"/>
      <c r="J64" s="94"/>
      <c r="K64" s="95"/>
      <c r="L64" s="101"/>
      <c r="M64" s="87"/>
    </row>
    <row r="65" spans="1:13" ht="30" customHeight="1">
      <c r="A65" s="11" t="str">
        <f ca="1">$A$17</f>
        <v>Tổng số lượng sản xuất:</v>
      </c>
      <c r="B65" s="12"/>
      <c r="C65" s="12"/>
      <c r="D65" s="12"/>
      <c r="E65" s="12"/>
      <c r="F65" s="12"/>
      <c r="G65" s="12"/>
      <c r="H65" s="12"/>
      <c r="I65" s="12"/>
      <c r="J65" s="94"/>
      <c r="K65" s="95"/>
      <c r="L65" s="101"/>
      <c r="M65" s="87"/>
    </row>
    <row r="66" spans="1:13" ht="30" customHeight="1">
      <c r="A66" s="13" t="str">
        <f ca="1">$A$18</f>
        <v>Nhân viên SX:</v>
      </c>
      <c r="B66" s="14"/>
      <c r="C66" s="14"/>
      <c r="D66" s="14"/>
      <c r="E66" s="14"/>
      <c r="F66" s="14"/>
      <c r="G66" s="14"/>
      <c r="H66" s="14"/>
      <c r="I66" s="14"/>
      <c r="J66" s="94"/>
      <c r="K66" s="95"/>
      <c r="L66" s="101"/>
      <c r="M66" s="87"/>
    </row>
    <row r="67" spans="1:13" ht="30" customHeight="1" thickBot="1">
      <c r="A67" s="13" t="str">
        <f ca="1">$A$19</f>
        <v>Nhân viên QC:</v>
      </c>
      <c r="B67" s="35"/>
      <c r="C67" s="35"/>
      <c r="D67" s="35"/>
      <c r="E67" s="35"/>
      <c r="F67" s="35"/>
      <c r="G67" s="35"/>
      <c r="H67" s="35"/>
      <c r="I67" s="35"/>
      <c r="J67" s="118"/>
      <c r="K67" s="119"/>
      <c r="L67" s="117"/>
      <c r="M67" s="87"/>
    </row>
    <row r="68" spans="1:13" ht="30" customHeight="1" thickBot="1">
      <c r="A68" s="111" t="s">
        <v>39</v>
      </c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3"/>
    </row>
    <row r="69" spans="1:13" ht="30" customHeight="1" thickBot="1">
      <c r="A69" s="5" t="str">
        <f ca="1">$A$9</f>
        <v>Part Number ( Mã bản vẽ )</v>
      </c>
      <c r="B69" s="114" t="s">
        <v>88</v>
      </c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6"/>
    </row>
    <row r="70" spans="1:13" ht="30" customHeight="1">
      <c r="A70" s="23" t="str">
        <f ca="1">$A$10</f>
        <v>Ngày/Tháng/Năm</v>
      </c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109" t="str">
        <f>'Chân ghế A  - Trái'!$L$10:$M$10</f>
        <v>Thời gian Setup ( phút )</v>
      </c>
      <c r="M70" s="110"/>
    </row>
    <row r="71" spans="1:13" ht="30" customHeight="1">
      <c r="A71" s="25" t="str">
        <f ca="1">$A$11</f>
        <v>SETUP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105">
        <v>0</v>
      </c>
      <c r="M71" s="106"/>
    </row>
    <row r="72" spans="1:13" ht="30" customHeight="1" thickBot="1">
      <c r="A72" s="27" t="str">
        <f ca="1">$A$12</f>
        <v>Nhân viên Setup</v>
      </c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107"/>
      <c r="M72" s="108"/>
    </row>
    <row r="73" spans="1:13" ht="49.9" customHeight="1">
      <c r="A73" s="4" t="str">
        <f ca="1">$A$13</f>
        <v>Ngày/Tháng/Năm</v>
      </c>
      <c r="B73" s="6"/>
      <c r="C73" s="6"/>
      <c r="D73" s="6"/>
      <c r="E73" s="6"/>
      <c r="F73" s="6"/>
      <c r="G73" s="6"/>
      <c r="H73" s="6"/>
      <c r="I73" s="6"/>
      <c r="J73" s="103" t="str">
        <f>$J$13</f>
        <v>Tổng cộng</v>
      </c>
      <c r="K73" s="104"/>
      <c r="L73" s="7" t="str">
        <f>$L$13</f>
        <v>Thời gian gia công / sản phẩm (s)</v>
      </c>
      <c r="M73" s="8" t="str">
        <f>$M$13</f>
        <v>Tổng thời gian gia công dự kiến ( giờ )</v>
      </c>
    </row>
    <row r="74" spans="1:13" ht="30" customHeight="1">
      <c r="A74" s="9" t="str">
        <f ca="1">$A$14</f>
        <v>Thời gian gia công</v>
      </c>
      <c r="B74" s="10"/>
      <c r="C74" s="10"/>
      <c r="D74" s="10"/>
      <c r="E74" s="10"/>
      <c r="F74" s="10"/>
      <c r="G74" s="10"/>
      <c r="H74" s="10"/>
      <c r="I74" s="10"/>
      <c r="J74" s="94"/>
      <c r="K74" s="95"/>
      <c r="L74" s="101">
        <v>60</v>
      </c>
      <c r="M74" s="86">
        <f>$I$4*L74/3600+L71/60</f>
        <v>1.8333333333333333</v>
      </c>
    </row>
    <row r="75" spans="1:13" ht="30" customHeight="1">
      <c r="A75" s="9" t="str">
        <f ca="1">$A$15</f>
        <v>Hàng đạt:</v>
      </c>
      <c r="B75" s="10"/>
      <c r="C75" s="10"/>
      <c r="D75" s="10"/>
      <c r="E75" s="10"/>
      <c r="F75" s="10"/>
      <c r="G75" s="10"/>
      <c r="H75" s="10"/>
      <c r="I75" s="10"/>
      <c r="J75" s="94"/>
      <c r="K75" s="95"/>
      <c r="L75" s="101"/>
      <c r="M75" s="87"/>
    </row>
    <row r="76" spans="1:13" ht="30" customHeight="1">
      <c r="A76" s="11" t="str">
        <f ca="1">$A$16</f>
        <v>Hàng lỗi:</v>
      </c>
      <c r="B76" s="12"/>
      <c r="C76" s="12"/>
      <c r="D76" s="12"/>
      <c r="E76" s="12"/>
      <c r="F76" s="12"/>
      <c r="G76" s="12"/>
      <c r="H76" s="12"/>
      <c r="I76" s="12"/>
      <c r="J76" s="94"/>
      <c r="K76" s="95"/>
      <c r="L76" s="101"/>
      <c r="M76" s="87"/>
    </row>
    <row r="77" spans="1:13" ht="30" customHeight="1">
      <c r="A77" s="11" t="str">
        <f ca="1">$A$17</f>
        <v>Tổng số lượng sản xuất:</v>
      </c>
      <c r="B77" s="12"/>
      <c r="C77" s="12"/>
      <c r="D77" s="12"/>
      <c r="E77" s="12"/>
      <c r="F77" s="12"/>
      <c r="G77" s="12"/>
      <c r="H77" s="12"/>
      <c r="I77" s="12"/>
      <c r="J77" s="94"/>
      <c r="K77" s="95"/>
      <c r="L77" s="101"/>
      <c r="M77" s="87"/>
    </row>
    <row r="78" spans="1:13" ht="30" customHeight="1">
      <c r="A78" s="13" t="str">
        <f ca="1">$A$18</f>
        <v>Nhân viên SX:</v>
      </c>
      <c r="B78" s="14"/>
      <c r="C78" s="14"/>
      <c r="D78" s="14"/>
      <c r="E78" s="14"/>
      <c r="F78" s="14"/>
      <c r="G78" s="14"/>
      <c r="H78" s="14"/>
      <c r="I78" s="14"/>
      <c r="J78" s="94"/>
      <c r="K78" s="95"/>
      <c r="L78" s="101"/>
      <c r="M78" s="87"/>
    </row>
    <row r="79" spans="1:13" ht="30" customHeight="1" thickBot="1">
      <c r="A79" s="13" t="str">
        <f ca="1">$A$19</f>
        <v>Nhân viên QC:</v>
      </c>
      <c r="B79" s="35"/>
      <c r="C79" s="35"/>
      <c r="D79" s="35"/>
      <c r="E79" s="35"/>
      <c r="F79" s="35"/>
      <c r="G79" s="35"/>
      <c r="H79" s="35"/>
      <c r="I79" s="35"/>
      <c r="J79" s="118"/>
      <c r="K79" s="119"/>
      <c r="L79" s="117"/>
      <c r="M79" s="87"/>
    </row>
    <row r="80" spans="1:13" ht="30" customHeight="1" thickBot="1">
      <c r="A80" s="111" t="s">
        <v>51</v>
      </c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3"/>
    </row>
    <row r="81" spans="1:13" ht="30" customHeight="1" thickBot="1">
      <c r="A81" s="5" t="str">
        <f ca="1">$A$9</f>
        <v>Part Number ( Mã bản vẽ )</v>
      </c>
      <c r="B81" s="114" t="s">
        <v>88</v>
      </c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6"/>
    </row>
    <row r="82" spans="1:13" ht="30" customHeight="1">
      <c r="A82" s="23" t="str">
        <f ca="1">$A$10</f>
        <v>Ngày/Tháng/Năm</v>
      </c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109" t="str">
        <f>'Chân ghế A  - Trái'!$L$10:$M$10</f>
        <v>Thời gian Setup ( phút )</v>
      </c>
      <c r="M82" s="110"/>
    </row>
    <row r="83" spans="1:13" ht="30" customHeight="1">
      <c r="A83" s="25" t="str">
        <f ca="1">$A$11</f>
        <v>SETUP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105">
        <v>0</v>
      </c>
      <c r="M83" s="106"/>
    </row>
    <row r="84" spans="1:13" ht="30" customHeight="1" thickBot="1">
      <c r="A84" s="27" t="str">
        <f ca="1">$A$12</f>
        <v>Nhân viên Setup</v>
      </c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107"/>
      <c r="M84" s="108"/>
    </row>
    <row r="85" spans="1:13" ht="49.9" customHeight="1">
      <c r="A85" s="4" t="str">
        <f ca="1">$A$13</f>
        <v>Ngày/Tháng/Năm</v>
      </c>
      <c r="B85" s="6"/>
      <c r="C85" s="6"/>
      <c r="D85" s="6"/>
      <c r="E85" s="6"/>
      <c r="F85" s="6"/>
      <c r="G85" s="6"/>
      <c r="H85" s="6"/>
      <c r="I85" s="6"/>
      <c r="J85" s="103" t="str">
        <f>$J$13</f>
        <v>Tổng cộng</v>
      </c>
      <c r="K85" s="104"/>
      <c r="L85" s="7" t="str">
        <f>$L$13</f>
        <v>Thời gian gia công / sản phẩm (s)</v>
      </c>
      <c r="M85" s="8" t="str">
        <f>$M$13</f>
        <v>Tổng thời gian gia công dự kiến ( giờ )</v>
      </c>
    </row>
    <row r="86" spans="1:13" ht="30" customHeight="1">
      <c r="A86" s="9" t="str">
        <f ca="1">$A$14</f>
        <v>Thời gian gia công</v>
      </c>
      <c r="B86" s="10"/>
      <c r="C86" s="10"/>
      <c r="D86" s="10"/>
      <c r="E86" s="10"/>
      <c r="F86" s="10"/>
      <c r="G86" s="10"/>
      <c r="H86" s="10"/>
      <c r="I86" s="10"/>
      <c r="J86" s="94"/>
      <c r="K86" s="95"/>
      <c r="L86" s="101">
        <v>90</v>
      </c>
      <c r="M86" s="86">
        <f>$I$4*L86/3600+L83/60</f>
        <v>2.75</v>
      </c>
    </row>
    <row r="87" spans="1:13" ht="30" customHeight="1">
      <c r="A87" s="9" t="str">
        <f ca="1">$A$15</f>
        <v>Hàng đạt:</v>
      </c>
      <c r="B87" s="10"/>
      <c r="C87" s="10"/>
      <c r="D87" s="10"/>
      <c r="E87" s="10"/>
      <c r="F87" s="10"/>
      <c r="G87" s="10"/>
      <c r="H87" s="10"/>
      <c r="I87" s="10"/>
      <c r="J87" s="94"/>
      <c r="K87" s="95"/>
      <c r="L87" s="101"/>
      <c r="M87" s="87"/>
    </row>
    <row r="88" spans="1:13" ht="30" customHeight="1">
      <c r="A88" s="11" t="str">
        <f ca="1">$A$16</f>
        <v>Hàng lỗi:</v>
      </c>
      <c r="B88" s="12"/>
      <c r="C88" s="12"/>
      <c r="D88" s="12"/>
      <c r="E88" s="12"/>
      <c r="F88" s="12"/>
      <c r="G88" s="12"/>
      <c r="H88" s="12"/>
      <c r="I88" s="12"/>
      <c r="J88" s="94"/>
      <c r="K88" s="95"/>
      <c r="L88" s="101"/>
      <c r="M88" s="87"/>
    </row>
    <row r="89" spans="1:13" ht="30" customHeight="1">
      <c r="A89" s="11" t="str">
        <f ca="1">$A$17</f>
        <v>Tổng số lượng sản xuất:</v>
      </c>
      <c r="B89" s="12"/>
      <c r="C89" s="12"/>
      <c r="D89" s="12"/>
      <c r="E89" s="12"/>
      <c r="F89" s="12"/>
      <c r="G89" s="12"/>
      <c r="H89" s="12"/>
      <c r="I89" s="12"/>
      <c r="J89" s="94"/>
      <c r="K89" s="95"/>
      <c r="L89" s="101"/>
      <c r="M89" s="87"/>
    </row>
    <row r="90" spans="1:13" ht="30" customHeight="1">
      <c r="A90" s="13" t="str">
        <f ca="1">$A$18</f>
        <v>Nhân viên SX:</v>
      </c>
      <c r="B90" s="14"/>
      <c r="C90" s="14"/>
      <c r="D90" s="14"/>
      <c r="E90" s="14"/>
      <c r="F90" s="14"/>
      <c r="G90" s="14"/>
      <c r="H90" s="14"/>
      <c r="I90" s="14"/>
      <c r="J90" s="94"/>
      <c r="K90" s="95"/>
      <c r="L90" s="101"/>
      <c r="M90" s="87"/>
    </row>
    <row r="91" spans="1:13" ht="30" customHeight="1" thickBot="1">
      <c r="A91" s="13" t="str">
        <f ca="1">$A$19</f>
        <v>Nhân viên QC:</v>
      </c>
      <c r="B91" s="14"/>
      <c r="C91" s="14"/>
      <c r="D91" s="14"/>
      <c r="E91" s="14"/>
      <c r="F91" s="14"/>
      <c r="G91" s="14"/>
      <c r="H91" s="14"/>
      <c r="I91" s="14"/>
      <c r="J91" s="94"/>
      <c r="K91" s="95"/>
      <c r="L91" s="101"/>
      <c r="M91" s="98"/>
    </row>
    <row r="92" spans="1:13" ht="30" customHeight="1" thickBot="1">
      <c r="A92" s="111" t="s">
        <v>52</v>
      </c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3"/>
    </row>
    <row r="93" spans="1:13" ht="30" customHeight="1" thickBot="1">
      <c r="A93" s="5" t="str">
        <f ca="1">$A$9</f>
        <v>Part Number ( Mã bản vẽ )</v>
      </c>
      <c r="B93" s="114" t="s">
        <v>88</v>
      </c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6"/>
    </row>
    <row r="94" spans="1:13" ht="30" customHeight="1">
      <c r="A94" s="23" t="str">
        <f ca="1">$A$10</f>
        <v>Ngày/Tháng/Năm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109" t="str">
        <f>'Chân ghế A  - Trái'!$L$10:$M$10</f>
        <v>Thời gian Setup ( phút )</v>
      </c>
      <c r="M94" s="110"/>
    </row>
    <row r="95" spans="1:13" ht="30" customHeight="1">
      <c r="A95" s="25" t="str">
        <f ca="1">$A$11</f>
        <v>SETUP</v>
      </c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105">
        <v>0</v>
      </c>
      <c r="M95" s="106"/>
    </row>
    <row r="96" spans="1:13" ht="30" customHeight="1" thickBot="1">
      <c r="A96" s="27" t="str">
        <f ca="1">$A$12</f>
        <v>Nhân viên Setup</v>
      </c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107"/>
      <c r="M96" s="108"/>
    </row>
    <row r="97" spans="1:13" ht="50.1" customHeight="1">
      <c r="A97" s="4" t="str">
        <f ca="1">$A$13</f>
        <v>Ngày/Tháng/Năm</v>
      </c>
      <c r="B97" s="6"/>
      <c r="C97" s="6"/>
      <c r="D97" s="6"/>
      <c r="E97" s="6"/>
      <c r="F97" s="6"/>
      <c r="G97" s="6"/>
      <c r="H97" s="6"/>
      <c r="I97" s="6"/>
      <c r="J97" s="103" t="str">
        <f>$J$13</f>
        <v>Tổng cộng</v>
      </c>
      <c r="K97" s="104"/>
      <c r="L97" s="7" t="str">
        <f>$L$13</f>
        <v>Thời gian gia công / sản phẩm (s)</v>
      </c>
      <c r="M97" s="8" t="str">
        <f>$M$13</f>
        <v>Tổng thời gian gia công dự kiến ( giờ )</v>
      </c>
    </row>
    <row r="98" spans="1:13" ht="30" customHeight="1">
      <c r="A98" s="9" t="str">
        <f ca="1">$A$14</f>
        <v>Thời gian gia công</v>
      </c>
      <c r="B98" s="10"/>
      <c r="C98" s="10"/>
      <c r="D98" s="10"/>
      <c r="E98" s="10"/>
      <c r="F98" s="10"/>
      <c r="G98" s="10"/>
      <c r="H98" s="10"/>
      <c r="I98" s="10"/>
      <c r="J98" s="94"/>
      <c r="K98" s="95"/>
      <c r="L98" s="101">
        <v>90</v>
      </c>
      <c r="M98" s="86">
        <f>$I$4*L98/3600+L95/60</f>
        <v>2.75</v>
      </c>
    </row>
    <row r="99" spans="1:13" ht="30" customHeight="1">
      <c r="A99" s="9" t="str">
        <f ca="1">$A$15</f>
        <v>Hàng đạt:</v>
      </c>
      <c r="B99" s="10"/>
      <c r="C99" s="10"/>
      <c r="D99" s="10"/>
      <c r="E99" s="10"/>
      <c r="F99" s="10"/>
      <c r="G99" s="10"/>
      <c r="H99" s="10"/>
      <c r="I99" s="10"/>
      <c r="J99" s="94"/>
      <c r="K99" s="95"/>
      <c r="L99" s="101"/>
      <c r="M99" s="87"/>
    </row>
    <row r="100" spans="1:13" ht="30" customHeight="1">
      <c r="A100" s="11" t="str">
        <f ca="1">$A$16</f>
        <v>Hàng lỗi:</v>
      </c>
      <c r="B100" s="12"/>
      <c r="C100" s="12"/>
      <c r="D100" s="12"/>
      <c r="E100" s="12"/>
      <c r="F100" s="12"/>
      <c r="G100" s="12"/>
      <c r="H100" s="12"/>
      <c r="I100" s="12"/>
      <c r="J100" s="94"/>
      <c r="K100" s="95"/>
      <c r="L100" s="101"/>
      <c r="M100" s="87"/>
    </row>
    <row r="101" spans="1:13" ht="30" customHeight="1">
      <c r="A101" s="11" t="str">
        <f ca="1">$A$17</f>
        <v>Tổng số lượng sản xuất:</v>
      </c>
      <c r="B101" s="12"/>
      <c r="C101" s="12"/>
      <c r="D101" s="12"/>
      <c r="E101" s="12"/>
      <c r="F101" s="12"/>
      <c r="G101" s="12"/>
      <c r="H101" s="12"/>
      <c r="I101" s="12"/>
      <c r="J101" s="94"/>
      <c r="K101" s="95"/>
      <c r="L101" s="101"/>
      <c r="M101" s="87"/>
    </row>
    <row r="102" spans="1:13" ht="30" customHeight="1">
      <c r="A102" s="13" t="str">
        <f ca="1">$A$18</f>
        <v>Nhân viên SX:</v>
      </c>
      <c r="B102" s="14"/>
      <c r="C102" s="14"/>
      <c r="D102" s="14"/>
      <c r="E102" s="14"/>
      <c r="F102" s="14"/>
      <c r="G102" s="14"/>
      <c r="H102" s="14"/>
      <c r="I102" s="14"/>
      <c r="J102" s="94"/>
      <c r="K102" s="95"/>
      <c r="L102" s="101"/>
      <c r="M102" s="87"/>
    </row>
    <row r="103" spans="1:13" ht="30" customHeight="1" thickBot="1">
      <c r="A103" s="13" t="str">
        <f ca="1">$A$19</f>
        <v>Nhân viên QC:</v>
      </c>
      <c r="B103" s="14"/>
      <c r="C103" s="14"/>
      <c r="D103" s="14"/>
      <c r="E103" s="14"/>
      <c r="F103" s="14"/>
      <c r="G103" s="14"/>
      <c r="H103" s="14"/>
      <c r="I103" s="14"/>
      <c r="J103" s="94"/>
      <c r="K103" s="95"/>
      <c r="L103" s="101"/>
      <c r="M103" s="98"/>
    </row>
    <row r="104" spans="1:13" ht="39.950000000000003" customHeight="1" thickBot="1">
      <c r="A104" s="111" t="s">
        <v>53</v>
      </c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3"/>
    </row>
    <row r="105" spans="1:13" ht="30" customHeight="1" thickBot="1">
      <c r="A105" s="5" t="str">
        <f ca="1">$A$9</f>
        <v>Part Number ( Mã bản vẽ )</v>
      </c>
      <c r="B105" s="114" t="s">
        <v>88</v>
      </c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6"/>
    </row>
    <row r="106" spans="1:13" ht="30" customHeight="1">
      <c r="A106" s="23" t="str">
        <f ca="1">$A$10</f>
        <v>Ngày/Tháng/Năm</v>
      </c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109" t="str">
        <f>'Chân ghế A  - Trái'!$L$10:$M$10</f>
        <v>Thời gian Setup ( phút )</v>
      </c>
      <c r="M106" s="110"/>
    </row>
    <row r="107" spans="1:13" ht="30" customHeight="1">
      <c r="A107" s="25" t="str">
        <f ca="1">$A$11</f>
        <v>SETUP</v>
      </c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105">
        <v>0</v>
      </c>
      <c r="M107" s="106"/>
    </row>
    <row r="108" spans="1:13" ht="30" customHeight="1" thickBot="1">
      <c r="A108" s="27" t="str">
        <f ca="1">$A$12</f>
        <v>Nhân viên Setup</v>
      </c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107"/>
      <c r="M108" s="108"/>
    </row>
    <row r="109" spans="1:13" ht="49.9" customHeight="1">
      <c r="A109" s="4" t="str">
        <f ca="1">$A$13</f>
        <v>Ngày/Tháng/Năm</v>
      </c>
      <c r="B109" s="6"/>
      <c r="C109" s="6"/>
      <c r="D109" s="6"/>
      <c r="E109" s="6"/>
      <c r="F109" s="6"/>
      <c r="G109" s="6"/>
      <c r="H109" s="6"/>
      <c r="I109" s="6"/>
      <c r="J109" s="103" t="str">
        <f>$J$13</f>
        <v>Tổng cộng</v>
      </c>
      <c r="K109" s="104"/>
      <c r="L109" s="7" t="str">
        <f>$L$13</f>
        <v>Thời gian gia công / sản phẩm (s)</v>
      </c>
      <c r="M109" s="8" t="str">
        <f>$M$13</f>
        <v>Tổng thời gian gia công dự kiến ( giờ )</v>
      </c>
    </row>
    <row r="110" spans="1:13" ht="30" customHeight="1">
      <c r="A110" s="9" t="str">
        <f ca="1">$A$14</f>
        <v>Thời gian gia công</v>
      </c>
      <c r="B110" s="10"/>
      <c r="C110" s="10"/>
      <c r="D110" s="10"/>
      <c r="E110" s="10"/>
      <c r="F110" s="10"/>
      <c r="G110" s="10"/>
      <c r="H110" s="10"/>
      <c r="I110" s="10"/>
      <c r="J110" s="94"/>
      <c r="K110" s="95"/>
      <c r="L110" s="101">
        <v>30</v>
      </c>
      <c r="M110" s="86">
        <f>$I$4*L110/3600+L107/60</f>
        <v>0.91666666666666663</v>
      </c>
    </row>
    <row r="111" spans="1:13" ht="30" customHeight="1">
      <c r="A111" s="9" t="str">
        <f ca="1">$A$15</f>
        <v>Hàng đạt:</v>
      </c>
      <c r="B111" s="10"/>
      <c r="C111" s="10"/>
      <c r="D111" s="10"/>
      <c r="E111" s="10"/>
      <c r="F111" s="10"/>
      <c r="G111" s="10"/>
      <c r="H111" s="10"/>
      <c r="I111" s="10"/>
      <c r="J111" s="94"/>
      <c r="K111" s="95"/>
      <c r="L111" s="101"/>
      <c r="M111" s="87"/>
    </row>
    <row r="112" spans="1:13" ht="30" customHeight="1">
      <c r="A112" s="11" t="str">
        <f ca="1">$A$16</f>
        <v>Hàng lỗi:</v>
      </c>
      <c r="B112" s="12"/>
      <c r="C112" s="12"/>
      <c r="D112" s="12"/>
      <c r="E112" s="12"/>
      <c r="F112" s="12"/>
      <c r="G112" s="12"/>
      <c r="H112" s="12"/>
      <c r="I112" s="12"/>
      <c r="J112" s="94"/>
      <c r="K112" s="95"/>
      <c r="L112" s="101"/>
      <c r="M112" s="87"/>
    </row>
    <row r="113" spans="1:13" ht="30" customHeight="1">
      <c r="A113" s="11" t="str">
        <f ca="1">$A$17</f>
        <v>Tổng số lượng sản xuất:</v>
      </c>
      <c r="B113" s="12"/>
      <c r="C113" s="12"/>
      <c r="D113" s="12"/>
      <c r="E113" s="12"/>
      <c r="F113" s="12"/>
      <c r="G113" s="12"/>
      <c r="H113" s="12"/>
      <c r="I113" s="12"/>
      <c r="J113" s="94"/>
      <c r="K113" s="95"/>
      <c r="L113" s="101"/>
      <c r="M113" s="87"/>
    </row>
    <row r="114" spans="1:13" ht="30" customHeight="1">
      <c r="A114" s="13" t="str">
        <f ca="1">$A$18</f>
        <v>Nhân viên SX:</v>
      </c>
      <c r="B114" s="14"/>
      <c r="C114" s="14"/>
      <c r="D114" s="14"/>
      <c r="E114" s="14"/>
      <c r="F114" s="14"/>
      <c r="G114" s="14"/>
      <c r="H114" s="14"/>
      <c r="I114" s="14"/>
      <c r="J114" s="94"/>
      <c r="K114" s="95"/>
      <c r="L114" s="101"/>
      <c r="M114" s="87"/>
    </row>
    <row r="115" spans="1:13" ht="30" customHeight="1">
      <c r="A115" s="13" t="str">
        <f ca="1">$A$19</f>
        <v>Nhân viên QC:</v>
      </c>
      <c r="B115" s="14"/>
      <c r="C115" s="14"/>
      <c r="D115" s="14"/>
      <c r="E115" s="14"/>
      <c r="F115" s="14"/>
      <c r="G115" s="14"/>
      <c r="H115" s="14"/>
      <c r="I115" s="14"/>
      <c r="J115" s="94"/>
      <c r="K115" s="95"/>
      <c r="L115" s="101"/>
      <c r="M115" s="98"/>
    </row>
    <row r="116" spans="1:13" ht="30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3"/>
    </row>
    <row r="117" spans="1:13" ht="24.6" customHeight="1">
      <c r="A117" s="60" t="s">
        <v>16</v>
      </c>
      <c r="B117" s="82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9"/>
    </row>
    <row r="118" spans="1:13" ht="24.6" customHeight="1">
      <c r="A118" s="60"/>
      <c r="B118" s="82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90"/>
    </row>
    <row r="119" spans="1:13" ht="24.6" customHeight="1" thickBot="1">
      <c r="A119" s="61"/>
      <c r="B119" s="84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91"/>
    </row>
  </sheetData>
  <mergeCells count="139"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J17:K17"/>
    <mergeCell ref="J18:K18"/>
    <mergeCell ref="J19:K19"/>
    <mergeCell ref="A20:M20"/>
    <mergeCell ref="B21:M21"/>
    <mergeCell ref="L22:M22"/>
    <mergeCell ref="A8:M8"/>
    <mergeCell ref="B9:M9"/>
    <mergeCell ref="L10:M10"/>
    <mergeCell ref="L11:M12"/>
    <mergeCell ref="J13:K13"/>
    <mergeCell ref="J14:K14"/>
    <mergeCell ref="L14:L19"/>
    <mergeCell ref="M14:M19"/>
    <mergeCell ref="J15:K15"/>
    <mergeCell ref="J16:K16"/>
    <mergeCell ref="L23:M24"/>
    <mergeCell ref="J25:K25"/>
    <mergeCell ref="J26:K26"/>
    <mergeCell ref="L26:L31"/>
    <mergeCell ref="M26:M31"/>
    <mergeCell ref="J27:K27"/>
    <mergeCell ref="J28:K28"/>
    <mergeCell ref="J29:K29"/>
    <mergeCell ref="J30:K30"/>
    <mergeCell ref="J31:K31"/>
    <mergeCell ref="J41:K41"/>
    <mergeCell ref="J42:K42"/>
    <mergeCell ref="J43:K43"/>
    <mergeCell ref="A44:M44"/>
    <mergeCell ref="B45:M45"/>
    <mergeCell ref="L46:M46"/>
    <mergeCell ref="A32:M32"/>
    <mergeCell ref="B33:M33"/>
    <mergeCell ref="L34:M34"/>
    <mergeCell ref="L35:M36"/>
    <mergeCell ref="J37:K37"/>
    <mergeCell ref="J38:K38"/>
    <mergeCell ref="L38:L43"/>
    <mergeCell ref="M38:M43"/>
    <mergeCell ref="J39:K39"/>
    <mergeCell ref="J40:K40"/>
    <mergeCell ref="L47:M48"/>
    <mergeCell ref="J49:K49"/>
    <mergeCell ref="J50:K50"/>
    <mergeCell ref="L50:L55"/>
    <mergeCell ref="M50:M55"/>
    <mergeCell ref="J51:K51"/>
    <mergeCell ref="J52:K52"/>
    <mergeCell ref="J53:K53"/>
    <mergeCell ref="J54:K54"/>
    <mergeCell ref="J55:K55"/>
    <mergeCell ref="J65:K65"/>
    <mergeCell ref="J66:K66"/>
    <mergeCell ref="J67:K67"/>
    <mergeCell ref="A68:M68"/>
    <mergeCell ref="B69:M69"/>
    <mergeCell ref="L70:M70"/>
    <mergeCell ref="A56:M56"/>
    <mergeCell ref="B57:M57"/>
    <mergeCell ref="L58:M58"/>
    <mergeCell ref="L59:M60"/>
    <mergeCell ref="J61:K61"/>
    <mergeCell ref="J62:K62"/>
    <mergeCell ref="L62:L67"/>
    <mergeCell ref="M62:M67"/>
    <mergeCell ref="J63:K63"/>
    <mergeCell ref="J64:K64"/>
    <mergeCell ref="L71:M72"/>
    <mergeCell ref="J73:K73"/>
    <mergeCell ref="J74:K74"/>
    <mergeCell ref="L74:L79"/>
    <mergeCell ref="M74:M79"/>
    <mergeCell ref="J75:K75"/>
    <mergeCell ref="J76:K76"/>
    <mergeCell ref="J77:K77"/>
    <mergeCell ref="J78:K78"/>
    <mergeCell ref="J79:K79"/>
    <mergeCell ref="J89:K89"/>
    <mergeCell ref="J90:K90"/>
    <mergeCell ref="J91:K91"/>
    <mergeCell ref="A92:M92"/>
    <mergeCell ref="B93:M93"/>
    <mergeCell ref="L94:M94"/>
    <mergeCell ref="A80:M80"/>
    <mergeCell ref="B81:M81"/>
    <mergeCell ref="L82:M82"/>
    <mergeCell ref="L83:M84"/>
    <mergeCell ref="J85:K85"/>
    <mergeCell ref="J86:K86"/>
    <mergeCell ref="L86:L91"/>
    <mergeCell ref="M86:M91"/>
    <mergeCell ref="J87:K87"/>
    <mergeCell ref="J88:K88"/>
    <mergeCell ref="L95:M96"/>
    <mergeCell ref="J97:K97"/>
    <mergeCell ref="J98:K98"/>
    <mergeCell ref="L98:L103"/>
    <mergeCell ref="M98:M103"/>
    <mergeCell ref="J99:K99"/>
    <mergeCell ref="J100:K100"/>
    <mergeCell ref="J101:K101"/>
    <mergeCell ref="J102:K102"/>
    <mergeCell ref="J103:K103"/>
    <mergeCell ref="J113:K113"/>
    <mergeCell ref="J114:K114"/>
    <mergeCell ref="J115:K115"/>
    <mergeCell ref="A117:A119"/>
    <mergeCell ref="B117:L119"/>
    <mergeCell ref="M117:M119"/>
    <mergeCell ref="A104:M104"/>
    <mergeCell ref="B105:M105"/>
    <mergeCell ref="L106:M106"/>
    <mergeCell ref="L107:M108"/>
    <mergeCell ref="J109:K109"/>
    <mergeCell ref="J110:K110"/>
    <mergeCell ref="L110:L115"/>
    <mergeCell ref="M110:M115"/>
    <mergeCell ref="J111:K111"/>
    <mergeCell ref="J112:K112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M47"/>
  <sheetViews>
    <sheetView zoomScale="65" zoomScaleNormal="65" workbookViewId="0">
      <selection activeCell="G22" sqref="G22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</cols>
  <sheetData>
    <row r="1" spans="1:13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3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3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3" ht="30" customHeight="1">
      <c r="A4" s="68" t="str">
        <f>'Chân ghế A  - Trái'!$A$4:$B$4</f>
        <v>TÊN BẢN VẼ:</v>
      </c>
      <c r="B4" s="69"/>
      <c r="C4" s="50" t="s">
        <v>55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$C$3*2</f>
        <v>220</v>
      </c>
      <c r="J4" s="46"/>
      <c r="K4" s="46"/>
      <c r="L4" s="46"/>
      <c r="M4" s="47"/>
    </row>
    <row r="5" spans="1:13" ht="30" customHeight="1">
      <c r="A5" s="68" t="str">
        <f>'Chân ghế A  - Trái'!$A$5:$B$5</f>
        <v>MÃ BẢN VẼ:</v>
      </c>
      <c r="B5" s="69"/>
      <c r="C5" s="50" t="s">
        <v>89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3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3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3" ht="39.950000000000003" customHeight="1" thickBot="1">
      <c r="A8" s="111" t="s">
        <v>20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13" ht="30" customHeight="1" thickBot="1">
      <c r="A9" s="5" t="str">
        <f ca="1">$A$9</f>
        <v>Part Number ( Mã bản vẽ )</v>
      </c>
      <c r="B9" s="48" t="s">
        <v>107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9"/>
    </row>
    <row r="10" spans="1:13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09" t="str">
        <f>'Chân ghế A  - Trái'!$L$10:$M$10</f>
        <v>Thời gian Setup ( phút )</v>
      </c>
      <c r="M10" s="110"/>
    </row>
    <row r="11" spans="1:13" ht="30" customHeight="1">
      <c r="A11" s="25" t="str">
        <f ca="1">$A$11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15</v>
      </c>
      <c r="M11" s="106"/>
    </row>
    <row r="12" spans="1:13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3" ht="49.9" customHeight="1">
      <c r="A13" s="4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93"/>
      <c r="L13" s="17" t="str">
        <f>'Chân ghế A  - Trái'!L13</f>
        <v>Thời gian gia công / sản phẩm (s)</v>
      </c>
      <c r="M13" s="18" t="str">
        <f>'Chân ghế A  - Trái'!M13</f>
        <v>Tổng thời gian gia công dự kiến ( giờ )</v>
      </c>
    </row>
    <row r="14" spans="1:13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95"/>
      <c r="L14" s="101">
        <v>40</v>
      </c>
      <c r="M14" s="86">
        <f>$I$4*L14/3600+L11/60</f>
        <v>2.6944444444444446</v>
      </c>
    </row>
    <row r="15" spans="1:13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95"/>
      <c r="L15" s="101"/>
      <c r="M15" s="87"/>
    </row>
    <row r="16" spans="1:13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95"/>
      <c r="L16" s="101"/>
      <c r="M16" s="87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95"/>
      <c r="L17" s="101"/>
      <c r="M17" s="87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94"/>
      <c r="K18" s="95"/>
      <c r="L18" s="101"/>
      <c r="M18" s="87"/>
    </row>
    <row r="19" spans="1:13" ht="30" customHeight="1" thickBot="1">
      <c r="A19" s="39" t="str">
        <f ca="1">$A$19</f>
        <v>Nhân viên QC:</v>
      </c>
      <c r="B19" s="35"/>
      <c r="C19" s="35"/>
      <c r="D19" s="35"/>
      <c r="E19" s="35"/>
      <c r="F19" s="35"/>
      <c r="G19" s="35"/>
      <c r="H19" s="35"/>
      <c r="I19" s="35"/>
      <c r="J19" s="118"/>
      <c r="K19" s="119"/>
      <c r="L19" s="117"/>
      <c r="M19" s="87"/>
    </row>
    <row r="20" spans="1:13" ht="30" customHeight="1" thickBot="1">
      <c r="A20" s="111" t="s">
        <v>49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3"/>
    </row>
    <row r="21" spans="1:13" ht="30" customHeight="1" thickBot="1">
      <c r="A21" s="41" t="str">
        <f ca="1">$A$9</f>
        <v>Part Number ( Mã bản vẽ )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1"/>
    </row>
    <row r="22" spans="1:13" ht="30" customHeight="1">
      <c r="A22" s="23" t="str">
        <f ca="1">$A$10</f>
        <v>Ngày/Tháng/Năm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109" t="str">
        <f>'Chân ghế A  - Trái'!$L$10:$M$10</f>
        <v>Thời gian Setup ( phút )</v>
      </c>
      <c r="M22" s="110"/>
    </row>
    <row r="23" spans="1:13" ht="30" customHeight="1">
      <c r="A23" s="25" t="str">
        <f ca="1">$A$11</f>
        <v>SETUP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105">
        <v>0</v>
      </c>
      <c r="M23" s="106"/>
    </row>
    <row r="24" spans="1:13" ht="30" customHeight="1" thickBot="1">
      <c r="A24" s="27" t="str">
        <f ca="1">$A$12</f>
        <v>Nhân viên Setup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107"/>
      <c r="M24" s="108"/>
    </row>
    <row r="25" spans="1:13" ht="50.1" customHeight="1">
      <c r="A25" s="4" t="str">
        <f ca="1">$A$13</f>
        <v>Ngày/Tháng/Năm</v>
      </c>
      <c r="B25" s="16"/>
      <c r="C25" s="16"/>
      <c r="D25" s="16"/>
      <c r="E25" s="16"/>
      <c r="F25" s="16"/>
      <c r="G25" s="16"/>
      <c r="H25" s="16"/>
      <c r="I25" s="16"/>
      <c r="J25" s="92" t="s">
        <v>13</v>
      </c>
      <c r="K25" s="93"/>
      <c r="L25" s="17" t="str">
        <f>'Chân ghế A  - Trái'!L37</f>
        <v>Thời gian gia công / sản phẩm (s)</v>
      </c>
      <c r="M25" s="18" t="str">
        <f>'Chân ghế A  - Trái'!M37</f>
        <v>Tổng thời gian gia công dự kiến ( giờ )</v>
      </c>
    </row>
    <row r="26" spans="1:13" ht="30" customHeight="1">
      <c r="A26" s="9" t="str">
        <f ca="1">$A$14</f>
        <v>Thời gian gia công</v>
      </c>
      <c r="B26" s="10"/>
      <c r="C26" s="10"/>
      <c r="D26" s="10"/>
      <c r="E26" s="10"/>
      <c r="F26" s="10"/>
      <c r="G26" s="10"/>
      <c r="H26" s="10"/>
      <c r="I26" s="10"/>
      <c r="J26" s="94"/>
      <c r="K26" s="95"/>
      <c r="L26" s="101">
        <v>20</v>
      </c>
      <c r="M26" s="86">
        <f>$I$4*L26/3600+L23/60</f>
        <v>1.2222222222222223</v>
      </c>
    </row>
    <row r="27" spans="1:13" ht="30" customHeight="1">
      <c r="A27" s="9" t="str">
        <f ca="1">$A$15</f>
        <v>Hàng đạt:</v>
      </c>
      <c r="B27" s="10"/>
      <c r="C27" s="10"/>
      <c r="D27" s="21"/>
      <c r="E27" s="10"/>
      <c r="F27" s="10"/>
      <c r="G27" s="10"/>
      <c r="H27" s="10"/>
      <c r="I27" s="10"/>
      <c r="J27" s="94"/>
      <c r="K27" s="95"/>
      <c r="L27" s="101"/>
      <c r="M27" s="87"/>
    </row>
    <row r="28" spans="1:13" ht="30" customHeight="1">
      <c r="A28" s="11" t="str">
        <f ca="1">$A$16</f>
        <v>Hàng lỗi:</v>
      </c>
      <c r="B28" s="12"/>
      <c r="C28" s="12"/>
      <c r="D28" s="12"/>
      <c r="E28" s="12"/>
      <c r="F28" s="12"/>
      <c r="G28" s="12"/>
      <c r="H28" s="12"/>
      <c r="I28" s="12"/>
      <c r="J28" s="94"/>
      <c r="K28" s="95"/>
      <c r="L28" s="101"/>
      <c r="M28" s="87"/>
    </row>
    <row r="29" spans="1:13" ht="30" customHeight="1">
      <c r="A29" s="11" t="str">
        <f ca="1">$A$17</f>
        <v>Tổng số lượng sản xuất:</v>
      </c>
      <c r="B29" s="12"/>
      <c r="C29" s="12"/>
      <c r="D29" s="12"/>
      <c r="E29" s="12"/>
      <c r="F29" s="12"/>
      <c r="G29" s="12"/>
      <c r="H29" s="12"/>
      <c r="I29" s="12"/>
      <c r="J29" s="94"/>
      <c r="K29" s="95"/>
      <c r="L29" s="101"/>
      <c r="M29" s="87"/>
    </row>
    <row r="30" spans="1:13" ht="30" customHeight="1">
      <c r="A30" s="13" t="str">
        <f ca="1">$A$18</f>
        <v>Nhân viên SX:</v>
      </c>
      <c r="B30" s="14"/>
      <c r="C30" s="14"/>
      <c r="D30" s="14"/>
      <c r="E30" s="14"/>
      <c r="F30" s="14"/>
      <c r="G30" s="14"/>
      <c r="H30" s="14"/>
      <c r="I30" s="14"/>
      <c r="J30" s="94"/>
      <c r="K30" s="95"/>
      <c r="L30" s="101"/>
      <c r="M30" s="87"/>
    </row>
    <row r="31" spans="1:13" ht="30" customHeight="1" thickBot="1">
      <c r="A31" s="39" t="str">
        <f ca="1">$A$19</f>
        <v>Nhân viên QC:</v>
      </c>
      <c r="B31" s="35"/>
      <c r="C31" s="35"/>
      <c r="D31" s="35"/>
      <c r="E31" s="35"/>
      <c r="F31" s="35"/>
      <c r="G31" s="35"/>
      <c r="H31" s="35"/>
      <c r="I31" s="35"/>
      <c r="J31" s="118"/>
      <c r="K31" s="119"/>
      <c r="L31" s="117"/>
      <c r="M31" s="87"/>
    </row>
    <row r="32" spans="1:13" ht="30" customHeight="1" thickBot="1">
      <c r="A32" s="111" t="s">
        <v>56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3"/>
    </row>
    <row r="33" spans="1:13" ht="30" customHeight="1" thickBot="1">
      <c r="A33" s="41" t="str">
        <f ca="1">$A$9</f>
        <v>Part Number ( Mã bản vẽ )</v>
      </c>
      <c r="B33" s="120" t="s">
        <v>89</v>
      </c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1"/>
    </row>
    <row r="34" spans="1:13" ht="30" customHeight="1">
      <c r="A34" s="23" t="str">
        <f ca="1">$A$10</f>
        <v>Ngày/Tháng/Năm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109" t="str">
        <f>'Chân ghế A  - Trái'!$L$10:$M$10</f>
        <v>Thời gian Setup ( phút )</v>
      </c>
      <c r="M34" s="110"/>
    </row>
    <row r="35" spans="1:13" ht="30" customHeight="1">
      <c r="A35" s="25" t="str">
        <f ca="1">$A$11</f>
        <v>SETUP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105">
        <v>20</v>
      </c>
      <c r="M35" s="106"/>
    </row>
    <row r="36" spans="1:13" ht="30" customHeight="1" thickBot="1">
      <c r="A36" s="27" t="str">
        <f ca="1">$A$12</f>
        <v>Nhân viên Setup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107"/>
      <c r="M36" s="108"/>
    </row>
    <row r="37" spans="1:13" ht="49.9" customHeight="1">
      <c r="A37" s="4" t="str">
        <f ca="1">$A$13</f>
        <v>Ngày/Tháng/Năm</v>
      </c>
      <c r="B37" s="16"/>
      <c r="C37" s="16"/>
      <c r="D37" s="16"/>
      <c r="E37" s="16"/>
      <c r="F37" s="16"/>
      <c r="G37" s="16"/>
      <c r="H37" s="16"/>
      <c r="I37" s="16"/>
      <c r="J37" s="92" t="s">
        <v>13</v>
      </c>
      <c r="K37" s="93"/>
      <c r="L37" s="17" t="str">
        <f>'Chân ghế A  - Trái'!L37</f>
        <v>Thời gian gia công / sản phẩm (s)</v>
      </c>
      <c r="M37" s="18" t="str">
        <f>'Chân ghế A  - Trái'!M37</f>
        <v>Tổng thời gian gia công dự kiến ( giờ )</v>
      </c>
    </row>
    <row r="38" spans="1:13" ht="30" customHeight="1">
      <c r="A38" s="9" t="str">
        <f ca="1">$A$14</f>
        <v>Thời gian gia công</v>
      </c>
      <c r="B38" s="10"/>
      <c r="C38" s="10"/>
      <c r="D38" s="10"/>
      <c r="E38" s="10"/>
      <c r="F38" s="10"/>
      <c r="G38" s="10"/>
      <c r="H38" s="10"/>
      <c r="I38" s="10"/>
      <c r="J38" s="94"/>
      <c r="K38" s="95"/>
      <c r="L38" s="101">
        <v>20</v>
      </c>
      <c r="M38" s="86">
        <f>$I$4*L38/3600+L35/60</f>
        <v>1.5555555555555556</v>
      </c>
    </row>
    <row r="39" spans="1:13" ht="30" customHeight="1">
      <c r="A39" s="9" t="str">
        <f ca="1">$A$15</f>
        <v>Hàng đạt:</v>
      </c>
      <c r="B39" s="10"/>
      <c r="C39" s="10"/>
      <c r="D39" s="21"/>
      <c r="E39" s="10"/>
      <c r="F39" s="10"/>
      <c r="G39" s="10"/>
      <c r="H39" s="10"/>
      <c r="I39" s="10"/>
      <c r="J39" s="94"/>
      <c r="K39" s="95"/>
      <c r="L39" s="101"/>
      <c r="M39" s="87"/>
    </row>
    <row r="40" spans="1:13" ht="30" customHeight="1">
      <c r="A40" s="11" t="str">
        <f ca="1">$A$16</f>
        <v>Hàng lỗi:</v>
      </c>
      <c r="B40" s="12"/>
      <c r="C40" s="12"/>
      <c r="D40" s="12"/>
      <c r="E40" s="12"/>
      <c r="F40" s="12"/>
      <c r="G40" s="12"/>
      <c r="H40" s="12"/>
      <c r="I40" s="12"/>
      <c r="J40" s="94"/>
      <c r="K40" s="95"/>
      <c r="L40" s="101"/>
      <c r="M40" s="87"/>
    </row>
    <row r="41" spans="1:13" ht="30" customHeight="1">
      <c r="A41" s="11" t="str">
        <f ca="1">$A$17</f>
        <v>Tổng số lượng sản xuất:</v>
      </c>
      <c r="B41" s="12"/>
      <c r="C41" s="12"/>
      <c r="D41" s="12"/>
      <c r="E41" s="12"/>
      <c r="F41" s="12"/>
      <c r="G41" s="12"/>
      <c r="H41" s="12"/>
      <c r="I41" s="12"/>
      <c r="J41" s="94"/>
      <c r="K41" s="95"/>
      <c r="L41" s="101"/>
      <c r="M41" s="87"/>
    </row>
    <row r="42" spans="1:13" ht="30" customHeight="1">
      <c r="A42" s="13" t="str">
        <f ca="1">$A$18</f>
        <v>Nhân viên SX:</v>
      </c>
      <c r="B42" s="14"/>
      <c r="C42" s="14"/>
      <c r="D42" s="14"/>
      <c r="E42" s="14"/>
      <c r="F42" s="14"/>
      <c r="G42" s="14"/>
      <c r="H42" s="14"/>
      <c r="I42" s="14"/>
      <c r="J42" s="94"/>
      <c r="K42" s="95"/>
      <c r="L42" s="101"/>
      <c r="M42" s="87"/>
    </row>
    <row r="43" spans="1:13" ht="30" customHeight="1" thickBot="1">
      <c r="A43" s="13" t="str">
        <f ca="1">$A$19</f>
        <v>Nhân viên QC:</v>
      </c>
      <c r="B43" s="20"/>
      <c r="C43" s="20"/>
      <c r="D43" s="20"/>
      <c r="E43" s="20"/>
      <c r="F43" s="20"/>
      <c r="G43" s="20"/>
      <c r="H43" s="20"/>
      <c r="I43" s="20"/>
      <c r="J43" s="99"/>
      <c r="K43" s="100"/>
      <c r="L43" s="102"/>
      <c r="M43" s="88"/>
    </row>
    <row r="44" spans="1:13" ht="30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"/>
    </row>
    <row r="45" spans="1:13" ht="24.6" customHeight="1">
      <c r="A45" s="60" t="s">
        <v>16</v>
      </c>
      <c r="B45" s="82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9"/>
    </row>
    <row r="46" spans="1:13" ht="24.6" customHeight="1">
      <c r="A46" s="60"/>
      <c r="B46" s="82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90"/>
    </row>
    <row r="47" spans="1:13" ht="24.6" customHeight="1" thickBot="1">
      <c r="A47" s="61"/>
      <c r="B47" s="8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91"/>
    </row>
  </sheetData>
  <mergeCells count="61"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J17:K17"/>
    <mergeCell ref="J18:K18"/>
    <mergeCell ref="J19:K19"/>
    <mergeCell ref="A8:M8"/>
    <mergeCell ref="B9:M9"/>
    <mergeCell ref="L10:M10"/>
    <mergeCell ref="L11:M12"/>
    <mergeCell ref="J13:K13"/>
    <mergeCell ref="J14:K14"/>
    <mergeCell ref="L14:L19"/>
    <mergeCell ref="M14:M19"/>
    <mergeCell ref="J15:K15"/>
    <mergeCell ref="J16:K16"/>
    <mergeCell ref="L34:M34"/>
    <mergeCell ref="A20:M20"/>
    <mergeCell ref="B21:M21"/>
    <mergeCell ref="L22:M22"/>
    <mergeCell ref="L23:M24"/>
    <mergeCell ref="J25:K25"/>
    <mergeCell ref="J26:K26"/>
    <mergeCell ref="L26:L31"/>
    <mergeCell ref="M26:M31"/>
    <mergeCell ref="J27:K27"/>
    <mergeCell ref="J28:K28"/>
    <mergeCell ref="J29:K29"/>
    <mergeCell ref="J30:K30"/>
    <mergeCell ref="J31:K31"/>
    <mergeCell ref="A32:M32"/>
    <mergeCell ref="B33:M33"/>
    <mergeCell ref="A45:A47"/>
    <mergeCell ref="B45:L47"/>
    <mergeCell ref="M45:M47"/>
    <mergeCell ref="L35:M36"/>
    <mergeCell ref="J37:K37"/>
    <mergeCell ref="J38:K38"/>
    <mergeCell ref="L38:L43"/>
    <mergeCell ref="M38:M43"/>
    <mergeCell ref="J39:K39"/>
    <mergeCell ref="J40:K40"/>
    <mergeCell ref="J41:K41"/>
    <mergeCell ref="J42:K42"/>
    <mergeCell ref="J43:K4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M47"/>
  <sheetViews>
    <sheetView zoomScale="65" zoomScaleNormal="65" workbookViewId="0">
      <selection activeCell="G24" sqref="G24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</cols>
  <sheetData>
    <row r="1" spans="1:13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3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3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3" ht="30" customHeight="1">
      <c r="A4" s="68" t="str">
        <f>'Chân ghế A  - Trái'!$A$4:$B$4</f>
        <v>TÊN BẢN VẼ:</v>
      </c>
      <c r="B4" s="69"/>
      <c r="C4" s="50" t="s">
        <v>57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$C$3*2</f>
        <v>220</v>
      </c>
      <c r="J4" s="46"/>
      <c r="K4" s="46"/>
      <c r="L4" s="46"/>
      <c r="M4" s="47"/>
    </row>
    <row r="5" spans="1:13" ht="30" customHeight="1">
      <c r="A5" s="68" t="str">
        <f>'Chân ghế A  - Trái'!$A$5:$B$5</f>
        <v>MÃ BẢN VẼ:</v>
      </c>
      <c r="B5" s="69"/>
      <c r="C5" s="50" t="s">
        <v>90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3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3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3" ht="39.950000000000003" customHeight="1" thickBot="1">
      <c r="A8" s="111" t="s">
        <v>20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13" ht="30" customHeight="1" thickBot="1">
      <c r="A9" s="5" t="str">
        <f ca="1">$A$9</f>
        <v>Part Number ( Mã bản vẽ )</v>
      </c>
      <c r="B9" s="48" t="s">
        <v>113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9"/>
    </row>
    <row r="10" spans="1:13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09" t="str">
        <f>'Chân ghế A  - Trái'!$L$10:$M$10</f>
        <v>Thời gian Setup ( phút )</v>
      </c>
      <c r="M10" s="110"/>
    </row>
    <row r="11" spans="1:13" ht="30" customHeight="1">
      <c r="A11" s="25" t="str">
        <f ca="1">$A$11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0</v>
      </c>
      <c r="M11" s="106"/>
    </row>
    <row r="12" spans="1:13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3" ht="49.9" customHeight="1">
      <c r="A13" s="4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93"/>
      <c r="L13" s="17" t="str">
        <f>'Chân ghế A  - Trái'!L13</f>
        <v>Thời gian gia công / sản phẩm (s)</v>
      </c>
      <c r="M13" s="18" t="str">
        <f>'Chân ghế A  - Trái'!M13</f>
        <v>Tổng thời gian gia công dự kiến ( giờ )</v>
      </c>
    </row>
    <row r="14" spans="1:13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95"/>
      <c r="L14" s="101">
        <v>40</v>
      </c>
      <c r="M14" s="86">
        <f>$I$4*L14/3600+L11</f>
        <v>2.4444444444444446</v>
      </c>
    </row>
    <row r="15" spans="1:13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95"/>
      <c r="L15" s="101"/>
      <c r="M15" s="87"/>
    </row>
    <row r="16" spans="1:13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95"/>
      <c r="L16" s="101"/>
      <c r="M16" s="87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95"/>
      <c r="L17" s="101"/>
      <c r="M17" s="87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94"/>
      <c r="K18" s="95"/>
      <c r="L18" s="101"/>
      <c r="M18" s="87"/>
    </row>
    <row r="19" spans="1:13" ht="30" customHeight="1" thickBot="1">
      <c r="A19" s="39" t="str">
        <f ca="1">$A$19</f>
        <v>Nhân viên QC:</v>
      </c>
      <c r="B19" s="35"/>
      <c r="C19" s="35"/>
      <c r="D19" s="35"/>
      <c r="E19" s="35"/>
      <c r="F19" s="35"/>
      <c r="G19" s="35"/>
      <c r="H19" s="35"/>
      <c r="I19" s="35"/>
      <c r="J19" s="118"/>
      <c r="K19" s="119"/>
      <c r="L19" s="117"/>
      <c r="M19" s="87"/>
    </row>
    <row r="20" spans="1:13" ht="30" customHeight="1" thickBot="1">
      <c r="A20" s="111" t="s">
        <v>49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3"/>
    </row>
    <row r="21" spans="1:13" ht="30" customHeight="1" thickBot="1">
      <c r="A21" s="41" t="str">
        <f ca="1">$A$9</f>
        <v>Part Number ( Mã bản vẽ )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1"/>
    </row>
    <row r="22" spans="1:13" ht="30" customHeight="1">
      <c r="A22" s="23" t="str">
        <f ca="1">$A$10</f>
        <v>Ngày/Tháng/Năm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109" t="str">
        <f>'Chân ghế A  - Trái'!$L$10:$M$10</f>
        <v>Thời gian Setup ( phút )</v>
      </c>
      <c r="M22" s="110"/>
    </row>
    <row r="23" spans="1:13" ht="30" customHeight="1">
      <c r="A23" s="25" t="str">
        <f ca="1">$A$11</f>
        <v>SETUP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105">
        <v>0</v>
      </c>
      <c r="M23" s="106"/>
    </row>
    <row r="24" spans="1:13" ht="30" customHeight="1" thickBot="1">
      <c r="A24" s="27" t="str">
        <f ca="1">$A$12</f>
        <v>Nhân viên Setup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107"/>
      <c r="M24" s="108"/>
    </row>
    <row r="25" spans="1:13" ht="50.1" customHeight="1">
      <c r="A25" s="4" t="str">
        <f ca="1">$A$13</f>
        <v>Ngày/Tháng/Năm</v>
      </c>
      <c r="B25" s="16"/>
      <c r="C25" s="16"/>
      <c r="D25" s="16"/>
      <c r="E25" s="16"/>
      <c r="F25" s="16"/>
      <c r="G25" s="16"/>
      <c r="H25" s="16"/>
      <c r="I25" s="16"/>
      <c r="J25" s="92" t="s">
        <v>13</v>
      </c>
      <c r="K25" s="93"/>
      <c r="L25" s="17" t="str">
        <f>'Chân ghế A  - Trái'!L37</f>
        <v>Thời gian gia công / sản phẩm (s)</v>
      </c>
      <c r="M25" s="18" t="str">
        <f>'Chân ghế A  - Trái'!M37</f>
        <v>Tổng thời gian gia công dự kiến ( giờ )</v>
      </c>
    </row>
    <row r="26" spans="1:13" ht="30" customHeight="1">
      <c r="A26" s="9" t="str">
        <f ca="1">$A$14</f>
        <v>Thời gian gia công</v>
      </c>
      <c r="B26" s="10"/>
      <c r="C26" s="10"/>
      <c r="D26" s="10"/>
      <c r="E26" s="10"/>
      <c r="F26" s="10"/>
      <c r="G26" s="10"/>
      <c r="H26" s="10"/>
      <c r="I26" s="10"/>
      <c r="J26" s="94"/>
      <c r="K26" s="95"/>
      <c r="L26" s="101">
        <v>20</v>
      </c>
      <c r="M26" s="86">
        <f>$I$4*L26/3600+L23/60</f>
        <v>1.2222222222222223</v>
      </c>
    </row>
    <row r="27" spans="1:13" ht="30" customHeight="1">
      <c r="A27" s="9" t="str">
        <f ca="1">$A$15</f>
        <v>Hàng đạt:</v>
      </c>
      <c r="B27" s="10"/>
      <c r="C27" s="10"/>
      <c r="D27" s="21"/>
      <c r="E27" s="10"/>
      <c r="F27" s="10"/>
      <c r="G27" s="10"/>
      <c r="H27" s="10"/>
      <c r="I27" s="10"/>
      <c r="J27" s="94"/>
      <c r="K27" s="95"/>
      <c r="L27" s="101"/>
      <c r="M27" s="87"/>
    </row>
    <row r="28" spans="1:13" ht="30" customHeight="1">
      <c r="A28" s="11" t="str">
        <f ca="1">$A$16</f>
        <v>Hàng lỗi:</v>
      </c>
      <c r="B28" s="12"/>
      <c r="C28" s="12"/>
      <c r="D28" s="12"/>
      <c r="E28" s="12"/>
      <c r="F28" s="12"/>
      <c r="G28" s="12"/>
      <c r="H28" s="12"/>
      <c r="I28" s="12"/>
      <c r="J28" s="94"/>
      <c r="K28" s="95"/>
      <c r="L28" s="101"/>
      <c r="M28" s="87"/>
    </row>
    <row r="29" spans="1:13" ht="30" customHeight="1">
      <c r="A29" s="11" t="str">
        <f ca="1">$A$17</f>
        <v>Tổng số lượng sản xuất:</v>
      </c>
      <c r="B29" s="12"/>
      <c r="C29" s="12"/>
      <c r="D29" s="12"/>
      <c r="E29" s="12"/>
      <c r="F29" s="12"/>
      <c r="G29" s="12"/>
      <c r="H29" s="12"/>
      <c r="I29" s="12"/>
      <c r="J29" s="94"/>
      <c r="K29" s="95"/>
      <c r="L29" s="101"/>
      <c r="M29" s="87"/>
    </row>
    <row r="30" spans="1:13" ht="30" customHeight="1">
      <c r="A30" s="13" t="str">
        <f ca="1">$A$18</f>
        <v>Nhân viên SX:</v>
      </c>
      <c r="B30" s="14"/>
      <c r="C30" s="14"/>
      <c r="D30" s="14"/>
      <c r="E30" s="14"/>
      <c r="F30" s="14"/>
      <c r="G30" s="14"/>
      <c r="H30" s="14"/>
      <c r="I30" s="14"/>
      <c r="J30" s="94"/>
      <c r="K30" s="95"/>
      <c r="L30" s="101"/>
      <c r="M30" s="87"/>
    </row>
    <row r="31" spans="1:13" ht="30" customHeight="1" thickBot="1">
      <c r="A31" s="39" t="str">
        <f ca="1">$A$19</f>
        <v>Nhân viên QC:</v>
      </c>
      <c r="B31" s="35"/>
      <c r="C31" s="35"/>
      <c r="D31" s="35"/>
      <c r="E31" s="35"/>
      <c r="F31" s="35"/>
      <c r="G31" s="35"/>
      <c r="H31" s="35"/>
      <c r="I31" s="35"/>
      <c r="J31" s="118"/>
      <c r="K31" s="119"/>
      <c r="L31" s="117"/>
      <c r="M31" s="87"/>
    </row>
    <row r="32" spans="1:13" ht="30" customHeight="1" thickBot="1">
      <c r="A32" s="111" t="s">
        <v>56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3"/>
    </row>
    <row r="33" spans="1:13" ht="30" customHeight="1" thickBot="1">
      <c r="A33" s="41" t="str">
        <f ca="1">$A$9</f>
        <v>Part Number ( Mã bản vẽ )</v>
      </c>
      <c r="B33" s="120" t="s">
        <v>90</v>
      </c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1"/>
    </row>
    <row r="34" spans="1:13" ht="30" customHeight="1">
      <c r="A34" s="23" t="str">
        <f ca="1">$A$10</f>
        <v>Ngày/Tháng/Năm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109" t="str">
        <f>'Chân ghế A  - Trái'!$L$10:$M$10</f>
        <v>Thời gian Setup ( phút )</v>
      </c>
      <c r="M34" s="110"/>
    </row>
    <row r="35" spans="1:13" ht="30" customHeight="1">
      <c r="A35" s="25" t="str">
        <f ca="1">$A$11</f>
        <v>SETUP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105">
        <v>20</v>
      </c>
      <c r="M35" s="106"/>
    </row>
    <row r="36" spans="1:13" ht="30" customHeight="1" thickBot="1">
      <c r="A36" s="27" t="str">
        <f ca="1">$A$12</f>
        <v>Nhân viên Setup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107"/>
      <c r="M36" s="108"/>
    </row>
    <row r="37" spans="1:13" ht="49.9" customHeight="1">
      <c r="A37" s="4" t="str">
        <f ca="1">$A$13</f>
        <v>Ngày/Tháng/Năm</v>
      </c>
      <c r="B37" s="16"/>
      <c r="C37" s="16"/>
      <c r="D37" s="16"/>
      <c r="E37" s="16"/>
      <c r="F37" s="16"/>
      <c r="G37" s="16"/>
      <c r="H37" s="16"/>
      <c r="I37" s="16"/>
      <c r="J37" s="92" t="s">
        <v>13</v>
      </c>
      <c r="K37" s="93"/>
      <c r="L37" s="17" t="str">
        <f>'Chân ghế A  - Trái'!L37</f>
        <v>Thời gian gia công / sản phẩm (s)</v>
      </c>
      <c r="M37" s="18" t="str">
        <f>'Chân ghế A  - Trái'!M37</f>
        <v>Tổng thời gian gia công dự kiến ( giờ )</v>
      </c>
    </row>
    <row r="38" spans="1:13" ht="30" customHeight="1">
      <c r="A38" s="9" t="str">
        <f ca="1">$A$14</f>
        <v>Thời gian gia công</v>
      </c>
      <c r="B38" s="10"/>
      <c r="C38" s="10"/>
      <c r="D38" s="10"/>
      <c r="E38" s="10"/>
      <c r="F38" s="10"/>
      <c r="G38" s="10"/>
      <c r="H38" s="10"/>
      <c r="I38" s="10"/>
      <c r="J38" s="94"/>
      <c r="K38" s="95"/>
      <c r="L38" s="101">
        <v>20</v>
      </c>
      <c r="M38" s="86">
        <f>$I$4*L38/3600+L35/60</f>
        <v>1.5555555555555556</v>
      </c>
    </row>
    <row r="39" spans="1:13" ht="30" customHeight="1">
      <c r="A39" s="9" t="str">
        <f ca="1">$A$15</f>
        <v>Hàng đạt:</v>
      </c>
      <c r="B39" s="10"/>
      <c r="C39" s="10"/>
      <c r="D39" s="21"/>
      <c r="E39" s="10"/>
      <c r="F39" s="10"/>
      <c r="G39" s="10"/>
      <c r="H39" s="10"/>
      <c r="I39" s="10"/>
      <c r="J39" s="94"/>
      <c r="K39" s="95"/>
      <c r="L39" s="101"/>
      <c r="M39" s="87"/>
    </row>
    <row r="40" spans="1:13" ht="30" customHeight="1">
      <c r="A40" s="11" t="str">
        <f ca="1">$A$16</f>
        <v>Hàng lỗi:</v>
      </c>
      <c r="B40" s="12"/>
      <c r="C40" s="12"/>
      <c r="D40" s="12"/>
      <c r="E40" s="12"/>
      <c r="F40" s="12"/>
      <c r="G40" s="12"/>
      <c r="H40" s="12"/>
      <c r="I40" s="12"/>
      <c r="J40" s="94"/>
      <c r="K40" s="95"/>
      <c r="L40" s="101"/>
      <c r="M40" s="87"/>
    </row>
    <row r="41" spans="1:13" ht="30" customHeight="1">
      <c r="A41" s="11" t="str">
        <f ca="1">$A$17</f>
        <v>Tổng số lượng sản xuất:</v>
      </c>
      <c r="B41" s="12"/>
      <c r="C41" s="12"/>
      <c r="D41" s="12"/>
      <c r="E41" s="12"/>
      <c r="F41" s="12"/>
      <c r="G41" s="12"/>
      <c r="H41" s="12"/>
      <c r="I41" s="12"/>
      <c r="J41" s="94"/>
      <c r="K41" s="95"/>
      <c r="L41" s="101"/>
      <c r="M41" s="87"/>
    </row>
    <row r="42" spans="1:13" ht="30" customHeight="1">
      <c r="A42" s="13" t="str">
        <f ca="1">$A$18</f>
        <v>Nhân viên SX:</v>
      </c>
      <c r="B42" s="14"/>
      <c r="C42" s="14"/>
      <c r="D42" s="14"/>
      <c r="E42" s="14"/>
      <c r="F42" s="14"/>
      <c r="G42" s="14"/>
      <c r="H42" s="14"/>
      <c r="I42" s="14"/>
      <c r="J42" s="94"/>
      <c r="K42" s="95"/>
      <c r="L42" s="101"/>
      <c r="M42" s="87"/>
    </row>
    <row r="43" spans="1:13" ht="30" customHeight="1" thickBot="1">
      <c r="A43" s="13" t="str">
        <f ca="1">$A$19</f>
        <v>Nhân viên QC:</v>
      </c>
      <c r="B43" s="20"/>
      <c r="C43" s="20"/>
      <c r="D43" s="20"/>
      <c r="E43" s="20"/>
      <c r="F43" s="20"/>
      <c r="G43" s="20"/>
      <c r="H43" s="20"/>
      <c r="I43" s="20"/>
      <c r="J43" s="99"/>
      <c r="K43" s="100"/>
      <c r="L43" s="102"/>
      <c r="M43" s="88"/>
    </row>
    <row r="44" spans="1:13" ht="30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"/>
    </row>
    <row r="45" spans="1:13" ht="24.6" customHeight="1">
      <c r="A45" s="60" t="s">
        <v>16</v>
      </c>
      <c r="B45" s="82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9"/>
    </row>
    <row r="46" spans="1:13" ht="24.6" customHeight="1">
      <c r="A46" s="60"/>
      <c r="B46" s="82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90"/>
    </row>
    <row r="47" spans="1:13" ht="24.6" customHeight="1" thickBot="1">
      <c r="A47" s="61"/>
      <c r="B47" s="8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91"/>
    </row>
  </sheetData>
  <mergeCells count="61">
    <mergeCell ref="M45:M47"/>
    <mergeCell ref="A32:M32"/>
    <mergeCell ref="B33:M33"/>
    <mergeCell ref="L34:M34"/>
    <mergeCell ref="L35:M36"/>
    <mergeCell ref="J37:K37"/>
    <mergeCell ref="J38:K38"/>
    <mergeCell ref="L38:L43"/>
    <mergeCell ref="M38:M43"/>
    <mergeCell ref="J39:K39"/>
    <mergeCell ref="J40:K40"/>
    <mergeCell ref="J41:K41"/>
    <mergeCell ref="J42:K42"/>
    <mergeCell ref="J43:K43"/>
    <mergeCell ref="A45:A47"/>
    <mergeCell ref="B45:L47"/>
    <mergeCell ref="L23:M24"/>
    <mergeCell ref="J25:K25"/>
    <mergeCell ref="J26:K26"/>
    <mergeCell ref="L26:L31"/>
    <mergeCell ref="M26:M31"/>
    <mergeCell ref="J27:K27"/>
    <mergeCell ref="J28:K28"/>
    <mergeCell ref="J29:K29"/>
    <mergeCell ref="J30:K30"/>
    <mergeCell ref="J31:K31"/>
    <mergeCell ref="L22:M22"/>
    <mergeCell ref="A8:M8"/>
    <mergeCell ref="B9:M9"/>
    <mergeCell ref="L10:M10"/>
    <mergeCell ref="L11:M12"/>
    <mergeCell ref="J13:K13"/>
    <mergeCell ref="J14:K14"/>
    <mergeCell ref="L14:L19"/>
    <mergeCell ref="M14:M19"/>
    <mergeCell ref="J15:K15"/>
    <mergeCell ref="J16:K16"/>
    <mergeCell ref="J17:K17"/>
    <mergeCell ref="J18:K18"/>
    <mergeCell ref="J19:K19"/>
    <mergeCell ref="A20:M20"/>
    <mergeCell ref="B21:M21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M35"/>
  <sheetViews>
    <sheetView zoomScale="65" zoomScaleNormal="65" workbookViewId="0">
      <selection activeCell="M32" sqref="M32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</cols>
  <sheetData>
    <row r="1" spans="1:13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3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3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3" ht="30" customHeight="1">
      <c r="A4" s="68" t="str">
        <f>'Chân ghế A  - Trái'!$A$4:$B$4</f>
        <v>TÊN BẢN VẼ:</v>
      </c>
      <c r="B4" s="69"/>
      <c r="C4" s="50" t="s">
        <v>58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$C$3*2</f>
        <v>220</v>
      </c>
      <c r="J4" s="46"/>
      <c r="K4" s="46"/>
      <c r="L4" s="46"/>
      <c r="M4" s="47"/>
    </row>
    <row r="5" spans="1:13" ht="30" customHeight="1">
      <c r="A5" s="68" t="str">
        <f>'Chân ghế A  - Trái'!$A$5:$B$5</f>
        <v>MÃ BẢN VẼ:</v>
      </c>
      <c r="B5" s="69"/>
      <c r="C5" s="50" t="s">
        <v>91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3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3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3" ht="39.950000000000003" customHeight="1" thickBot="1">
      <c r="A8" s="111" t="s">
        <v>20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13" ht="30" customHeight="1" thickBot="1">
      <c r="A9" s="5" t="str">
        <f ca="1">$A$9</f>
        <v>Part Number ( Mã bản vẽ )</v>
      </c>
      <c r="B9" s="48" t="s">
        <v>91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9"/>
    </row>
    <row r="10" spans="1:13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09" t="str">
        <f>'Chân ghế A  - Trái'!$L$10:$M$10</f>
        <v>Thời gian Setup ( phút )</v>
      </c>
      <c r="M10" s="110"/>
    </row>
    <row r="11" spans="1:13" ht="30" customHeight="1">
      <c r="A11" s="25" t="str">
        <f ca="1">$A$11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15</v>
      </c>
      <c r="M11" s="106"/>
    </row>
    <row r="12" spans="1:13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3" ht="49.9" customHeight="1">
      <c r="A13" s="4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93"/>
      <c r="L13" s="17" t="str">
        <f>'Chân ghế A  - Trái'!L13</f>
        <v>Thời gian gia công / sản phẩm (s)</v>
      </c>
      <c r="M13" s="18" t="str">
        <f>'Chân ghế A  - Trái'!M13</f>
        <v>Tổng thời gian gia công dự kiến ( giờ )</v>
      </c>
    </row>
    <row r="14" spans="1:13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95"/>
      <c r="L14" s="101">
        <v>50</v>
      </c>
      <c r="M14" s="86">
        <f>$I$4*L14/3600+$L$11/60</f>
        <v>3.3055555555555554</v>
      </c>
    </row>
    <row r="15" spans="1:13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95"/>
      <c r="L15" s="101"/>
      <c r="M15" s="87"/>
    </row>
    <row r="16" spans="1:13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95"/>
      <c r="L16" s="101"/>
      <c r="M16" s="87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95"/>
      <c r="L17" s="101"/>
      <c r="M17" s="87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94"/>
      <c r="K18" s="95"/>
      <c r="L18" s="101"/>
      <c r="M18" s="87"/>
    </row>
    <row r="19" spans="1:13" ht="30" customHeight="1" thickBot="1">
      <c r="A19" s="39" t="str">
        <f ca="1">$A$19</f>
        <v>Nhân viên QC:</v>
      </c>
      <c r="B19" s="35"/>
      <c r="C19" s="35"/>
      <c r="D19" s="35"/>
      <c r="E19" s="35"/>
      <c r="F19" s="35"/>
      <c r="G19" s="35"/>
      <c r="H19" s="35"/>
      <c r="I19" s="35"/>
      <c r="J19" s="118"/>
      <c r="K19" s="119"/>
      <c r="L19" s="117"/>
      <c r="M19" s="87"/>
    </row>
    <row r="20" spans="1:13" ht="30" customHeight="1" thickBot="1">
      <c r="A20" s="111" t="s">
        <v>49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3"/>
    </row>
    <row r="21" spans="1:13" ht="30" customHeight="1" thickBot="1">
      <c r="A21" s="23" t="str">
        <f ca="1">$A$9</f>
        <v>Part Number ( Mã bản vẽ )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9"/>
    </row>
    <row r="22" spans="1:13" ht="30" customHeight="1">
      <c r="A22" s="23" t="str">
        <f ca="1">$A$10</f>
        <v>Ngày/Tháng/Năm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109" t="str">
        <f>'Chân ghế A  - Trái'!$L$10:$M$10</f>
        <v>Thời gian Setup ( phút )</v>
      </c>
      <c r="M22" s="110"/>
    </row>
    <row r="23" spans="1:13" ht="30" customHeight="1">
      <c r="A23" s="25" t="str">
        <f ca="1">$A$11</f>
        <v>SETUP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105">
        <v>0</v>
      </c>
      <c r="M23" s="106"/>
    </row>
    <row r="24" spans="1:13" ht="30" customHeight="1" thickBot="1">
      <c r="A24" s="27" t="str">
        <f ca="1">$A$12</f>
        <v>Nhân viên Setup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107"/>
      <c r="M24" s="108"/>
    </row>
    <row r="25" spans="1:13" ht="50.1" customHeight="1">
      <c r="A25" s="4" t="str">
        <f ca="1">$A$13</f>
        <v>Ngày/Tháng/Năm</v>
      </c>
      <c r="B25" s="16"/>
      <c r="C25" s="16"/>
      <c r="D25" s="16"/>
      <c r="E25" s="16"/>
      <c r="F25" s="16"/>
      <c r="G25" s="16"/>
      <c r="H25" s="16"/>
      <c r="I25" s="16"/>
      <c r="J25" s="92" t="s">
        <v>13</v>
      </c>
      <c r="K25" s="93"/>
      <c r="L25" s="17" t="str">
        <f>'Chân ghế A  - Trái'!L37</f>
        <v>Thời gian gia công / sản phẩm (s)</v>
      </c>
      <c r="M25" s="18" t="str">
        <f>'Chân ghế A  - Trái'!M37</f>
        <v>Tổng thời gian gia công dự kiến ( giờ )</v>
      </c>
    </row>
    <row r="26" spans="1:13" ht="30" customHeight="1">
      <c r="A26" s="9" t="str">
        <f ca="1">$A$14</f>
        <v>Thời gian gia công</v>
      </c>
      <c r="B26" s="10"/>
      <c r="C26" s="10"/>
      <c r="D26" s="10"/>
      <c r="E26" s="10"/>
      <c r="F26" s="10"/>
      <c r="G26" s="10"/>
      <c r="H26" s="10"/>
      <c r="I26" s="10"/>
      <c r="J26" s="94"/>
      <c r="K26" s="95"/>
      <c r="L26" s="101">
        <v>20</v>
      </c>
      <c r="M26" s="86">
        <f>$I$4*L26/3600+L23/60</f>
        <v>1.2222222222222223</v>
      </c>
    </row>
    <row r="27" spans="1:13" ht="30" customHeight="1">
      <c r="A27" s="9" t="str">
        <f ca="1">$A$15</f>
        <v>Hàng đạt:</v>
      </c>
      <c r="B27" s="10"/>
      <c r="C27" s="10"/>
      <c r="D27" s="21"/>
      <c r="E27" s="10"/>
      <c r="F27" s="10"/>
      <c r="G27" s="10"/>
      <c r="H27" s="10"/>
      <c r="I27" s="10"/>
      <c r="J27" s="94"/>
      <c r="K27" s="95"/>
      <c r="L27" s="101"/>
      <c r="M27" s="87"/>
    </row>
    <row r="28" spans="1:13" ht="30" customHeight="1">
      <c r="A28" s="11" t="str">
        <f ca="1">$A$16</f>
        <v>Hàng lỗi:</v>
      </c>
      <c r="B28" s="12"/>
      <c r="C28" s="12"/>
      <c r="D28" s="12"/>
      <c r="E28" s="12"/>
      <c r="F28" s="12"/>
      <c r="G28" s="12"/>
      <c r="H28" s="12"/>
      <c r="I28" s="12"/>
      <c r="J28" s="94"/>
      <c r="K28" s="95"/>
      <c r="L28" s="101"/>
      <c r="M28" s="87"/>
    </row>
    <row r="29" spans="1:13" ht="30" customHeight="1">
      <c r="A29" s="11" t="str">
        <f ca="1">$A$17</f>
        <v>Tổng số lượng sản xuất:</v>
      </c>
      <c r="B29" s="12"/>
      <c r="C29" s="12"/>
      <c r="D29" s="12"/>
      <c r="E29" s="12"/>
      <c r="F29" s="12"/>
      <c r="G29" s="12"/>
      <c r="H29" s="12"/>
      <c r="I29" s="12"/>
      <c r="J29" s="94"/>
      <c r="K29" s="95"/>
      <c r="L29" s="101"/>
      <c r="M29" s="87"/>
    </row>
    <row r="30" spans="1:13" ht="30" customHeight="1">
      <c r="A30" s="13" t="str">
        <f ca="1">$A$18</f>
        <v>Nhân viên SX:</v>
      </c>
      <c r="B30" s="14"/>
      <c r="C30" s="14"/>
      <c r="D30" s="14"/>
      <c r="E30" s="14"/>
      <c r="F30" s="14"/>
      <c r="G30" s="14"/>
      <c r="H30" s="14"/>
      <c r="I30" s="14"/>
      <c r="J30" s="94"/>
      <c r="K30" s="95"/>
      <c r="L30" s="101"/>
      <c r="M30" s="87"/>
    </row>
    <row r="31" spans="1:13" ht="30" customHeight="1" thickBot="1">
      <c r="A31" s="19" t="str">
        <f ca="1">$A$19</f>
        <v>Nhân viên QC:</v>
      </c>
      <c r="B31" s="20"/>
      <c r="C31" s="20"/>
      <c r="D31" s="20"/>
      <c r="E31" s="20"/>
      <c r="F31" s="20"/>
      <c r="G31" s="20"/>
      <c r="H31" s="20"/>
      <c r="I31" s="20"/>
      <c r="J31" s="99"/>
      <c r="K31" s="100"/>
      <c r="L31" s="102"/>
      <c r="M31" s="88"/>
    </row>
    <row r="32" spans="1:13" ht="30" customHeight="1">
      <c r="A32" s="36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8"/>
    </row>
    <row r="33" spans="1:13" ht="24.6" customHeight="1">
      <c r="A33" s="60" t="s">
        <v>16</v>
      </c>
      <c r="B33" s="82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9"/>
    </row>
    <row r="34" spans="1:13" ht="24.6" customHeight="1">
      <c r="A34" s="60"/>
      <c r="B34" s="82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90"/>
    </row>
    <row r="35" spans="1:13" ht="24.6" customHeight="1" thickBot="1">
      <c r="A35" s="61"/>
      <c r="B35" s="84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91"/>
    </row>
  </sheetData>
  <mergeCells count="48">
    <mergeCell ref="A33:A35"/>
    <mergeCell ref="B33:L35"/>
    <mergeCell ref="M33:M35"/>
    <mergeCell ref="L23:M24"/>
    <mergeCell ref="J25:K25"/>
    <mergeCell ref="J26:K26"/>
    <mergeCell ref="L26:L31"/>
    <mergeCell ref="M26:M31"/>
    <mergeCell ref="J27:K27"/>
    <mergeCell ref="J28:K28"/>
    <mergeCell ref="J29:K29"/>
    <mergeCell ref="J30:K30"/>
    <mergeCell ref="J31:K31"/>
    <mergeCell ref="L22:M22"/>
    <mergeCell ref="A8:M8"/>
    <mergeCell ref="B9:M9"/>
    <mergeCell ref="L10:M10"/>
    <mergeCell ref="L11:M12"/>
    <mergeCell ref="J13:K13"/>
    <mergeCell ref="J14:K14"/>
    <mergeCell ref="L14:L19"/>
    <mergeCell ref="M14:M19"/>
    <mergeCell ref="J15:K15"/>
    <mergeCell ref="J16:K16"/>
    <mergeCell ref="J17:K17"/>
    <mergeCell ref="J18:K18"/>
    <mergeCell ref="J19:K19"/>
    <mergeCell ref="A20:M20"/>
    <mergeCell ref="B21:M21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M35"/>
  <sheetViews>
    <sheetView zoomScale="65" zoomScaleNormal="65" workbookViewId="0">
      <selection activeCell="M26" sqref="M26:M31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</cols>
  <sheetData>
    <row r="1" spans="1:13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3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3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3" ht="30" customHeight="1">
      <c r="A4" s="68" t="str">
        <f>'Chân ghế A  - Trái'!$A$4:$B$4</f>
        <v>TÊN BẢN VẼ:</v>
      </c>
      <c r="B4" s="69"/>
      <c r="C4" s="50" t="s">
        <v>59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$C$3*2</f>
        <v>220</v>
      </c>
      <c r="J4" s="46"/>
      <c r="K4" s="46"/>
      <c r="L4" s="46"/>
      <c r="M4" s="47"/>
    </row>
    <row r="5" spans="1:13" ht="30" customHeight="1">
      <c r="A5" s="68" t="str">
        <f>'Chân ghế A  - Trái'!$A$5:$B$5</f>
        <v>MÃ BẢN VẼ:</v>
      </c>
      <c r="B5" s="69"/>
      <c r="C5" s="50" t="s">
        <v>92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3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3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3" ht="39.950000000000003" customHeight="1" thickBot="1">
      <c r="A8" s="111" t="s">
        <v>20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13" ht="30" customHeight="1" thickBot="1">
      <c r="A9" s="5" t="str">
        <f ca="1">$A$9</f>
        <v>Part Number ( Mã bản vẽ )</v>
      </c>
      <c r="B9" s="48" t="s">
        <v>92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9"/>
    </row>
    <row r="10" spans="1:13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09" t="str">
        <f>'Chân ghế A  - Trái'!$L$10:$M$10</f>
        <v>Thời gian Setup ( phút )</v>
      </c>
      <c r="M10" s="110"/>
    </row>
    <row r="11" spans="1:13" ht="30" customHeight="1">
      <c r="A11" s="25" t="str">
        <f ca="1">$A$11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0</v>
      </c>
      <c r="M11" s="106"/>
    </row>
    <row r="12" spans="1:13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3" ht="49.9" customHeight="1">
      <c r="A13" s="4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93"/>
      <c r="L13" s="17" t="str">
        <f>'Chân ghế A  - Trái'!L13</f>
        <v>Thời gian gia công / sản phẩm (s)</v>
      </c>
      <c r="M13" s="18" t="str">
        <f>'Chân ghế A  - Trái'!M13</f>
        <v>Tổng thời gian gia công dự kiến ( giờ )</v>
      </c>
    </row>
    <row r="14" spans="1:13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95"/>
      <c r="L14" s="101">
        <v>40</v>
      </c>
      <c r="M14" s="86">
        <f>$I$4*L14/3600+L11/60</f>
        <v>2.4444444444444446</v>
      </c>
    </row>
    <row r="15" spans="1:13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95"/>
      <c r="L15" s="101"/>
      <c r="M15" s="87"/>
    </row>
    <row r="16" spans="1:13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95"/>
      <c r="L16" s="101"/>
      <c r="M16" s="87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95"/>
      <c r="L17" s="101"/>
      <c r="M17" s="87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94"/>
      <c r="K18" s="95"/>
      <c r="L18" s="101"/>
      <c r="M18" s="87"/>
    </row>
    <row r="19" spans="1:13" ht="30" customHeight="1" thickBot="1">
      <c r="A19" s="39" t="str">
        <f ca="1">$A$19</f>
        <v>Nhân viên QC:</v>
      </c>
      <c r="B19" s="35"/>
      <c r="C19" s="35"/>
      <c r="D19" s="35"/>
      <c r="E19" s="35"/>
      <c r="F19" s="35"/>
      <c r="G19" s="35"/>
      <c r="H19" s="35"/>
      <c r="I19" s="35"/>
      <c r="J19" s="118"/>
      <c r="K19" s="119"/>
      <c r="L19" s="117"/>
      <c r="M19" s="87"/>
    </row>
    <row r="20" spans="1:13" ht="30" customHeight="1" thickBot="1">
      <c r="A20" s="111" t="s">
        <v>49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3"/>
    </row>
    <row r="21" spans="1:13" ht="30" customHeight="1" thickBot="1">
      <c r="A21" s="23" t="str">
        <f ca="1">$A$9</f>
        <v>Part Number ( Mã bản vẽ )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9"/>
    </row>
    <row r="22" spans="1:13" ht="30" customHeight="1">
      <c r="A22" s="23" t="str">
        <f ca="1">$A$10</f>
        <v>Ngày/Tháng/Năm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109" t="str">
        <f>'Chân ghế A  - Trái'!$L$10:$M$10</f>
        <v>Thời gian Setup ( phút )</v>
      </c>
      <c r="M22" s="110"/>
    </row>
    <row r="23" spans="1:13" ht="30" customHeight="1">
      <c r="A23" s="25" t="str">
        <f ca="1">$A$11</f>
        <v>SETUP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105">
        <v>0</v>
      </c>
      <c r="M23" s="106"/>
    </row>
    <row r="24" spans="1:13" ht="30" customHeight="1" thickBot="1">
      <c r="A24" s="27" t="str">
        <f ca="1">$A$12</f>
        <v>Nhân viên Setup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107"/>
      <c r="M24" s="108"/>
    </row>
    <row r="25" spans="1:13" ht="50.1" customHeight="1">
      <c r="A25" s="4" t="str">
        <f ca="1">$A$13</f>
        <v>Ngày/Tháng/Năm</v>
      </c>
      <c r="B25" s="16"/>
      <c r="C25" s="16"/>
      <c r="D25" s="16"/>
      <c r="E25" s="16"/>
      <c r="F25" s="16"/>
      <c r="G25" s="16"/>
      <c r="H25" s="16"/>
      <c r="I25" s="16"/>
      <c r="J25" s="92" t="s">
        <v>13</v>
      </c>
      <c r="K25" s="93"/>
      <c r="L25" s="17" t="str">
        <f>'Chân ghế A  - Trái'!L37</f>
        <v>Thời gian gia công / sản phẩm (s)</v>
      </c>
      <c r="M25" s="18" t="str">
        <f>'Chân ghế A  - Trái'!M37</f>
        <v>Tổng thời gian gia công dự kiến ( giờ )</v>
      </c>
    </row>
    <row r="26" spans="1:13" ht="30" customHeight="1">
      <c r="A26" s="9" t="str">
        <f ca="1">$A$14</f>
        <v>Thời gian gia công</v>
      </c>
      <c r="B26" s="10"/>
      <c r="C26" s="10"/>
      <c r="D26" s="10"/>
      <c r="E26" s="10"/>
      <c r="F26" s="10"/>
      <c r="G26" s="10"/>
      <c r="H26" s="10"/>
      <c r="I26" s="10"/>
      <c r="J26" s="94"/>
      <c r="K26" s="95"/>
      <c r="L26" s="101">
        <v>20</v>
      </c>
      <c r="M26" s="86">
        <f>$I$4*L26/3600+L23/60</f>
        <v>1.2222222222222223</v>
      </c>
    </row>
    <row r="27" spans="1:13" ht="30" customHeight="1">
      <c r="A27" s="9" t="str">
        <f ca="1">$A$15</f>
        <v>Hàng đạt:</v>
      </c>
      <c r="B27" s="10"/>
      <c r="C27" s="10"/>
      <c r="D27" s="21"/>
      <c r="E27" s="10"/>
      <c r="F27" s="10"/>
      <c r="G27" s="10"/>
      <c r="H27" s="10"/>
      <c r="I27" s="10"/>
      <c r="J27" s="94"/>
      <c r="K27" s="95"/>
      <c r="L27" s="101"/>
      <c r="M27" s="87"/>
    </row>
    <row r="28" spans="1:13" ht="30" customHeight="1">
      <c r="A28" s="11" t="str">
        <f ca="1">$A$16</f>
        <v>Hàng lỗi:</v>
      </c>
      <c r="B28" s="12"/>
      <c r="C28" s="12"/>
      <c r="D28" s="12"/>
      <c r="E28" s="12"/>
      <c r="F28" s="12"/>
      <c r="G28" s="12"/>
      <c r="H28" s="12"/>
      <c r="I28" s="12"/>
      <c r="J28" s="94"/>
      <c r="K28" s="95"/>
      <c r="L28" s="101"/>
      <c r="M28" s="87"/>
    </row>
    <row r="29" spans="1:13" ht="30" customHeight="1">
      <c r="A29" s="11" t="str">
        <f ca="1">$A$17</f>
        <v>Tổng số lượng sản xuất:</v>
      </c>
      <c r="B29" s="12"/>
      <c r="C29" s="12"/>
      <c r="D29" s="12"/>
      <c r="E29" s="12"/>
      <c r="F29" s="12"/>
      <c r="G29" s="12"/>
      <c r="H29" s="12"/>
      <c r="I29" s="12"/>
      <c r="J29" s="94"/>
      <c r="K29" s="95"/>
      <c r="L29" s="101"/>
      <c r="M29" s="87"/>
    </row>
    <row r="30" spans="1:13" ht="30" customHeight="1">
      <c r="A30" s="13" t="str">
        <f ca="1">$A$18</f>
        <v>Nhân viên SX:</v>
      </c>
      <c r="B30" s="14"/>
      <c r="C30" s="14"/>
      <c r="D30" s="14"/>
      <c r="E30" s="14"/>
      <c r="F30" s="14"/>
      <c r="G30" s="14"/>
      <c r="H30" s="14"/>
      <c r="I30" s="14"/>
      <c r="J30" s="94"/>
      <c r="K30" s="95"/>
      <c r="L30" s="101"/>
      <c r="M30" s="87"/>
    </row>
    <row r="31" spans="1:13" ht="30" customHeight="1" thickBot="1">
      <c r="A31" s="19" t="str">
        <f ca="1">$A$19</f>
        <v>Nhân viên QC:</v>
      </c>
      <c r="B31" s="20"/>
      <c r="C31" s="20"/>
      <c r="D31" s="20"/>
      <c r="E31" s="20"/>
      <c r="F31" s="20"/>
      <c r="G31" s="20"/>
      <c r="H31" s="20"/>
      <c r="I31" s="20"/>
      <c r="J31" s="99"/>
      <c r="K31" s="100"/>
      <c r="L31" s="102"/>
      <c r="M31" s="88"/>
    </row>
    <row r="32" spans="1:13" ht="30" customHeight="1">
      <c r="A32" s="36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8"/>
    </row>
    <row r="33" spans="1:13" ht="24.6" customHeight="1">
      <c r="A33" s="60" t="s">
        <v>16</v>
      </c>
      <c r="B33" s="82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9"/>
    </row>
    <row r="34" spans="1:13" ht="24.6" customHeight="1">
      <c r="A34" s="60"/>
      <c r="B34" s="82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90"/>
    </row>
    <row r="35" spans="1:13" ht="24.6" customHeight="1" thickBot="1">
      <c r="A35" s="61"/>
      <c r="B35" s="84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91"/>
    </row>
  </sheetData>
  <mergeCells count="48">
    <mergeCell ref="A33:A35"/>
    <mergeCell ref="B33:L35"/>
    <mergeCell ref="M33:M35"/>
    <mergeCell ref="L23:M24"/>
    <mergeCell ref="J25:K25"/>
    <mergeCell ref="J26:K26"/>
    <mergeCell ref="L26:L31"/>
    <mergeCell ref="M26:M31"/>
    <mergeCell ref="J27:K27"/>
    <mergeCell ref="J28:K28"/>
    <mergeCell ref="J29:K29"/>
    <mergeCell ref="J30:K30"/>
    <mergeCell ref="J31:K31"/>
    <mergeCell ref="L22:M22"/>
    <mergeCell ref="A8:M8"/>
    <mergeCell ref="B9:M9"/>
    <mergeCell ref="L10:M10"/>
    <mergeCell ref="L11:M12"/>
    <mergeCell ref="J13:K13"/>
    <mergeCell ref="J14:K14"/>
    <mergeCell ref="L14:L19"/>
    <mergeCell ref="M14:M19"/>
    <mergeCell ref="J15:K15"/>
    <mergeCell ref="J16:K16"/>
    <mergeCell ref="J17:K17"/>
    <mergeCell ref="J18:K18"/>
    <mergeCell ref="J19:K19"/>
    <mergeCell ref="A20:M20"/>
    <mergeCell ref="B21:M21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M35"/>
  <sheetViews>
    <sheetView zoomScale="65" zoomScaleNormal="65" workbookViewId="0">
      <selection activeCell="M32" sqref="M32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</cols>
  <sheetData>
    <row r="1" spans="1:13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3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3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3" ht="30" customHeight="1">
      <c r="A4" s="68" t="str">
        <f>'Chân ghế A  - Trái'!$A$4:$B$4</f>
        <v>TÊN BẢN VẼ:</v>
      </c>
      <c r="B4" s="69"/>
      <c r="C4" s="50" t="s">
        <v>60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$C$3*2</f>
        <v>220</v>
      </c>
      <c r="J4" s="46"/>
      <c r="K4" s="46"/>
      <c r="L4" s="46"/>
      <c r="M4" s="47"/>
    </row>
    <row r="5" spans="1:13" ht="30" customHeight="1">
      <c r="A5" s="68" t="str">
        <f>'Chân ghế A  - Trái'!$A$5:$B$5</f>
        <v>MÃ BẢN VẼ:</v>
      </c>
      <c r="B5" s="69"/>
      <c r="C5" s="50" t="s">
        <v>93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3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3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3" ht="39.950000000000003" customHeight="1" thickBot="1">
      <c r="A8" s="111" t="s">
        <v>20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13" ht="30" customHeight="1" thickBot="1">
      <c r="A9" s="5" t="str">
        <f ca="1">$A$9</f>
        <v>Part Number ( Mã bản vẽ )</v>
      </c>
      <c r="B9" s="48" t="s">
        <v>93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9"/>
    </row>
    <row r="10" spans="1:13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09" t="str">
        <f>'Chân ghế A  - Trái'!$L$10:$M$10</f>
        <v>Thời gian Setup ( phút )</v>
      </c>
      <c r="M10" s="110"/>
    </row>
    <row r="11" spans="1:13" ht="30" customHeight="1">
      <c r="A11" s="25" t="str">
        <f ca="1">$A$11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0</v>
      </c>
      <c r="M11" s="106"/>
    </row>
    <row r="12" spans="1:13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3" ht="49.9" customHeight="1">
      <c r="A13" s="4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93"/>
      <c r="L13" s="17" t="str">
        <f>'Chân ghế A  - Trái'!L13</f>
        <v>Thời gian gia công / sản phẩm (s)</v>
      </c>
      <c r="M13" s="18" t="str">
        <f>'Chân ghế A  - Trái'!M13</f>
        <v>Tổng thời gian gia công dự kiến ( giờ )</v>
      </c>
    </row>
    <row r="14" spans="1:13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95"/>
      <c r="L14" s="101">
        <v>40</v>
      </c>
      <c r="M14" s="86">
        <f>$I$4*L14/3600+L11/60</f>
        <v>2.4444444444444446</v>
      </c>
    </row>
    <row r="15" spans="1:13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95"/>
      <c r="L15" s="101"/>
      <c r="M15" s="87"/>
    </row>
    <row r="16" spans="1:13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95"/>
      <c r="L16" s="101"/>
      <c r="M16" s="87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95"/>
      <c r="L17" s="101"/>
      <c r="M17" s="87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94"/>
      <c r="K18" s="95"/>
      <c r="L18" s="101"/>
      <c r="M18" s="87"/>
    </row>
    <row r="19" spans="1:13" ht="30" customHeight="1" thickBot="1">
      <c r="A19" s="39" t="str">
        <f ca="1">$A$19</f>
        <v>Nhân viên QC:</v>
      </c>
      <c r="B19" s="35"/>
      <c r="C19" s="35"/>
      <c r="D19" s="35"/>
      <c r="E19" s="35"/>
      <c r="F19" s="35"/>
      <c r="G19" s="35"/>
      <c r="H19" s="35"/>
      <c r="I19" s="35"/>
      <c r="J19" s="118"/>
      <c r="K19" s="119"/>
      <c r="L19" s="117"/>
      <c r="M19" s="87"/>
    </row>
    <row r="20" spans="1:13" ht="30" customHeight="1" thickBot="1">
      <c r="A20" s="111" t="s">
        <v>49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3"/>
    </row>
    <row r="21" spans="1:13" ht="30" customHeight="1" thickBot="1">
      <c r="A21" s="23" t="str">
        <f ca="1">$A$9</f>
        <v>Part Number ( Mã bản vẽ )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9"/>
    </row>
    <row r="22" spans="1:13" ht="30" customHeight="1">
      <c r="A22" s="23" t="str">
        <f ca="1">$A$10</f>
        <v>Ngày/Tháng/Năm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109" t="str">
        <f>'Chân ghế A  - Trái'!$L$10:$M$10</f>
        <v>Thời gian Setup ( phút )</v>
      </c>
      <c r="M22" s="110"/>
    </row>
    <row r="23" spans="1:13" ht="30" customHeight="1">
      <c r="A23" s="25" t="str">
        <f ca="1">$A$11</f>
        <v>SETUP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105">
        <v>0</v>
      </c>
      <c r="M23" s="106"/>
    </row>
    <row r="24" spans="1:13" ht="30" customHeight="1" thickBot="1">
      <c r="A24" s="27" t="str">
        <f ca="1">$A$12</f>
        <v>Nhân viên Setup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107"/>
      <c r="M24" s="108"/>
    </row>
    <row r="25" spans="1:13" ht="50.1" customHeight="1">
      <c r="A25" s="4" t="str">
        <f ca="1">$A$13</f>
        <v>Ngày/Tháng/Năm</v>
      </c>
      <c r="B25" s="16"/>
      <c r="C25" s="16"/>
      <c r="D25" s="16"/>
      <c r="E25" s="16"/>
      <c r="F25" s="16"/>
      <c r="G25" s="16"/>
      <c r="H25" s="16"/>
      <c r="I25" s="16"/>
      <c r="J25" s="92" t="s">
        <v>13</v>
      </c>
      <c r="K25" s="93"/>
      <c r="L25" s="17" t="str">
        <f>'Chân ghế A  - Trái'!L37</f>
        <v>Thời gian gia công / sản phẩm (s)</v>
      </c>
      <c r="M25" s="18" t="str">
        <f>'Chân ghế A  - Trái'!M37</f>
        <v>Tổng thời gian gia công dự kiến ( giờ )</v>
      </c>
    </row>
    <row r="26" spans="1:13" ht="30" customHeight="1">
      <c r="A26" s="9" t="str">
        <f ca="1">$A$14</f>
        <v>Thời gian gia công</v>
      </c>
      <c r="B26" s="10"/>
      <c r="C26" s="10"/>
      <c r="D26" s="10"/>
      <c r="E26" s="10"/>
      <c r="F26" s="10"/>
      <c r="G26" s="10"/>
      <c r="H26" s="10"/>
      <c r="I26" s="10"/>
      <c r="J26" s="94"/>
      <c r="K26" s="95"/>
      <c r="L26" s="101">
        <v>10</v>
      </c>
      <c r="M26" s="86">
        <f>$I$4*L26/3600+L23/60</f>
        <v>0.61111111111111116</v>
      </c>
    </row>
    <row r="27" spans="1:13" ht="30" customHeight="1">
      <c r="A27" s="9" t="str">
        <f ca="1">$A$15</f>
        <v>Hàng đạt:</v>
      </c>
      <c r="B27" s="10"/>
      <c r="C27" s="10"/>
      <c r="D27" s="21"/>
      <c r="E27" s="10"/>
      <c r="F27" s="10"/>
      <c r="G27" s="10"/>
      <c r="H27" s="10"/>
      <c r="I27" s="10"/>
      <c r="J27" s="94"/>
      <c r="K27" s="95"/>
      <c r="L27" s="101"/>
      <c r="M27" s="87"/>
    </row>
    <row r="28" spans="1:13" ht="30" customHeight="1">
      <c r="A28" s="11" t="str">
        <f ca="1">$A$16</f>
        <v>Hàng lỗi:</v>
      </c>
      <c r="B28" s="12"/>
      <c r="C28" s="12"/>
      <c r="D28" s="12"/>
      <c r="E28" s="12"/>
      <c r="F28" s="12"/>
      <c r="G28" s="12"/>
      <c r="H28" s="12"/>
      <c r="I28" s="12"/>
      <c r="J28" s="94"/>
      <c r="K28" s="95"/>
      <c r="L28" s="101"/>
      <c r="M28" s="87"/>
    </row>
    <row r="29" spans="1:13" ht="30" customHeight="1">
      <c r="A29" s="11" t="str">
        <f ca="1">$A$17</f>
        <v>Tổng số lượng sản xuất:</v>
      </c>
      <c r="B29" s="12"/>
      <c r="C29" s="12"/>
      <c r="D29" s="12"/>
      <c r="E29" s="12"/>
      <c r="F29" s="12"/>
      <c r="G29" s="12"/>
      <c r="H29" s="12"/>
      <c r="I29" s="12"/>
      <c r="J29" s="94"/>
      <c r="K29" s="95"/>
      <c r="L29" s="101"/>
      <c r="M29" s="87"/>
    </row>
    <row r="30" spans="1:13" ht="30" customHeight="1">
      <c r="A30" s="13" t="str">
        <f ca="1">$A$18</f>
        <v>Nhân viên SX:</v>
      </c>
      <c r="B30" s="14"/>
      <c r="C30" s="14"/>
      <c r="D30" s="14"/>
      <c r="E30" s="14"/>
      <c r="F30" s="14"/>
      <c r="G30" s="14"/>
      <c r="H30" s="14"/>
      <c r="I30" s="14"/>
      <c r="J30" s="94"/>
      <c r="K30" s="95"/>
      <c r="L30" s="101"/>
      <c r="M30" s="87"/>
    </row>
    <row r="31" spans="1:13" ht="30" customHeight="1" thickBot="1">
      <c r="A31" s="19" t="str">
        <f ca="1">$A$19</f>
        <v>Nhân viên QC:</v>
      </c>
      <c r="B31" s="20"/>
      <c r="C31" s="20"/>
      <c r="D31" s="20"/>
      <c r="E31" s="20"/>
      <c r="F31" s="20"/>
      <c r="G31" s="20"/>
      <c r="H31" s="20"/>
      <c r="I31" s="20"/>
      <c r="J31" s="99"/>
      <c r="K31" s="100"/>
      <c r="L31" s="102"/>
      <c r="M31" s="88"/>
    </row>
    <row r="32" spans="1:13" ht="30" customHeight="1">
      <c r="A32" s="36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8"/>
    </row>
    <row r="33" spans="1:13" ht="24.6" customHeight="1">
      <c r="A33" s="60" t="s">
        <v>16</v>
      </c>
      <c r="B33" s="82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9"/>
    </row>
    <row r="34" spans="1:13" ht="24.6" customHeight="1">
      <c r="A34" s="60"/>
      <c r="B34" s="82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90"/>
    </row>
    <row r="35" spans="1:13" ht="24.6" customHeight="1" thickBot="1">
      <c r="A35" s="61"/>
      <c r="B35" s="84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91"/>
    </row>
  </sheetData>
  <mergeCells count="48">
    <mergeCell ref="A33:A35"/>
    <mergeCell ref="B33:L35"/>
    <mergeCell ref="M33:M35"/>
    <mergeCell ref="L23:M24"/>
    <mergeCell ref="J25:K25"/>
    <mergeCell ref="J26:K26"/>
    <mergeCell ref="L26:L31"/>
    <mergeCell ref="M26:M31"/>
    <mergeCell ref="J27:K27"/>
    <mergeCell ref="J28:K28"/>
    <mergeCell ref="J29:K29"/>
    <mergeCell ref="J30:K30"/>
    <mergeCell ref="J31:K31"/>
    <mergeCell ref="L22:M22"/>
    <mergeCell ref="A8:M8"/>
    <mergeCell ref="B9:M9"/>
    <mergeCell ref="L10:M10"/>
    <mergeCell ref="L11:M12"/>
    <mergeCell ref="J13:K13"/>
    <mergeCell ref="J14:K14"/>
    <mergeCell ref="L14:L19"/>
    <mergeCell ref="M14:M19"/>
    <mergeCell ref="J15:K15"/>
    <mergeCell ref="J16:K16"/>
    <mergeCell ref="J17:K17"/>
    <mergeCell ref="J18:K18"/>
    <mergeCell ref="J19:K19"/>
    <mergeCell ref="A20:M20"/>
    <mergeCell ref="B21:M21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M35"/>
  <sheetViews>
    <sheetView topLeftCell="A4" zoomScale="65" zoomScaleNormal="65" workbookViewId="0">
      <selection activeCell="M32" sqref="M32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</cols>
  <sheetData>
    <row r="1" spans="1:13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3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3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3" ht="30" customHeight="1">
      <c r="A4" s="68" t="str">
        <f>'Chân ghế A  - Trái'!$A$4:$B$4</f>
        <v>TÊN BẢN VẼ:</v>
      </c>
      <c r="B4" s="69"/>
      <c r="C4" s="50" t="s">
        <v>61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$C$3*4</f>
        <v>440</v>
      </c>
      <c r="J4" s="46"/>
      <c r="K4" s="46"/>
      <c r="L4" s="46"/>
      <c r="M4" s="47"/>
    </row>
    <row r="5" spans="1:13" ht="30" customHeight="1">
      <c r="A5" s="68" t="str">
        <f>'Chân ghế A  - Trái'!$A$5:$B$5</f>
        <v>MÃ BẢN VẼ:</v>
      </c>
      <c r="B5" s="69"/>
      <c r="C5" s="50" t="s">
        <v>94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3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3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3" ht="39.950000000000003" customHeight="1" thickBot="1">
      <c r="A8" s="111" t="s">
        <v>20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13" ht="30" customHeight="1" thickBot="1">
      <c r="A9" s="5" t="str">
        <f ca="1">$A$9</f>
        <v>Part Number ( Mã bản vẽ )</v>
      </c>
      <c r="B9" s="48" t="s">
        <v>94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9"/>
    </row>
    <row r="10" spans="1:13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09" t="str">
        <f>'Chân ghế A  - Trái'!$L$10:$M$10</f>
        <v>Thời gian Setup ( phút )</v>
      </c>
      <c r="M10" s="110"/>
    </row>
    <row r="11" spans="1:13" ht="30" customHeight="1">
      <c r="A11" s="25" t="str">
        <f ca="1">$A$11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15</v>
      </c>
      <c r="M11" s="106"/>
    </row>
    <row r="12" spans="1:13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3" ht="49.9" customHeight="1">
      <c r="A13" s="4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93"/>
      <c r="L13" s="17" t="str">
        <f>'Chân ghế A  - Trái'!L13</f>
        <v>Thời gian gia công / sản phẩm (s)</v>
      </c>
      <c r="M13" s="18" t="str">
        <f>'Chân ghế A  - Trái'!M13</f>
        <v>Tổng thời gian gia công dự kiến ( giờ )</v>
      </c>
    </row>
    <row r="14" spans="1:13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95"/>
      <c r="L14" s="101">
        <v>20</v>
      </c>
      <c r="M14" s="86">
        <f>$I$4*L14/3600+L11/60</f>
        <v>2.6944444444444446</v>
      </c>
    </row>
    <row r="15" spans="1:13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95"/>
      <c r="L15" s="101"/>
      <c r="M15" s="87"/>
    </row>
    <row r="16" spans="1:13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95"/>
      <c r="L16" s="101"/>
      <c r="M16" s="87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95"/>
      <c r="L17" s="101"/>
      <c r="M17" s="87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94"/>
      <c r="K18" s="95"/>
      <c r="L18" s="101"/>
      <c r="M18" s="87"/>
    </row>
    <row r="19" spans="1:13" ht="30" customHeight="1" thickBot="1">
      <c r="A19" s="39" t="str">
        <f ca="1">$A$19</f>
        <v>Nhân viên QC:</v>
      </c>
      <c r="B19" s="35"/>
      <c r="C19" s="35"/>
      <c r="D19" s="35"/>
      <c r="E19" s="35"/>
      <c r="F19" s="35"/>
      <c r="G19" s="35"/>
      <c r="H19" s="35"/>
      <c r="I19" s="35"/>
      <c r="J19" s="118"/>
      <c r="K19" s="119"/>
      <c r="L19" s="117"/>
      <c r="M19" s="87"/>
    </row>
    <row r="20" spans="1:13" ht="30" customHeight="1" thickBot="1">
      <c r="A20" s="111" t="s">
        <v>49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3"/>
    </row>
    <row r="21" spans="1:13" ht="30" customHeight="1" thickBot="1">
      <c r="A21" s="23" t="str">
        <f ca="1">$A$9</f>
        <v>Part Number ( Mã bản vẽ )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9"/>
    </row>
    <row r="22" spans="1:13" ht="30" customHeight="1">
      <c r="A22" s="23" t="str">
        <f ca="1">$A$10</f>
        <v>Ngày/Tháng/Năm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109" t="str">
        <f>'Chân ghế A  - Trái'!$L$10:$M$10</f>
        <v>Thời gian Setup ( phút )</v>
      </c>
      <c r="M22" s="110"/>
    </row>
    <row r="23" spans="1:13" ht="30" customHeight="1">
      <c r="A23" s="25" t="str">
        <f ca="1">$A$11</f>
        <v>SETUP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105">
        <v>0</v>
      </c>
      <c r="M23" s="106"/>
    </row>
    <row r="24" spans="1:13" ht="30" customHeight="1" thickBot="1">
      <c r="A24" s="27" t="str">
        <f ca="1">$A$12</f>
        <v>Nhân viên Setup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107"/>
      <c r="M24" s="108"/>
    </row>
    <row r="25" spans="1:13" ht="50.1" customHeight="1">
      <c r="A25" s="4" t="str">
        <f ca="1">$A$13</f>
        <v>Ngày/Tháng/Năm</v>
      </c>
      <c r="B25" s="16"/>
      <c r="C25" s="16"/>
      <c r="D25" s="16"/>
      <c r="E25" s="16"/>
      <c r="F25" s="16"/>
      <c r="G25" s="16"/>
      <c r="H25" s="16"/>
      <c r="I25" s="16"/>
      <c r="J25" s="92" t="s">
        <v>13</v>
      </c>
      <c r="K25" s="93"/>
      <c r="L25" s="17" t="str">
        <f>'Chân ghế A  - Trái'!L37</f>
        <v>Thời gian gia công / sản phẩm (s)</v>
      </c>
      <c r="M25" s="18" t="str">
        <f>'Chân ghế A  - Trái'!M37</f>
        <v>Tổng thời gian gia công dự kiến ( giờ )</v>
      </c>
    </row>
    <row r="26" spans="1:13" ht="30" customHeight="1">
      <c r="A26" s="9" t="str">
        <f ca="1">$A$14</f>
        <v>Thời gian gia công</v>
      </c>
      <c r="B26" s="10"/>
      <c r="C26" s="10"/>
      <c r="D26" s="10"/>
      <c r="E26" s="10"/>
      <c r="F26" s="10"/>
      <c r="G26" s="10"/>
      <c r="H26" s="10"/>
      <c r="I26" s="10"/>
      <c r="J26" s="94"/>
      <c r="K26" s="95"/>
      <c r="L26" s="101">
        <v>10</v>
      </c>
      <c r="M26" s="86">
        <f>$I$4*L26/3600+L23/60</f>
        <v>1.2222222222222223</v>
      </c>
    </row>
    <row r="27" spans="1:13" ht="30" customHeight="1">
      <c r="A27" s="9" t="str">
        <f ca="1">$A$15</f>
        <v>Hàng đạt:</v>
      </c>
      <c r="B27" s="10"/>
      <c r="C27" s="10"/>
      <c r="D27" s="21"/>
      <c r="E27" s="10"/>
      <c r="F27" s="10"/>
      <c r="G27" s="10"/>
      <c r="H27" s="10"/>
      <c r="I27" s="10"/>
      <c r="J27" s="94"/>
      <c r="K27" s="95"/>
      <c r="L27" s="101"/>
      <c r="M27" s="87"/>
    </row>
    <row r="28" spans="1:13" ht="30" customHeight="1">
      <c r="A28" s="11" t="str">
        <f ca="1">$A$16</f>
        <v>Hàng lỗi:</v>
      </c>
      <c r="B28" s="12"/>
      <c r="C28" s="12"/>
      <c r="D28" s="12"/>
      <c r="E28" s="12"/>
      <c r="F28" s="12"/>
      <c r="G28" s="12"/>
      <c r="H28" s="12"/>
      <c r="I28" s="12"/>
      <c r="J28" s="94"/>
      <c r="K28" s="95"/>
      <c r="L28" s="101"/>
      <c r="M28" s="87"/>
    </row>
    <row r="29" spans="1:13" ht="30" customHeight="1">
      <c r="A29" s="11" t="str">
        <f ca="1">$A$17</f>
        <v>Tổng số lượng sản xuất:</v>
      </c>
      <c r="B29" s="12"/>
      <c r="C29" s="12"/>
      <c r="D29" s="12"/>
      <c r="E29" s="12"/>
      <c r="F29" s="12"/>
      <c r="G29" s="12"/>
      <c r="H29" s="12"/>
      <c r="I29" s="12"/>
      <c r="J29" s="94"/>
      <c r="K29" s="95"/>
      <c r="L29" s="101"/>
      <c r="M29" s="87"/>
    </row>
    <row r="30" spans="1:13" ht="30" customHeight="1">
      <c r="A30" s="13" t="str">
        <f ca="1">$A$18</f>
        <v>Nhân viên SX:</v>
      </c>
      <c r="B30" s="14"/>
      <c r="C30" s="14"/>
      <c r="D30" s="14"/>
      <c r="E30" s="14"/>
      <c r="F30" s="14"/>
      <c r="G30" s="14"/>
      <c r="H30" s="14"/>
      <c r="I30" s="14"/>
      <c r="J30" s="94"/>
      <c r="K30" s="95"/>
      <c r="L30" s="101"/>
      <c r="M30" s="87"/>
    </row>
    <row r="31" spans="1:13" ht="30" customHeight="1" thickBot="1">
      <c r="A31" s="19" t="str">
        <f ca="1">$A$19</f>
        <v>Nhân viên QC:</v>
      </c>
      <c r="B31" s="20"/>
      <c r="C31" s="20"/>
      <c r="D31" s="20"/>
      <c r="E31" s="20"/>
      <c r="F31" s="20"/>
      <c r="G31" s="20"/>
      <c r="H31" s="20"/>
      <c r="I31" s="20"/>
      <c r="J31" s="99"/>
      <c r="K31" s="100"/>
      <c r="L31" s="102"/>
      <c r="M31" s="88"/>
    </row>
    <row r="32" spans="1:13" ht="30" customHeight="1">
      <c r="A32" s="36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8"/>
    </row>
    <row r="33" spans="1:13" ht="24.6" customHeight="1">
      <c r="A33" s="60" t="s">
        <v>16</v>
      </c>
      <c r="B33" s="82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9"/>
    </row>
    <row r="34" spans="1:13" ht="24.6" customHeight="1">
      <c r="A34" s="60"/>
      <c r="B34" s="82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90"/>
    </row>
    <row r="35" spans="1:13" ht="24.6" customHeight="1" thickBot="1">
      <c r="A35" s="61"/>
      <c r="B35" s="84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91"/>
    </row>
  </sheetData>
  <mergeCells count="48">
    <mergeCell ref="A33:A35"/>
    <mergeCell ref="B33:L35"/>
    <mergeCell ref="M33:M35"/>
    <mergeCell ref="L23:M24"/>
    <mergeCell ref="J25:K25"/>
    <mergeCell ref="J26:K26"/>
    <mergeCell ref="L26:L31"/>
    <mergeCell ref="M26:M31"/>
    <mergeCell ref="J27:K27"/>
    <mergeCell ref="J28:K28"/>
    <mergeCell ref="J29:K29"/>
    <mergeCell ref="J30:K30"/>
    <mergeCell ref="J31:K31"/>
    <mergeCell ref="L22:M22"/>
    <mergeCell ref="A8:M8"/>
    <mergeCell ref="B9:M9"/>
    <mergeCell ref="L10:M10"/>
    <mergeCell ref="L11:M12"/>
    <mergeCell ref="J13:K13"/>
    <mergeCell ref="J14:K14"/>
    <mergeCell ref="L14:L19"/>
    <mergeCell ref="M14:M19"/>
    <mergeCell ref="J15:K15"/>
    <mergeCell ref="J16:K16"/>
    <mergeCell ref="J17:K17"/>
    <mergeCell ref="J18:K18"/>
    <mergeCell ref="J19:K19"/>
    <mergeCell ref="A20:M20"/>
    <mergeCell ref="B21:M21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47"/>
  <sheetViews>
    <sheetView zoomScale="65" zoomScaleNormal="65" workbookViewId="0">
      <selection activeCell="L38" sqref="L38:L43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</cols>
  <sheetData>
    <row r="1" spans="1:13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3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3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3" ht="30" customHeight="1">
      <c r="A4" s="68" t="str">
        <f>'Chân ghế A  - Trái'!$A$4:$B$4</f>
        <v>TÊN BẢN VẼ:</v>
      </c>
      <c r="B4" s="69"/>
      <c r="C4" s="50" t="s">
        <v>62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</f>
        <v>110</v>
      </c>
      <c r="J4" s="46"/>
      <c r="K4" s="46"/>
      <c r="L4" s="46"/>
      <c r="M4" s="47"/>
    </row>
    <row r="5" spans="1:13" ht="30" customHeight="1">
      <c r="A5" s="68" t="str">
        <f>'Chân ghế A  - Trái'!$A$5:$B$5</f>
        <v>MÃ BẢN VẼ:</v>
      </c>
      <c r="B5" s="69"/>
      <c r="C5" s="50" t="s">
        <v>95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3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3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3" ht="39.950000000000003" customHeight="1" thickBot="1">
      <c r="A8" s="111" t="s">
        <v>20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13" ht="30" customHeight="1" thickBot="1">
      <c r="A9" s="5" t="str">
        <f ca="1">$A$9</f>
        <v>Part Number ( Mã bản vẽ )</v>
      </c>
      <c r="B9" s="48" t="s">
        <v>110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9"/>
    </row>
    <row r="10" spans="1:13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09" t="str">
        <f>'Chân ghế A  - Trái'!$L$10:$M$10</f>
        <v>Thời gian Setup ( phút )</v>
      </c>
      <c r="M10" s="110"/>
    </row>
    <row r="11" spans="1:13" ht="30" customHeight="1">
      <c r="A11" s="25" t="str">
        <f ca="1">$A$11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15</v>
      </c>
      <c r="M11" s="106"/>
    </row>
    <row r="12" spans="1:13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3" ht="49.9" customHeight="1">
      <c r="A13" s="4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93"/>
      <c r="L13" s="17" t="str">
        <f>'Chân ghế A  - Trái'!L13</f>
        <v>Thời gian gia công / sản phẩm (s)</v>
      </c>
      <c r="M13" s="18" t="str">
        <f>'Chân ghế A  - Trái'!M13</f>
        <v>Tổng thời gian gia công dự kiến ( giờ )</v>
      </c>
    </row>
    <row r="14" spans="1:13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95"/>
      <c r="L14" s="101">
        <v>20</v>
      </c>
      <c r="M14" s="86">
        <f>$I$4*L14/3600+$L$11/60</f>
        <v>0.86111111111111116</v>
      </c>
    </row>
    <row r="15" spans="1:13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95"/>
      <c r="L15" s="101"/>
      <c r="M15" s="87"/>
    </row>
    <row r="16" spans="1:13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95"/>
      <c r="L16" s="101"/>
      <c r="M16" s="87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95"/>
      <c r="L17" s="101"/>
      <c r="M17" s="87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94"/>
      <c r="K18" s="95"/>
      <c r="L18" s="101"/>
      <c r="M18" s="87"/>
    </row>
    <row r="19" spans="1:13" ht="30" customHeight="1" thickBot="1">
      <c r="A19" s="39" t="str">
        <f ca="1">$A$19</f>
        <v>Nhân viên QC:</v>
      </c>
      <c r="B19" s="35"/>
      <c r="C19" s="35"/>
      <c r="D19" s="35"/>
      <c r="E19" s="35"/>
      <c r="F19" s="35"/>
      <c r="G19" s="35"/>
      <c r="H19" s="35"/>
      <c r="I19" s="35"/>
      <c r="J19" s="118"/>
      <c r="K19" s="119"/>
      <c r="L19" s="117"/>
      <c r="M19" s="87"/>
    </row>
    <row r="20" spans="1:13" ht="30" customHeight="1" thickBot="1">
      <c r="A20" s="111" t="s">
        <v>49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3"/>
    </row>
    <row r="21" spans="1:13" ht="30" customHeight="1" thickBot="1">
      <c r="A21" s="23" t="str">
        <f ca="1">$A$9</f>
        <v>Part Number ( Mã bản vẽ )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9"/>
    </row>
    <row r="22" spans="1:13" ht="30" customHeight="1">
      <c r="A22" s="23" t="str">
        <f ca="1">$A$10</f>
        <v>Ngày/Tháng/Năm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109" t="str">
        <f>'Chân ghế A  - Trái'!$L$10:$M$10</f>
        <v>Thời gian Setup ( phút )</v>
      </c>
      <c r="M22" s="110"/>
    </row>
    <row r="23" spans="1:13" ht="30" customHeight="1">
      <c r="A23" s="25" t="str">
        <f ca="1">$A$11</f>
        <v>SETUP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105">
        <v>0</v>
      </c>
      <c r="M23" s="106"/>
    </row>
    <row r="24" spans="1:13" ht="30" customHeight="1" thickBot="1">
      <c r="A24" s="27" t="str">
        <f ca="1">$A$12</f>
        <v>Nhân viên Setup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107"/>
      <c r="M24" s="108"/>
    </row>
    <row r="25" spans="1:13" ht="50.1" customHeight="1">
      <c r="A25" s="4" t="str">
        <f ca="1">$A$13</f>
        <v>Ngày/Tháng/Năm</v>
      </c>
      <c r="B25" s="16"/>
      <c r="C25" s="16"/>
      <c r="D25" s="16"/>
      <c r="E25" s="16"/>
      <c r="F25" s="16"/>
      <c r="G25" s="16"/>
      <c r="H25" s="16"/>
      <c r="I25" s="16"/>
      <c r="J25" s="92" t="s">
        <v>13</v>
      </c>
      <c r="K25" s="93"/>
      <c r="L25" s="17" t="str">
        <f>'Chân ghế A  - Trái'!$L$37</f>
        <v>Thời gian gia công / sản phẩm (s)</v>
      </c>
      <c r="M25" s="18" t="str">
        <f>'Chân ghế A  - Trái'!$M$37</f>
        <v>Tổng thời gian gia công dự kiến ( giờ )</v>
      </c>
    </row>
    <row r="26" spans="1:13" ht="30" customHeight="1">
      <c r="A26" s="9" t="str">
        <f ca="1">$A$14</f>
        <v>Thời gian gia công</v>
      </c>
      <c r="B26" s="10"/>
      <c r="C26" s="10"/>
      <c r="D26" s="10"/>
      <c r="E26" s="10"/>
      <c r="F26" s="10"/>
      <c r="G26" s="10"/>
      <c r="H26" s="10"/>
      <c r="I26" s="10"/>
      <c r="J26" s="94"/>
      <c r="K26" s="95"/>
      <c r="L26" s="101">
        <v>10</v>
      </c>
      <c r="M26" s="86">
        <f>$I$4*L26/3600</f>
        <v>0.30555555555555558</v>
      </c>
    </row>
    <row r="27" spans="1:13" ht="30" customHeight="1">
      <c r="A27" s="9" t="str">
        <f ca="1">$A$15</f>
        <v>Hàng đạt:</v>
      </c>
      <c r="B27" s="10"/>
      <c r="C27" s="10"/>
      <c r="D27" s="21"/>
      <c r="E27" s="10"/>
      <c r="F27" s="10"/>
      <c r="G27" s="10"/>
      <c r="H27" s="10"/>
      <c r="I27" s="10"/>
      <c r="J27" s="94"/>
      <c r="K27" s="95"/>
      <c r="L27" s="101"/>
      <c r="M27" s="87"/>
    </row>
    <row r="28" spans="1:13" ht="30" customHeight="1">
      <c r="A28" s="11" t="str">
        <f ca="1">$A$16</f>
        <v>Hàng lỗi:</v>
      </c>
      <c r="B28" s="12"/>
      <c r="C28" s="12"/>
      <c r="D28" s="12"/>
      <c r="E28" s="12"/>
      <c r="F28" s="12"/>
      <c r="G28" s="12"/>
      <c r="H28" s="12"/>
      <c r="I28" s="12"/>
      <c r="J28" s="94"/>
      <c r="K28" s="95"/>
      <c r="L28" s="101"/>
      <c r="M28" s="87"/>
    </row>
    <row r="29" spans="1:13" ht="30" customHeight="1">
      <c r="A29" s="11" t="str">
        <f ca="1">$A$17</f>
        <v>Tổng số lượng sản xuất:</v>
      </c>
      <c r="B29" s="12"/>
      <c r="C29" s="12"/>
      <c r="D29" s="12"/>
      <c r="E29" s="12"/>
      <c r="F29" s="12"/>
      <c r="G29" s="12"/>
      <c r="H29" s="12"/>
      <c r="I29" s="12"/>
      <c r="J29" s="94"/>
      <c r="K29" s="95"/>
      <c r="L29" s="101"/>
      <c r="M29" s="87"/>
    </row>
    <row r="30" spans="1:13" ht="30" customHeight="1">
      <c r="A30" s="13" t="str">
        <f ca="1">$A$18</f>
        <v>Nhân viên SX:</v>
      </c>
      <c r="B30" s="14"/>
      <c r="C30" s="14"/>
      <c r="D30" s="14"/>
      <c r="E30" s="14"/>
      <c r="F30" s="14"/>
      <c r="G30" s="14"/>
      <c r="H30" s="14"/>
      <c r="I30" s="14"/>
      <c r="J30" s="94"/>
      <c r="K30" s="95"/>
      <c r="L30" s="101"/>
      <c r="M30" s="87"/>
    </row>
    <row r="31" spans="1:13" ht="30" customHeight="1" thickBot="1">
      <c r="A31" s="19" t="str">
        <f ca="1">$A$19</f>
        <v>Nhân viên QC:</v>
      </c>
      <c r="B31" s="20"/>
      <c r="C31" s="20"/>
      <c r="D31" s="20"/>
      <c r="E31" s="20"/>
      <c r="F31" s="20"/>
      <c r="G31" s="20"/>
      <c r="H31" s="20"/>
      <c r="I31" s="20"/>
      <c r="J31" s="99"/>
      <c r="K31" s="100"/>
      <c r="L31" s="102"/>
      <c r="M31" s="88"/>
    </row>
    <row r="32" spans="1:13" ht="30" customHeight="1" thickBot="1">
      <c r="A32" s="111" t="s">
        <v>63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3"/>
    </row>
    <row r="33" spans="1:13" ht="30" customHeight="1" thickBot="1">
      <c r="A33" s="23" t="str">
        <f ca="1">$A$9</f>
        <v>Part Number ( Mã bản vẽ )</v>
      </c>
      <c r="B33" s="48" t="s">
        <v>95</v>
      </c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9"/>
    </row>
    <row r="34" spans="1:13" ht="30" customHeight="1">
      <c r="A34" s="23" t="str">
        <f ca="1">$A$10</f>
        <v>Ngày/Tháng/Năm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109" t="str">
        <f>'Chân ghế A  - Trái'!$L$10:$M$10</f>
        <v>Thời gian Setup ( phút )</v>
      </c>
      <c r="M34" s="110"/>
    </row>
    <row r="35" spans="1:13" ht="30" customHeight="1">
      <c r="A35" s="25" t="str">
        <f ca="1">$A$11</f>
        <v>SETUP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105">
        <v>30</v>
      </c>
      <c r="M35" s="106"/>
    </row>
    <row r="36" spans="1:13" ht="30" customHeight="1" thickBot="1">
      <c r="A36" s="27" t="str">
        <f ca="1">$A$12</f>
        <v>Nhân viên Setup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107"/>
      <c r="M36" s="108"/>
    </row>
    <row r="37" spans="1:13" ht="50.1" customHeight="1">
      <c r="A37" s="4" t="str">
        <f ca="1">$A$13</f>
        <v>Ngày/Tháng/Năm</v>
      </c>
      <c r="B37" s="16"/>
      <c r="C37" s="16"/>
      <c r="D37" s="16"/>
      <c r="E37" s="16"/>
      <c r="F37" s="16"/>
      <c r="G37" s="16"/>
      <c r="H37" s="16"/>
      <c r="I37" s="16"/>
      <c r="J37" s="92" t="s">
        <v>13</v>
      </c>
      <c r="K37" s="93"/>
      <c r="L37" s="17" t="str">
        <f>'Chân ghế A  - Trái'!$L$37</f>
        <v>Thời gian gia công / sản phẩm (s)</v>
      </c>
      <c r="M37" s="18" t="str">
        <f>'Chân ghế A  - Trái'!$M$37</f>
        <v>Tổng thời gian gia công dự kiến ( giờ )</v>
      </c>
    </row>
    <row r="38" spans="1:13" ht="30" customHeight="1">
      <c r="A38" s="9" t="str">
        <f ca="1">$A$14</f>
        <v>Thời gian gia công</v>
      </c>
      <c r="B38" s="10"/>
      <c r="C38" s="10"/>
      <c r="D38" s="10"/>
      <c r="E38" s="10"/>
      <c r="F38" s="10"/>
      <c r="G38" s="10"/>
      <c r="H38" s="10"/>
      <c r="I38" s="10"/>
      <c r="J38" s="94"/>
      <c r="K38" s="95"/>
      <c r="L38" s="101">
        <v>30</v>
      </c>
      <c r="M38" s="86">
        <f>$I$4*L38/3600+L35/60</f>
        <v>1.4166666666666665</v>
      </c>
    </row>
    <row r="39" spans="1:13" ht="30" customHeight="1">
      <c r="A39" s="9" t="str">
        <f ca="1">$A$15</f>
        <v>Hàng đạt:</v>
      </c>
      <c r="B39" s="10"/>
      <c r="C39" s="10"/>
      <c r="D39" s="21"/>
      <c r="E39" s="10"/>
      <c r="F39" s="10"/>
      <c r="G39" s="10"/>
      <c r="H39" s="10"/>
      <c r="I39" s="10"/>
      <c r="J39" s="94"/>
      <c r="K39" s="95"/>
      <c r="L39" s="101"/>
      <c r="M39" s="87"/>
    </row>
    <row r="40" spans="1:13" ht="30" customHeight="1">
      <c r="A40" s="11" t="str">
        <f ca="1">$A$16</f>
        <v>Hàng lỗi:</v>
      </c>
      <c r="B40" s="12"/>
      <c r="C40" s="12"/>
      <c r="D40" s="12"/>
      <c r="E40" s="12"/>
      <c r="F40" s="12"/>
      <c r="G40" s="12"/>
      <c r="H40" s="12"/>
      <c r="I40" s="12"/>
      <c r="J40" s="94"/>
      <c r="K40" s="95"/>
      <c r="L40" s="101"/>
      <c r="M40" s="87"/>
    </row>
    <row r="41" spans="1:13" ht="30" customHeight="1">
      <c r="A41" s="11" t="str">
        <f ca="1">$A$17</f>
        <v>Tổng số lượng sản xuất:</v>
      </c>
      <c r="B41" s="12"/>
      <c r="C41" s="12"/>
      <c r="D41" s="12"/>
      <c r="E41" s="12"/>
      <c r="F41" s="12"/>
      <c r="G41" s="12"/>
      <c r="H41" s="12"/>
      <c r="I41" s="12"/>
      <c r="J41" s="94"/>
      <c r="K41" s="95"/>
      <c r="L41" s="101"/>
      <c r="M41" s="87"/>
    </row>
    <row r="42" spans="1:13" ht="30" customHeight="1">
      <c r="A42" s="13" t="str">
        <f ca="1">$A$18</f>
        <v>Nhân viên SX:</v>
      </c>
      <c r="B42" s="14"/>
      <c r="C42" s="14"/>
      <c r="D42" s="14"/>
      <c r="E42" s="14"/>
      <c r="F42" s="14"/>
      <c r="G42" s="14"/>
      <c r="H42" s="14"/>
      <c r="I42" s="14"/>
      <c r="J42" s="94"/>
      <c r="K42" s="95"/>
      <c r="L42" s="101"/>
      <c r="M42" s="87"/>
    </row>
    <row r="43" spans="1:13" ht="30" customHeight="1" thickBot="1">
      <c r="A43" s="19" t="str">
        <f ca="1">$A$19</f>
        <v>Nhân viên QC:</v>
      </c>
      <c r="B43" s="20"/>
      <c r="C43" s="20"/>
      <c r="D43" s="20"/>
      <c r="E43" s="20"/>
      <c r="F43" s="20"/>
      <c r="G43" s="20"/>
      <c r="H43" s="20"/>
      <c r="I43" s="20"/>
      <c r="J43" s="99"/>
      <c r="K43" s="100"/>
      <c r="L43" s="102"/>
      <c r="M43" s="88"/>
    </row>
    <row r="44" spans="1:13" ht="30" customHeight="1">
      <c r="A44" s="36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8"/>
    </row>
    <row r="45" spans="1:13" ht="24.6" customHeight="1">
      <c r="A45" s="60" t="s">
        <v>16</v>
      </c>
      <c r="B45" s="82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9"/>
    </row>
    <row r="46" spans="1:13" ht="24.6" customHeight="1">
      <c r="A46" s="60"/>
      <c r="B46" s="82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90"/>
    </row>
    <row r="47" spans="1:13" ht="24.6" customHeight="1" thickBot="1">
      <c r="A47" s="61"/>
      <c r="B47" s="8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91"/>
    </row>
  </sheetData>
  <mergeCells count="61">
    <mergeCell ref="A45:A47"/>
    <mergeCell ref="B45:L47"/>
    <mergeCell ref="M45:M47"/>
    <mergeCell ref="A32:M32"/>
    <mergeCell ref="B33:M33"/>
    <mergeCell ref="L34:M34"/>
    <mergeCell ref="L35:M36"/>
    <mergeCell ref="J37:K37"/>
    <mergeCell ref="J38:K38"/>
    <mergeCell ref="L38:L43"/>
    <mergeCell ref="M38:M43"/>
    <mergeCell ref="J39:K39"/>
    <mergeCell ref="J40:K40"/>
    <mergeCell ref="J41:K41"/>
    <mergeCell ref="J42:K42"/>
    <mergeCell ref="J43:K43"/>
    <mergeCell ref="L23:M24"/>
    <mergeCell ref="J25:K25"/>
    <mergeCell ref="J26:K26"/>
    <mergeCell ref="L26:L31"/>
    <mergeCell ref="M26:M31"/>
    <mergeCell ref="J27:K27"/>
    <mergeCell ref="J28:K28"/>
    <mergeCell ref="J29:K29"/>
    <mergeCell ref="J30:K30"/>
    <mergeCell ref="J31:K31"/>
    <mergeCell ref="L22:M22"/>
    <mergeCell ref="A8:M8"/>
    <mergeCell ref="B9:M9"/>
    <mergeCell ref="L10:M10"/>
    <mergeCell ref="L11:M12"/>
    <mergeCell ref="J13:K13"/>
    <mergeCell ref="J14:K14"/>
    <mergeCell ref="L14:L19"/>
    <mergeCell ref="M14:M19"/>
    <mergeCell ref="J15:K15"/>
    <mergeCell ref="J16:K16"/>
    <mergeCell ref="J17:K17"/>
    <mergeCell ref="J18:K18"/>
    <mergeCell ref="J19:K19"/>
    <mergeCell ref="A20:M20"/>
    <mergeCell ref="B21:M21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M35"/>
  <sheetViews>
    <sheetView zoomScale="65" zoomScaleNormal="65" workbookViewId="0">
      <selection activeCell="M26" sqref="M26:M31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</cols>
  <sheetData>
    <row r="1" spans="1:13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3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3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3" ht="30" customHeight="1">
      <c r="A4" s="68" t="str">
        <f>'Chân ghế A  - Trái'!$A$4:$B$4</f>
        <v>TÊN BẢN VẼ:</v>
      </c>
      <c r="B4" s="69"/>
      <c r="C4" s="50" t="s">
        <v>64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</f>
        <v>110</v>
      </c>
      <c r="J4" s="46"/>
      <c r="K4" s="46"/>
      <c r="L4" s="46"/>
      <c r="M4" s="47"/>
    </row>
    <row r="5" spans="1:13" ht="30" customHeight="1">
      <c r="A5" s="68" t="str">
        <f>'Chân ghế A  - Trái'!$A$5:$B$5</f>
        <v>MÃ BẢN VẼ:</v>
      </c>
      <c r="B5" s="69"/>
      <c r="C5" s="50" t="s">
        <v>96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3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3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3" ht="39.950000000000003" customHeight="1" thickBot="1">
      <c r="A8" s="111" t="s">
        <v>65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13" ht="30" customHeight="1" thickBot="1">
      <c r="A9" s="5" t="str">
        <f ca="1">$A$9</f>
        <v>Part Number ( Mã bản vẽ )</v>
      </c>
      <c r="B9" s="48" t="s">
        <v>111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9"/>
    </row>
    <row r="10" spans="1:13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09" t="str">
        <f>'Chân ghế A  - Trái'!$L$10:$M$10</f>
        <v>Thời gian Setup ( phút )</v>
      </c>
      <c r="M10" s="110"/>
    </row>
    <row r="11" spans="1:13" ht="30" customHeight="1">
      <c r="A11" s="25" t="str">
        <f ca="1">$A$11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30</v>
      </c>
      <c r="M11" s="106"/>
    </row>
    <row r="12" spans="1:13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3" ht="49.9" customHeight="1">
      <c r="A13" s="4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93"/>
      <c r="L13" s="17" t="str">
        <f>'Chân ghế A  - Trái'!L13</f>
        <v>Thời gian gia công / sản phẩm (s)</v>
      </c>
      <c r="M13" s="18" t="str">
        <f>'Chân ghế A  - Trái'!M13</f>
        <v>Tổng thời gian gia công dự kiến ( giờ )</v>
      </c>
    </row>
    <row r="14" spans="1:13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95"/>
      <c r="L14" s="101">
        <v>20</v>
      </c>
      <c r="M14" s="86">
        <f>$I$4*L14/3600+$L$11/60</f>
        <v>1.1111111111111112</v>
      </c>
    </row>
    <row r="15" spans="1:13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95"/>
      <c r="L15" s="101"/>
      <c r="M15" s="87"/>
    </row>
    <row r="16" spans="1:13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95"/>
      <c r="L16" s="101"/>
      <c r="M16" s="87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95"/>
      <c r="L17" s="101"/>
      <c r="M17" s="87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94"/>
      <c r="K18" s="95"/>
      <c r="L18" s="101"/>
      <c r="M18" s="87"/>
    </row>
    <row r="19" spans="1:13" ht="30" customHeight="1" thickBot="1">
      <c r="A19" s="39" t="str">
        <f ca="1">$A$19</f>
        <v>Nhân viên QC:</v>
      </c>
      <c r="B19" s="35"/>
      <c r="C19" s="35"/>
      <c r="D19" s="35"/>
      <c r="E19" s="35"/>
      <c r="F19" s="35"/>
      <c r="G19" s="35"/>
      <c r="H19" s="35"/>
      <c r="I19" s="35"/>
      <c r="J19" s="118"/>
      <c r="K19" s="119"/>
      <c r="L19" s="117"/>
      <c r="M19" s="87"/>
    </row>
    <row r="20" spans="1:13" ht="30" customHeight="1" thickBot="1">
      <c r="A20" s="111" t="s">
        <v>66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3"/>
    </row>
    <row r="21" spans="1:13" ht="30" customHeight="1" thickBot="1">
      <c r="A21" s="23" t="str">
        <f ca="1">$A$9</f>
        <v>Part Number ( Mã bản vẽ )</v>
      </c>
      <c r="B21" s="48" t="s">
        <v>96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9"/>
    </row>
    <row r="22" spans="1:13" ht="30" customHeight="1">
      <c r="A22" s="23" t="str">
        <f ca="1">$A$10</f>
        <v>Ngày/Tháng/Năm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109" t="str">
        <f>'Chân ghế A  - Trái'!$L$10:$M$10</f>
        <v>Thời gian Setup ( phút )</v>
      </c>
      <c r="M22" s="110"/>
    </row>
    <row r="23" spans="1:13" ht="30" customHeight="1">
      <c r="A23" s="25" t="str">
        <f ca="1">$A$11</f>
        <v>SETUP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105">
        <v>30</v>
      </c>
      <c r="M23" s="106"/>
    </row>
    <row r="24" spans="1:13" ht="30" customHeight="1" thickBot="1">
      <c r="A24" s="27" t="str">
        <f ca="1">$A$12</f>
        <v>Nhân viên Setup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107"/>
      <c r="M24" s="108"/>
    </row>
    <row r="25" spans="1:13" ht="50.1" customHeight="1">
      <c r="A25" s="4" t="str">
        <f ca="1">$A$13</f>
        <v>Ngày/Tháng/Năm</v>
      </c>
      <c r="B25" s="16"/>
      <c r="C25" s="16"/>
      <c r="D25" s="16"/>
      <c r="E25" s="16"/>
      <c r="F25" s="16"/>
      <c r="G25" s="16"/>
      <c r="H25" s="16"/>
      <c r="I25" s="16"/>
      <c r="J25" s="92" t="s">
        <v>13</v>
      </c>
      <c r="K25" s="93"/>
      <c r="L25" s="17" t="str">
        <f>'Chân ghế A  - Trái'!$L$37</f>
        <v>Thời gian gia công / sản phẩm (s)</v>
      </c>
      <c r="M25" s="18" t="str">
        <f>'Chân ghế A  - Trái'!$M$37</f>
        <v>Tổng thời gian gia công dự kiến ( giờ )</v>
      </c>
    </row>
    <row r="26" spans="1:13" ht="30" customHeight="1">
      <c r="A26" s="9" t="str">
        <f ca="1">$A$14</f>
        <v>Thời gian gia công</v>
      </c>
      <c r="B26" s="10"/>
      <c r="C26" s="10"/>
      <c r="D26" s="10"/>
      <c r="E26" s="10"/>
      <c r="F26" s="10"/>
      <c r="G26" s="10"/>
      <c r="H26" s="10"/>
      <c r="I26" s="10"/>
      <c r="J26" s="94"/>
      <c r="K26" s="95"/>
      <c r="L26" s="101">
        <v>40</v>
      </c>
      <c r="M26" s="86">
        <f>$I$4*L26/3600+L23/60</f>
        <v>1.7222222222222223</v>
      </c>
    </row>
    <row r="27" spans="1:13" ht="30" customHeight="1">
      <c r="A27" s="9" t="str">
        <f ca="1">$A$15</f>
        <v>Hàng đạt:</v>
      </c>
      <c r="B27" s="10"/>
      <c r="C27" s="10"/>
      <c r="D27" s="21"/>
      <c r="E27" s="10"/>
      <c r="F27" s="10"/>
      <c r="G27" s="10"/>
      <c r="H27" s="10"/>
      <c r="I27" s="10"/>
      <c r="J27" s="94"/>
      <c r="K27" s="95"/>
      <c r="L27" s="101"/>
      <c r="M27" s="87"/>
    </row>
    <row r="28" spans="1:13" ht="30" customHeight="1">
      <c r="A28" s="11" t="str">
        <f ca="1">$A$16</f>
        <v>Hàng lỗi:</v>
      </c>
      <c r="B28" s="12"/>
      <c r="C28" s="12"/>
      <c r="D28" s="12"/>
      <c r="E28" s="12"/>
      <c r="F28" s="12"/>
      <c r="G28" s="12"/>
      <c r="H28" s="12"/>
      <c r="I28" s="12"/>
      <c r="J28" s="94"/>
      <c r="K28" s="95"/>
      <c r="L28" s="101"/>
      <c r="M28" s="87"/>
    </row>
    <row r="29" spans="1:13" ht="30" customHeight="1">
      <c r="A29" s="11" t="str">
        <f ca="1">$A$17</f>
        <v>Tổng số lượng sản xuất:</v>
      </c>
      <c r="B29" s="12"/>
      <c r="C29" s="12"/>
      <c r="D29" s="12"/>
      <c r="E29" s="12"/>
      <c r="F29" s="12"/>
      <c r="G29" s="12"/>
      <c r="H29" s="12"/>
      <c r="I29" s="12"/>
      <c r="J29" s="94"/>
      <c r="K29" s="95"/>
      <c r="L29" s="101"/>
      <c r="M29" s="87"/>
    </row>
    <row r="30" spans="1:13" ht="30" customHeight="1">
      <c r="A30" s="13" t="str">
        <f ca="1">$A$18</f>
        <v>Nhân viên SX:</v>
      </c>
      <c r="B30" s="14"/>
      <c r="C30" s="14"/>
      <c r="D30" s="14"/>
      <c r="E30" s="14"/>
      <c r="F30" s="14"/>
      <c r="G30" s="14"/>
      <c r="H30" s="14"/>
      <c r="I30" s="14"/>
      <c r="J30" s="94"/>
      <c r="K30" s="95"/>
      <c r="L30" s="101"/>
      <c r="M30" s="87"/>
    </row>
    <row r="31" spans="1:13" ht="30" customHeight="1" thickBot="1">
      <c r="A31" s="19" t="str">
        <f ca="1">$A$19</f>
        <v>Nhân viên QC:</v>
      </c>
      <c r="B31" s="20"/>
      <c r="C31" s="20"/>
      <c r="D31" s="20"/>
      <c r="E31" s="20"/>
      <c r="F31" s="20"/>
      <c r="G31" s="20"/>
      <c r="H31" s="20"/>
      <c r="I31" s="20"/>
      <c r="J31" s="99"/>
      <c r="K31" s="100"/>
      <c r="L31" s="102"/>
      <c r="M31" s="88"/>
    </row>
    <row r="32" spans="1:13" ht="30" customHeight="1">
      <c r="A32" s="36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8"/>
    </row>
    <row r="33" spans="1:13" ht="24.6" customHeight="1">
      <c r="A33" s="60" t="s">
        <v>16</v>
      </c>
      <c r="B33" s="82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9"/>
    </row>
    <row r="34" spans="1:13" ht="24.6" customHeight="1">
      <c r="A34" s="60"/>
      <c r="B34" s="82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90"/>
    </row>
    <row r="35" spans="1:13" ht="24.6" customHeight="1" thickBot="1">
      <c r="A35" s="61"/>
      <c r="B35" s="84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91"/>
    </row>
  </sheetData>
  <mergeCells count="48">
    <mergeCell ref="M33:M35"/>
    <mergeCell ref="A20:M20"/>
    <mergeCell ref="B21:M21"/>
    <mergeCell ref="L22:M22"/>
    <mergeCell ref="L23:M24"/>
    <mergeCell ref="J25:K25"/>
    <mergeCell ref="J26:K26"/>
    <mergeCell ref="L26:L31"/>
    <mergeCell ref="M26:M31"/>
    <mergeCell ref="J27:K27"/>
    <mergeCell ref="J28:K28"/>
    <mergeCell ref="J29:K29"/>
    <mergeCell ref="J30:K30"/>
    <mergeCell ref="J31:K31"/>
    <mergeCell ref="A33:A35"/>
    <mergeCell ref="B33:L35"/>
    <mergeCell ref="J17:K17"/>
    <mergeCell ref="J18:K18"/>
    <mergeCell ref="J19:K19"/>
    <mergeCell ref="A8:M8"/>
    <mergeCell ref="B9:M9"/>
    <mergeCell ref="L10:M10"/>
    <mergeCell ref="L11:M12"/>
    <mergeCell ref="J13:K13"/>
    <mergeCell ref="J14:K14"/>
    <mergeCell ref="L14:L19"/>
    <mergeCell ref="M14:M19"/>
    <mergeCell ref="J15:K15"/>
    <mergeCell ref="J16:K16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M23"/>
  <sheetViews>
    <sheetView zoomScale="65" zoomScaleNormal="65" workbookViewId="0">
      <selection activeCell="M14" sqref="M14:M19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</cols>
  <sheetData>
    <row r="1" spans="1:13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3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3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3" ht="30" customHeight="1">
      <c r="A4" s="68" t="str">
        <f>'Chân ghế A  - Trái'!$A$4:$B$4</f>
        <v>TÊN BẢN VẼ:</v>
      </c>
      <c r="B4" s="69"/>
      <c r="C4" s="50" t="s">
        <v>67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$C$3*2</f>
        <v>220</v>
      </c>
      <c r="J4" s="46"/>
      <c r="K4" s="46"/>
      <c r="L4" s="46"/>
      <c r="M4" s="47"/>
    </row>
    <row r="5" spans="1:13" ht="30" customHeight="1">
      <c r="A5" s="68" t="str">
        <f>'Chân ghế A  - Trái'!$A$5:$B$5</f>
        <v>MÃ BẢN VẼ:</v>
      </c>
      <c r="B5" s="69"/>
      <c r="C5" s="50" t="s">
        <v>97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3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3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3" ht="39.950000000000003" customHeight="1" thickBot="1">
      <c r="A8" s="111" t="s">
        <v>65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13" ht="30" customHeight="1" thickBot="1">
      <c r="A9" s="5" t="str">
        <f ca="1">$A$9</f>
        <v>Part Number ( Mã bản vẽ )</v>
      </c>
      <c r="B9" s="48" t="s">
        <v>97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9"/>
    </row>
    <row r="10" spans="1:13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09" t="str">
        <f>'Chân ghế A  - Trái'!$L$10:$M$10</f>
        <v>Thời gian Setup ( phút )</v>
      </c>
      <c r="M10" s="110"/>
    </row>
    <row r="11" spans="1:13" ht="30" customHeight="1">
      <c r="A11" s="25" t="str">
        <f ca="1">$A$11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15</v>
      </c>
      <c r="M11" s="106"/>
    </row>
    <row r="12" spans="1:13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3" ht="49.9" customHeight="1">
      <c r="A13" s="15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93"/>
      <c r="L13" s="17" t="str">
        <f>'Chân ghế A  - Trái'!L13</f>
        <v>Thời gian gia công / sản phẩm (s)</v>
      </c>
      <c r="M13" s="18" t="str">
        <f>'Chân ghế A  - Trái'!M13</f>
        <v>Tổng thời gian gia công dự kiến ( giờ )</v>
      </c>
    </row>
    <row r="14" spans="1:13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95"/>
      <c r="L14" s="101">
        <v>15</v>
      </c>
      <c r="M14" s="86">
        <f>$I$4*L14/3600+$L$11/60</f>
        <v>1.1666666666666665</v>
      </c>
    </row>
    <row r="15" spans="1:13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95"/>
      <c r="L15" s="101"/>
      <c r="M15" s="87"/>
    </row>
    <row r="16" spans="1:13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95"/>
      <c r="L16" s="101"/>
      <c r="M16" s="87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95"/>
      <c r="L17" s="101"/>
      <c r="M17" s="87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94"/>
      <c r="K18" s="95"/>
      <c r="L18" s="101"/>
      <c r="M18" s="87"/>
    </row>
    <row r="19" spans="1:13" ht="30" customHeight="1" thickBot="1">
      <c r="A19" s="19" t="str">
        <f ca="1">$A$19</f>
        <v>Nhân viên QC:</v>
      </c>
      <c r="B19" s="20"/>
      <c r="C19" s="20"/>
      <c r="D19" s="20"/>
      <c r="E19" s="20"/>
      <c r="F19" s="20"/>
      <c r="G19" s="20"/>
      <c r="H19" s="20"/>
      <c r="I19" s="20"/>
      <c r="J19" s="99"/>
      <c r="K19" s="100"/>
      <c r="L19" s="102"/>
      <c r="M19" s="88"/>
    </row>
    <row r="20" spans="1:13" ht="30" customHeight="1">
      <c r="A20" s="36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8"/>
    </row>
    <row r="21" spans="1:13" ht="24.6" customHeight="1">
      <c r="A21" s="60" t="s">
        <v>16</v>
      </c>
      <c r="B21" s="82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9"/>
    </row>
    <row r="22" spans="1:13" ht="24.6" customHeight="1">
      <c r="A22" s="60"/>
      <c r="B22" s="82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90"/>
    </row>
    <row r="23" spans="1:13" ht="24.6" customHeight="1" thickBot="1">
      <c r="A23" s="61"/>
      <c r="B23" s="84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91"/>
    </row>
  </sheetData>
  <mergeCells count="35">
    <mergeCell ref="A21:A23"/>
    <mergeCell ref="B21:L23"/>
    <mergeCell ref="M21:M23"/>
    <mergeCell ref="J17:K17"/>
    <mergeCell ref="J18:K18"/>
    <mergeCell ref="J19:K19"/>
    <mergeCell ref="A8:M8"/>
    <mergeCell ref="B9:M9"/>
    <mergeCell ref="L10:M10"/>
    <mergeCell ref="L11:M12"/>
    <mergeCell ref="J13:K13"/>
    <mergeCell ref="J14:K14"/>
    <mergeCell ref="L14:L19"/>
    <mergeCell ref="M14:M19"/>
    <mergeCell ref="J15:K15"/>
    <mergeCell ref="J16:K16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M23"/>
  <sheetViews>
    <sheetView zoomScale="65" zoomScaleNormal="65" workbookViewId="0">
      <selection activeCell="M20" sqref="M20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</cols>
  <sheetData>
    <row r="1" spans="1:13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3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3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3" ht="30" customHeight="1">
      <c r="A4" s="68" t="str">
        <f>'Chân ghế A  - Trái'!$A$4:$B$4</f>
        <v>TÊN BẢN VẼ:</v>
      </c>
      <c r="B4" s="69"/>
      <c r="C4" s="50" t="s">
        <v>98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$C$3*2</f>
        <v>220</v>
      </c>
      <c r="J4" s="46"/>
      <c r="K4" s="46"/>
      <c r="L4" s="46"/>
      <c r="M4" s="47"/>
    </row>
    <row r="5" spans="1:13" ht="30" customHeight="1">
      <c r="A5" s="68" t="str">
        <f>'Chân ghế A  - Trái'!$A$5:$B$5</f>
        <v>MÃ BẢN VẼ:</v>
      </c>
      <c r="B5" s="69"/>
      <c r="C5" s="50" t="s">
        <v>99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3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3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3" ht="39.950000000000003" customHeight="1" thickBot="1">
      <c r="A8" s="111" t="s">
        <v>65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13" ht="30" customHeight="1" thickBot="1">
      <c r="A9" s="5" t="str">
        <f ca="1">$A$9</f>
        <v>Part Number ( Mã bản vẽ )</v>
      </c>
      <c r="B9" s="48" t="s">
        <v>99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9"/>
    </row>
    <row r="10" spans="1:13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09" t="str">
        <f>'Chân ghế A  - Trái'!$L$10:$M$10</f>
        <v>Thời gian Setup ( phút )</v>
      </c>
      <c r="M10" s="110"/>
    </row>
    <row r="11" spans="1:13" ht="30" customHeight="1">
      <c r="A11" s="25" t="str">
        <f ca="1">$A$11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15</v>
      </c>
      <c r="M11" s="106"/>
    </row>
    <row r="12" spans="1:13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3" ht="49.9" customHeight="1">
      <c r="A13" s="15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93"/>
      <c r="L13" s="17" t="str">
        <f>'Chân ghế A  - Trái'!L13</f>
        <v>Thời gian gia công / sản phẩm (s)</v>
      </c>
      <c r="M13" s="18" t="str">
        <f>'Chân ghế A  - Trái'!M13</f>
        <v>Tổng thời gian gia công dự kiến ( giờ )</v>
      </c>
    </row>
    <row r="14" spans="1:13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95"/>
      <c r="L14" s="101">
        <v>15</v>
      </c>
      <c r="M14" s="86">
        <f>$I$4*L14/3600+L11/60</f>
        <v>1.1666666666666665</v>
      </c>
    </row>
    <row r="15" spans="1:13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95"/>
      <c r="L15" s="101"/>
      <c r="M15" s="87"/>
    </row>
    <row r="16" spans="1:13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95"/>
      <c r="L16" s="101"/>
      <c r="M16" s="87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95"/>
      <c r="L17" s="101"/>
      <c r="M17" s="87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94"/>
      <c r="K18" s="95"/>
      <c r="L18" s="101"/>
      <c r="M18" s="87"/>
    </row>
    <row r="19" spans="1:13" ht="30" customHeight="1" thickBot="1">
      <c r="A19" s="19" t="str">
        <f ca="1">$A$19</f>
        <v>Nhân viên QC:</v>
      </c>
      <c r="B19" s="20"/>
      <c r="C19" s="20"/>
      <c r="D19" s="20"/>
      <c r="E19" s="20"/>
      <c r="F19" s="20"/>
      <c r="G19" s="20"/>
      <c r="H19" s="20"/>
      <c r="I19" s="20"/>
      <c r="J19" s="99"/>
      <c r="K19" s="100"/>
      <c r="L19" s="102"/>
      <c r="M19" s="88"/>
    </row>
    <row r="20" spans="1:13" ht="30" customHeight="1">
      <c r="A20" s="36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8"/>
    </row>
    <row r="21" spans="1:13" ht="24.6" customHeight="1">
      <c r="A21" s="60" t="s">
        <v>16</v>
      </c>
      <c r="B21" s="82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9"/>
    </row>
    <row r="22" spans="1:13" ht="24.6" customHeight="1">
      <c r="A22" s="60"/>
      <c r="B22" s="82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90"/>
    </row>
    <row r="23" spans="1:13" ht="24.6" customHeight="1" thickBot="1">
      <c r="A23" s="61"/>
      <c r="B23" s="84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91"/>
    </row>
  </sheetData>
  <mergeCells count="35">
    <mergeCell ref="M21:M23"/>
    <mergeCell ref="A8:M8"/>
    <mergeCell ref="B9:M9"/>
    <mergeCell ref="L10:M10"/>
    <mergeCell ref="L11:M12"/>
    <mergeCell ref="J13:K13"/>
    <mergeCell ref="J14:K14"/>
    <mergeCell ref="L14:L19"/>
    <mergeCell ref="M14:M19"/>
    <mergeCell ref="J15:K15"/>
    <mergeCell ref="J16:K16"/>
    <mergeCell ref="J17:K17"/>
    <mergeCell ref="J18:K18"/>
    <mergeCell ref="J19:K19"/>
    <mergeCell ref="A21:A23"/>
    <mergeCell ref="B21:L23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M35"/>
  <sheetViews>
    <sheetView zoomScale="65" zoomScaleNormal="65" workbookViewId="0">
      <selection activeCell="M32" sqref="M32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</cols>
  <sheetData>
    <row r="1" spans="1:13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3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3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3" ht="30" customHeight="1">
      <c r="A4" s="68" t="str">
        <f>'Chân ghế A  - Trái'!$A$4:$B$4</f>
        <v>TÊN BẢN VẼ:</v>
      </c>
      <c r="B4" s="69"/>
      <c r="C4" s="50" t="s">
        <v>68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$C$3*2</f>
        <v>220</v>
      </c>
      <c r="J4" s="46"/>
      <c r="K4" s="46"/>
      <c r="L4" s="46"/>
      <c r="M4" s="47"/>
    </row>
    <row r="5" spans="1:13" ht="30" customHeight="1">
      <c r="A5" s="68" t="str">
        <f>'Chân ghế A  - Trái'!$A$5:$B$5</f>
        <v>MÃ BẢN VẼ:</v>
      </c>
      <c r="B5" s="69"/>
      <c r="C5" s="50" t="s">
        <v>100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3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3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3" ht="24.6" customHeight="1" thickBot="1">
      <c r="A8" s="111" t="s">
        <v>69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13" ht="24.6" customHeight="1" thickBot="1">
      <c r="A9" s="5" t="str">
        <f ca="1">$A$21</f>
        <v>Part Number ( Mã bản vẽ )</v>
      </c>
      <c r="B9" s="48" t="s">
        <v>100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9"/>
    </row>
    <row r="10" spans="1:13" ht="24.6" customHeight="1">
      <c r="A10" s="23" t="str">
        <f ca="1">$A$22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09" t="str">
        <f>'Chân ghế A  - Trái'!$L$10:$M$10</f>
        <v>Thời gian Setup ( phút )</v>
      </c>
      <c r="M10" s="110"/>
    </row>
    <row r="11" spans="1:13" ht="24.6" customHeight="1">
      <c r="A11" s="25" t="str">
        <f ca="1">$A$23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90</v>
      </c>
      <c r="M11" s="106"/>
    </row>
    <row r="12" spans="1:13" ht="24.6" customHeight="1" thickBot="1">
      <c r="A12" s="27" t="str">
        <f ca="1">$A$24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3" ht="50.1" customHeight="1">
      <c r="A13" s="15" t="str">
        <f ca="1">$A$25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93"/>
      <c r="L13" s="17" t="str">
        <f>'Chân ghế A  - Trái'!$L$13</f>
        <v>Thời gian gia công / sản phẩm (s)</v>
      </c>
      <c r="M13" s="18" t="str">
        <f>'Chân ghế A  - Trái'!$M$13</f>
        <v>Tổng thời gian gia công dự kiến ( giờ )</v>
      </c>
    </row>
    <row r="14" spans="1:13" ht="24.6" customHeight="1">
      <c r="A14" s="9" t="str">
        <f ca="1">$A$26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95"/>
      <c r="L14" s="101">
        <v>180</v>
      </c>
      <c r="M14" s="86">
        <f>$I$4*L14/3600+L11/60</f>
        <v>12.5</v>
      </c>
    </row>
    <row r="15" spans="1:13" ht="24.6" customHeight="1">
      <c r="A15" s="9" t="str">
        <f ca="1">$A$27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95"/>
      <c r="L15" s="101"/>
      <c r="M15" s="87"/>
    </row>
    <row r="16" spans="1:13" ht="24.6" customHeight="1">
      <c r="A16" s="11" t="str">
        <f ca="1">$A$28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95"/>
      <c r="L16" s="101"/>
      <c r="M16" s="87"/>
    </row>
    <row r="17" spans="1:13" ht="24.6" customHeight="1">
      <c r="A17" s="11" t="str">
        <f ca="1">$A$29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95"/>
      <c r="L17" s="101"/>
      <c r="M17" s="87"/>
    </row>
    <row r="18" spans="1:13" ht="24.6" customHeight="1">
      <c r="A18" s="13" t="str">
        <f ca="1">$A$30</f>
        <v>Nhân viên SX:</v>
      </c>
      <c r="B18" s="14"/>
      <c r="C18" s="14"/>
      <c r="D18" s="14"/>
      <c r="E18" s="14"/>
      <c r="F18" s="14"/>
      <c r="G18" s="14"/>
      <c r="H18" s="14"/>
      <c r="I18" s="14"/>
      <c r="J18" s="94"/>
      <c r="K18" s="95"/>
      <c r="L18" s="101"/>
      <c r="M18" s="87"/>
    </row>
    <row r="19" spans="1:13" ht="24.6" customHeight="1" thickBot="1">
      <c r="A19" s="19" t="str">
        <f ca="1">$A$31</f>
        <v>Nhân viên QC:</v>
      </c>
      <c r="B19" s="20"/>
      <c r="C19" s="20"/>
      <c r="D19" s="20"/>
      <c r="E19" s="20"/>
      <c r="F19" s="20"/>
      <c r="G19" s="20"/>
      <c r="H19" s="20"/>
      <c r="I19" s="20"/>
      <c r="J19" s="99"/>
      <c r="K19" s="100"/>
      <c r="L19" s="102"/>
      <c r="M19" s="88"/>
    </row>
    <row r="20" spans="1:13" ht="39.950000000000003" customHeight="1" thickBot="1">
      <c r="A20" s="111" t="s">
        <v>70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3"/>
    </row>
    <row r="21" spans="1:13" ht="30" customHeight="1" thickBot="1">
      <c r="A21" s="5" t="str">
        <f ca="1">$A$21</f>
        <v>Part Number ( Mã bản vẽ )</v>
      </c>
      <c r="B21" s="48" t="s">
        <v>100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9"/>
    </row>
    <row r="22" spans="1:13" ht="30" customHeight="1">
      <c r="A22" s="23" t="str">
        <f ca="1">$A$22</f>
        <v>Ngày/Tháng/Năm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109" t="str">
        <f>'Chân ghế A  - Trái'!$L$10:$M$10</f>
        <v>Thời gian Setup ( phút )</v>
      </c>
      <c r="M22" s="110"/>
    </row>
    <row r="23" spans="1:13" ht="30" customHeight="1">
      <c r="A23" s="25" t="str">
        <f ca="1">$A$23</f>
        <v>SETUP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105">
        <v>60</v>
      </c>
      <c r="M23" s="106"/>
    </row>
    <row r="24" spans="1:13" ht="30" customHeight="1" thickBot="1">
      <c r="A24" s="27" t="str">
        <f ca="1">$A$24</f>
        <v>Nhân viên Setup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107"/>
      <c r="M24" s="108"/>
    </row>
    <row r="25" spans="1:13" ht="49.9" customHeight="1">
      <c r="A25" s="15" t="str">
        <f ca="1">$A$25</f>
        <v>Ngày/Tháng/Năm</v>
      </c>
      <c r="B25" s="16"/>
      <c r="C25" s="16"/>
      <c r="D25" s="16"/>
      <c r="E25" s="16"/>
      <c r="F25" s="16"/>
      <c r="G25" s="16"/>
      <c r="H25" s="16"/>
      <c r="I25" s="16"/>
      <c r="J25" s="92" t="s">
        <v>13</v>
      </c>
      <c r="K25" s="93"/>
      <c r="L25" s="17" t="str">
        <f>'Chân ghế A  - Trái'!$L$13</f>
        <v>Thời gian gia công / sản phẩm (s)</v>
      </c>
      <c r="M25" s="18" t="str">
        <f>'Chân ghế A  - Trái'!$M$13</f>
        <v>Tổng thời gian gia công dự kiến ( giờ )</v>
      </c>
    </row>
    <row r="26" spans="1:13" ht="30" customHeight="1">
      <c r="A26" s="9" t="str">
        <f ca="1">$A$26</f>
        <v>Thời gian gia công</v>
      </c>
      <c r="B26" s="10"/>
      <c r="C26" s="10"/>
      <c r="D26" s="10"/>
      <c r="E26" s="10"/>
      <c r="F26" s="10"/>
      <c r="G26" s="10"/>
      <c r="H26" s="10"/>
      <c r="I26" s="10"/>
      <c r="J26" s="94"/>
      <c r="K26" s="95"/>
      <c r="L26" s="101">
        <v>90</v>
      </c>
      <c r="M26" s="86">
        <f>$I$4*L26/3600+L23/60</f>
        <v>6.5</v>
      </c>
    </row>
    <row r="27" spans="1:13" ht="30" customHeight="1">
      <c r="A27" s="9" t="str">
        <f ca="1">$A$27</f>
        <v>Hàng đạt:</v>
      </c>
      <c r="B27" s="10"/>
      <c r="C27" s="10"/>
      <c r="D27" s="21"/>
      <c r="E27" s="10"/>
      <c r="F27" s="10"/>
      <c r="G27" s="10"/>
      <c r="H27" s="10"/>
      <c r="I27" s="10"/>
      <c r="J27" s="94"/>
      <c r="K27" s="95"/>
      <c r="L27" s="101"/>
      <c r="M27" s="87"/>
    </row>
    <row r="28" spans="1:13" ht="30" customHeight="1">
      <c r="A28" s="11" t="str">
        <f ca="1">$A$28</f>
        <v>Hàng lỗi:</v>
      </c>
      <c r="B28" s="12"/>
      <c r="C28" s="12"/>
      <c r="D28" s="12"/>
      <c r="E28" s="12"/>
      <c r="F28" s="12"/>
      <c r="G28" s="12"/>
      <c r="H28" s="12"/>
      <c r="I28" s="12"/>
      <c r="J28" s="94"/>
      <c r="K28" s="95"/>
      <c r="L28" s="101"/>
      <c r="M28" s="87"/>
    </row>
    <row r="29" spans="1:13" ht="30" customHeight="1">
      <c r="A29" s="11" t="str">
        <f ca="1">$A$29</f>
        <v>Tổng số lượng sản xuất:</v>
      </c>
      <c r="B29" s="12"/>
      <c r="C29" s="12"/>
      <c r="D29" s="12"/>
      <c r="E29" s="12"/>
      <c r="F29" s="12"/>
      <c r="G29" s="12"/>
      <c r="H29" s="12"/>
      <c r="I29" s="12"/>
      <c r="J29" s="94"/>
      <c r="K29" s="95"/>
      <c r="L29" s="101"/>
      <c r="M29" s="87"/>
    </row>
    <row r="30" spans="1:13" ht="30" customHeight="1">
      <c r="A30" s="13" t="str">
        <f ca="1">$A$30</f>
        <v>Nhân viên SX:</v>
      </c>
      <c r="B30" s="14"/>
      <c r="C30" s="14"/>
      <c r="D30" s="14"/>
      <c r="E30" s="14"/>
      <c r="F30" s="14"/>
      <c r="G30" s="14"/>
      <c r="H30" s="14"/>
      <c r="I30" s="14"/>
      <c r="J30" s="94"/>
      <c r="K30" s="95"/>
      <c r="L30" s="101"/>
      <c r="M30" s="87"/>
    </row>
    <row r="31" spans="1:13" ht="30" customHeight="1" thickBot="1">
      <c r="A31" s="19" t="str">
        <f ca="1">$A$31</f>
        <v>Nhân viên QC:</v>
      </c>
      <c r="B31" s="20"/>
      <c r="C31" s="20"/>
      <c r="D31" s="20"/>
      <c r="E31" s="20"/>
      <c r="F31" s="20"/>
      <c r="G31" s="20"/>
      <c r="H31" s="20"/>
      <c r="I31" s="20"/>
      <c r="J31" s="99"/>
      <c r="K31" s="100"/>
      <c r="L31" s="102"/>
      <c r="M31" s="88"/>
    </row>
    <row r="32" spans="1:13" ht="30" customHeight="1">
      <c r="A32" s="36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8"/>
    </row>
    <row r="33" spans="1:13" ht="24.6" customHeight="1">
      <c r="A33" s="60" t="s">
        <v>16</v>
      </c>
      <c r="B33" s="82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9"/>
    </row>
    <row r="34" spans="1:13" ht="24.6" customHeight="1">
      <c r="A34" s="60"/>
      <c r="B34" s="82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90"/>
    </row>
    <row r="35" spans="1:13" ht="24.6" customHeight="1" thickBot="1">
      <c r="A35" s="61"/>
      <c r="B35" s="84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91"/>
    </row>
  </sheetData>
  <mergeCells count="48">
    <mergeCell ref="J17:K17"/>
    <mergeCell ref="J18:K18"/>
    <mergeCell ref="J19:K19"/>
    <mergeCell ref="A8:M8"/>
    <mergeCell ref="B9:M9"/>
    <mergeCell ref="L10:M10"/>
    <mergeCell ref="L11:M12"/>
    <mergeCell ref="J13:K13"/>
    <mergeCell ref="J14:K14"/>
    <mergeCell ref="L14:L19"/>
    <mergeCell ref="M14:M19"/>
    <mergeCell ref="J15:K15"/>
    <mergeCell ref="J16:K16"/>
    <mergeCell ref="M33:M35"/>
    <mergeCell ref="A20:M20"/>
    <mergeCell ref="B21:M21"/>
    <mergeCell ref="L22:M22"/>
    <mergeCell ref="L23:M24"/>
    <mergeCell ref="J25:K25"/>
    <mergeCell ref="J26:K26"/>
    <mergeCell ref="L26:L31"/>
    <mergeCell ref="M26:M31"/>
    <mergeCell ref="J27:K27"/>
    <mergeCell ref="J28:K28"/>
    <mergeCell ref="J29:K29"/>
    <mergeCell ref="J30:K30"/>
    <mergeCell ref="J31:K31"/>
    <mergeCell ref="A33:A35"/>
    <mergeCell ref="B33:L35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honeticPr fontId="19" type="noConversion"/>
  <pageMargins left="0.32" right="0.25" top="0.17" bottom="0.17" header="0.31496062992125984" footer="0.31496062992125984"/>
  <pageSetup paperSize="9" scale="4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M34"/>
  <sheetViews>
    <sheetView topLeftCell="A5" zoomScale="65" zoomScaleNormal="65" workbookViewId="0">
      <selection activeCell="M32" sqref="M32:M34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</cols>
  <sheetData>
    <row r="1" spans="1:13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3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3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3" ht="30" customHeight="1">
      <c r="A4" s="68" t="str">
        <f>'Chân ghế A  - Trái'!$A$4:$B$4</f>
        <v>TÊN BẢN VẼ:</v>
      </c>
      <c r="B4" s="69"/>
      <c r="C4" s="50" t="s">
        <v>101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$C$3*2</f>
        <v>220</v>
      </c>
      <c r="J4" s="46"/>
      <c r="K4" s="46"/>
      <c r="L4" s="46"/>
      <c r="M4" s="47"/>
    </row>
    <row r="5" spans="1:13" ht="30" customHeight="1">
      <c r="A5" s="68" t="str">
        <f>'Chân ghế A  - Trái'!$A$5:$B$5</f>
        <v>MÃ BẢN VẼ:</v>
      </c>
      <c r="B5" s="69"/>
      <c r="C5" s="50" t="s">
        <v>102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3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3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3" ht="39.950000000000003" customHeight="1" thickBot="1">
      <c r="A8" s="111" t="s">
        <v>71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13" ht="30" customHeight="1" thickBot="1">
      <c r="A9" s="5" t="str">
        <f ca="1">$A$9</f>
        <v>Part Number ( Mã bản vẽ )</v>
      </c>
      <c r="B9" s="122" t="s">
        <v>102</v>
      </c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4"/>
    </row>
    <row r="10" spans="1:13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25" t="str">
        <f>'Chân ghế A  - Trái'!$L$10:$M$10</f>
        <v>Thời gian Setup ( phút )</v>
      </c>
      <c r="M10" s="126"/>
    </row>
    <row r="11" spans="1:13" ht="30" customHeight="1">
      <c r="A11" s="25" t="str">
        <f ca="1">$A$11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30</v>
      </c>
      <c r="M11" s="106"/>
    </row>
    <row r="12" spans="1:13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3" ht="49.9" customHeight="1">
      <c r="A13" s="15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127"/>
      <c r="L13" s="17" t="str">
        <f>'Chân ghế A  - Trái'!$L$13</f>
        <v>Thời gian gia công / sản phẩm (s)</v>
      </c>
      <c r="M13" s="18" t="str">
        <f>'Chân ghế A  - Trái'!$M$13</f>
        <v>Tổng thời gian gia công dự kiến ( giờ )</v>
      </c>
    </row>
    <row r="14" spans="1:13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128"/>
      <c r="L14" s="117">
        <v>10</v>
      </c>
      <c r="M14" s="131">
        <f>$I$4*L14/3600+L11/60</f>
        <v>1.1111111111111112</v>
      </c>
    </row>
    <row r="15" spans="1:13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128"/>
      <c r="L15" s="129"/>
      <c r="M15" s="132"/>
    </row>
    <row r="16" spans="1:13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128"/>
      <c r="L16" s="129"/>
      <c r="M16" s="132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128"/>
      <c r="L17" s="129"/>
      <c r="M17" s="132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134"/>
      <c r="K18" s="128"/>
      <c r="L18" s="129"/>
      <c r="M18" s="132"/>
    </row>
    <row r="19" spans="1:13" ht="30" customHeight="1" thickBot="1">
      <c r="A19" s="19" t="str">
        <f ca="1">$A$19</f>
        <v>Nhân viên QC:</v>
      </c>
      <c r="B19" s="20"/>
      <c r="C19" s="20"/>
      <c r="D19" s="20"/>
      <c r="E19" s="20"/>
      <c r="F19" s="20"/>
      <c r="G19" s="20"/>
      <c r="H19" s="20"/>
      <c r="I19" s="20"/>
      <c r="J19" s="135"/>
      <c r="K19" s="136"/>
      <c r="L19" s="130"/>
      <c r="M19" s="133"/>
    </row>
    <row r="20" spans="1:13" ht="30" customHeight="1" thickBot="1">
      <c r="A20" s="111" t="s">
        <v>32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3"/>
    </row>
    <row r="21" spans="1:13" ht="30" customHeight="1" thickBot="1">
      <c r="A21" s="5" t="str">
        <f ca="1">$A$9</f>
        <v>Part Number ( Mã bản vẽ )</v>
      </c>
      <c r="B21" s="122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4"/>
    </row>
    <row r="22" spans="1:13" ht="30" customHeight="1">
      <c r="A22" s="23" t="str">
        <f ca="1">$A$10</f>
        <v>Ngày/Tháng/Năm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125" t="str">
        <f>'Chân ghế A  - Trái'!$L$10:$M$10</f>
        <v>Thời gian Setup ( phút )</v>
      </c>
      <c r="M22" s="126"/>
    </row>
    <row r="23" spans="1:13" ht="30" customHeight="1">
      <c r="A23" s="25" t="str">
        <f ca="1">$A$11</f>
        <v>SETUP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105">
        <v>0</v>
      </c>
      <c r="M23" s="106"/>
    </row>
    <row r="24" spans="1:13" ht="30" customHeight="1" thickBot="1">
      <c r="A24" s="27" t="str">
        <f ca="1">$A$12</f>
        <v>Nhân viên Setup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107"/>
      <c r="M24" s="108"/>
    </row>
    <row r="25" spans="1:13" ht="50.1" customHeight="1">
      <c r="A25" s="15" t="str">
        <f ca="1">$A$13</f>
        <v>Ngày/Tháng/Năm</v>
      </c>
      <c r="B25" s="16"/>
      <c r="C25" s="16"/>
      <c r="D25" s="16"/>
      <c r="E25" s="16"/>
      <c r="F25" s="16"/>
      <c r="G25" s="16"/>
      <c r="H25" s="16"/>
      <c r="I25" s="16"/>
      <c r="J25" s="92" t="s">
        <v>13</v>
      </c>
      <c r="K25" s="127"/>
      <c r="L25" s="17" t="str">
        <f>'Chân ghế A  - Trái'!$L$13</f>
        <v>Thời gian gia công / sản phẩm (s)</v>
      </c>
      <c r="M25" s="18" t="str">
        <f>'Chân ghế A  - Trái'!$M$13</f>
        <v>Tổng thời gian gia công dự kiến ( giờ )</v>
      </c>
    </row>
    <row r="26" spans="1:13" ht="30" customHeight="1">
      <c r="A26" s="9" t="str">
        <f ca="1">$A$14</f>
        <v>Thời gian gia công</v>
      </c>
      <c r="B26" s="10"/>
      <c r="C26" s="10"/>
      <c r="D26" s="10"/>
      <c r="E26" s="10"/>
      <c r="F26" s="10"/>
      <c r="G26" s="10"/>
      <c r="H26" s="10"/>
      <c r="I26" s="10"/>
      <c r="J26" s="94"/>
      <c r="K26" s="128"/>
      <c r="L26" s="117">
        <v>10</v>
      </c>
      <c r="M26" s="131">
        <f>$I$4*L26/3600+L23/60</f>
        <v>0.61111111111111116</v>
      </c>
    </row>
    <row r="27" spans="1:13" ht="30" customHeight="1">
      <c r="A27" s="9" t="str">
        <f ca="1">$A$15</f>
        <v>Hàng đạt:</v>
      </c>
      <c r="B27" s="10"/>
      <c r="C27" s="10"/>
      <c r="D27" s="21"/>
      <c r="E27" s="10"/>
      <c r="F27" s="10"/>
      <c r="G27" s="10"/>
      <c r="H27" s="10"/>
      <c r="I27" s="10"/>
      <c r="J27" s="94"/>
      <c r="K27" s="128"/>
      <c r="L27" s="129"/>
      <c r="M27" s="132"/>
    </row>
    <row r="28" spans="1:13" ht="30" customHeight="1">
      <c r="A28" s="11" t="str">
        <f ca="1">$A$16</f>
        <v>Hàng lỗi:</v>
      </c>
      <c r="B28" s="12"/>
      <c r="C28" s="12"/>
      <c r="D28" s="12"/>
      <c r="E28" s="12"/>
      <c r="F28" s="12"/>
      <c r="G28" s="12"/>
      <c r="H28" s="12"/>
      <c r="I28" s="12"/>
      <c r="J28" s="94"/>
      <c r="K28" s="128"/>
      <c r="L28" s="129"/>
      <c r="M28" s="132"/>
    </row>
    <row r="29" spans="1:13" ht="30" customHeight="1">
      <c r="A29" s="11" t="str">
        <f ca="1">$A$17</f>
        <v>Tổng số lượng sản xuất:</v>
      </c>
      <c r="B29" s="12"/>
      <c r="C29" s="12"/>
      <c r="D29" s="12"/>
      <c r="E29" s="12"/>
      <c r="F29" s="12"/>
      <c r="G29" s="12"/>
      <c r="H29" s="12"/>
      <c r="I29" s="12"/>
      <c r="J29" s="94"/>
      <c r="K29" s="128"/>
      <c r="L29" s="129"/>
      <c r="M29" s="132"/>
    </row>
    <row r="30" spans="1:13" ht="30" customHeight="1">
      <c r="A30" s="13" t="str">
        <f ca="1">$A$18</f>
        <v>Nhân viên SX:</v>
      </c>
      <c r="B30" s="14"/>
      <c r="C30" s="14"/>
      <c r="D30" s="14"/>
      <c r="E30" s="14"/>
      <c r="F30" s="14"/>
      <c r="G30" s="14"/>
      <c r="H30" s="14"/>
      <c r="I30" s="14"/>
      <c r="J30" s="134"/>
      <c r="K30" s="128"/>
      <c r="L30" s="129"/>
      <c r="M30" s="132"/>
    </row>
    <row r="31" spans="1:13" ht="30" customHeight="1" thickBot="1">
      <c r="A31" s="19" t="str">
        <f ca="1">$A$19</f>
        <v>Nhân viên QC:</v>
      </c>
      <c r="B31" s="20"/>
      <c r="C31" s="20"/>
      <c r="D31" s="20"/>
      <c r="E31" s="20"/>
      <c r="F31" s="20"/>
      <c r="G31" s="20"/>
      <c r="H31" s="20"/>
      <c r="I31" s="20"/>
      <c r="J31" s="135"/>
      <c r="K31" s="136"/>
      <c r="L31" s="130"/>
      <c r="M31" s="133"/>
    </row>
    <row r="32" spans="1:13" ht="24.6" customHeight="1">
      <c r="A32" s="60" t="s">
        <v>16</v>
      </c>
      <c r="B32" s="82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9"/>
    </row>
    <row r="33" spans="1:13" ht="24.6" customHeight="1">
      <c r="A33" s="60"/>
      <c r="B33" s="82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90"/>
    </row>
    <row r="34" spans="1:13" ht="24.6" customHeight="1" thickBot="1">
      <c r="A34" s="61"/>
      <c r="B34" s="84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91"/>
    </row>
  </sheetData>
  <mergeCells count="48">
    <mergeCell ref="A32:A34"/>
    <mergeCell ref="B32:L34"/>
    <mergeCell ref="M32:M34"/>
    <mergeCell ref="L10:M10"/>
    <mergeCell ref="B9:M9"/>
    <mergeCell ref="J25:K25"/>
    <mergeCell ref="J26:K26"/>
    <mergeCell ref="L26:L31"/>
    <mergeCell ref="M26:M31"/>
    <mergeCell ref="J27:K27"/>
    <mergeCell ref="J28:K28"/>
    <mergeCell ref="J29:K29"/>
    <mergeCell ref="J30:K30"/>
    <mergeCell ref="J31:K31"/>
    <mergeCell ref="A8:M8"/>
    <mergeCell ref="A20:M20"/>
    <mergeCell ref="B21:M21"/>
    <mergeCell ref="L22:M22"/>
    <mergeCell ref="L23:M24"/>
    <mergeCell ref="L11:M12"/>
    <mergeCell ref="J13:K13"/>
    <mergeCell ref="J14:K14"/>
    <mergeCell ref="L14:L19"/>
    <mergeCell ref="M14:M19"/>
    <mergeCell ref="J15:K15"/>
    <mergeCell ref="J16:K16"/>
    <mergeCell ref="J17:K17"/>
    <mergeCell ref="J18:K18"/>
    <mergeCell ref="J19:K19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M34"/>
  <sheetViews>
    <sheetView zoomScale="65" zoomScaleNormal="65" workbookViewId="0">
      <selection activeCell="M32" sqref="M32:M34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</cols>
  <sheetData>
    <row r="1" spans="1:13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3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3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3" ht="30" customHeight="1">
      <c r="A4" s="68" t="str">
        <f>'Chân ghế A  - Trái'!$A$4:$B$4</f>
        <v>TÊN BẢN VẼ:</v>
      </c>
      <c r="B4" s="69"/>
      <c r="C4" s="50" t="s">
        <v>73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$C$3*2</f>
        <v>220</v>
      </c>
      <c r="J4" s="46"/>
      <c r="K4" s="46"/>
      <c r="L4" s="46"/>
      <c r="M4" s="47"/>
    </row>
    <row r="5" spans="1:13" ht="30" customHeight="1">
      <c r="A5" s="68" t="str">
        <f>'Chân ghế A  - Trái'!$A$5:$B$5</f>
        <v>MÃ BẢN VẼ:</v>
      </c>
      <c r="B5" s="69"/>
      <c r="C5" s="50" t="s">
        <v>103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3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3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3" ht="39.950000000000003" customHeight="1" thickBot="1">
      <c r="A8" s="111" t="s">
        <v>71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13" ht="30" customHeight="1" thickBot="1">
      <c r="A9" s="5" t="str">
        <f ca="1">$A$9</f>
        <v>Part Number ( Mã bản vẽ )</v>
      </c>
      <c r="B9" s="122" t="s">
        <v>103</v>
      </c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4"/>
    </row>
    <row r="10" spans="1:13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25" t="str">
        <f>'Chân ghế A  - Trái'!$L$10:$M$10</f>
        <v>Thời gian Setup ( phút )</v>
      </c>
      <c r="M10" s="126"/>
    </row>
    <row r="11" spans="1:13" ht="30" customHeight="1">
      <c r="A11" s="25" t="str">
        <f ca="1">$A$11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30</v>
      </c>
      <c r="M11" s="106"/>
    </row>
    <row r="12" spans="1:13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3" ht="49.9" customHeight="1">
      <c r="A13" s="15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127"/>
      <c r="L13" s="17" t="str">
        <f>'Chân ghế A  - Trái'!$L$13</f>
        <v>Thời gian gia công / sản phẩm (s)</v>
      </c>
      <c r="M13" s="18" t="str">
        <f>'Chân ghế A  - Trái'!$M$13</f>
        <v>Tổng thời gian gia công dự kiến ( giờ )</v>
      </c>
    </row>
    <row r="14" spans="1:13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128"/>
      <c r="L14" s="117">
        <v>10</v>
      </c>
      <c r="M14" s="131">
        <f>$I$4*L14/3600+L11/60</f>
        <v>1.1111111111111112</v>
      </c>
    </row>
    <row r="15" spans="1:13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128"/>
      <c r="L15" s="129"/>
      <c r="M15" s="132"/>
    </row>
    <row r="16" spans="1:13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128"/>
      <c r="L16" s="129"/>
      <c r="M16" s="132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128"/>
      <c r="L17" s="129"/>
      <c r="M17" s="132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134"/>
      <c r="K18" s="128"/>
      <c r="L18" s="129"/>
      <c r="M18" s="132"/>
    </row>
    <row r="19" spans="1:13" ht="30" customHeight="1" thickBot="1">
      <c r="A19" s="19" t="str">
        <f ca="1">$A$19</f>
        <v>Nhân viên QC:</v>
      </c>
      <c r="B19" s="20"/>
      <c r="C19" s="20"/>
      <c r="D19" s="20"/>
      <c r="E19" s="20"/>
      <c r="F19" s="20"/>
      <c r="G19" s="20"/>
      <c r="H19" s="20"/>
      <c r="I19" s="20"/>
      <c r="J19" s="135"/>
      <c r="K19" s="136"/>
      <c r="L19" s="130"/>
      <c r="M19" s="133"/>
    </row>
    <row r="20" spans="1:13" ht="30" customHeight="1" thickBot="1">
      <c r="A20" s="111" t="s">
        <v>32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3"/>
    </row>
    <row r="21" spans="1:13" ht="30" customHeight="1" thickBot="1">
      <c r="A21" s="5" t="str">
        <f ca="1">$A$9</f>
        <v>Part Number ( Mã bản vẽ )</v>
      </c>
      <c r="B21" s="122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4"/>
    </row>
    <row r="22" spans="1:13" ht="30" customHeight="1">
      <c r="A22" s="23" t="str">
        <f ca="1">$A$10</f>
        <v>Ngày/Tháng/Năm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125" t="str">
        <f>'Chân ghế A  - Trái'!$L$10:$M$10</f>
        <v>Thời gian Setup ( phút )</v>
      </c>
      <c r="M22" s="126"/>
    </row>
    <row r="23" spans="1:13" ht="30" customHeight="1">
      <c r="A23" s="25" t="str">
        <f ca="1">$A$11</f>
        <v>SETUP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105">
        <v>0</v>
      </c>
      <c r="M23" s="106"/>
    </row>
    <row r="24" spans="1:13" ht="30" customHeight="1" thickBot="1">
      <c r="A24" s="27" t="str">
        <f ca="1">$A$12</f>
        <v>Nhân viên Setup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107"/>
      <c r="M24" s="108"/>
    </row>
    <row r="25" spans="1:13" ht="50.1" customHeight="1">
      <c r="A25" s="15" t="str">
        <f ca="1">$A$13</f>
        <v>Ngày/Tháng/Năm</v>
      </c>
      <c r="B25" s="16"/>
      <c r="C25" s="16"/>
      <c r="D25" s="16"/>
      <c r="E25" s="16"/>
      <c r="F25" s="16"/>
      <c r="G25" s="16"/>
      <c r="H25" s="16"/>
      <c r="I25" s="16"/>
      <c r="J25" s="92" t="s">
        <v>13</v>
      </c>
      <c r="K25" s="127"/>
      <c r="L25" s="17" t="str">
        <f>'Chân ghế A  - Trái'!$L$13</f>
        <v>Thời gian gia công / sản phẩm (s)</v>
      </c>
      <c r="M25" s="18" t="str">
        <f>'Chân ghế A  - Trái'!$M$13</f>
        <v>Tổng thời gian gia công dự kiến ( giờ )</v>
      </c>
    </row>
    <row r="26" spans="1:13" ht="30" customHeight="1">
      <c r="A26" s="9" t="str">
        <f ca="1">$A$14</f>
        <v>Thời gian gia công</v>
      </c>
      <c r="B26" s="10"/>
      <c r="C26" s="10"/>
      <c r="D26" s="10"/>
      <c r="E26" s="10"/>
      <c r="F26" s="10"/>
      <c r="G26" s="10"/>
      <c r="H26" s="10"/>
      <c r="I26" s="10"/>
      <c r="J26" s="94"/>
      <c r="K26" s="128"/>
      <c r="L26" s="117">
        <v>10</v>
      </c>
      <c r="M26" s="131">
        <f>$I$4*L26/3600+L23/60</f>
        <v>0.61111111111111116</v>
      </c>
    </row>
    <row r="27" spans="1:13" ht="30" customHeight="1">
      <c r="A27" s="9" t="str">
        <f ca="1">$A$15</f>
        <v>Hàng đạt:</v>
      </c>
      <c r="B27" s="10"/>
      <c r="C27" s="10"/>
      <c r="D27" s="21"/>
      <c r="E27" s="10"/>
      <c r="F27" s="10"/>
      <c r="G27" s="10"/>
      <c r="H27" s="10"/>
      <c r="I27" s="10"/>
      <c r="J27" s="94"/>
      <c r="K27" s="128"/>
      <c r="L27" s="129"/>
      <c r="M27" s="132"/>
    </row>
    <row r="28" spans="1:13" ht="30" customHeight="1">
      <c r="A28" s="11" t="str">
        <f ca="1">$A$16</f>
        <v>Hàng lỗi:</v>
      </c>
      <c r="B28" s="12"/>
      <c r="C28" s="12"/>
      <c r="D28" s="12"/>
      <c r="E28" s="12"/>
      <c r="F28" s="12"/>
      <c r="G28" s="12"/>
      <c r="H28" s="12"/>
      <c r="I28" s="12"/>
      <c r="J28" s="94"/>
      <c r="K28" s="128"/>
      <c r="L28" s="129"/>
      <c r="M28" s="132"/>
    </row>
    <row r="29" spans="1:13" ht="30" customHeight="1">
      <c r="A29" s="11" t="str">
        <f ca="1">$A$17</f>
        <v>Tổng số lượng sản xuất:</v>
      </c>
      <c r="B29" s="12"/>
      <c r="C29" s="12"/>
      <c r="D29" s="12"/>
      <c r="E29" s="12"/>
      <c r="F29" s="12"/>
      <c r="G29" s="12"/>
      <c r="H29" s="12"/>
      <c r="I29" s="12"/>
      <c r="J29" s="94"/>
      <c r="K29" s="128"/>
      <c r="L29" s="129"/>
      <c r="M29" s="132"/>
    </row>
    <row r="30" spans="1:13" ht="30" customHeight="1">
      <c r="A30" s="13" t="str">
        <f ca="1">$A$18</f>
        <v>Nhân viên SX:</v>
      </c>
      <c r="B30" s="14"/>
      <c r="C30" s="14"/>
      <c r="D30" s="14"/>
      <c r="E30" s="14"/>
      <c r="F30" s="14"/>
      <c r="G30" s="14"/>
      <c r="H30" s="14"/>
      <c r="I30" s="14"/>
      <c r="J30" s="134"/>
      <c r="K30" s="128"/>
      <c r="L30" s="129"/>
      <c r="M30" s="132"/>
    </row>
    <row r="31" spans="1:13" ht="30" customHeight="1" thickBot="1">
      <c r="A31" s="19" t="str">
        <f ca="1">$A$19</f>
        <v>Nhân viên QC:</v>
      </c>
      <c r="B31" s="20"/>
      <c r="C31" s="20"/>
      <c r="D31" s="20"/>
      <c r="E31" s="20"/>
      <c r="F31" s="20"/>
      <c r="G31" s="20"/>
      <c r="H31" s="20"/>
      <c r="I31" s="20"/>
      <c r="J31" s="135"/>
      <c r="K31" s="136"/>
      <c r="L31" s="130"/>
      <c r="M31" s="133"/>
    </row>
    <row r="32" spans="1:13" ht="24.6" customHeight="1">
      <c r="A32" s="60" t="s">
        <v>16</v>
      </c>
      <c r="B32" s="82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9"/>
    </row>
    <row r="33" spans="1:13" ht="24.6" customHeight="1">
      <c r="A33" s="60"/>
      <c r="B33" s="82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90"/>
    </row>
    <row r="34" spans="1:13" ht="24.6" customHeight="1" thickBot="1">
      <c r="A34" s="61"/>
      <c r="B34" s="84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91"/>
    </row>
  </sheetData>
  <mergeCells count="48">
    <mergeCell ref="A32:A34"/>
    <mergeCell ref="B32:L34"/>
    <mergeCell ref="M32:M34"/>
    <mergeCell ref="L23:M24"/>
    <mergeCell ref="J25:K25"/>
    <mergeCell ref="J26:K26"/>
    <mergeCell ref="L26:L31"/>
    <mergeCell ref="M26:M31"/>
    <mergeCell ref="J27:K27"/>
    <mergeCell ref="J28:K28"/>
    <mergeCell ref="J29:K29"/>
    <mergeCell ref="J30:K30"/>
    <mergeCell ref="J31:K31"/>
    <mergeCell ref="L22:M22"/>
    <mergeCell ref="A8:M8"/>
    <mergeCell ref="B9:M9"/>
    <mergeCell ref="L10:M10"/>
    <mergeCell ref="L11:M12"/>
    <mergeCell ref="J13:K13"/>
    <mergeCell ref="J14:K14"/>
    <mergeCell ref="L14:L19"/>
    <mergeCell ref="M14:M19"/>
    <mergeCell ref="J15:K15"/>
    <mergeCell ref="J16:K16"/>
    <mergeCell ref="J17:K17"/>
    <mergeCell ref="J18:K18"/>
    <mergeCell ref="J19:K19"/>
    <mergeCell ref="A20:M20"/>
    <mergeCell ref="B21:M21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S22"/>
  <sheetViews>
    <sheetView zoomScale="65" zoomScaleNormal="65" workbookViewId="0">
      <selection activeCell="M20" sqref="M20:M22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  <col min="19" max="19" width="77.83203125" customWidth="1"/>
  </cols>
  <sheetData>
    <row r="1" spans="1:19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9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9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9" ht="30" customHeight="1">
      <c r="A4" s="68" t="str">
        <f>'Chân ghế A  - Trái'!$A$4:$B$4</f>
        <v>TÊN BẢN VẼ:</v>
      </c>
      <c r="B4" s="69"/>
      <c r="C4" s="50" t="s">
        <v>116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v>110</v>
      </c>
      <c r="J4" s="46"/>
      <c r="K4" s="46"/>
      <c r="L4" s="46"/>
      <c r="M4" s="47"/>
    </row>
    <row r="5" spans="1:19" ht="30" customHeight="1">
      <c r="A5" s="68" t="str">
        <f>'Chân ghế A  - Trái'!$A$5:$B$5</f>
        <v>MÃ BẢN VẼ:</v>
      </c>
      <c r="B5" s="69"/>
      <c r="C5" s="50" t="s">
        <v>119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9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9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9" ht="39.950000000000003" customHeight="1" thickBot="1">
      <c r="A8" s="111" t="s">
        <v>118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  <c r="S8" s="40"/>
    </row>
    <row r="9" spans="1:19" ht="30" customHeight="1" thickBot="1">
      <c r="A9" s="5" t="str">
        <f ca="1">$A$9</f>
        <v>Part Number ( Mã bản vẽ )</v>
      </c>
      <c r="B9" s="122" t="s">
        <v>119</v>
      </c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4"/>
    </row>
    <row r="10" spans="1:19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25" t="str">
        <f>'Chân ghế A  - Trái'!$L$10:$M$10</f>
        <v>Thời gian Setup ( phút )</v>
      </c>
      <c r="M10" s="126"/>
    </row>
    <row r="11" spans="1:19" ht="30" customHeight="1">
      <c r="A11" s="25" t="str">
        <f ca="1">$A$11</f>
        <v>SETUP</v>
      </c>
      <c r="B11" s="96"/>
      <c r="C11" s="97"/>
      <c r="D11" s="97"/>
      <c r="E11" s="97"/>
      <c r="F11" s="97"/>
      <c r="G11" s="97"/>
      <c r="H11" s="97"/>
      <c r="I11" s="97"/>
      <c r="J11" s="97"/>
      <c r="K11" s="137"/>
      <c r="L11" s="105">
        <v>120</v>
      </c>
      <c r="M11" s="106"/>
    </row>
    <row r="12" spans="1:19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9" ht="49.9" customHeight="1">
      <c r="A13" s="15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127"/>
      <c r="L13" s="17" t="str">
        <f>'Chân ghế A  - Trái'!$L$13</f>
        <v>Thời gian gia công / sản phẩm (s)</v>
      </c>
      <c r="M13" s="18" t="str">
        <f>'Chân ghế A  - Trái'!$M$13</f>
        <v>Tổng thời gian gia công dự kiến ( giờ )</v>
      </c>
    </row>
    <row r="14" spans="1:19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128"/>
      <c r="L14" s="117">
        <v>90</v>
      </c>
      <c r="M14" s="131">
        <f>$I$4*L14/3600+L11/60</f>
        <v>4.75</v>
      </c>
    </row>
    <row r="15" spans="1:19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128"/>
      <c r="L15" s="129"/>
      <c r="M15" s="132"/>
    </row>
    <row r="16" spans="1:19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128"/>
      <c r="L16" s="129"/>
      <c r="M16" s="132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128"/>
      <c r="L17" s="129"/>
      <c r="M17" s="132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134"/>
      <c r="K18" s="128"/>
      <c r="L18" s="129"/>
      <c r="M18" s="132"/>
    </row>
    <row r="19" spans="1:13" ht="30" customHeight="1" thickBot="1">
      <c r="A19" s="19" t="str">
        <f ca="1">$A$19</f>
        <v>Nhân viên QC:</v>
      </c>
      <c r="B19" s="20"/>
      <c r="C19" s="20"/>
      <c r="D19" s="20"/>
      <c r="E19" s="20"/>
      <c r="F19" s="20"/>
      <c r="G19" s="20"/>
      <c r="H19" s="20"/>
      <c r="I19" s="20"/>
      <c r="J19" s="135"/>
      <c r="K19" s="136"/>
      <c r="L19" s="130"/>
      <c r="M19" s="133"/>
    </row>
    <row r="20" spans="1:13" ht="24.6" customHeight="1">
      <c r="A20" s="60" t="s">
        <v>16</v>
      </c>
      <c r="B20" s="82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9"/>
    </row>
    <row r="21" spans="1:13" ht="24.6" customHeight="1">
      <c r="A21" s="60"/>
      <c r="B21" s="82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90"/>
    </row>
    <row r="22" spans="1:13" ht="24.6" customHeight="1" thickBot="1">
      <c r="A22" s="61"/>
      <c r="B22" s="84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91"/>
    </row>
  </sheetData>
  <mergeCells count="36">
    <mergeCell ref="A20:A22"/>
    <mergeCell ref="B20:L22"/>
    <mergeCell ref="M20:M22"/>
    <mergeCell ref="B11:K11"/>
    <mergeCell ref="J17:K17"/>
    <mergeCell ref="J18:K18"/>
    <mergeCell ref="J19:K19"/>
    <mergeCell ref="J14:K14"/>
    <mergeCell ref="L14:L19"/>
    <mergeCell ref="M14:M19"/>
    <mergeCell ref="J15:K15"/>
    <mergeCell ref="J16:K16"/>
    <mergeCell ref="A8:M8"/>
    <mergeCell ref="B9:M9"/>
    <mergeCell ref="L10:M10"/>
    <mergeCell ref="L11:M12"/>
    <mergeCell ref="J13:K13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S22"/>
  <sheetViews>
    <sheetView zoomScale="65" zoomScaleNormal="65" workbookViewId="0">
      <selection activeCell="M20" sqref="M20:M22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  <col min="19" max="19" width="77.83203125" customWidth="1"/>
  </cols>
  <sheetData>
    <row r="1" spans="1:19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9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9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9" ht="30" customHeight="1">
      <c r="A4" s="68" t="str">
        <f>'Chân ghế A  - Trái'!$A$4:$B$4</f>
        <v>TÊN BẢN VẼ:</v>
      </c>
      <c r="B4" s="69"/>
      <c r="C4" s="50" t="s">
        <v>120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v>110</v>
      </c>
      <c r="J4" s="46"/>
      <c r="K4" s="46"/>
      <c r="L4" s="46"/>
      <c r="M4" s="47"/>
    </row>
    <row r="5" spans="1:19" ht="30" customHeight="1">
      <c r="A5" s="68" t="str">
        <f>'Chân ghế A  - Trái'!$A$5:$B$5</f>
        <v>MÃ BẢN VẼ:</v>
      </c>
      <c r="B5" s="69"/>
      <c r="C5" s="50" t="s">
        <v>121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9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9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9" ht="39.950000000000003" customHeight="1" thickBot="1">
      <c r="A8" s="111" t="s">
        <v>118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  <c r="S8" s="40"/>
    </row>
    <row r="9" spans="1:19" ht="30" customHeight="1" thickBot="1">
      <c r="A9" s="5" t="str">
        <f ca="1">$A$9</f>
        <v>Part Number ( Mã bản vẽ )</v>
      </c>
      <c r="B9" s="122" t="s">
        <v>121</v>
      </c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4"/>
    </row>
    <row r="10" spans="1:19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25" t="str">
        <f>'Chân ghế A  - Trái'!$L$10:$M$10</f>
        <v>Thời gian Setup ( phút )</v>
      </c>
      <c r="M10" s="126"/>
    </row>
    <row r="11" spans="1:19" ht="30" customHeight="1">
      <c r="A11" s="25" t="str">
        <f ca="1">$A$11</f>
        <v>SETUP</v>
      </c>
      <c r="B11" s="96"/>
      <c r="C11" s="97"/>
      <c r="D11" s="97"/>
      <c r="E11" s="97"/>
      <c r="F11" s="97"/>
      <c r="G11" s="97"/>
      <c r="H11" s="97"/>
      <c r="I11" s="97"/>
      <c r="J11" s="97"/>
      <c r="K11" s="137"/>
      <c r="L11" s="105">
        <v>120</v>
      </c>
      <c r="M11" s="106"/>
    </row>
    <row r="12" spans="1:19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9" ht="49.9" customHeight="1">
      <c r="A13" s="15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127"/>
      <c r="L13" s="17" t="str">
        <f>'Chân ghế A  - Trái'!$L$13</f>
        <v>Thời gian gia công / sản phẩm (s)</v>
      </c>
      <c r="M13" s="18" t="str">
        <f>'Chân ghế A  - Trái'!$M$13</f>
        <v>Tổng thời gian gia công dự kiến ( giờ )</v>
      </c>
    </row>
    <row r="14" spans="1:19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128"/>
      <c r="L14" s="117">
        <v>90</v>
      </c>
      <c r="M14" s="131">
        <f>$I$4*L14/3600+L11/60</f>
        <v>4.75</v>
      </c>
    </row>
    <row r="15" spans="1:19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128"/>
      <c r="L15" s="129"/>
      <c r="M15" s="132"/>
    </row>
    <row r="16" spans="1:19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128"/>
      <c r="L16" s="129"/>
      <c r="M16" s="132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128"/>
      <c r="L17" s="129"/>
      <c r="M17" s="132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134"/>
      <c r="K18" s="128"/>
      <c r="L18" s="129"/>
      <c r="M18" s="132"/>
    </row>
    <row r="19" spans="1:13" ht="30" customHeight="1" thickBot="1">
      <c r="A19" s="19" t="str">
        <f ca="1">$A$19</f>
        <v>Nhân viên QC:</v>
      </c>
      <c r="B19" s="20"/>
      <c r="C19" s="20"/>
      <c r="D19" s="20"/>
      <c r="E19" s="20"/>
      <c r="F19" s="20"/>
      <c r="G19" s="20"/>
      <c r="H19" s="20"/>
      <c r="I19" s="20"/>
      <c r="J19" s="135"/>
      <c r="K19" s="136"/>
      <c r="L19" s="130"/>
      <c r="M19" s="133"/>
    </row>
    <row r="20" spans="1:13" ht="24.6" customHeight="1">
      <c r="A20" s="60" t="s">
        <v>16</v>
      </c>
      <c r="B20" s="82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9"/>
    </row>
    <row r="21" spans="1:13" ht="24.6" customHeight="1">
      <c r="A21" s="60"/>
      <c r="B21" s="82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90"/>
    </row>
    <row r="22" spans="1:13" ht="24.6" customHeight="1" thickBot="1">
      <c r="A22" s="61"/>
      <c r="B22" s="84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91"/>
    </row>
  </sheetData>
  <mergeCells count="36">
    <mergeCell ref="A20:A22"/>
    <mergeCell ref="B20:L22"/>
    <mergeCell ref="M20:M22"/>
    <mergeCell ref="J14:K14"/>
    <mergeCell ref="L14:L19"/>
    <mergeCell ref="M14:M19"/>
    <mergeCell ref="J15:K15"/>
    <mergeCell ref="J16:K16"/>
    <mergeCell ref="J17:K17"/>
    <mergeCell ref="J18:K18"/>
    <mergeCell ref="J19:K19"/>
    <mergeCell ref="J13:K13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8:M8"/>
    <mergeCell ref="B9:M9"/>
    <mergeCell ref="L10:M10"/>
    <mergeCell ref="B11:K11"/>
    <mergeCell ref="L11:M12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S22"/>
  <sheetViews>
    <sheetView zoomScale="65" zoomScaleNormal="65" workbookViewId="0">
      <selection activeCell="M14" sqref="M14:M19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  <col min="19" max="19" width="77.83203125" customWidth="1"/>
  </cols>
  <sheetData>
    <row r="1" spans="1:19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9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9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9" ht="30" customHeight="1">
      <c r="A4" s="68" t="str">
        <f>'Chân ghế A  - Trái'!$A$4:$B$4</f>
        <v>TÊN BẢN VẼ:</v>
      </c>
      <c r="B4" s="69"/>
      <c r="C4" s="50" t="s">
        <v>122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</f>
        <v>110</v>
      </c>
      <c r="J4" s="46"/>
      <c r="K4" s="46"/>
      <c r="L4" s="46"/>
      <c r="M4" s="47"/>
    </row>
    <row r="5" spans="1:19" ht="30" customHeight="1">
      <c r="A5" s="68" t="str">
        <f>'Chân ghế A  - Trái'!$A$5:$B$5</f>
        <v>MÃ BẢN VẼ:</v>
      </c>
      <c r="B5" s="69"/>
      <c r="C5" s="50" t="s">
        <v>123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9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9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9" ht="39.950000000000003" customHeight="1" thickBot="1">
      <c r="A8" s="111" t="s">
        <v>124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  <c r="S8" s="40"/>
    </row>
    <row r="9" spans="1:19" ht="30" customHeight="1" thickBot="1">
      <c r="A9" s="5" t="str">
        <f ca="1">$A$9</f>
        <v>Part Number ( Mã bản vẽ )</v>
      </c>
      <c r="B9" s="122" t="s">
        <v>123</v>
      </c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4"/>
    </row>
    <row r="10" spans="1:19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25" t="str">
        <f>'Chân ghế A  - Trái'!$L$10:$M$10</f>
        <v>Thời gian Setup ( phút )</v>
      </c>
      <c r="M10" s="126"/>
    </row>
    <row r="11" spans="1:19" ht="30" customHeight="1">
      <c r="A11" s="25" t="str">
        <f ca="1">$A$11</f>
        <v>SETUP</v>
      </c>
      <c r="B11" s="96"/>
      <c r="C11" s="97"/>
      <c r="D11" s="97"/>
      <c r="E11" s="97"/>
      <c r="F11" s="97"/>
      <c r="G11" s="97"/>
      <c r="H11" s="97"/>
      <c r="I11" s="97"/>
      <c r="J11" s="97"/>
      <c r="K11" s="137"/>
      <c r="L11" s="105">
        <v>20</v>
      </c>
      <c r="M11" s="106"/>
    </row>
    <row r="12" spans="1:19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9" ht="49.9" customHeight="1">
      <c r="A13" s="15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127"/>
      <c r="L13" s="17" t="str">
        <f>'Chân ghế A  - Trái'!$L$13</f>
        <v>Thời gian gia công / sản phẩm (s)</v>
      </c>
      <c r="M13" s="18" t="str">
        <f>'Chân ghế A  - Trái'!$M$13</f>
        <v>Tổng thời gian gia công dự kiến ( giờ )</v>
      </c>
    </row>
    <row r="14" spans="1:19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128"/>
      <c r="L14" s="117">
        <v>60</v>
      </c>
      <c r="M14" s="131">
        <f>$I$4*L14/3600+L11/60</f>
        <v>2.1666666666666665</v>
      </c>
    </row>
    <row r="15" spans="1:19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128"/>
      <c r="L15" s="129"/>
      <c r="M15" s="132"/>
    </row>
    <row r="16" spans="1:19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128"/>
      <c r="L16" s="129"/>
      <c r="M16" s="132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128"/>
      <c r="L17" s="129"/>
      <c r="M17" s="132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134"/>
      <c r="K18" s="128"/>
      <c r="L18" s="129"/>
      <c r="M18" s="132"/>
    </row>
    <row r="19" spans="1:13" ht="30" customHeight="1" thickBot="1">
      <c r="A19" s="19" t="str">
        <f ca="1">$A$19</f>
        <v>Nhân viên QC:</v>
      </c>
      <c r="B19" s="20"/>
      <c r="C19" s="20"/>
      <c r="D19" s="20"/>
      <c r="E19" s="20"/>
      <c r="F19" s="20"/>
      <c r="G19" s="20"/>
      <c r="H19" s="20"/>
      <c r="I19" s="20"/>
      <c r="J19" s="135"/>
      <c r="K19" s="136"/>
      <c r="L19" s="130"/>
      <c r="M19" s="133"/>
    </row>
    <row r="20" spans="1:13" ht="24.6" customHeight="1">
      <c r="A20" s="60" t="s">
        <v>16</v>
      </c>
      <c r="B20" s="82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9"/>
    </row>
    <row r="21" spans="1:13" ht="24.6" customHeight="1">
      <c r="A21" s="60"/>
      <c r="B21" s="82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90"/>
    </row>
    <row r="22" spans="1:13" ht="24.6" customHeight="1" thickBot="1">
      <c r="A22" s="61"/>
      <c r="B22" s="84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91"/>
    </row>
  </sheetData>
  <mergeCells count="36">
    <mergeCell ref="A20:A22"/>
    <mergeCell ref="B20:L22"/>
    <mergeCell ref="M20:M22"/>
    <mergeCell ref="J14:K14"/>
    <mergeCell ref="L14:L19"/>
    <mergeCell ref="M14:M19"/>
    <mergeCell ref="J15:K15"/>
    <mergeCell ref="J16:K16"/>
    <mergeCell ref="J17:K17"/>
    <mergeCell ref="J18:K18"/>
    <mergeCell ref="J19:K19"/>
    <mergeCell ref="J13:K13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8:M8"/>
    <mergeCell ref="B9:M9"/>
    <mergeCell ref="L10:M10"/>
    <mergeCell ref="B11:K11"/>
    <mergeCell ref="L11:M12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S22"/>
  <sheetViews>
    <sheetView topLeftCell="A5" zoomScale="65" zoomScaleNormal="65" workbookViewId="0">
      <selection activeCell="M20" sqref="M20:M22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  <col min="19" max="19" width="77.83203125" customWidth="1"/>
  </cols>
  <sheetData>
    <row r="1" spans="1:19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9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9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9" ht="30" customHeight="1">
      <c r="A4" s="68" t="str">
        <f>'Chân ghế A  - Trái'!$A$4:$B$4</f>
        <v>TÊN BẢN VẼ:</v>
      </c>
      <c r="B4" s="69"/>
      <c r="C4" s="50" t="s">
        <v>125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</f>
        <v>110</v>
      </c>
      <c r="J4" s="46"/>
      <c r="K4" s="46"/>
      <c r="L4" s="46"/>
      <c r="M4" s="47"/>
    </row>
    <row r="5" spans="1:19" ht="30" customHeight="1">
      <c r="A5" s="68" t="str">
        <f>'Chân ghế A  - Trái'!$A$5:$B$5</f>
        <v>MÃ BẢN VẼ:</v>
      </c>
      <c r="B5" s="69"/>
      <c r="C5" s="50" t="s">
        <v>123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9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9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9" ht="39.950000000000003" customHeight="1" thickBot="1">
      <c r="A8" s="111" t="s">
        <v>124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  <c r="S8" s="40"/>
    </row>
    <row r="9" spans="1:19" ht="30" customHeight="1" thickBot="1">
      <c r="A9" s="5" t="str">
        <f ca="1">$A$9</f>
        <v>Part Number ( Mã bản vẽ )</v>
      </c>
      <c r="B9" s="122" t="s">
        <v>123</v>
      </c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4"/>
    </row>
    <row r="10" spans="1:19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25" t="str">
        <f>'Chân ghế A  - Trái'!$L$10:$M$10</f>
        <v>Thời gian Setup ( phút )</v>
      </c>
      <c r="M10" s="126"/>
    </row>
    <row r="11" spans="1:19" ht="30" customHeight="1">
      <c r="A11" s="25" t="str">
        <f ca="1">$A$11</f>
        <v>SETUP</v>
      </c>
      <c r="B11" s="96"/>
      <c r="C11" s="97"/>
      <c r="D11" s="97"/>
      <c r="E11" s="97"/>
      <c r="F11" s="97"/>
      <c r="G11" s="97"/>
      <c r="H11" s="97"/>
      <c r="I11" s="97"/>
      <c r="J11" s="97"/>
      <c r="K11" s="137"/>
      <c r="L11" s="105">
        <v>0</v>
      </c>
      <c r="M11" s="106"/>
    </row>
    <row r="12" spans="1:19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9" ht="49.9" customHeight="1">
      <c r="A13" s="15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127"/>
      <c r="L13" s="17" t="str">
        <f>'Chân ghế A  - Trái'!$L$13</f>
        <v>Thời gian gia công / sản phẩm (s)</v>
      </c>
      <c r="M13" s="18" t="str">
        <f>'Chân ghế A  - Trái'!$M$13</f>
        <v>Tổng thời gian gia công dự kiến ( giờ )</v>
      </c>
    </row>
    <row r="14" spans="1:19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128"/>
      <c r="L14" s="117">
        <v>60</v>
      </c>
      <c r="M14" s="131">
        <f>$I$4*L14/3600+L11/60</f>
        <v>1.8333333333333333</v>
      </c>
    </row>
    <row r="15" spans="1:19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128"/>
      <c r="L15" s="129"/>
      <c r="M15" s="132"/>
    </row>
    <row r="16" spans="1:19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128"/>
      <c r="L16" s="129"/>
      <c r="M16" s="132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128"/>
      <c r="L17" s="129"/>
      <c r="M17" s="132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134"/>
      <c r="K18" s="128"/>
      <c r="L18" s="129"/>
      <c r="M18" s="132"/>
    </row>
    <row r="19" spans="1:13" ht="30" customHeight="1" thickBot="1">
      <c r="A19" s="19" t="str">
        <f ca="1">$A$19</f>
        <v>Nhân viên QC:</v>
      </c>
      <c r="B19" s="20"/>
      <c r="C19" s="20"/>
      <c r="D19" s="20"/>
      <c r="E19" s="20"/>
      <c r="F19" s="20"/>
      <c r="G19" s="20"/>
      <c r="H19" s="20"/>
      <c r="I19" s="20"/>
      <c r="J19" s="135"/>
      <c r="K19" s="136"/>
      <c r="L19" s="130"/>
      <c r="M19" s="133"/>
    </row>
    <row r="20" spans="1:13" ht="24.6" customHeight="1">
      <c r="A20" s="60" t="s">
        <v>16</v>
      </c>
      <c r="B20" s="82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9"/>
    </row>
    <row r="21" spans="1:13" ht="24.6" customHeight="1">
      <c r="A21" s="60"/>
      <c r="B21" s="82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90"/>
    </row>
    <row r="22" spans="1:13" ht="24.6" customHeight="1" thickBot="1">
      <c r="A22" s="61"/>
      <c r="B22" s="84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91"/>
    </row>
  </sheetData>
  <mergeCells count="36">
    <mergeCell ref="A20:A22"/>
    <mergeCell ref="B20:L22"/>
    <mergeCell ref="M20:M22"/>
    <mergeCell ref="J14:K14"/>
    <mergeCell ref="L14:L19"/>
    <mergeCell ref="M14:M19"/>
    <mergeCell ref="J15:K15"/>
    <mergeCell ref="J16:K16"/>
    <mergeCell ref="J17:K17"/>
    <mergeCell ref="J18:K18"/>
    <mergeCell ref="J19:K19"/>
    <mergeCell ref="J13:K13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8:M8"/>
    <mergeCell ref="B9:M9"/>
    <mergeCell ref="L10:M10"/>
    <mergeCell ref="B11:K11"/>
    <mergeCell ref="L11:M12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S22"/>
  <sheetViews>
    <sheetView zoomScale="65" zoomScaleNormal="65" workbookViewId="0">
      <selection activeCell="M20" sqref="M20:M22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  <col min="19" max="19" width="77.83203125" customWidth="1"/>
  </cols>
  <sheetData>
    <row r="1" spans="1:19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9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9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9" ht="30" customHeight="1">
      <c r="A4" s="68" t="str">
        <f>'Chân ghế A  - Trái'!$A$4:$B$4</f>
        <v>TÊN BẢN VẼ:</v>
      </c>
      <c r="B4" s="69"/>
      <c r="C4" s="50" t="s">
        <v>127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</f>
        <v>110</v>
      </c>
      <c r="J4" s="46"/>
      <c r="K4" s="46"/>
      <c r="L4" s="46"/>
      <c r="M4" s="47"/>
    </row>
    <row r="5" spans="1:19" ht="30" customHeight="1">
      <c r="A5" s="68" t="str">
        <f>'Chân ghế A  - Trái'!$A$5:$B$5</f>
        <v>MÃ BẢN VẼ:</v>
      </c>
      <c r="B5" s="69"/>
      <c r="C5" s="50" t="s">
        <v>126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9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9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9" ht="39.950000000000003" customHeight="1" thickBot="1">
      <c r="A8" s="111" t="s">
        <v>128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  <c r="S8" s="40"/>
    </row>
    <row r="9" spans="1:19" ht="30" customHeight="1" thickBot="1">
      <c r="A9" s="5" t="str">
        <f ca="1">$A$9</f>
        <v>Part Number ( Mã bản vẽ )</v>
      </c>
      <c r="B9" s="122" t="s">
        <v>126</v>
      </c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4"/>
    </row>
    <row r="10" spans="1:19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25" t="str">
        <f>'Chân ghế A  - Trái'!$L$10:$M$10</f>
        <v>Thời gian Setup ( phút )</v>
      </c>
      <c r="M10" s="126"/>
    </row>
    <row r="11" spans="1:19" ht="30" customHeight="1">
      <c r="A11" s="25" t="str">
        <f ca="1">$A$11</f>
        <v>SETUP</v>
      </c>
      <c r="B11" s="96"/>
      <c r="C11" s="97"/>
      <c r="D11" s="97"/>
      <c r="E11" s="97"/>
      <c r="F11" s="97"/>
      <c r="G11" s="97"/>
      <c r="H11" s="97"/>
      <c r="I11" s="97"/>
      <c r="J11" s="97"/>
      <c r="K11" s="137"/>
      <c r="L11" s="105">
        <v>0</v>
      </c>
      <c r="M11" s="106"/>
    </row>
    <row r="12" spans="1:19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9" ht="49.9" customHeight="1">
      <c r="A13" s="15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127"/>
      <c r="L13" s="17" t="str">
        <f>'Chân ghế A  - Trái'!$L$13</f>
        <v>Thời gian gia công / sản phẩm (s)</v>
      </c>
      <c r="M13" s="18" t="str">
        <f>'Chân ghế A  - Trái'!$M$13</f>
        <v>Tổng thời gian gia công dự kiến ( giờ )</v>
      </c>
    </row>
    <row r="14" spans="1:19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128"/>
      <c r="L14" s="117">
        <v>50</v>
      </c>
      <c r="M14" s="131">
        <f>$I$4*L14/3600+L11/60</f>
        <v>1.5277777777777777</v>
      </c>
    </row>
    <row r="15" spans="1:19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128"/>
      <c r="L15" s="129"/>
      <c r="M15" s="132"/>
    </row>
    <row r="16" spans="1:19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128"/>
      <c r="L16" s="129"/>
      <c r="M16" s="132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128"/>
      <c r="L17" s="129"/>
      <c r="M17" s="132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134"/>
      <c r="K18" s="128"/>
      <c r="L18" s="129"/>
      <c r="M18" s="132"/>
    </row>
    <row r="19" spans="1:13" ht="30" customHeight="1" thickBot="1">
      <c r="A19" s="19" t="str">
        <f ca="1">$A$19</f>
        <v>Nhân viên QC:</v>
      </c>
      <c r="B19" s="20"/>
      <c r="C19" s="20"/>
      <c r="D19" s="20"/>
      <c r="E19" s="20"/>
      <c r="F19" s="20"/>
      <c r="G19" s="20"/>
      <c r="H19" s="20"/>
      <c r="I19" s="20"/>
      <c r="J19" s="135"/>
      <c r="K19" s="136"/>
      <c r="L19" s="130"/>
      <c r="M19" s="133"/>
    </row>
    <row r="20" spans="1:13" ht="24.6" customHeight="1">
      <c r="A20" s="60" t="s">
        <v>16</v>
      </c>
      <c r="B20" s="82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9"/>
    </row>
    <row r="21" spans="1:13" ht="24.6" customHeight="1">
      <c r="A21" s="60"/>
      <c r="B21" s="82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90"/>
    </row>
    <row r="22" spans="1:13" ht="24.6" customHeight="1" thickBot="1">
      <c r="A22" s="61"/>
      <c r="B22" s="84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91"/>
    </row>
  </sheetData>
  <mergeCells count="36">
    <mergeCell ref="A20:A22"/>
    <mergeCell ref="B20:L22"/>
    <mergeCell ref="M20:M22"/>
    <mergeCell ref="J14:K14"/>
    <mergeCell ref="L14:L19"/>
    <mergeCell ref="M14:M19"/>
    <mergeCell ref="J15:K15"/>
    <mergeCell ref="J16:K16"/>
    <mergeCell ref="J17:K17"/>
    <mergeCell ref="J18:K18"/>
    <mergeCell ref="J19:K19"/>
    <mergeCell ref="J13:K13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8:M8"/>
    <mergeCell ref="B9:M9"/>
    <mergeCell ref="L10:M10"/>
    <mergeCell ref="B11:K11"/>
    <mergeCell ref="L11:M12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S22"/>
  <sheetViews>
    <sheetView topLeftCell="A4" zoomScale="65" zoomScaleNormal="65" workbookViewId="0">
      <selection activeCell="M20" sqref="M20:M22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  <col min="19" max="19" width="77.83203125" customWidth="1"/>
  </cols>
  <sheetData>
    <row r="1" spans="1:19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9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9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9" ht="30" customHeight="1">
      <c r="A4" s="68" t="str">
        <f>'Chân ghế A  - Trái'!$A$4:$B$4</f>
        <v>TÊN BẢN VẼ:</v>
      </c>
      <c r="B4" s="69"/>
      <c r="C4" s="50" t="s">
        <v>127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</f>
        <v>110</v>
      </c>
      <c r="J4" s="46"/>
      <c r="K4" s="46"/>
      <c r="L4" s="46"/>
      <c r="M4" s="47"/>
    </row>
    <row r="5" spans="1:19" ht="30" customHeight="1">
      <c r="A5" s="68" t="str">
        <f>'Chân ghế A  - Trái'!$A$5:$B$5</f>
        <v>MÃ BẢN VẼ:</v>
      </c>
      <c r="B5" s="69"/>
      <c r="C5" s="50" t="s">
        <v>117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9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9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9" ht="39.950000000000003" customHeight="1" thickBot="1">
      <c r="A8" s="111" t="s">
        <v>118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  <c r="S8" s="40"/>
    </row>
    <row r="9" spans="1:19" ht="30" customHeight="1" thickBot="1">
      <c r="A9" s="5" t="str">
        <f ca="1">$A$9</f>
        <v>Part Number ( Mã bản vẽ )</v>
      </c>
      <c r="B9" s="122" t="s">
        <v>117</v>
      </c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4"/>
    </row>
    <row r="10" spans="1:19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25" t="str">
        <f>'Chân ghế A  - Trái'!$L$10:$M$10</f>
        <v>Thời gian Setup ( phút )</v>
      </c>
      <c r="M10" s="126"/>
    </row>
    <row r="11" spans="1:19" ht="30" customHeight="1">
      <c r="A11" s="25" t="str">
        <f ca="1">$A$11</f>
        <v>SETUP</v>
      </c>
      <c r="B11" s="96"/>
      <c r="C11" s="97"/>
      <c r="D11" s="97"/>
      <c r="E11" s="97"/>
      <c r="F11" s="97"/>
      <c r="G11" s="97"/>
      <c r="H11" s="97"/>
      <c r="I11" s="97"/>
      <c r="J11" s="97"/>
      <c r="K11" s="137"/>
      <c r="L11" s="105">
        <v>120</v>
      </c>
      <c r="M11" s="106"/>
    </row>
    <row r="12" spans="1:19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9" ht="49.9" customHeight="1">
      <c r="A13" s="15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127"/>
      <c r="L13" s="17" t="str">
        <f>'Chân ghế A  - Trái'!$L$13</f>
        <v>Thời gian gia công / sản phẩm (s)</v>
      </c>
      <c r="M13" s="18" t="str">
        <f>'Chân ghế A  - Trái'!$M$13</f>
        <v>Tổng thời gian gia công dự kiến ( giờ )</v>
      </c>
    </row>
    <row r="14" spans="1:19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128"/>
      <c r="L14" s="117">
        <v>210</v>
      </c>
      <c r="M14" s="131">
        <f>$I$4*L14/3600+L11/60</f>
        <v>8.4166666666666679</v>
      </c>
    </row>
    <row r="15" spans="1:19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128"/>
      <c r="L15" s="129"/>
      <c r="M15" s="132"/>
    </row>
    <row r="16" spans="1:19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128"/>
      <c r="L16" s="129"/>
      <c r="M16" s="132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128"/>
      <c r="L17" s="129"/>
      <c r="M17" s="132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134"/>
      <c r="K18" s="128"/>
      <c r="L18" s="129"/>
      <c r="M18" s="132"/>
    </row>
    <row r="19" spans="1:13" ht="30" customHeight="1" thickBot="1">
      <c r="A19" s="19" t="str">
        <f ca="1">$A$19</f>
        <v>Nhân viên QC:</v>
      </c>
      <c r="B19" s="20"/>
      <c r="C19" s="20"/>
      <c r="D19" s="20"/>
      <c r="E19" s="20"/>
      <c r="F19" s="20"/>
      <c r="G19" s="20"/>
      <c r="H19" s="20"/>
      <c r="I19" s="20"/>
      <c r="J19" s="135"/>
      <c r="K19" s="136"/>
      <c r="L19" s="130"/>
      <c r="M19" s="133"/>
    </row>
    <row r="20" spans="1:13" ht="24.6" customHeight="1">
      <c r="A20" s="60" t="s">
        <v>16</v>
      </c>
      <c r="B20" s="82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9"/>
    </row>
    <row r="21" spans="1:13" ht="24.6" customHeight="1">
      <c r="A21" s="60"/>
      <c r="B21" s="82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90"/>
    </row>
    <row r="22" spans="1:13" ht="24.6" customHeight="1" thickBot="1">
      <c r="A22" s="61"/>
      <c r="B22" s="84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91"/>
    </row>
  </sheetData>
  <mergeCells count="36">
    <mergeCell ref="A20:A22"/>
    <mergeCell ref="B20:L22"/>
    <mergeCell ref="M20:M22"/>
    <mergeCell ref="J14:K14"/>
    <mergeCell ref="L14:L19"/>
    <mergeCell ref="M14:M19"/>
    <mergeCell ref="J15:K15"/>
    <mergeCell ref="J16:K16"/>
    <mergeCell ref="J17:K17"/>
    <mergeCell ref="J18:K18"/>
    <mergeCell ref="J19:K19"/>
    <mergeCell ref="J13:K13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8:M8"/>
    <mergeCell ref="B9:M9"/>
    <mergeCell ref="L10:M10"/>
    <mergeCell ref="B11:K11"/>
    <mergeCell ref="L11:M12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S22"/>
  <sheetViews>
    <sheetView topLeftCell="A4" zoomScale="65" zoomScaleNormal="65" workbookViewId="0">
      <selection activeCell="M20" sqref="M20:M22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  <col min="19" max="19" width="77.83203125" customWidth="1"/>
  </cols>
  <sheetData>
    <row r="1" spans="1:19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9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9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9" ht="30" customHeight="1">
      <c r="A4" s="68" t="str">
        <f>'Chân ghế A  - Trái'!$A$4:$B$4</f>
        <v>TÊN BẢN VẼ:</v>
      </c>
      <c r="B4" s="69"/>
      <c r="C4" s="50" t="s">
        <v>129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</f>
        <v>110</v>
      </c>
      <c r="J4" s="46"/>
      <c r="K4" s="46"/>
      <c r="L4" s="46"/>
      <c r="M4" s="47"/>
    </row>
    <row r="5" spans="1:19" ht="30" customHeight="1">
      <c r="A5" s="68" t="str">
        <f>'Chân ghế A  - Trái'!$A$5:$B$5</f>
        <v>MÃ BẢN VẼ:</v>
      </c>
      <c r="B5" s="69"/>
      <c r="C5" s="50" t="s">
        <v>130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9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9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9" ht="39.950000000000003" customHeight="1" thickBot="1">
      <c r="A8" s="111" t="s">
        <v>128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  <c r="S8" s="40"/>
    </row>
    <row r="9" spans="1:19" ht="30" customHeight="1" thickBot="1">
      <c r="A9" s="5" t="str">
        <f ca="1">$A$9</f>
        <v>Part Number ( Mã bản vẽ )</v>
      </c>
      <c r="B9" s="122" t="s">
        <v>130</v>
      </c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4"/>
    </row>
    <row r="10" spans="1:19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25" t="str">
        <f>'Chân ghế A  - Trái'!$L$10:$M$10</f>
        <v>Thời gian Setup ( phút )</v>
      </c>
      <c r="M10" s="126"/>
    </row>
    <row r="11" spans="1:19" ht="30" customHeight="1">
      <c r="A11" s="25" t="str">
        <f ca="1">$A$11</f>
        <v>SETUP</v>
      </c>
      <c r="B11" s="96"/>
      <c r="C11" s="97"/>
      <c r="D11" s="97"/>
      <c r="E11" s="97"/>
      <c r="F11" s="97"/>
      <c r="G11" s="97"/>
      <c r="H11" s="97"/>
      <c r="I11" s="97"/>
      <c r="J11" s="97"/>
      <c r="K11" s="137"/>
      <c r="L11" s="105">
        <v>0</v>
      </c>
      <c r="M11" s="106"/>
    </row>
    <row r="12" spans="1:19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9" ht="49.9" customHeight="1">
      <c r="A13" s="15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127"/>
      <c r="L13" s="17" t="str">
        <f>'Chân ghế A  - Trái'!$L$13</f>
        <v>Thời gian gia công / sản phẩm (s)</v>
      </c>
      <c r="M13" s="18" t="str">
        <f>'Chân ghế A  - Trái'!$M$13</f>
        <v>Tổng thời gian gia công dự kiến ( giờ )</v>
      </c>
    </row>
    <row r="14" spans="1:19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128"/>
      <c r="L14" s="117">
        <v>300</v>
      </c>
      <c r="M14" s="131">
        <f>$I$4*L14/3600+L11/60</f>
        <v>9.1666666666666661</v>
      </c>
    </row>
    <row r="15" spans="1:19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128"/>
      <c r="L15" s="129"/>
      <c r="M15" s="132"/>
    </row>
    <row r="16" spans="1:19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128"/>
      <c r="L16" s="129"/>
      <c r="M16" s="132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128"/>
      <c r="L17" s="129"/>
      <c r="M17" s="132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134"/>
      <c r="K18" s="128"/>
      <c r="L18" s="129"/>
      <c r="M18" s="132"/>
    </row>
    <row r="19" spans="1:13" ht="30" customHeight="1" thickBot="1">
      <c r="A19" s="19" t="str">
        <f ca="1">$A$19</f>
        <v>Nhân viên QC:</v>
      </c>
      <c r="B19" s="20"/>
      <c r="C19" s="20"/>
      <c r="D19" s="20"/>
      <c r="E19" s="20"/>
      <c r="F19" s="20"/>
      <c r="G19" s="20"/>
      <c r="H19" s="20"/>
      <c r="I19" s="20"/>
      <c r="J19" s="135"/>
      <c r="K19" s="136"/>
      <c r="L19" s="130"/>
      <c r="M19" s="133"/>
    </row>
    <row r="20" spans="1:13" ht="24.6" customHeight="1">
      <c r="A20" s="60" t="s">
        <v>16</v>
      </c>
      <c r="B20" s="82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9"/>
    </row>
    <row r="21" spans="1:13" ht="24.6" customHeight="1">
      <c r="A21" s="60"/>
      <c r="B21" s="82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90"/>
    </row>
    <row r="22" spans="1:13" ht="24.6" customHeight="1" thickBot="1">
      <c r="A22" s="61"/>
      <c r="B22" s="84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91"/>
    </row>
  </sheetData>
  <mergeCells count="36">
    <mergeCell ref="A20:A22"/>
    <mergeCell ref="B20:L22"/>
    <mergeCell ref="M20:M22"/>
    <mergeCell ref="J14:K14"/>
    <mergeCell ref="L14:L19"/>
    <mergeCell ref="M14:M19"/>
    <mergeCell ref="J15:K15"/>
    <mergeCell ref="J16:K16"/>
    <mergeCell ref="J17:K17"/>
    <mergeCell ref="J18:K18"/>
    <mergeCell ref="J19:K19"/>
    <mergeCell ref="J13:K13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8:M8"/>
    <mergeCell ref="B9:M9"/>
    <mergeCell ref="L10:M10"/>
    <mergeCell ref="B11:K11"/>
    <mergeCell ref="L11:M12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S22"/>
  <sheetViews>
    <sheetView topLeftCell="A4" zoomScale="65" zoomScaleNormal="65" workbookViewId="0">
      <selection activeCell="M14" sqref="M14:M19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  <col min="19" max="19" width="77.83203125" customWidth="1"/>
  </cols>
  <sheetData>
    <row r="1" spans="1:19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9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9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9" ht="30" customHeight="1">
      <c r="A4" s="68" t="str">
        <f>'Chân ghế A  - Trái'!$A$4:$B$4</f>
        <v>TÊN BẢN VẼ:</v>
      </c>
      <c r="B4" s="69"/>
      <c r="C4" s="50" t="s">
        <v>131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</f>
        <v>110</v>
      </c>
      <c r="J4" s="46"/>
      <c r="K4" s="46"/>
      <c r="L4" s="46"/>
      <c r="M4" s="47"/>
    </row>
    <row r="5" spans="1:19" ht="30" customHeight="1">
      <c r="A5" s="68" t="str">
        <f>'Chân ghế A  - Trái'!$A$5:$B$5</f>
        <v>MÃ BẢN VẼ:</v>
      </c>
      <c r="B5" s="69"/>
      <c r="C5" s="50" t="s">
        <v>132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9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9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9" ht="39.950000000000003" customHeight="1" thickBot="1">
      <c r="A8" s="111" t="s">
        <v>128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  <c r="S8" s="40"/>
    </row>
    <row r="9" spans="1:19" ht="30" customHeight="1" thickBot="1">
      <c r="A9" s="5" t="str">
        <f ca="1">$A$9</f>
        <v>Part Number ( Mã bản vẽ )</v>
      </c>
      <c r="B9" s="122" t="s">
        <v>132</v>
      </c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4"/>
    </row>
    <row r="10" spans="1:19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25" t="str">
        <f>'Chân ghế A  - Trái'!$L$10:$M$10</f>
        <v>Thời gian Setup ( phút )</v>
      </c>
      <c r="M10" s="126"/>
    </row>
    <row r="11" spans="1:19" ht="30" customHeight="1">
      <c r="A11" s="25" t="str">
        <f ca="1">$A$11</f>
        <v>SETUP</v>
      </c>
      <c r="B11" s="96"/>
      <c r="C11" s="97"/>
      <c r="D11" s="97"/>
      <c r="E11" s="97"/>
      <c r="F11" s="97"/>
      <c r="G11" s="97"/>
      <c r="H11" s="97"/>
      <c r="I11" s="97"/>
      <c r="J11" s="97"/>
      <c r="K11" s="137"/>
      <c r="L11" s="105">
        <v>0</v>
      </c>
      <c r="M11" s="106"/>
    </row>
    <row r="12" spans="1:19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9" ht="49.9" customHeight="1">
      <c r="A13" s="15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127"/>
      <c r="L13" s="17" t="str">
        <f>'Chân ghế A  - Trái'!$L$13</f>
        <v>Thời gian gia công / sản phẩm (s)</v>
      </c>
      <c r="M13" s="18" t="str">
        <f>'Chân ghế A  - Trái'!$M$13</f>
        <v>Tổng thời gian gia công dự kiến ( giờ )</v>
      </c>
    </row>
    <row r="14" spans="1:19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128"/>
      <c r="L14" s="117">
        <v>240</v>
      </c>
      <c r="M14" s="131">
        <f>$I$4*L14/3600+L11/60</f>
        <v>7.333333333333333</v>
      </c>
    </row>
    <row r="15" spans="1:19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128"/>
      <c r="L15" s="129"/>
      <c r="M15" s="132"/>
    </row>
    <row r="16" spans="1:19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128"/>
      <c r="L16" s="129"/>
      <c r="M16" s="132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128"/>
      <c r="L17" s="129"/>
      <c r="M17" s="132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134"/>
      <c r="K18" s="128"/>
      <c r="L18" s="129"/>
      <c r="M18" s="132"/>
    </row>
    <row r="19" spans="1:13" ht="30" customHeight="1" thickBot="1">
      <c r="A19" s="19" t="str">
        <f ca="1">$A$19</f>
        <v>Nhân viên QC:</v>
      </c>
      <c r="B19" s="20"/>
      <c r="C19" s="20"/>
      <c r="D19" s="20"/>
      <c r="E19" s="20"/>
      <c r="F19" s="20"/>
      <c r="G19" s="20"/>
      <c r="H19" s="20"/>
      <c r="I19" s="20"/>
      <c r="J19" s="135"/>
      <c r="K19" s="136"/>
      <c r="L19" s="130"/>
      <c r="M19" s="133"/>
    </row>
    <row r="20" spans="1:13" ht="24.6" customHeight="1">
      <c r="A20" s="60" t="s">
        <v>16</v>
      </c>
      <c r="B20" s="82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9"/>
    </row>
    <row r="21" spans="1:13" ht="24.6" customHeight="1">
      <c r="A21" s="60"/>
      <c r="B21" s="82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90"/>
    </row>
    <row r="22" spans="1:13" ht="24.6" customHeight="1" thickBot="1">
      <c r="A22" s="61"/>
      <c r="B22" s="84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91"/>
    </row>
  </sheetData>
  <mergeCells count="36">
    <mergeCell ref="A20:A22"/>
    <mergeCell ref="B20:L22"/>
    <mergeCell ref="M20:M22"/>
    <mergeCell ref="J14:K14"/>
    <mergeCell ref="L14:L19"/>
    <mergeCell ref="M14:M19"/>
    <mergeCell ref="J15:K15"/>
    <mergeCell ref="J16:K16"/>
    <mergeCell ref="J17:K17"/>
    <mergeCell ref="J18:K18"/>
    <mergeCell ref="J19:K19"/>
    <mergeCell ref="J13:K13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8:M8"/>
    <mergeCell ref="B9:M9"/>
    <mergeCell ref="L10:M10"/>
    <mergeCell ref="B11:K11"/>
    <mergeCell ref="L11:M12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S22"/>
  <sheetViews>
    <sheetView topLeftCell="A5" zoomScale="65" zoomScaleNormal="65" workbookViewId="0">
      <selection activeCell="M20" sqref="M20:M22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  <col min="19" max="19" width="77.83203125" customWidth="1"/>
  </cols>
  <sheetData>
    <row r="1" spans="1:19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9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9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9" ht="30" customHeight="1">
      <c r="A4" s="68" t="str">
        <f>'Chân ghế A  - Trái'!$A$4:$B$4</f>
        <v>TÊN BẢN VẼ:</v>
      </c>
      <c r="B4" s="69"/>
      <c r="C4" s="50" t="s">
        <v>133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</f>
        <v>110</v>
      </c>
      <c r="J4" s="46"/>
      <c r="K4" s="46"/>
      <c r="L4" s="46"/>
      <c r="M4" s="47"/>
    </row>
    <row r="5" spans="1:19" ht="30" customHeight="1">
      <c r="A5" s="68" t="str">
        <f>'Chân ghế A  - Trái'!$A$5:$B$5</f>
        <v>MÃ BẢN VẼ:</v>
      </c>
      <c r="B5" s="69"/>
      <c r="C5" s="50" t="s">
        <v>134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9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9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9" ht="39.950000000000003" customHeight="1" thickBot="1">
      <c r="A8" s="111" t="s">
        <v>124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  <c r="S8" s="40"/>
    </row>
    <row r="9" spans="1:19" ht="30" customHeight="1" thickBot="1">
      <c r="A9" s="5" t="str">
        <f ca="1">$A$9</f>
        <v>Part Number ( Mã bản vẽ )</v>
      </c>
      <c r="B9" s="122" t="s">
        <v>134</v>
      </c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4"/>
    </row>
    <row r="10" spans="1:19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25" t="str">
        <f>'Chân ghế A  - Trái'!$L$10:$M$10</f>
        <v>Thời gian Setup ( phút )</v>
      </c>
      <c r="M10" s="126"/>
    </row>
    <row r="11" spans="1:19" ht="30" customHeight="1">
      <c r="A11" s="25" t="str">
        <f ca="1">$A$11</f>
        <v>SETUP</v>
      </c>
      <c r="B11" s="96"/>
      <c r="C11" s="97"/>
      <c r="D11" s="97"/>
      <c r="E11" s="97"/>
      <c r="F11" s="97"/>
      <c r="G11" s="97"/>
      <c r="H11" s="97"/>
      <c r="I11" s="97"/>
      <c r="J11" s="97"/>
      <c r="K11" s="137"/>
      <c r="L11" s="105">
        <v>60</v>
      </c>
      <c r="M11" s="106"/>
    </row>
    <row r="12" spans="1:19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9" ht="49.9" customHeight="1">
      <c r="A13" s="15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127"/>
      <c r="L13" s="17" t="str">
        <f>'Chân ghế A  - Trái'!$L$13</f>
        <v>Thời gian gia công / sản phẩm (s)</v>
      </c>
      <c r="M13" s="18" t="str">
        <f>'Chân ghế A  - Trái'!$M$13</f>
        <v>Tổng thời gian gia công dự kiến ( giờ )</v>
      </c>
    </row>
    <row r="14" spans="1:19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128"/>
      <c r="L14" s="117">
        <v>180</v>
      </c>
      <c r="M14" s="131">
        <f>$I$4*L14/3600+L11/60</f>
        <v>6.5</v>
      </c>
    </row>
    <row r="15" spans="1:19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128"/>
      <c r="L15" s="129"/>
      <c r="M15" s="132"/>
    </row>
    <row r="16" spans="1:19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128"/>
      <c r="L16" s="129"/>
      <c r="M16" s="132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128"/>
      <c r="L17" s="129"/>
      <c r="M17" s="132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134"/>
      <c r="K18" s="128"/>
      <c r="L18" s="129"/>
      <c r="M18" s="132"/>
    </row>
    <row r="19" spans="1:13" ht="30" customHeight="1" thickBot="1">
      <c r="A19" s="19" t="str">
        <f ca="1">$A$19</f>
        <v>Nhân viên QC:</v>
      </c>
      <c r="B19" s="20"/>
      <c r="C19" s="20"/>
      <c r="D19" s="20"/>
      <c r="E19" s="20"/>
      <c r="F19" s="20"/>
      <c r="G19" s="20"/>
      <c r="H19" s="20"/>
      <c r="I19" s="20"/>
      <c r="J19" s="135"/>
      <c r="K19" s="136"/>
      <c r="L19" s="130"/>
      <c r="M19" s="133"/>
    </row>
    <row r="20" spans="1:13" ht="24.6" customHeight="1">
      <c r="A20" s="60" t="s">
        <v>16</v>
      </c>
      <c r="B20" s="82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9"/>
    </row>
    <row r="21" spans="1:13" ht="24.6" customHeight="1">
      <c r="A21" s="60"/>
      <c r="B21" s="82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90"/>
    </row>
    <row r="22" spans="1:13" ht="24.6" customHeight="1" thickBot="1">
      <c r="A22" s="61"/>
      <c r="B22" s="84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91"/>
    </row>
  </sheetData>
  <mergeCells count="36">
    <mergeCell ref="A20:A22"/>
    <mergeCell ref="B20:L22"/>
    <mergeCell ref="M20:M22"/>
    <mergeCell ref="J14:K14"/>
    <mergeCell ref="L14:L19"/>
    <mergeCell ref="M14:M19"/>
    <mergeCell ref="J15:K15"/>
    <mergeCell ref="J16:K16"/>
    <mergeCell ref="J17:K17"/>
    <mergeCell ref="J18:K18"/>
    <mergeCell ref="J19:K19"/>
    <mergeCell ref="J13:K13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8:M8"/>
    <mergeCell ref="B9:M9"/>
    <mergeCell ref="L10:M10"/>
    <mergeCell ref="B11:K11"/>
    <mergeCell ref="L11:M12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S22"/>
  <sheetViews>
    <sheetView topLeftCell="A5" zoomScale="65" zoomScaleNormal="65" workbookViewId="0">
      <selection activeCell="M20" sqref="M20:M22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  <col min="19" max="19" width="19.83203125" customWidth="1"/>
  </cols>
  <sheetData>
    <row r="1" spans="1:19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9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9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9" ht="30" customHeight="1">
      <c r="A4" s="68" t="str">
        <f>'Chân ghế A  - Trái'!$A$4:$B$4</f>
        <v>TÊN BẢN VẼ:</v>
      </c>
      <c r="B4" s="69"/>
      <c r="C4" s="50" t="s">
        <v>136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</f>
        <v>110</v>
      </c>
      <c r="J4" s="46"/>
      <c r="K4" s="46"/>
      <c r="L4" s="46"/>
      <c r="M4" s="47"/>
    </row>
    <row r="5" spans="1:19" ht="30" customHeight="1">
      <c r="A5" s="68" t="str">
        <f>'Chân ghế A  - Trái'!$A$5:$B$5</f>
        <v>MÃ BẢN VẼ:</v>
      </c>
      <c r="B5" s="69"/>
      <c r="C5" s="50" t="s">
        <v>135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9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9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9" ht="39.950000000000003" customHeight="1" thickBot="1">
      <c r="A8" s="111" t="s">
        <v>137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  <c r="S8" s="40"/>
    </row>
    <row r="9" spans="1:19" ht="30" customHeight="1" thickBot="1">
      <c r="A9" s="5" t="str">
        <f ca="1">$A$9</f>
        <v>Part Number ( Mã bản vẽ )</v>
      </c>
      <c r="B9" s="122" t="s">
        <v>135</v>
      </c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4"/>
    </row>
    <row r="10" spans="1:19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25" t="str">
        <f>'Chân ghế A  - Trái'!$L$10:$M$10</f>
        <v>Thời gian Setup ( phút )</v>
      </c>
      <c r="M10" s="126"/>
    </row>
    <row r="11" spans="1:19" ht="30" customHeight="1">
      <c r="A11" s="25" t="str">
        <f ca="1">$A$11</f>
        <v>SETUP</v>
      </c>
      <c r="B11" s="96"/>
      <c r="C11" s="97"/>
      <c r="D11" s="97"/>
      <c r="E11" s="97"/>
      <c r="F11" s="97"/>
      <c r="G11" s="97"/>
      <c r="H11" s="97"/>
      <c r="I11" s="97"/>
      <c r="J11" s="97"/>
      <c r="K11" s="137"/>
      <c r="L11" s="105">
        <v>0</v>
      </c>
      <c r="M11" s="106"/>
    </row>
    <row r="12" spans="1:19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9" ht="49.9" customHeight="1">
      <c r="A13" s="15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127"/>
      <c r="L13" s="17" t="str">
        <f>'Chân ghế A  - Trái'!$L$13</f>
        <v>Thời gian gia công / sản phẩm (s)</v>
      </c>
      <c r="M13" s="18" t="str">
        <f>'Chân ghế A  - Trái'!$M$13</f>
        <v>Tổng thời gian gia công dự kiến ( giờ )</v>
      </c>
    </row>
    <row r="14" spans="1:19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128"/>
      <c r="L14" s="117">
        <v>300</v>
      </c>
      <c r="M14" s="131">
        <f>$I$4*L14/3600+L11/60</f>
        <v>9.1666666666666661</v>
      </c>
    </row>
    <row r="15" spans="1:19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128"/>
      <c r="L15" s="129"/>
      <c r="M15" s="132"/>
    </row>
    <row r="16" spans="1:19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128"/>
      <c r="L16" s="129"/>
      <c r="M16" s="132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128"/>
      <c r="L17" s="129"/>
      <c r="M17" s="132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134"/>
      <c r="K18" s="128"/>
      <c r="L18" s="129"/>
      <c r="M18" s="132"/>
    </row>
    <row r="19" spans="1:13" ht="30" customHeight="1" thickBot="1">
      <c r="A19" s="19" t="str">
        <f ca="1">$A$19</f>
        <v>Nhân viên QC:</v>
      </c>
      <c r="B19" s="20"/>
      <c r="C19" s="20"/>
      <c r="D19" s="20"/>
      <c r="E19" s="20"/>
      <c r="F19" s="20"/>
      <c r="G19" s="20"/>
      <c r="H19" s="20"/>
      <c r="I19" s="20"/>
      <c r="J19" s="135"/>
      <c r="K19" s="136"/>
      <c r="L19" s="130"/>
      <c r="M19" s="133"/>
    </row>
    <row r="20" spans="1:13" ht="24.6" customHeight="1">
      <c r="A20" s="60" t="s">
        <v>16</v>
      </c>
      <c r="B20" s="82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9"/>
    </row>
    <row r="21" spans="1:13" ht="24.6" customHeight="1">
      <c r="A21" s="60"/>
      <c r="B21" s="82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90"/>
    </row>
    <row r="22" spans="1:13" ht="24.6" customHeight="1" thickBot="1">
      <c r="A22" s="61"/>
      <c r="B22" s="84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91"/>
    </row>
  </sheetData>
  <mergeCells count="36">
    <mergeCell ref="A20:A22"/>
    <mergeCell ref="B20:L22"/>
    <mergeCell ref="M20:M22"/>
    <mergeCell ref="J14:K14"/>
    <mergeCell ref="L14:L19"/>
    <mergeCell ref="M14:M19"/>
    <mergeCell ref="J15:K15"/>
    <mergeCell ref="J16:K16"/>
    <mergeCell ref="J17:K17"/>
    <mergeCell ref="J18:K18"/>
    <mergeCell ref="J19:K19"/>
    <mergeCell ref="J13:K13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8:M8"/>
    <mergeCell ref="B9:M9"/>
    <mergeCell ref="L10:M10"/>
    <mergeCell ref="B11:K11"/>
    <mergeCell ref="L11:M12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S22"/>
  <sheetViews>
    <sheetView zoomScale="65" zoomScaleNormal="65" workbookViewId="0">
      <selection activeCell="M20" sqref="M20:M22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  <col min="19" max="19" width="19.83203125" customWidth="1"/>
  </cols>
  <sheetData>
    <row r="1" spans="1:19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9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9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9" ht="30" customHeight="1">
      <c r="A4" s="68" t="str">
        <f>'Chân ghế A  - Trái'!$A$4:$B$4</f>
        <v>TÊN BẢN VẼ:</v>
      </c>
      <c r="B4" s="69"/>
      <c r="C4" s="50" t="s">
        <v>138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</f>
        <v>110</v>
      </c>
      <c r="J4" s="46"/>
      <c r="K4" s="46"/>
      <c r="L4" s="46"/>
      <c r="M4" s="47"/>
    </row>
    <row r="5" spans="1:19" ht="30" customHeight="1">
      <c r="A5" s="68" t="str">
        <f>'Chân ghế A  - Trái'!$A$5:$B$5</f>
        <v>MÃ BẢN VẼ:</v>
      </c>
      <c r="B5" s="69"/>
      <c r="C5" s="50" t="s">
        <v>135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9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9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9" ht="39.950000000000003" customHeight="1" thickBot="1">
      <c r="A8" s="111" t="s">
        <v>118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  <c r="S8" s="40"/>
    </row>
    <row r="9" spans="1:19" ht="30" customHeight="1" thickBot="1">
      <c r="A9" s="5" t="str">
        <f ca="1">$A$9</f>
        <v>Part Number ( Mã bản vẽ )</v>
      </c>
      <c r="B9" s="122" t="s">
        <v>135</v>
      </c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4"/>
    </row>
    <row r="10" spans="1:19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25" t="str">
        <f>'Chân ghế A  - Trái'!$L$10:$M$10</f>
        <v>Thời gian Setup ( phút )</v>
      </c>
      <c r="M10" s="126"/>
    </row>
    <row r="11" spans="1:19" ht="30" customHeight="1">
      <c r="A11" s="25" t="str">
        <f ca="1">$A$11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120</v>
      </c>
      <c r="M11" s="106"/>
    </row>
    <row r="12" spans="1:19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9" ht="49.9" customHeight="1">
      <c r="A13" s="15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127"/>
      <c r="L13" s="17" t="str">
        <f>'Chân ghế A  - Trái'!$L$13</f>
        <v>Thời gian gia công / sản phẩm (s)</v>
      </c>
      <c r="M13" s="18" t="str">
        <f>'Chân ghế A  - Trái'!$M$13</f>
        <v>Tổng thời gian gia công dự kiến ( giờ )</v>
      </c>
    </row>
    <row r="14" spans="1:19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128"/>
      <c r="L14" s="117">
        <v>120</v>
      </c>
      <c r="M14" s="131">
        <f>$I$4*L14/3600+L11/60</f>
        <v>5.6666666666666661</v>
      </c>
    </row>
    <row r="15" spans="1:19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128"/>
      <c r="L15" s="129"/>
      <c r="M15" s="132"/>
    </row>
    <row r="16" spans="1:19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128"/>
      <c r="L16" s="129"/>
      <c r="M16" s="132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128"/>
      <c r="L17" s="129"/>
      <c r="M17" s="132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134"/>
      <c r="K18" s="128"/>
      <c r="L18" s="129"/>
      <c r="M18" s="132"/>
    </row>
    <row r="19" spans="1:13" ht="30" customHeight="1" thickBot="1">
      <c r="A19" s="19" t="str">
        <f ca="1">$A$19</f>
        <v>Nhân viên QC:</v>
      </c>
      <c r="B19" s="20"/>
      <c r="C19" s="20"/>
      <c r="D19" s="20"/>
      <c r="E19" s="20"/>
      <c r="F19" s="20"/>
      <c r="G19" s="20"/>
      <c r="H19" s="20"/>
      <c r="I19" s="20"/>
      <c r="J19" s="135"/>
      <c r="K19" s="136"/>
      <c r="L19" s="130"/>
      <c r="M19" s="133"/>
    </row>
    <row r="20" spans="1:13" ht="24.6" customHeight="1">
      <c r="A20" s="60" t="s">
        <v>16</v>
      </c>
      <c r="B20" s="82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9"/>
    </row>
    <row r="21" spans="1:13" ht="24.6" customHeight="1">
      <c r="A21" s="60"/>
      <c r="B21" s="82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90"/>
    </row>
    <row r="22" spans="1:13" ht="24.6" customHeight="1" thickBot="1">
      <c r="A22" s="61"/>
      <c r="B22" s="84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91"/>
    </row>
  </sheetData>
  <mergeCells count="35">
    <mergeCell ref="A20:A22"/>
    <mergeCell ref="B20:L22"/>
    <mergeCell ref="M20:M22"/>
    <mergeCell ref="J14:K14"/>
    <mergeCell ref="L14:L19"/>
    <mergeCell ref="M14:M19"/>
    <mergeCell ref="J15:K15"/>
    <mergeCell ref="J16:K16"/>
    <mergeCell ref="J17:K17"/>
    <mergeCell ref="J18:K18"/>
    <mergeCell ref="J19:K19"/>
    <mergeCell ref="A8:M8"/>
    <mergeCell ref="B9:M9"/>
    <mergeCell ref="L10:M10"/>
    <mergeCell ref="L11:M12"/>
    <mergeCell ref="J13:K13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S46"/>
  <sheetViews>
    <sheetView topLeftCell="A4" zoomScale="65" zoomScaleNormal="65" workbookViewId="0">
      <selection activeCell="M38" sqref="M38:M43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  <col min="19" max="19" width="19.83203125" customWidth="1"/>
  </cols>
  <sheetData>
    <row r="1" spans="1:19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9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9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9" ht="30" customHeight="1">
      <c r="A4" s="68" t="str">
        <f>'Chân ghế A  - Trái'!$A$4:$B$4</f>
        <v>TÊN BẢN VẼ:</v>
      </c>
      <c r="B4" s="69"/>
      <c r="C4" s="50" t="s">
        <v>139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</f>
        <v>110</v>
      </c>
      <c r="J4" s="46"/>
      <c r="K4" s="46"/>
      <c r="L4" s="46"/>
      <c r="M4" s="47"/>
    </row>
    <row r="5" spans="1:19" ht="30" customHeight="1">
      <c r="A5" s="68" t="str">
        <f>'Chân ghế A  - Trái'!$A$5:$B$5</f>
        <v>MÃ BẢN VẼ:</v>
      </c>
      <c r="B5" s="69"/>
      <c r="C5" s="50" t="s">
        <v>140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9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9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9" ht="39.950000000000003" customHeight="1" thickBot="1">
      <c r="A8" s="111" t="s">
        <v>141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  <c r="S8" s="40"/>
    </row>
    <row r="9" spans="1:19" ht="30" customHeight="1" thickBot="1">
      <c r="A9" s="5" t="str">
        <f ca="1">$A$9</f>
        <v>Part Number ( Mã bản vẽ )</v>
      </c>
      <c r="B9" s="122" t="s">
        <v>140</v>
      </c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4"/>
    </row>
    <row r="10" spans="1:19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25" t="str">
        <f>'Chân ghế A  - Trái'!$L$10:$M$10</f>
        <v>Thời gian Setup ( phút )</v>
      </c>
      <c r="M10" s="126"/>
    </row>
    <row r="11" spans="1:19" ht="30" customHeight="1">
      <c r="A11" s="25" t="str">
        <f ca="1">$A$11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0</v>
      </c>
      <c r="M11" s="106"/>
    </row>
    <row r="12" spans="1:19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9" ht="49.9" customHeight="1">
      <c r="A13" s="15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127"/>
      <c r="L13" s="17" t="str">
        <f>'Chân ghế A  - Trái'!$L$13</f>
        <v>Thời gian gia công / sản phẩm (s)</v>
      </c>
      <c r="M13" s="18" t="str">
        <f>'Chân ghế A  - Trái'!$M$13</f>
        <v>Tổng thời gian gia công dự kiến ( giờ )</v>
      </c>
    </row>
    <row r="14" spans="1:19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128"/>
      <c r="L14" s="117">
        <v>240</v>
      </c>
      <c r="M14" s="131">
        <f>$I$4*L14/3600+L11/60</f>
        <v>7.333333333333333</v>
      </c>
    </row>
    <row r="15" spans="1:19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128"/>
      <c r="L15" s="129"/>
      <c r="M15" s="132"/>
    </row>
    <row r="16" spans="1:19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128"/>
      <c r="L16" s="129"/>
      <c r="M16" s="132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128"/>
      <c r="L17" s="129"/>
      <c r="M17" s="132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134"/>
      <c r="K18" s="128"/>
      <c r="L18" s="129"/>
      <c r="M18" s="132"/>
    </row>
    <row r="19" spans="1:13" ht="30" customHeight="1" thickBot="1">
      <c r="A19" s="19" t="str">
        <f ca="1">$A$19</f>
        <v>Nhân viên QC:</v>
      </c>
      <c r="B19" s="20"/>
      <c r="C19" s="20"/>
      <c r="D19" s="20"/>
      <c r="E19" s="20"/>
      <c r="F19" s="20"/>
      <c r="G19" s="20"/>
      <c r="H19" s="20"/>
      <c r="I19" s="20"/>
      <c r="J19" s="135"/>
      <c r="K19" s="136"/>
      <c r="L19" s="130"/>
      <c r="M19" s="133"/>
    </row>
    <row r="20" spans="1:13" ht="30" customHeight="1" thickBot="1">
      <c r="A20" s="111" t="s">
        <v>142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3"/>
    </row>
    <row r="21" spans="1:13" ht="30" customHeight="1" thickBot="1">
      <c r="A21" s="5" t="str">
        <f ca="1">$A$9</f>
        <v>Part Number ( Mã bản vẽ )</v>
      </c>
      <c r="B21" s="122" t="s">
        <v>140</v>
      </c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4"/>
    </row>
    <row r="22" spans="1:13" ht="30" customHeight="1">
      <c r="A22" s="23" t="str">
        <f ca="1">$A$10</f>
        <v>Ngày/Tháng/Năm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125" t="str">
        <f>'Chân ghế A  - Trái'!$L$10:$M$10</f>
        <v>Thời gian Setup ( phút )</v>
      </c>
      <c r="M22" s="126"/>
    </row>
    <row r="23" spans="1:13" ht="30" customHeight="1">
      <c r="A23" s="25" t="str">
        <f ca="1">$A$11</f>
        <v>SETUP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105">
        <v>0</v>
      </c>
      <c r="M23" s="106"/>
    </row>
    <row r="24" spans="1:13" ht="30" customHeight="1" thickBot="1">
      <c r="A24" s="27" t="str">
        <f ca="1">$A$12</f>
        <v>Nhân viên Setup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107"/>
      <c r="M24" s="108"/>
    </row>
    <row r="25" spans="1:13" ht="50.1" customHeight="1">
      <c r="A25" s="15" t="str">
        <f ca="1">$A$13</f>
        <v>Ngày/Tháng/Năm</v>
      </c>
      <c r="B25" s="16"/>
      <c r="C25" s="16"/>
      <c r="D25" s="16"/>
      <c r="E25" s="16"/>
      <c r="F25" s="16"/>
      <c r="G25" s="16"/>
      <c r="H25" s="16"/>
      <c r="I25" s="16"/>
      <c r="J25" s="92" t="s">
        <v>13</v>
      </c>
      <c r="K25" s="127"/>
      <c r="L25" s="17" t="str">
        <f>'Chân ghế A  - Trái'!$L$13</f>
        <v>Thời gian gia công / sản phẩm (s)</v>
      </c>
      <c r="M25" s="18" t="str">
        <f>'Chân ghế A  - Trái'!$M$13</f>
        <v>Tổng thời gian gia công dự kiến ( giờ )</v>
      </c>
    </row>
    <row r="26" spans="1:13" ht="30" customHeight="1">
      <c r="A26" s="9" t="str">
        <f ca="1">$A$14</f>
        <v>Thời gian gia công</v>
      </c>
      <c r="B26" s="10"/>
      <c r="C26" s="10"/>
      <c r="D26" s="10"/>
      <c r="E26" s="10"/>
      <c r="F26" s="10"/>
      <c r="G26" s="10"/>
      <c r="H26" s="10"/>
      <c r="I26" s="10"/>
      <c r="J26" s="94"/>
      <c r="K26" s="128"/>
      <c r="L26" s="117">
        <v>120</v>
      </c>
      <c r="M26" s="131">
        <f>$I$4*L26/3600+L23/60</f>
        <v>3.6666666666666665</v>
      </c>
    </row>
    <row r="27" spans="1:13" ht="30" customHeight="1">
      <c r="A27" s="9" t="str">
        <f ca="1">$A$15</f>
        <v>Hàng đạt:</v>
      </c>
      <c r="B27" s="10"/>
      <c r="C27" s="10"/>
      <c r="D27" s="21"/>
      <c r="E27" s="10"/>
      <c r="F27" s="10"/>
      <c r="G27" s="10"/>
      <c r="H27" s="10"/>
      <c r="I27" s="10"/>
      <c r="J27" s="94"/>
      <c r="K27" s="128"/>
      <c r="L27" s="129"/>
      <c r="M27" s="132"/>
    </row>
    <row r="28" spans="1:13" ht="30" customHeight="1">
      <c r="A28" s="11" t="str">
        <f ca="1">$A$16</f>
        <v>Hàng lỗi:</v>
      </c>
      <c r="B28" s="12"/>
      <c r="C28" s="12"/>
      <c r="D28" s="12"/>
      <c r="E28" s="12"/>
      <c r="F28" s="12"/>
      <c r="G28" s="12"/>
      <c r="H28" s="12"/>
      <c r="I28" s="12"/>
      <c r="J28" s="94"/>
      <c r="K28" s="128"/>
      <c r="L28" s="129"/>
      <c r="M28" s="132"/>
    </row>
    <row r="29" spans="1:13" ht="30" customHeight="1">
      <c r="A29" s="11" t="str">
        <f ca="1">$A$17</f>
        <v>Tổng số lượng sản xuất:</v>
      </c>
      <c r="B29" s="12"/>
      <c r="C29" s="12"/>
      <c r="D29" s="12"/>
      <c r="E29" s="12"/>
      <c r="F29" s="12"/>
      <c r="G29" s="12"/>
      <c r="H29" s="12"/>
      <c r="I29" s="12"/>
      <c r="J29" s="94"/>
      <c r="K29" s="128"/>
      <c r="L29" s="129"/>
      <c r="M29" s="132"/>
    </row>
    <row r="30" spans="1:13" ht="30" customHeight="1">
      <c r="A30" s="13" t="str">
        <f ca="1">$A$18</f>
        <v>Nhân viên SX:</v>
      </c>
      <c r="B30" s="14"/>
      <c r="C30" s="14"/>
      <c r="D30" s="14"/>
      <c r="E30" s="14"/>
      <c r="F30" s="14"/>
      <c r="G30" s="14"/>
      <c r="H30" s="14"/>
      <c r="I30" s="14"/>
      <c r="J30" s="134"/>
      <c r="K30" s="128"/>
      <c r="L30" s="129"/>
      <c r="M30" s="132"/>
    </row>
    <row r="31" spans="1:13" ht="30" customHeight="1" thickBot="1">
      <c r="A31" s="19" t="str">
        <f ca="1">$A$19</f>
        <v>Nhân viên QC:</v>
      </c>
      <c r="B31" s="20"/>
      <c r="C31" s="20"/>
      <c r="D31" s="20"/>
      <c r="E31" s="20"/>
      <c r="F31" s="20"/>
      <c r="G31" s="20"/>
      <c r="H31" s="20"/>
      <c r="I31" s="20"/>
      <c r="J31" s="135"/>
      <c r="K31" s="136"/>
      <c r="L31" s="130"/>
      <c r="M31" s="133"/>
    </row>
    <row r="32" spans="1:13" ht="30" customHeight="1" thickBot="1">
      <c r="A32" s="111" t="s">
        <v>143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3"/>
    </row>
    <row r="33" spans="1:13" ht="30" customHeight="1" thickBot="1">
      <c r="A33" s="5" t="str">
        <f ca="1">$A$9</f>
        <v>Part Number ( Mã bản vẽ )</v>
      </c>
      <c r="B33" s="122" t="s">
        <v>140</v>
      </c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4"/>
    </row>
    <row r="34" spans="1:13" ht="30" customHeight="1">
      <c r="A34" s="23" t="str">
        <f ca="1">$A$10</f>
        <v>Ngày/Tháng/Năm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125" t="str">
        <f>'Chân ghế A  - Trái'!$L$10:$M$10</f>
        <v>Thời gian Setup ( phút )</v>
      </c>
      <c r="M34" s="126"/>
    </row>
    <row r="35" spans="1:13" ht="30" customHeight="1">
      <c r="A35" s="25" t="str">
        <f ca="1">$A$11</f>
        <v>SETUP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105">
        <v>0</v>
      </c>
      <c r="M35" s="106"/>
    </row>
    <row r="36" spans="1:13" ht="30" customHeight="1" thickBot="1">
      <c r="A36" s="27" t="str">
        <f ca="1">$A$12</f>
        <v>Nhân viên Setup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107"/>
      <c r="M36" s="108"/>
    </row>
    <row r="37" spans="1:13" ht="50.1" customHeight="1">
      <c r="A37" s="15" t="str">
        <f ca="1">$A$13</f>
        <v>Ngày/Tháng/Năm</v>
      </c>
      <c r="B37" s="16"/>
      <c r="C37" s="16"/>
      <c r="D37" s="16"/>
      <c r="E37" s="16"/>
      <c r="F37" s="16"/>
      <c r="G37" s="16"/>
      <c r="H37" s="16"/>
      <c r="I37" s="16"/>
      <c r="J37" s="92" t="s">
        <v>13</v>
      </c>
      <c r="K37" s="127"/>
      <c r="L37" s="17" t="str">
        <f>'Chân ghế A  - Trái'!$L$13</f>
        <v>Thời gian gia công / sản phẩm (s)</v>
      </c>
      <c r="M37" s="18" t="str">
        <f>'Chân ghế A  - Trái'!$M$13</f>
        <v>Tổng thời gian gia công dự kiến ( giờ )</v>
      </c>
    </row>
    <row r="38" spans="1:13" ht="30" customHeight="1">
      <c r="A38" s="9" t="str">
        <f ca="1">$A$14</f>
        <v>Thời gian gia công</v>
      </c>
      <c r="B38" s="10"/>
      <c r="C38" s="10"/>
      <c r="D38" s="10"/>
      <c r="E38" s="10"/>
      <c r="F38" s="10"/>
      <c r="G38" s="10"/>
      <c r="H38" s="10"/>
      <c r="I38" s="10"/>
      <c r="J38" s="94"/>
      <c r="K38" s="128"/>
      <c r="L38" s="117">
        <v>180</v>
      </c>
      <c r="M38" s="131">
        <f>$I$4*L38/3600+L35/60</f>
        <v>5.5</v>
      </c>
    </row>
    <row r="39" spans="1:13" ht="30" customHeight="1">
      <c r="A39" s="9" t="str">
        <f ca="1">$A$15</f>
        <v>Hàng đạt:</v>
      </c>
      <c r="B39" s="10"/>
      <c r="C39" s="10"/>
      <c r="D39" s="21"/>
      <c r="E39" s="10"/>
      <c r="F39" s="10"/>
      <c r="G39" s="10"/>
      <c r="H39" s="10"/>
      <c r="I39" s="10"/>
      <c r="J39" s="94"/>
      <c r="K39" s="128"/>
      <c r="L39" s="129"/>
      <c r="M39" s="132"/>
    </row>
    <row r="40" spans="1:13" ht="30" customHeight="1">
      <c r="A40" s="11" t="str">
        <f ca="1">$A$16</f>
        <v>Hàng lỗi:</v>
      </c>
      <c r="B40" s="12"/>
      <c r="C40" s="12"/>
      <c r="D40" s="12"/>
      <c r="E40" s="12"/>
      <c r="F40" s="12"/>
      <c r="G40" s="12"/>
      <c r="H40" s="12"/>
      <c r="I40" s="12"/>
      <c r="J40" s="94"/>
      <c r="K40" s="128"/>
      <c r="L40" s="129"/>
      <c r="M40" s="132"/>
    </row>
    <row r="41" spans="1:13" ht="30" customHeight="1">
      <c r="A41" s="11" t="str">
        <f ca="1">$A$17</f>
        <v>Tổng số lượng sản xuất:</v>
      </c>
      <c r="B41" s="12"/>
      <c r="C41" s="12"/>
      <c r="D41" s="12"/>
      <c r="E41" s="12"/>
      <c r="F41" s="12"/>
      <c r="G41" s="12"/>
      <c r="H41" s="12"/>
      <c r="I41" s="12"/>
      <c r="J41" s="94"/>
      <c r="K41" s="128"/>
      <c r="L41" s="129"/>
      <c r="M41" s="132"/>
    </row>
    <row r="42" spans="1:13" ht="30" customHeight="1">
      <c r="A42" s="13" t="str">
        <f ca="1">$A$18</f>
        <v>Nhân viên SX:</v>
      </c>
      <c r="B42" s="14"/>
      <c r="C42" s="14"/>
      <c r="D42" s="14"/>
      <c r="E42" s="14"/>
      <c r="F42" s="14"/>
      <c r="G42" s="14"/>
      <c r="H42" s="14"/>
      <c r="I42" s="14"/>
      <c r="J42" s="134"/>
      <c r="K42" s="128"/>
      <c r="L42" s="129"/>
      <c r="M42" s="132"/>
    </row>
    <row r="43" spans="1:13" ht="30" customHeight="1" thickBot="1">
      <c r="A43" s="19" t="str">
        <f ca="1">$A$19</f>
        <v>Nhân viên QC:</v>
      </c>
      <c r="B43" s="20"/>
      <c r="C43" s="20"/>
      <c r="D43" s="20"/>
      <c r="E43" s="20"/>
      <c r="F43" s="20"/>
      <c r="G43" s="20"/>
      <c r="H43" s="20"/>
      <c r="I43" s="20"/>
      <c r="J43" s="135"/>
      <c r="K43" s="136"/>
      <c r="L43" s="130"/>
      <c r="M43" s="133"/>
    </row>
    <row r="44" spans="1:13" ht="50.1" customHeight="1">
      <c r="A44" s="60" t="s">
        <v>16</v>
      </c>
      <c r="B44" s="82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90"/>
    </row>
    <row r="45" spans="1:13" ht="50.1" customHeight="1">
      <c r="A45" s="60"/>
      <c r="B45" s="82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90"/>
    </row>
    <row r="46" spans="1:13" ht="50.1" customHeight="1" thickBot="1">
      <c r="A46" s="61"/>
      <c r="B46" s="84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91"/>
    </row>
  </sheetData>
  <mergeCells count="61">
    <mergeCell ref="J41:K41"/>
    <mergeCell ref="J42:K42"/>
    <mergeCell ref="J43:K43"/>
    <mergeCell ref="A32:M32"/>
    <mergeCell ref="B33:M33"/>
    <mergeCell ref="L34:M34"/>
    <mergeCell ref="L35:M36"/>
    <mergeCell ref="J37:K37"/>
    <mergeCell ref="J38:K38"/>
    <mergeCell ref="L38:L43"/>
    <mergeCell ref="M38:M43"/>
    <mergeCell ref="J39:K39"/>
    <mergeCell ref="J40:K40"/>
    <mergeCell ref="A44:A46"/>
    <mergeCell ref="B44:L46"/>
    <mergeCell ref="M44:M46"/>
    <mergeCell ref="A20:M20"/>
    <mergeCell ref="B21:M21"/>
    <mergeCell ref="L22:M22"/>
    <mergeCell ref="L23:M24"/>
    <mergeCell ref="J25:K25"/>
    <mergeCell ref="J26:K26"/>
    <mergeCell ref="L26:L31"/>
    <mergeCell ref="M26:M31"/>
    <mergeCell ref="J27:K27"/>
    <mergeCell ref="J28:K28"/>
    <mergeCell ref="J29:K29"/>
    <mergeCell ref="J30:K30"/>
    <mergeCell ref="J31:K31"/>
    <mergeCell ref="J14:K14"/>
    <mergeCell ref="L14:L19"/>
    <mergeCell ref="M14:M19"/>
    <mergeCell ref="J15:K15"/>
    <mergeCell ref="J16:K16"/>
    <mergeCell ref="J17:K17"/>
    <mergeCell ref="J18:K18"/>
    <mergeCell ref="J19:K19"/>
    <mergeCell ref="A8:M8"/>
    <mergeCell ref="B9:M9"/>
    <mergeCell ref="L10:M10"/>
    <mergeCell ref="L11:M12"/>
    <mergeCell ref="J13:K13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honeticPr fontId="8" type="noConversion"/>
  <pageMargins left="0.32" right="0.25" top="0.17" bottom="0.17" header="0.31496062992125984" footer="0.31496062992125984"/>
  <pageSetup paperSize="9" scale="4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S22"/>
  <sheetViews>
    <sheetView topLeftCell="A4" zoomScale="65" zoomScaleNormal="65" workbookViewId="0">
      <selection activeCell="M14" sqref="M14:M19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  <col min="19" max="19" width="19.83203125" customWidth="1"/>
  </cols>
  <sheetData>
    <row r="1" spans="1:19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9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9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9" ht="30" customHeight="1">
      <c r="A4" s="68" t="str">
        <f>'Chân ghế A  - Trái'!$A$4:$B$4</f>
        <v>TÊN BẢN VẼ:</v>
      </c>
      <c r="B4" s="69"/>
      <c r="C4" s="50"/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</f>
        <v>110</v>
      </c>
      <c r="J4" s="46"/>
      <c r="K4" s="46"/>
      <c r="L4" s="46"/>
      <c r="M4" s="47"/>
    </row>
    <row r="5" spans="1:19" ht="30" customHeight="1">
      <c r="A5" s="68" t="str">
        <f>'Chân ghế A  - Trái'!$A$5:$B$5</f>
        <v>MÃ BẢN VẼ:</v>
      </c>
      <c r="B5" s="69"/>
      <c r="C5" s="50"/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9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9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9" ht="39.950000000000003" customHeight="1" thickBot="1">
      <c r="A8" s="111" t="s">
        <v>72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  <c r="S8" s="40"/>
    </row>
    <row r="9" spans="1:19" ht="30" customHeight="1" thickBot="1">
      <c r="A9" s="5" t="str">
        <f ca="1">$A$9</f>
        <v>Part Number ( Mã bản vẽ )</v>
      </c>
      <c r="B9" s="122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4"/>
    </row>
    <row r="10" spans="1:19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25" t="str">
        <f>'Chân ghế A  - Trái'!$L$10:$M$10</f>
        <v>Thời gian Setup ( phút )</v>
      </c>
      <c r="M10" s="126"/>
    </row>
    <row r="11" spans="1:19" ht="30" customHeight="1">
      <c r="A11" s="25" t="str">
        <f ca="1">$A$11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0</v>
      </c>
      <c r="M11" s="106"/>
    </row>
    <row r="12" spans="1:19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9" ht="49.9" customHeight="1">
      <c r="A13" s="15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127"/>
      <c r="L13" s="17" t="str">
        <f>'Chân ghế A  - Trái'!$L$13</f>
        <v>Thời gian gia công / sản phẩm (s)</v>
      </c>
      <c r="M13" s="18" t="str">
        <f>'Chân ghế A  - Trái'!$M$13</f>
        <v>Tổng thời gian gia công dự kiến ( giờ )</v>
      </c>
    </row>
    <row r="14" spans="1:19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128"/>
      <c r="L14" s="117">
        <v>420</v>
      </c>
      <c r="M14" s="131">
        <f>$I$4*L14/3600+L11/60</f>
        <v>12.833333333333334</v>
      </c>
    </row>
    <row r="15" spans="1:19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128"/>
      <c r="L15" s="129"/>
      <c r="M15" s="132"/>
    </row>
    <row r="16" spans="1:19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128"/>
      <c r="L16" s="129"/>
      <c r="M16" s="132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128"/>
      <c r="L17" s="129"/>
      <c r="M17" s="132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134"/>
      <c r="K18" s="128"/>
      <c r="L18" s="129"/>
      <c r="M18" s="132"/>
    </row>
    <row r="19" spans="1:13" ht="30" customHeight="1" thickBot="1">
      <c r="A19" s="19" t="str">
        <f ca="1">$A$19</f>
        <v>Nhân viên QC:</v>
      </c>
      <c r="B19" s="20"/>
      <c r="C19" s="20"/>
      <c r="D19" s="20"/>
      <c r="E19" s="20"/>
      <c r="F19" s="20"/>
      <c r="G19" s="20"/>
      <c r="H19" s="20"/>
      <c r="I19" s="20"/>
      <c r="J19" s="135"/>
      <c r="K19" s="136"/>
      <c r="L19" s="130"/>
      <c r="M19" s="133"/>
    </row>
    <row r="20" spans="1:13" ht="50.1" customHeight="1">
      <c r="A20" s="60" t="s">
        <v>16</v>
      </c>
      <c r="B20" s="82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90"/>
    </row>
    <row r="21" spans="1:13" ht="50.1" customHeight="1">
      <c r="A21" s="60"/>
      <c r="B21" s="82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90"/>
    </row>
    <row r="22" spans="1:13" ht="50.1" customHeight="1" thickBot="1">
      <c r="A22" s="61"/>
      <c r="B22" s="84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91"/>
    </row>
  </sheetData>
  <mergeCells count="35">
    <mergeCell ref="A20:A22"/>
    <mergeCell ref="B20:L22"/>
    <mergeCell ref="M20:M22"/>
    <mergeCell ref="J17:K17"/>
    <mergeCell ref="J18:K18"/>
    <mergeCell ref="J19:K19"/>
    <mergeCell ref="A8:M8"/>
    <mergeCell ref="B9:M9"/>
    <mergeCell ref="L10:M10"/>
    <mergeCell ref="L11:M12"/>
    <mergeCell ref="J13:K13"/>
    <mergeCell ref="J14:K14"/>
    <mergeCell ref="L14:L19"/>
    <mergeCell ref="M14:M19"/>
    <mergeCell ref="J15:K15"/>
    <mergeCell ref="J16:K16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S22"/>
  <sheetViews>
    <sheetView zoomScale="65" zoomScaleNormal="65" workbookViewId="0">
      <selection activeCell="W22" sqref="W22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  <col min="19" max="19" width="10.83203125" customWidth="1"/>
  </cols>
  <sheetData>
    <row r="1" spans="1:19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9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9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9" ht="30" customHeight="1">
      <c r="A4" s="68" t="str">
        <f>'Chân ghế A  - Trái'!$A$4:$B$4</f>
        <v>TÊN BẢN VẼ:</v>
      </c>
      <c r="B4" s="69"/>
      <c r="C4" s="50"/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</f>
        <v>110</v>
      </c>
      <c r="J4" s="46"/>
      <c r="K4" s="46"/>
      <c r="L4" s="46"/>
      <c r="M4" s="47"/>
    </row>
    <row r="5" spans="1:19" ht="30" customHeight="1">
      <c r="A5" s="68" t="str">
        <f>'Chân ghế A  - Trái'!$A$5:$B$5</f>
        <v>MÃ BẢN VẼ:</v>
      </c>
      <c r="B5" s="69"/>
      <c r="C5" s="50"/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9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9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9" ht="39.950000000000003" customHeight="1" thickBot="1">
      <c r="A8" s="111"/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  <c r="S8" s="40"/>
    </row>
    <row r="9" spans="1:19" ht="30" customHeight="1" thickBot="1">
      <c r="A9" s="5"/>
      <c r="B9" s="122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4"/>
    </row>
    <row r="10" spans="1:19" ht="30" customHeight="1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25"/>
      <c r="M10" s="126"/>
    </row>
    <row r="11" spans="1:19" ht="30" customHeight="1">
      <c r="A11" s="25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/>
      <c r="M11" s="106"/>
    </row>
    <row r="12" spans="1:19" ht="30" customHeight="1" thickBot="1">
      <c r="A12" s="27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9" ht="49.9" customHeight="1">
      <c r="A13" s="15"/>
      <c r="B13" s="16"/>
      <c r="C13" s="16"/>
      <c r="D13" s="16"/>
      <c r="E13" s="16"/>
      <c r="F13" s="16"/>
      <c r="G13" s="16"/>
      <c r="H13" s="16"/>
      <c r="I13" s="16"/>
      <c r="J13" s="92"/>
      <c r="K13" s="127"/>
      <c r="L13" s="17"/>
      <c r="M13" s="18"/>
    </row>
    <row r="14" spans="1:19" ht="30" customHeight="1">
      <c r="A14" s="9"/>
      <c r="B14" s="10"/>
      <c r="C14" s="10"/>
      <c r="D14" s="10"/>
      <c r="E14" s="10"/>
      <c r="F14" s="10"/>
      <c r="G14" s="10"/>
      <c r="H14" s="10"/>
      <c r="I14" s="10"/>
      <c r="J14" s="94"/>
      <c r="K14" s="128"/>
      <c r="L14" s="117"/>
      <c r="M14" s="131"/>
    </row>
    <row r="15" spans="1:19" ht="30" customHeight="1">
      <c r="A15" s="9"/>
      <c r="B15" s="10"/>
      <c r="C15" s="10"/>
      <c r="D15" s="21"/>
      <c r="E15" s="10"/>
      <c r="F15" s="10"/>
      <c r="G15" s="10"/>
      <c r="H15" s="10"/>
      <c r="I15" s="10"/>
      <c r="J15" s="94"/>
      <c r="K15" s="128"/>
      <c r="L15" s="129"/>
      <c r="M15" s="132"/>
    </row>
    <row r="16" spans="1:19" ht="30" customHeight="1">
      <c r="A16" s="11"/>
      <c r="B16" s="12"/>
      <c r="C16" s="12"/>
      <c r="D16" s="12"/>
      <c r="E16" s="12"/>
      <c r="F16" s="12"/>
      <c r="G16" s="12"/>
      <c r="H16" s="12"/>
      <c r="I16" s="12"/>
      <c r="J16" s="94"/>
      <c r="K16" s="128"/>
      <c r="L16" s="129"/>
      <c r="M16" s="132"/>
    </row>
    <row r="17" spans="1:13" ht="30" customHeight="1">
      <c r="A17" s="11"/>
      <c r="B17" s="12"/>
      <c r="C17" s="12"/>
      <c r="D17" s="12"/>
      <c r="E17" s="12"/>
      <c r="F17" s="12"/>
      <c r="G17" s="12"/>
      <c r="H17" s="12"/>
      <c r="I17" s="12"/>
      <c r="J17" s="94"/>
      <c r="K17" s="128"/>
      <c r="L17" s="129"/>
      <c r="M17" s="132"/>
    </row>
    <row r="18" spans="1:13" ht="30" customHeight="1">
      <c r="A18" s="13"/>
      <c r="B18" s="14"/>
      <c r="C18" s="14"/>
      <c r="D18" s="14"/>
      <c r="E18" s="14"/>
      <c r="F18" s="14"/>
      <c r="G18" s="14"/>
      <c r="H18" s="14"/>
      <c r="I18" s="14"/>
      <c r="J18" s="134"/>
      <c r="K18" s="128"/>
      <c r="L18" s="129"/>
      <c r="M18" s="132"/>
    </row>
    <row r="19" spans="1:13" ht="30" customHeight="1" thickBot="1">
      <c r="A19" s="19"/>
      <c r="B19" s="20"/>
      <c r="C19" s="20"/>
      <c r="D19" s="20"/>
      <c r="E19" s="20"/>
      <c r="F19" s="20"/>
      <c r="G19" s="20"/>
      <c r="H19" s="20"/>
      <c r="I19" s="20"/>
      <c r="J19" s="135"/>
      <c r="K19" s="136"/>
      <c r="L19" s="130"/>
      <c r="M19" s="133"/>
    </row>
    <row r="20" spans="1:13" ht="50.1" customHeight="1">
      <c r="A20" s="60"/>
      <c r="B20" s="82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90"/>
    </row>
    <row r="21" spans="1:13" ht="50.1" customHeight="1">
      <c r="A21" s="60"/>
      <c r="B21" s="82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90"/>
    </row>
    <row r="22" spans="1:13" ht="50.1" customHeight="1" thickBot="1">
      <c r="A22" s="61"/>
      <c r="B22" s="84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91"/>
    </row>
  </sheetData>
  <mergeCells count="35">
    <mergeCell ref="M20:M22"/>
    <mergeCell ref="A8:M8"/>
    <mergeCell ref="B9:M9"/>
    <mergeCell ref="L10:M10"/>
    <mergeCell ref="L11:M12"/>
    <mergeCell ref="J13:K13"/>
    <mergeCell ref="J14:K14"/>
    <mergeCell ref="L14:L19"/>
    <mergeCell ref="M14:M19"/>
    <mergeCell ref="J15:K15"/>
    <mergeCell ref="J16:K16"/>
    <mergeCell ref="J17:K17"/>
    <mergeCell ref="J18:K18"/>
    <mergeCell ref="J19:K19"/>
    <mergeCell ref="A20:A22"/>
    <mergeCell ref="B20:L22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S22"/>
  <sheetViews>
    <sheetView zoomScale="65" zoomScaleNormal="65" workbookViewId="0">
      <selection activeCell="M14" sqref="M14:M19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  <col min="19" max="19" width="19.83203125" customWidth="1"/>
  </cols>
  <sheetData>
    <row r="1" spans="1:19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9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9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9" ht="30" customHeight="1">
      <c r="A4" s="68" t="str">
        <f>'Chân ghế A  - Trái'!$A$4:$B$4</f>
        <v>TÊN BẢN VẼ:</v>
      </c>
      <c r="B4" s="69"/>
      <c r="C4" s="50"/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</f>
        <v>110</v>
      </c>
      <c r="J4" s="46"/>
      <c r="K4" s="46"/>
      <c r="L4" s="46"/>
      <c r="M4" s="47"/>
    </row>
    <row r="5" spans="1:19" ht="30" customHeight="1">
      <c r="A5" s="68" t="str">
        <f>'Chân ghế A  - Trái'!$A$5:$B$5</f>
        <v>MÃ BẢN VẼ:</v>
      </c>
      <c r="B5" s="69"/>
      <c r="C5" s="50"/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9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9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9" ht="39.950000000000003" customHeight="1" thickBot="1">
      <c r="A8" s="111" t="s">
        <v>144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  <c r="S8" s="40"/>
    </row>
    <row r="9" spans="1:19" ht="30" customHeight="1" thickBot="1">
      <c r="A9" s="5" t="str">
        <f ca="1">$A$9</f>
        <v>Part Number ( Mã bản vẽ )</v>
      </c>
      <c r="B9" s="122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4"/>
    </row>
    <row r="10" spans="1:19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25" t="str">
        <f>'Chân ghế A  - Trái'!$L$10:$M$10</f>
        <v>Thời gian Setup ( phút )</v>
      </c>
      <c r="M10" s="126"/>
    </row>
    <row r="11" spans="1:19" ht="30" customHeight="1">
      <c r="A11" s="25" t="str">
        <f ca="1">$A$11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0</v>
      </c>
      <c r="M11" s="106"/>
    </row>
    <row r="12" spans="1:19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9" ht="49.9" customHeight="1">
      <c r="A13" s="15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127"/>
      <c r="L13" s="17" t="str">
        <f>'Chân ghế A  - Trái'!$L$13</f>
        <v>Thời gian gia công / sản phẩm (s)</v>
      </c>
      <c r="M13" s="18" t="str">
        <f>'Chân ghế A  - Trái'!$M$13</f>
        <v>Tổng thời gian gia công dự kiến ( giờ )</v>
      </c>
    </row>
    <row r="14" spans="1:19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128"/>
      <c r="L14" s="117">
        <v>120</v>
      </c>
      <c r="M14" s="131">
        <f>$I$4*L14/3600+$L$11/60</f>
        <v>3.6666666666666665</v>
      </c>
    </row>
    <row r="15" spans="1:19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128"/>
      <c r="L15" s="129"/>
      <c r="M15" s="132"/>
    </row>
    <row r="16" spans="1:19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128"/>
      <c r="L16" s="129"/>
      <c r="M16" s="132"/>
    </row>
    <row r="17" spans="1:13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128"/>
      <c r="L17" s="129"/>
      <c r="M17" s="132"/>
    </row>
    <row r="18" spans="1:13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134"/>
      <c r="K18" s="128"/>
      <c r="L18" s="129"/>
      <c r="M18" s="132"/>
    </row>
    <row r="19" spans="1:13" ht="30" customHeight="1" thickBot="1">
      <c r="A19" s="19" t="str">
        <f ca="1">$A$19</f>
        <v>Nhân viên QC:</v>
      </c>
      <c r="B19" s="20"/>
      <c r="C19" s="20"/>
      <c r="D19" s="20"/>
      <c r="E19" s="20"/>
      <c r="F19" s="20"/>
      <c r="G19" s="20"/>
      <c r="H19" s="20"/>
      <c r="I19" s="20"/>
      <c r="J19" s="135"/>
      <c r="K19" s="136"/>
      <c r="L19" s="130"/>
      <c r="M19" s="133"/>
    </row>
    <row r="20" spans="1:13" ht="50.1" customHeight="1">
      <c r="A20" s="60" t="s">
        <v>16</v>
      </c>
      <c r="B20" s="82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90"/>
    </row>
    <row r="21" spans="1:13" ht="50.1" customHeight="1">
      <c r="A21" s="60"/>
      <c r="B21" s="82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90"/>
    </row>
    <row r="22" spans="1:13" ht="50.1" customHeight="1" thickBot="1">
      <c r="A22" s="61"/>
      <c r="B22" s="84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91"/>
    </row>
  </sheetData>
  <mergeCells count="35">
    <mergeCell ref="A20:A22"/>
    <mergeCell ref="B20:L22"/>
    <mergeCell ref="M20:M22"/>
    <mergeCell ref="J17:K17"/>
    <mergeCell ref="J18:K18"/>
    <mergeCell ref="J19:K19"/>
    <mergeCell ref="A8:M8"/>
    <mergeCell ref="B9:M9"/>
    <mergeCell ref="L10:M10"/>
    <mergeCell ref="L11:M12"/>
    <mergeCell ref="J13:K13"/>
    <mergeCell ref="J14:K14"/>
    <mergeCell ref="L14:L19"/>
    <mergeCell ref="M14:M19"/>
    <mergeCell ref="J15:K15"/>
    <mergeCell ref="J16:K16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S70"/>
  <sheetViews>
    <sheetView topLeftCell="A4" zoomScale="65" zoomScaleNormal="65" workbookViewId="0">
      <selection activeCell="W18" sqref="W18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  <col min="19" max="19" width="19.83203125" customWidth="1"/>
  </cols>
  <sheetData>
    <row r="1" spans="1:13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3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3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3" ht="30" customHeight="1">
      <c r="A4" s="68" t="str">
        <f>'Chân ghế A  - Trái'!$A$4:$B$4</f>
        <v>TÊN BẢN VẼ:</v>
      </c>
      <c r="B4" s="69"/>
      <c r="C4" s="50" t="s">
        <v>145</v>
      </c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</f>
        <v>110</v>
      </c>
      <c r="J4" s="46"/>
      <c r="K4" s="46"/>
      <c r="L4" s="46"/>
      <c r="M4" s="47"/>
    </row>
    <row r="5" spans="1:13" ht="30" customHeight="1">
      <c r="A5" s="68" t="str">
        <f>'Chân ghế A  - Trái'!$A$5:$B$5</f>
        <v>MÃ BẢN VẼ:</v>
      </c>
      <c r="B5" s="69"/>
      <c r="C5" s="50" t="s">
        <v>151</v>
      </c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3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3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3" ht="30" customHeight="1" thickBot="1">
      <c r="A8" s="111" t="s">
        <v>152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13" ht="30" customHeight="1" thickBot="1">
      <c r="A9" s="5" t="str">
        <f ca="1">$A$9</f>
        <v>Part Number ( Mã bản vẽ )</v>
      </c>
      <c r="B9" s="122" t="s">
        <v>151</v>
      </c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4"/>
    </row>
    <row r="10" spans="1:13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25" t="str">
        <f>'Chân ghế A  - Trái'!$L$10:$M$10</f>
        <v>Thời gian Setup ( phút )</v>
      </c>
      <c r="M10" s="126"/>
    </row>
    <row r="11" spans="1:13" ht="30" customHeight="1">
      <c r="A11" s="25" t="str">
        <f ca="1">$A$11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0</v>
      </c>
      <c r="M11" s="106"/>
    </row>
    <row r="12" spans="1:13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3" ht="50.1" customHeight="1">
      <c r="A13" s="15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127"/>
      <c r="L13" s="17" t="str">
        <f>'Chân ghế A  - Trái'!$L$13</f>
        <v>Thời gian gia công / sản phẩm (s)</v>
      </c>
      <c r="M13" s="18" t="str">
        <f>'Chân ghế A  - Trái'!$M$13</f>
        <v>Tổng thời gian gia công dự kiến ( giờ )</v>
      </c>
    </row>
    <row r="14" spans="1:13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128"/>
      <c r="L14" s="117">
        <v>40</v>
      </c>
      <c r="M14" s="131">
        <f>$I$4*L14*10/3600+L11/60</f>
        <v>12.222222222222221</v>
      </c>
    </row>
    <row r="15" spans="1:13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128"/>
      <c r="L15" s="129"/>
      <c r="M15" s="132"/>
    </row>
    <row r="16" spans="1:13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128"/>
      <c r="L16" s="129"/>
      <c r="M16" s="132"/>
    </row>
    <row r="17" spans="1:19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128"/>
      <c r="L17" s="129"/>
      <c r="M17" s="132"/>
    </row>
    <row r="18" spans="1:19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134"/>
      <c r="K18" s="128"/>
      <c r="L18" s="129"/>
      <c r="M18" s="132"/>
    </row>
    <row r="19" spans="1:19" ht="30" customHeight="1" thickBot="1">
      <c r="A19" s="19" t="str">
        <f ca="1">$A$19</f>
        <v>Nhân viên QC:</v>
      </c>
      <c r="B19" s="20"/>
      <c r="C19" s="20"/>
      <c r="D19" s="20"/>
      <c r="E19" s="20"/>
      <c r="F19" s="20"/>
      <c r="G19" s="20"/>
      <c r="H19" s="20"/>
      <c r="I19" s="20"/>
      <c r="J19" s="135"/>
      <c r="K19" s="136"/>
      <c r="L19" s="130"/>
      <c r="M19" s="133"/>
    </row>
    <row r="20" spans="1:19" ht="39.950000000000003" customHeight="1" thickBot="1">
      <c r="A20" s="111" t="s">
        <v>153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3"/>
      <c r="S20" s="40"/>
    </row>
    <row r="21" spans="1:19" ht="30" customHeight="1" thickBot="1">
      <c r="A21" s="5" t="str">
        <f ca="1">$A$9</f>
        <v>Part Number ( Mã bản vẽ )</v>
      </c>
      <c r="B21" s="122" t="s">
        <v>151</v>
      </c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4"/>
    </row>
    <row r="22" spans="1:19" ht="30" customHeight="1">
      <c r="A22" s="23" t="str">
        <f ca="1">$A$10</f>
        <v>Ngày/Tháng/Năm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125" t="str">
        <f>'Chân ghế A  - Trái'!$L$10:$M$10</f>
        <v>Thời gian Setup ( phút )</v>
      </c>
      <c r="M22" s="126"/>
    </row>
    <row r="23" spans="1:19" ht="30" customHeight="1">
      <c r="A23" s="25" t="str">
        <f ca="1">$A$11</f>
        <v>SETUP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105">
        <v>0</v>
      </c>
      <c r="M23" s="106"/>
    </row>
    <row r="24" spans="1:19" ht="30" customHeight="1" thickBot="1">
      <c r="A24" s="27" t="str">
        <f ca="1">$A$12</f>
        <v>Nhân viên Setup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107"/>
      <c r="M24" s="108"/>
    </row>
    <row r="25" spans="1:19" ht="49.9" customHeight="1">
      <c r="A25" s="15" t="str">
        <f ca="1">$A$13</f>
        <v>Ngày/Tháng/Năm</v>
      </c>
      <c r="B25" s="16"/>
      <c r="C25" s="16"/>
      <c r="D25" s="16"/>
      <c r="E25" s="16"/>
      <c r="F25" s="16"/>
      <c r="G25" s="16"/>
      <c r="H25" s="16"/>
      <c r="I25" s="16"/>
      <c r="J25" s="92" t="s">
        <v>13</v>
      </c>
      <c r="K25" s="127"/>
      <c r="L25" s="17" t="str">
        <f>'Chân ghế A  - Trái'!$L$13</f>
        <v>Thời gian gia công / sản phẩm (s)</v>
      </c>
      <c r="M25" s="18" t="str">
        <f>'Chân ghế A  - Trái'!$M$13</f>
        <v>Tổng thời gian gia công dự kiến ( giờ )</v>
      </c>
    </row>
    <row r="26" spans="1:19" ht="30" customHeight="1">
      <c r="A26" s="9" t="str">
        <f ca="1">$A$14</f>
        <v>Thời gian gia công</v>
      </c>
      <c r="B26" s="10"/>
      <c r="C26" s="10"/>
      <c r="D26" s="10"/>
      <c r="E26" s="10"/>
      <c r="F26" s="10"/>
      <c r="G26" s="10"/>
      <c r="H26" s="10"/>
      <c r="I26" s="10"/>
      <c r="J26" s="94"/>
      <c r="K26" s="128"/>
      <c r="L26" s="117">
        <v>40</v>
      </c>
      <c r="M26" s="131">
        <f>$I$4*L26*4/3600+L23/60</f>
        <v>4.8888888888888893</v>
      </c>
    </row>
    <row r="27" spans="1:19" ht="30" customHeight="1">
      <c r="A27" s="9" t="str">
        <f ca="1">$A$15</f>
        <v>Hàng đạt:</v>
      </c>
      <c r="B27" s="10"/>
      <c r="C27" s="10"/>
      <c r="D27" s="21"/>
      <c r="E27" s="10"/>
      <c r="F27" s="10"/>
      <c r="G27" s="10"/>
      <c r="H27" s="10"/>
      <c r="I27" s="10"/>
      <c r="J27" s="94"/>
      <c r="K27" s="128"/>
      <c r="L27" s="129"/>
      <c r="M27" s="132"/>
    </row>
    <row r="28" spans="1:19" ht="30" customHeight="1">
      <c r="A28" s="11" t="str">
        <f ca="1">$A$16</f>
        <v>Hàng lỗi:</v>
      </c>
      <c r="B28" s="12"/>
      <c r="C28" s="12"/>
      <c r="D28" s="12"/>
      <c r="E28" s="12"/>
      <c r="F28" s="12"/>
      <c r="G28" s="12"/>
      <c r="H28" s="12"/>
      <c r="I28" s="12"/>
      <c r="J28" s="94"/>
      <c r="K28" s="128"/>
      <c r="L28" s="129"/>
      <c r="M28" s="132"/>
    </row>
    <row r="29" spans="1:19" ht="30" customHeight="1">
      <c r="A29" s="11" t="str">
        <f ca="1">$A$17</f>
        <v>Tổng số lượng sản xuất:</v>
      </c>
      <c r="B29" s="12"/>
      <c r="C29" s="12"/>
      <c r="D29" s="12"/>
      <c r="E29" s="12"/>
      <c r="F29" s="12"/>
      <c r="G29" s="12"/>
      <c r="H29" s="12"/>
      <c r="I29" s="12"/>
      <c r="J29" s="94"/>
      <c r="K29" s="128"/>
      <c r="L29" s="129"/>
      <c r="M29" s="132"/>
    </row>
    <row r="30" spans="1:19" ht="30" customHeight="1">
      <c r="A30" s="13" t="str">
        <f ca="1">$A$18</f>
        <v>Nhân viên SX:</v>
      </c>
      <c r="B30" s="14"/>
      <c r="C30" s="14"/>
      <c r="D30" s="14"/>
      <c r="E30" s="14"/>
      <c r="F30" s="14"/>
      <c r="G30" s="14"/>
      <c r="H30" s="14"/>
      <c r="I30" s="14"/>
      <c r="J30" s="134"/>
      <c r="K30" s="128"/>
      <c r="L30" s="129"/>
      <c r="M30" s="132"/>
    </row>
    <row r="31" spans="1:19" ht="30" customHeight="1" thickBot="1">
      <c r="A31" s="19" t="str">
        <f ca="1">$A$19</f>
        <v>Nhân viên QC:</v>
      </c>
      <c r="B31" s="20"/>
      <c r="C31" s="20"/>
      <c r="D31" s="20"/>
      <c r="E31" s="20"/>
      <c r="F31" s="20"/>
      <c r="G31" s="20"/>
      <c r="H31" s="20"/>
      <c r="I31" s="20"/>
      <c r="J31" s="135"/>
      <c r="K31" s="136"/>
      <c r="L31" s="130"/>
      <c r="M31" s="133"/>
    </row>
    <row r="32" spans="1:19" ht="30" customHeight="1" thickBot="1">
      <c r="A32" s="111" t="s">
        <v>154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3"/>
    </row>
    <row r="33" spans="1:13" ht="30" customHeight="1" thickBot="1">
      <c r="A33" s="5" t="str">
        <f ca="1">$A$9</f>
        <v>Part Number ( Mã bản vẽ )</v>
      </c>
      <c r="B33" s="122" t="s">
        <v>151</v>
      </c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4"/>
    </row>
    <row r="34" spans="1:13" ht="30" customHeight="1">
      <c r="A34" s="23" t="str">
        <f ca="1">$A$10</f>
        <v>Ngày/Tháng/Năm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125" t="str">
        <f>'Chân ghế A  - Trái'!$L$10:$M$10</f>
        <v>Thời gian Setup ( phút )</v>
      </c>
      <c r="M34" s="126"/>
    </row>
    <row r="35" spans="1:13" ht="30" customHeight="1">
      <c r="A35" s="25" t="str">
        <f ca="1">$A$11</f>
        <v>SETUP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105">
        <v>0</v>
      </c>
      <c r="M35" s="106"/>
    </row>
    <row r="36" spans="1:13" ht="30" customHeight="1" thickBot="1">
      <c r="A36" s="27" t="str">
        <f ca="1">$A$12</f>
        <v>Nhân viên Setup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107"/>
      <c r="M36" s="108"/>
    </row>
    <row r="37" spans="1:13" ht="50.1" customHeight="1">
      <c r="A37" s="15" t="str">
        <f ca="1">$A$13</f>
        <v>Ngày/Tháng/Năm</v>
      </c>
      <c r="B37" s="16"/>
      <c r="C37" s="16"/>
      <c r="D37" s="16"/>
      <c r="E37" s="16"/>
      <c r="F37" s="16"/>
      <c r="G37" s="16"/>
      <c r="H37" s="16"/>
      <c r="I37" s="16"/>
      <c r="J37" s="92" t="s">
        <v>13</v>
      </c>
      <c r="K37" s="127"/>
      <c r="L37" s="17" t="str">
        <f>'Chân ghế A  - Trái'!$L$13</f>
        <v>Thời gian gia công / sản phẩm (s)</v>
      </c>
      <c r="M37" s="18" t="str">
        <f>'Chân ghế A  - Trái'!$M$13</f>
        <v>Tổng thời gian gia công dự kiến ( giờ )</v>
      </c>
    </row>
    <row r="38" spans="1:13" ht="30" customHeight="1">
      <c r="A38" s="9" t="str">
        <f ca="1">$A$14</f>
        <v>Thời gian gia công</v>
      </c>
      <c r="B38" s="10"/>
      <c r="C38" s="10"/>
      <c r="D38" s="10"/>
      <c r="E38" s="10"/>
      <c r="F38" s="10"/>
      <c r="G38" s="10"/>
      <c r="H38" s="10"/>
      <c r="I38" s="10"/>
      <c r="J38" s="94"/>
      <c r="K38" s="128"/>
      <c r="L38" s="117">
        <v>40</v>
      </c>
      <c r="M38" s="131">
        <f>$I$4*L38*10/3600+L35/60</f>
        <v>12.222222222222221</v>
      </c>
    </row>
    <row r="39" spans="1:13" ht="30" customHeight="1">
      <c r="A39" s="9" t="str">
        <f ca="1">$A$15</f>
        <v>Hàng đạt:</v>
      </c>
      <c r="B39" s="10"/>
      <c r="C39" s="10"/>
      <c r="D39" s="21"/>
      <c r="E39" s="10"/>
      <c r="F39" s="10"/>
      <c r="G39" s="10"/>
      <c r="H39" s="10"/>
      <c r="I39" s="10"/>
      <c r="J39" s="94"/>
      <c r="K39" s="128"/>
      <c r="L39" s="129"/>
      <c r="M39" s="132"/>
    </row>
    <row r="40" spans="1:13" ht="30" customHeight="1">
      <c r="A40" s="11" t="str">
        <f ca="1">$A$16</f>
        <v>Hàng lỗi:</v>
      </c>
      <c r="B40" s="12"/>
      <c r="C40" s="12"/>
      <c r="D40" s="12"/>
      <c r="E40" s="12"/>
      <c r="F40" s="12"/>
      <c r="G40" s="12"/>
      <c r="H40" s="12"/>
      <c r="I40" s="12"/>
      <c r="J40" s="94"/>
      <c r="K40" s="128"/>
      <c r="L40" s="129"/>
      <c r="M40" s="132"/>
    </row>
    <row r="41" spans="1:13" ht="30" customHeight="1">
      <c r="A41" s="11" t="str">
        <f ca="1">$A$17</f>
        <v>Tổng số lượng sản xuất:</v>
      </c>
      <c r="B41" s="12"/>
      <c r="C41" s="12"/>
      <c r="D41" s="12"/>
      <c r="E41" s="12"/>
      <c r="F41" s="12"/>
      <c r="G41" s="12"/>
      <c r="H41" s="12"/>
      <c r="I41" s="12"/>
      <c r="J41" s="94"/>
      <c r="K41" s="128"/>
      <c r="L41" s="129"/>
      <c r="M41" s="132"/>
    </row>
    <row r="42" spans="1:13" ht="30" customHeight="1">
      <c r="A42" s="13" t="str">
        <f ca="1">$A$18</f>
        <v>Nhân viên SX:</v>
      </c>
      <c r="B42" s="14"/>
      <c r="C42" s="14"/>
      <c r="D42" s="14"/>
      <c r="E42" s="14"/>
      <c r="F42" s="14"/>
      <c r="G42" s="14"/>
      <c r="H42" s="14"/>
      <c r="I42" s="14"/>
      <c r="J42" s="134"/>
      <c r="K42" s="128"/>
      <c r="L42" s="129"/>
      <c r="M42" s="132"/>
    </row>
    <row r="43" spans="1:13" ht="30" customHeight="1" thickBot="1">
      <c r="A43" s="19" t="str">
        <f ca="1">$A$19</f>
        <v>Nhân viên QC:</v>
      </c>
      <c r="B43" s="20"/>
      <c r="C43" s="20"/>
      <c r="D43" s="20"/>
      <c r="E43" s="20"/>
      <c r="F43" s="20"/>
      <c r="G43" s="20"/>
      <c r="H43" s="20"/>
      <c r="I43" s="20"/>
      <c r="J43" s="135"/>
      <c r="K43" s="136"/>
      <c r="L43" s="130"/>
      <c r="M43" s="133"/>
    </row>
    <row r="44" spans="1:13" ht="30" customHeight="1" thickBot="1">
      <c r="A44" s="111" t="s">
        <v>155</v>
      </c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3"/>
    </row>
    <row r="45" spans="1:13" ht="30" customHeight="1" thickBot="1">
      <c r="A45" s="5" t="str">
        <f ca="1">$A$9</f>
        <v>Part Number ( Mã bản vẽ )</v>
      </c>
      <c r="B45" s="122" t="s">
        <v>151</v>
      </c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4"/>
    </row>
    <row r="46" spans="1:13" ht="30" customHeight="1">
      <c r="A46" s="23" t="str">
        <f ca="1">$A$10</f>
        <v>Ngày/Tháng/Năm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125" t="str">
        <f>'Chân ghế A  - Trái'!$L$10:$M$10</f>
        <v>Thời gian Setup ( phút )</v>
      </c>
      <c r="M46" s="126"/>
    </row>
    <row r="47" spans="1:13" ht="30" customHeight="1">
      <c r="A47" s="25" t="str">
        <f ca="1">$A$11</f>
        <v>SETUP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105">
        <v>0</v>
      </c>
      <c r="M47" s="106"/>
    </row>
    <row r="48" spans="1:13" ht="30" customHeight="1" thickBot="1">
      <c r="A48" s="27" t="str">
        <f ca="1">$A$12</f>
        <v>Nhân viên Setup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107"/>
      <c r="M48" s="108"/>
    </row>
    <row r="49" spans="1:13" ht="50.1" customHeight="1">
      <c r="A49" s="15" t="str">
        <f ca="1">$A$13</f>
        <v>Ngày/Tháng/Năm</v>
      </c>
      <c r="B49" s="16"/>
      <c r="C49" s="16"/>
      <c r="D49" s="16"/>
      <c r="E49" s="16"/>
      <c r="F49" s="16"/>
      <c r="G49" s="16"/>
      <c r="H49" s="16"/>
      <c r="I49" s="16"/>
      <c r="J49" s="92" t="s">
        <v>13</v>
      </c>
      <c r="K49" s="127"/>
      <c r="L49" s="17" t="str">
        <f>'Chân ghế A  - Trái'!$L$13</f>
        <v>Thời gian gia công / sản phẩm (s)</v>
      </c>
      <c r="M49" s="18" t="str">
        <f>'Chân ghế A  - Trái'!$M$13</f>
        <v>Tổng thời gian gia công dự kiến ( giờ )</v>
      </c>
    </row>
    <row r="50" spans="1:13" ht="30" customHeight="1">
      <c r="A50" s="9" t="str">
        <f ca="1">$A$14</f>
        <v>Thời gian gia công</v>
      </c>
      <c r="B50" s="10"/>
      <c r="C50" s="10"/>
      <c r="D50" s="10"/>
      <c r="E50" s="10"/>
      <c r="F50" s="10"/>
      <c r="G50" s="10"/>
      <c r="H50" s="10"/>
      <c r="I50" s="10"/>
      <c r="J50" s="94"/>
      <c r="K50" s="128"/>
      <c r="L50" s="117">
        <v>50</v>
      </c>
      <c r="M50" s="131">
        <f>$I$4*L50*2/3600+L47/60</f>
        <v>3.0555555555555554</v>
      </c>
    </row>
    <row r="51" spans="1:13" ht="30" customHeight="1">
      <c r="A51" s="9" t="str">
        <f ca="1">$A$15</f>
        <v>Hàng đạt:</v>
      </c>
      <c r="B51" s="10"/>
      <c r="C51" s="10"/>
      <c r="D51" s="21"/>
      <c r="E51" s="10"/>
      <c r="F51" s="10"/>
      <c r="G51" s="10"/>
      <c r="H51" s="10"/>
      <c r="I51" s="10"/>
      <c r="J51" s="94"/>
      <c r="K51" s="128"/>
      <c r="L51" s="129"/>
      <c r="M51" s="132"/>
    </row>
    <row r="52" spans="1:13" ht="30" customHeight="1">
      <c r="A52" s="11" t="str">
        <f ca="1">$A$16</f>
        <v>Hàng lỗi:</v>
      </c>
      <c r="B52" s="12"/>
      <c r="C52" s="12"/>
      <c r="D52" s="12"/>
      <c r="E52" s="12"/>
      <c r="F52" s="12"/>
      <c r="G52" s="12"/>
      <c r="H52" s="12"/>
      <c r="I52" s="12"/>
      <c r="J52" s="94"/>
      <c r="K52" s="128"/>
      <c r="L52" s="129"/>
      <c r="M52" s="132"/>
    </row>
    <row r="53" spans="1:13" ht="30" customHeight="1">
      <c r="A53" s="11" t="str">
        <f ca="1">$A$17</f>
        <v>Tổng số lượng sản xuất:</v>
      </c>
      <c r="B53" s="12"/>
      <c r="C53" s="12"/>
      <c r="D53" s="12"/>
      <c r="E53" s="12"/>
      <c r="F53" s="12"/>
      <c r="G53" s="12"/>
      <c r="H53" s="12"/>
      <c r="I53" s="12"/>
      <c r="J53" s="94"/>
      <c r="K53" s="128"/>
      <c r="L53" s="129"/>
      <c r="M53" s="132"/>
    </row>
    <row r="54" spans="1:13" ht="30" customHeight="1">
      <c r="A54" s="13" t="str">
        <f ca="1">$A$18</f>
        <v>Nhân viên SX:</v>
      </c>
      <c r="B54" s="14"/>
      <c r="C54" s="14"/>
      <c r="D54" s="14"/>
      <c r="E54" s="14"/>
      <c r="F54" s="14"/>
      <c r="G54" s="14"/>
      <c r="H54" s="14"/>
      <c r="I54" s="14"/>
      <c r="J54" s="134"/>
      <c r="K54" s="128"/>
      <c r="L54" s="129"/>
      <c r="M54" s="132"/>
    </row>
    <row r="55" spans="1:13" ht="30" customHeight="1" thickBot="1">
      <c r="A55" s="19" t="str">
        <f ca="1">$A$19</f>
        <v>Nhân viên QC:</v>
      </c>
      <c r="B55" s="20"/>
      <c r="C55" s="20"/>
      <c r="D55" s="20"/>
      <c r="E55" s="20"/>
      <c r="F55" s="20"/>
      <c r="G55" s="20"/>
      <c r="H55" s="20"/>
      <c r="I55" s="20"/>
      <c r="J55" s="135"/>
      <c r="K55" s="136"/>
      <c r="L55" s="130"/>
      <c r="M55" s="133"/>
    </row>
    <row r="56" spans="1:13" ht="30" customHeight="1" thickBot="1">
      <c r="A56" s="111" t="s">
        <v>156</v>
      </c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3"/>
    </row>
    <row r="57" spans="1:13" ht="30" customHeight="1" thickBot="1">
      <c r="A57" s="5" t="str">
        <f ca="1">$A$9</f>
        <v>Part Number ( Mã bản vẽ )</v>
      </c>
      <c r="B57" s="122" t="s">
        <v>151</v>
      </c>
      <c r="C57" s="123"/>
      <c r="D57" s="123"/>
      <c r="E57" s="123"/>
      <c r="F57" s="123"/>
      <c r="G57" s="123"/>
      <c r="H57" s="123"/>
      <c r="I57" s="123"/>
      <c r="J57" s="123"/>
      <c r="K57" s="123"/>
      <c r="L57" s="123"/>
      <c r="M57" s="124"/>
    </row>
    <row r="58" spans="1:13" ht="30" customHeight="1">
      <c r="A58" s="23" t="str">
        <f ca="1">$A$10</f>
        <v>Ngày/Tháng/Năm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125" t="str">
        <f>'Chân ghế A  - Trái'!$L$10:$M$10</f>
        <v>Thời gian Setup ( phút )</v>
      </c>
      <c r="M58" s="126"/>
    </row>
    <row r="59" spans="1:13" ht="30" customHeight="1">
      <c r="A59" s="25" t="str">
        <f ca="1">$A$11</f>
        <v>SETUP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105">
        <v>0</v>
      </c>
      <c r="M59" s="106"/>
    </row>
    <row r="60" spans="1:13" ht="30" customHeight="1" thickBot="1">
      <c r="A60" s="27" t="str">
        <f ca="1">$A$12</f>
        <v>Nhân viên Setup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107"/>
      <c r="M60" s="108"/>
    </row>
    <row r="61" spans="1:13" ht="50.1" customHeight="1">
      <c r="A61" s="15" t="str">
        <f ca="1">$A$13</f>
        <v>Ngày/Tháng/Năm</v>
      </c>
      <c r="B61" s="16"/>
      <c r="C61" s="16"/>
      <c r="D61" s="16"/>
      <c r="E61" s="16"/>
      <c r="F61" s="16"/>
      <c r="G61" s="16"/>
      <c r="H61" s="16"/>
      <c r="I61" s="16"/>
      <c r="J61" s="92" t="s">
        <v>13</v>
      </c>
      <c r="K61" s="127"/>
      <c r="L61" s="17" t="str">
        <f>'Chân ghế A  - Trái'!$L$13</f>
        <v>Thời gian gia công / sản phẩm (s)</v>
      </c>
      <c r="M61" s="18" t="str">
        <f>'Chân ghế A  - Trái'!$M$13</f>
        <v>Tổng thời gian gia công dự kiến ( giờ )</v>
      </c>
    </row>
    <row r="62" spans="1:13" ht="30" customHeight="1">
      <c r="A62" s="9" t="str">
        <f ca="1">$A$14</f>
        <v>Thời gian gia công</v>
      </c>
      <c r="B62" s="10"/>
      <c r="C62" s="10"/>
      <c r="D62" s="10"/>
      <c r="E62" s="10"/>
      <c r="F62" s="10"/>
      <c r="G62" s="10"/>
      <c r="H62" s="10"/>
      <c r="I62" s="10"/>
      <c r="J62" s="94"/>
      <c r="K62" s="128"/>
      <c r="L62" s="117">
        <v>70</v>
      </c>
      <c r="M62" s="131">
        <f>$I$4*L62/3600+$L$11/60</f>
        <v>2.1388888888888888</v>
      </c>
    </row>
    <row r="63" spans="1:13" ht="30" customHeight="1">
      <c r="A63" s="9" t="str">
        <f ca="1">$A$15</f>
        <v>Hàng đạt:</v>
      </c>
      <c r="B63" s="10"/>
      <c r="C63" s="10"/>
      <c r="D63" s="21"/>
      <c r="E63" s="10"/>
      <c r="F63" s="10"/>
      <c r="G63" s="10"/>
      <c r="H63" s="10"/>
      <c r="I63" s="10"/>
      <c r="J63" s="94"/>
      <c r="K63" s="128"/>
      <c r="L63" s="129"/>
      <c r="M63" s="132"/>
    </row>
    <row r="64" spans="1:13" ht="30" customHeight="1">
      <c r="A64" s="11" t="str">
        <f ca="1">$A$16</f>
        <v>Hàng lỗi:</v>
      </c>
      <c r="B64" s="12"/>
      <c r="C64" s="12"/>
      <c r="D64" s="12"/>
      <c r="E64" s="12"/>
      <c r="F64" s="12"/>
      <c r="G64" s="12"/>
      <c r="H64" s="12"/>
      <c r="I64" s="12"/>
      <c r="J64" s="94"/>
      <c r="K64" s="128"/>
      <c r="L64" s="129"/>
      <c r="M64" s="132"/>
    </row>
    <row r="65" spans="1:13" ht="30" customHeight="1">
      <c r="A65" s="11" t="str">
        <f ca="1">$A$17</f>
        <v>Tổng số lượng sản xuất:</v>
      </c>
      <c r="B65" s="12"/>
      <c r="C65" s="12"/>
      <c r="D65" s="12"/>
      <c r="E65" s="12"/>
      <c r="F65" s="12"/>
      <c r="G65" s="12"/>
      <c r="H65" s="12"/>
      <c r="I65" s="12"/>
      <c r="J65" s="94"/>
      <c r="K65" s="128"/>
      <c r="L65" s="129"/>
      <c r="M65" s="132"/>
    </row>
    <row r="66" spans="1:13" ht="30" customHeight="1">
      <c r="A66" s="13" t="str">
        <f ca="1">$A$18</f>
        <v>Nhân viên SX:</v>
      </c>
      <c r="B66" s="14"/>
      <c r="C66" s="14"/>
      <c r="D66" s="14"/>
      <c r="E66" s="14"/>
      <c r="F66" s="14"/>
      <c r="G66" s="14"/>
      <c r="H66" s="14"/>
      <c r="I66" s="14"/>
      <c r="J66" s="134"/>
      <c r="K66" s="128"/>
      <c r="L66" s="129"/>
      <c r="M66" s="132"/>
    </row>
    <row r="67" spans="1:13" ht="30" customHeight="1" thickBot="1">
      <c r="A67" s="19" t="str">
        <f ca="1">$A$19</f>
        <v>Nhân viên QC:</v>
      </c>
      <c r="B67" s="20"/>
      <c r="C67" s="20"/>
      <c r="D67" s="20"/>
      <c r="E67" s="20"/>
      <c r="F67" s="20"/>
      <c r="G67" s="20"/>
      <c r="H67" s="20"/>
      <c r="I67" s="20"/>
      <c r="J67" s="135"/>
      <c r="K67" s="136"/>
      <c r="L67" s="130"/>
      <c r="M67" s="133"/>
    </row>
    <row r="68" spans="1:13" ht="50.1" customHeight="1">
      <c r="A68" s="60" t="s">
        <v>16</v>
      </c>
      <c r="B68" s="82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90"/>
    </row>
    <row r="69" spans="1:13" ht="50.1" customHeight="1">
      <c r="A69" s="60"/>
      <c r="B69" s="82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90"/>
    </row>
    <row r="70" spans="1:13" ht="50.1" customHeight="1" thickBot="1">
      <c r="A70" s="61"/>
      <c r="B70" s="84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91"/>
    </row>
  </sheetData>
  <mergeCells count="87">
    <mergeCell ref="J50:K50"/>
    <mergeCell ref="L50:L55"/>
    <mergeCell ref="M50:M55"/>
    <mergeCell ref="J51:K51"/>
    <mergeCell ref="J52:K52"/>
    <mergeCell ref="J53:K53"/>
    <mergeCell ref="J54:K54"/>
    <mergeCell ref="J55:K55"/>
    <mergeCell ref="A44:M44"/>
    <mergeCell ref="B45:M45"/>
    <mergeCell ref="L46:M46"/>
    <mergeCell ref="L47:M48"/>
    <mergeCell ref="J49:K49"/>
    <mergeCell ref="J38:K38"/>
    <mergeCell ref="L38:L43"/>
    <mergeCell ref="M38:M43"/>
    <mergeCell ref="J39:K39"/>
    <mergeCell ref="J40:K40"/>
    <mergeCell ref="J41:K41"/>
    <mergeCell ref="J42:K42"/>
    <mergeCell ref="J43:K43"/>
    <mergeCell ref="A32:M32"/>
    <mergeCell ref="B33:M33"/>
    <mergeCell ref="L34:M34"/>
    <mergeCell ref="L35:M36"/>
    <mergeCell ref="J37:K37"/>
    <mergeCell ref="J26:K26"/>
    <mergeCell ref="L26:L31"/>
    <mergeCell ref="M26:M31"/>
    <mergeCell ref="J27:K27"/>
    <mergeCell ref="J28:K28"/>
    <mergeCell ref="J29:K29"/>
    <mergeCell ref="J30:K30"/>
    <mergeCell ref="J31:K31"/>
    <mergeCell ref="A20:M20"/>
    <mergeCell ref="B21:M21"/>
    <mergeCell ref="L22:M22"/>
    <mergeCell ref="L23:M24"/>
    <mergeCell ref="J25:K25"/>
    <mergeCell ref="M68:M70"/>
    <mergeCell ref="A68:A70"/>
    <mergeCell ref="B68:L70"/>
    <mergeCell ref="L59:M60"/>
    <mergeCell ref="J61:K61"/>
    <mergeCell ref="J62:K62"/>
    <mergeCell ref="L62:L67"/>
    <mergeCell ref="M62:M67"/>
    <mergeCell ref="J63:K63"/>
    <mergeCell ref="J64:K64"/>
    <mergeCell ref="J65:K65"/>
    <mergeCell ref="J66:K66"/>
    <mergeCell ref="J67:K67"/>
    <mergeCell ref="L58:M58"/>
    <mergeCell ref="A8:M8"/>
    <mergeCell ref="B9:M9"/>
    <mergeCell ref="L10:M10"/>
    <mergeCell ref="L11:M12"/>
    <mergeCell ref="J13:K13"/>
    <mergeCell ref="J14:K14"/>
    <mergeCell ref="L14:L19"/>
    <mergeCell ref="M14:M19"/>
    <mergeCell ref="J15:K15"/>
    <mergeCell ref="J16:K16"/>
    <mergeCell ref="J17:K17"/>
    <mergeCell ref="J18:K18"/>
    <mergeCell ref="J19:K19"/>
    <mergeCell ref="A56:M56"/>
    <mergeCell ref="B57:M57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honeticPr fontId="19" type="noConversion"/>
  <pageMargins left="0.32" right="0.25" top="0.17" bottom="0.17" header="0.31496062992125984" footer="0.31496062992125984"/>
  <pageSetup paperSize="9" scale="4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748D7-DA20-48EA-BD5D-CA3BB075F68B}">
  <sheetPr>
    <pageSetUpPr fitToPage="1"/>
  </sheetPr>
  <dimension ref="A1:S34"/>
  <sheetViews>
    <sheetView tabSelected="1" topLeftCell="A10" zoomScale="65" zoomScaleNormal="65" workbookViewId="0">
      <selection activeCell="T16" sqref="T16"/>
    </sheetView>
  </sheetViews>
  <sheetFormatPr defaultRowHeight="12.75"/>
  <cols>
    <col min="1" max="1" width="49" customWidth="1"/>
    <col min="2" max="2" width="14" customWidth="1"/>
    <col min="3" max="7" width="16.1640625" customWidth="1"/>
    <col min="8" max="8" width="16" customWidth="1"/>
    <col min="9" max="9" width="22.83203125" customWidth="1"/>
    <col min="10" max="11" width="8.83203125" customWidth="1"/>
    <col min="12" max="12" width="39" customWidth="1"/>
    <col min="13" max="13" width="35.6640625" customWidth="1"/>
    <col min="19" max="19" width="19.83203125" customWidth="1"/>
  </cols>
  <sheetData>
    <row r="1" spans="1:13" ht="79.900000000000006" customHeight="1">
      <c r="A1" s="53"/>
      <c r="B1" s="54"/>
      <c r="C1" s="55" t="str">
        <f>'Chân ghế A  - Trái'!$C$1:$I$1</f>
        <v>GO ROUTER # LỘ TRÌNH SẢN XUẤT</v>
      </c>
      <c r="D1" s="56"/>
      <c r="E1" s="56"/>
      <c r="F1" s="56"/>
      <c r="G1" s="56"/>
      <c r="H1" s="56"/>
      <c r="I1" s="56"/>
      <c r="J1" s="42" t="str">
        <f>'Chân ghế A  - Trái'!J1:M1</f>
        <v>Mã số: SX-1/BM1
Lần ban hành: 1
Ngày BH: 7/9/2026</v>
      </c>
      <c r="K1" s="42"/>
      <c r="L1" s="42"/>
      <c r="M1" s="43"/>
    </row>
    <row r="2" spans="1:13" ht="30" customHeight="1">
      <c r="A2" s="68" t="str">
        <f>'Chân ghế A  - Trái'!$A$2:$B$2</f>
        <v>PO NUMBER:</v>
      </c>
      <c r="B2" s="69"/>
      <c r="C2" s="74">
        <f>'Chân ghế A  - Trái'!C2:F2</f>
        <v>6126</v>
      </c>
      <c r="D2" s="75"/>
      <c r="E2" s="75"/>
      <c r="F2" s="76"/>
      <c r="G2" s="70" t="str">
        <f>'Chân ghế A  - Trái'!$G$2:$H$3</f>
        <v>LOẠI ĐƠN HÀNG</v>
      </c>
      <c r="H2" s="71"/>
      <c r="I2" s="70" t="str">
        <f>'Chân ghế A  - Trái'!$I$2:$I$3</f>
        <v>SỐ LƯỢNG</v>
      </c>
      <c r="J2" s="44" t="s">
        <v>10</v>
      </c>
      <c r="K2" s="44"/>
      <c r="L2" s="44"/>
      <c r="M2" s="45"/>
    </row>
    <row r="3" spans="1:13" ht="30" customHeight="1">
      <c r="A3" s="68" t="str">
        <f>'Chân ghế A  - Trái'!A3:B3</f>
        <v>QTY:</v>
      </c>
      <c r="B3" s="69"/>
      <c r="C3" s="74">
        <f>'Chân ghế A  - Trái'!C3:F3</f>
        <v>110</v>
      </c>
      <c r="D3" s="75"/>
      <c r="E3" s="75"/>
      <c r="F3" s="76"/>
      <c r="G3" s="72"/>
      <c r="H3" s="73"/>
      <c r="I3" s="72"/>
      <c r="J3" s="44"/>
      <c r="K3" s="44"/>
      <c r="L3" s="44"/>
      <c r="M3" s="45"/>
    </row>
    <row r="4" spans="1:13" ht="30" customHeight="1">
      <c r="A4" s="68" t="str">
        <f>'Chân ghế A  - Trái'!$A$4:$B$4</f>
        <v>TÊN BẢN VẼ:</v>
      </c>
      <c r="B4" s="69"/>
      <c r="C4" s="50"/>
      <c r="D4" s="51"/>
      <c r="E4" s="51"/>
      <c r="F4" s="52"/>
      <c r="G4" s="62" t="str">
        <f>'Chân ghế A  - Trái'!$G$4:$H$6</f>
        <v xml:space="preserve">SẢN XUẤT HÀNG LOẠT </v>
      </c>
      <c r="H4" s="63"/>
      <c r="I4" s="57">
        <f>$C$3</f>
        <v>110</v>
      </c>
      <c r="J4" s="46"/>
      <c r="K4" s="46"/>
      <c r="L4" s="46"/>
      <c r="M4" s="47"/>
    </row>
    <row r="5" spans="1:13" ht="30" customHeight="1">
      <c r="A5" s="68" t="str">
        <f>'Chân ghế A  - Trái'!$A$5:$B$5</f>
        <v>MÃ BẢN VẼ:</v>
      </c>
      <c r="B5" s="69"/>
      <c r="C5" s="50"/>
      <c r="D5" s="51"/>
      <c r="E5" s="51"/>
      <c r="F5" s="52"/>
      <c r="G5" s="64"/>
      <c r="H5" s="65"/>
      <c r="I5" s="58"/>
      <c r="J5" s="46"/>
      <c r="K5" s="46"/>
      <c r="L5" s="46"/>
      <c r="M5" s="47"/>
    </row>
    <row r="6" spans="1:13" ht="61.5" customHeight="1">
      <c r="A6" s="77" t="str">
        <f>'Chân ghế A  - Trái'!$A$6:$B$6</f>
        <v>CHÚ Ý:</v>
      </c>
      <c r="B6" s="78"/>
      <c r="C6" s="79"/>
      <c r="D6" s="80"/>
      <c r="E6" s="80"/>
      <c r="F6" s="81"/>
      <c r="G6" s="66"/>
      <c r="H6" s="67"/>
      <c r="I6" s="59"/>
      <c r="J6" s="46"/>
      <c r="K6" s="46"/>
      <c r="L6" s="46"/>
      <c r="M6" s="47"/>
    </row>
    <row r="7" spans="1:13" ht="24.6" customHeight="1" thickBot="1">
      <c r="A7" s="29"/>
      <c r="B7" s="30"/>
      <c r="C7" s="31"/>
      <c r="D7" s="31"/>
      <c r="E7" s="31"/>
      <c r="F7" s="31"/>
      <c r="G7" s="31"/>
      <c r="H7" s="31"/>
      <c r="I7" s="31"/>
      <c r="J7" s="32"/>
      <c r="K7" s="33"/>
      <c r="L7" s="33"/>
      <c r="M7" s="34"/>
    </row>
    <row r="8" spans="1:13" ht="30" customHeight="1" thickBot="1">
      <c r="A8" s="111" t="s">
        <v>157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/>
    </row>
    <row r="9" spans="1:13" ht="30" customHeight="1" thickBot="1">
      <c r="A9" s="5" t="str">
        <f ca="1">$A$9</f>
        <v>Part Number ( Mã bản vẽ )</v>
      </c>
      <c r="B9" s="122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4"/>
    </row>
    <row r="10" spans="1:13" ht="30" customHeight="1">
      <c r="A10" s="23" t="str">
        <f ca="1">$A$10</f>
        <v>Ngày/Tháng/Năm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25" t="str">
        <f>'Chân ghế A  - Trái'!$L$10:$M$10</f>
        <v>Thời gian Setup ( phút )</v>
      </c>
      <c r="M10" s="126"/>
    </row>
    <row r="11" spans="1:13" ht="30" customHeight="1">
      <c r="A11" s="25" t="str">
        <f ca="1">$A$11</f>
        <v>SETUP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105">
        <v>0</v>
      </c>
      <c r="M11" s="106"/>
    </row>
    <row r="12" spans="1:13" ht="30" customHeight="1" thickBot="1">
      <c r="A12" s="27" t="str">
        <f ca="1">$A$12</f>
        <v>Nhân viên Setup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107"/>
      <c r="M12" s="108"/>
    </row>
    <row r="13" spans="1:13" ht="50.1" customHeight="1">
      <c r="A13" s="15" t="str">
        <f ca="1">$A$13</f>
        <v>Ngày/Tháng/Năm</v>
      </c>
      <c r="B13" s="16"/>
      <c r="C13" s="16"/>
      <c r="D13" s="16"/>
      <c r="E13" s="16"/>
      <c r="F13" s="16"/>
      <c r="G13" s="16"/>
      <c r="H13" s="16"/>
      <c r="I13" s="16"/>
      <c r="J13" s="92" t="s">
        <v>13</v>
      </c>
      <c r="K13" s="127"/>
      <c r="L13" s="17" t="str">
        <f>'Chân ghế A  - Trái'!$L$13</f>
        <v>Thời gian gia công / sản phẩm (s)</v>
      </c>
      <c r="M13" s="18" t="str">
        <f>'Chân ghế A  - Trái'!$M$13</f>
        <v>Tổng thời gian gia công dự kiến ( giờ )</v>
      </c>
    </row>
    <row r="14" spans="1:13" ht="30" customHeight="1">
      <c r="A14" s="9" t="str">
        <f ca="1">$A$14</f>
        <v>Thời gian gia công</v>
      </c>
      <c r="B14" s="10"/>
      <c r="C14" s="10"/>
      <c r="D14" s="10"/>
      <c r="E14" s="10"/>
      <c r="F14" s="10"/>
      <c r="G14" s="10"/>
      <c r="H14" s="10"/>
      <c r="I14" s="10"/>
      <c r="J14" s="94"/>
      <c r="K14" s="128"/>
      <c r="L14" s="117">
        <v>60</v>
      </c>
      <c r="M14" s="131">
        <f>$I$4*L14*2/3600+L11/60</f>
        <v>3.6666666666666665</v>
      </c>
    </row>
    <row r="15" spans="1:13" ht="30" customHeight="1">
      <c r="A15" s="9" t="str">
        <f ca="1">$A$15</f>
        <v>Hàng đạt:</v>
      </c>
      <c r="B15" s="10"/>
      <c r="C15" s="10"/>
      <c r="D15" s="21"/>
      <c r="E15" s="10"/>
      <c r="F15" s="10"/>
      <c r="G15" s="10"/>
      <c r="H15" s="10"/>
      <c r="I15" s="10"/>
      <c r="J15" s="94"/>
      <c r="K15" s="128"/>
      <c r="L15" s="129"/>
      <c r="M15" s="132"/>
    </row>
    <row r="16" spans="1:13" ht="30" customHeight="1">
      <c r="A16" s="11" t="str">
        <f ca="1">$A$16</f>
        <v>Hàng lỗi:</v>
      </c>
      <c r="B16" s="12"/>
      <c r="C16" s="12"/>
      <c r="D16" s="12"/>
      <c r="E16" s="12"/>
      <c r="F16" s="12"/>
      <c r="G16" s="12"/>
      <c r="H16" s="12"/>
      <c r="I16" s="12"/>
      <c r="J16" s="94"/>
      <c r="K16" s="128"/>
      <c r="L16" s="129"/>
      <c r="M16" s="132"/>
    </row>
    <row r="17" spans="1:19" ht="30" customHeight="1">
      <c r="A17" s="11" t="str">
        <f ca="1">$A$17</f>
        <v>Tổng số lượng sản xuất:</v>
      </c>
      <c r="B17" s="12"/>
      <c r="C17" s="12"/>
      <c r="D17" s="12"/>
      <c r="E17" s="12"/>
      <c r="F17" s="12"/>
      <c r="G17" s="12"/>
      <c r="H17" s="12"/>
      <c r="I17" s="12"/>
      <c r="J17" s="94"/>
      <c r="K17" s="128"/>
      <c r="L17" s="129"/>
      <c r="M17" s="132"/>
    </row>
    <row r="18" spans="1:19" ht="30" customHeight="1">
      <c r="A18" s="13" t="str">
        <f ca="1">$A$18</f>
        <v>Nhân viên SX:</v>
      </c>
      <c r="B18" s="14"/>
      <c r="C18" s="14"/>
      <c r="D18" s="14"/>
      <c r="E18" s="14"/>
      <c r="F18" s="14"/>
      <c r="G18" s="14"/>
      <c r="H18" s="14"/>
      <c r="I18" s="14"/>
      <c r="J18" s="134"/>
      <c r="K18" s="128"/>
      <c r="L18" s="129"/>
      <c r="M18" s="132"/>
    </row>
    <row r="19" spans="1:19" ht="30" customHeight="1" thickBot="1">
      <c r="A19" s="19" t="str">
        <f ca="1">$A$19</f>
        <v>Nhân viên QC:</v>
      </c>
      <c r="B19" s="20"/>
      <c r="C19" s="20"/>
      <c r="D19" s="20"/>
      <c r="E19" s="20"/>
      <c r="F19" s="20"/>
      <c r="G19" s="20"/>
      <c r="H19" s="20"/>
      <c r="I19" s="20"/>
      <c r="J19" s="135"/>
      <c r="K19" s="136"/>
      <c r="L19" s="130"/>
      <c r="M19" s="133"/>
    </row>
    <row r="20" spans="1:19" ht="39.950000000000003" customHeight="1" thickBot="1">
      <c r="A20" s="111" t="s">
        <v>158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3"/>
      <c r="S20" s="40"/>
    </row>
    <row r="21" spans="1:19" ht="30" customHeight="1" thickBot="1">
      <c r="A21" s="5" t="str">
        <f ca="1">$A$9</f>
        <v>Part Number ( Mã bản vẽ )</v>
      </c>
      <c r="B21" s="122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4"/>
    </row>
    <row r="22" spans="1:19" ht="30" customHeight="1">
      <c r="A22" s="23" t="str">
        <f ca="1">$A$10</f>
        <v>Ngày/Tháng/Năm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125" t="str">
        <f>'Chân ghế A  - Trái'!$L$10:$M$10</f>
        <v>Thời gian Setup ( phút )</v>
      </c>
      <c r="M22" s="126"/>
    </row>
    <row r="23" spans="1:19" ht="30" customHeight="1">
      <c r="A23" s="25" t="str">
        <f ca="1">$A$11</f>
        <v>SETUP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105">
        <v>0</v>
      </c>
      <c r="M23" s="106"/>
    </row>
    <row r="24" spans="1:19" ht="30" customHeight="1" thickBot="1">
      <c r="A24" s="27" t="str">
        <f ca="1">$A$12</f>
        <v>Nhân viên Setup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107"/>
      <c r="M24" s="108"/>
    </row>
    <row r="25" spans="1:19" ht="49.9" customHeight="1">
      <c r="A25" s="15" t="str">
        <f ca="1">$A$13</f>
        <v>Ngày/Tháng/Năm</v>
      </c>
      <c r="B25" s="16"/>
      <c r="C25" s="16"/>
      <c r="D25" s="16"/>
      <c r="E25" s="16"/>
      <c r="F25" s="16"/>
      <c r="G25" s="16"/>
      <c r="H25" s="16"/>
      <c r="I25" s="16"/>
      <c r="J25" s="92" t="s">
        <v>13</v>
      </c>
      <c r="K25" s="127"/>
      <c r="L25" s="17" t="str">
        <f>'Chân ghế A  - Trái'!$L$13</f>
        <v>Thời gian gia công / sản phẩm (s)</v>
      </c>
      <c r="M25" s="18" t="str">
        <f>'Chân ghế A  - Trái'!$M$13</f>
        <v>Tổng thời gian gia công dự kiến ( giờ )</v>
      </c>
    </row>
    <row r="26" spans="1:19" ht="30" customHeight="1">
      <c r="A26" s="9" t="str">
        <f ca="1">$A$14</f>
        <v>Thời gian gia công</v>
      </c>
      <c r="B26" s="10"/>
      <c r="C26" s="10"/>
      <c r="D26" s="10"/>
      <c r="E26" s="10"/>
      <c r="F26" s="10"/>
      <c r="G26" s="10"/>
      <c r="H26" s="10"/>
      <c r="I26" s="10"/>
      <c r="J26" s="94"/>
      <c r="K26" s="128"/>
      <c r="L26" s="117">
        <v>300</v>
      </c>
      <c r="M26" s="131">
        <f>$I$4*L26/3600+L23/60</f>
        <v>9.1666666666666661</v>
      </c>
    </row>
    <row r="27" spans="1:19" ht="30" customHeight="1">
      <c r="A27" s="9" t="str">
        <f ca="1">$A$15</f>
        <v>Hàng đạt:</v>
      </c>
      <c r="B27" s="10"/>
      <c r="C27" s="10"/>
      <c r="D27" s="21"/>
      <c r="E27" s="10"/>
      <c r="F27" s="10"/>
      <c r="G27" s="10"/>
      <c r="H27" s="10"/>
      <c r="I27" s="10"/>
      <c r="J27" s="94"/>
      <c r="K27" s="128"/>
      <c r="L27" s="129"/>
      <c r="M27" s="132"/>
    </row>
    <row r="28" spans="1:19" ht="30" customHeight="1">
      <c r="A28" s="11" t="str">
        <f ca="1">$A$16</f>
        <v>Hàng lỗi:</v>
      </c>
      <c r="B28" s="12"/>
      <c r="C28" s="12"/>
      <c r="D28" s="12"/>
      <c r="E28" s="12"/>
      <c r="F28" s="12"/>
      <c r="G28" s="12"/>
      <c r="H28" s="12"/>
      <c r="I28" s="12"/>
      <c r="J28" s="94"/>
      <c r="K28" s="128"/>
      <c r="L28" s="129"/>
      <c r="M28" s="132"/>
    </row>
    <row r="29" spans="1:19" ht="30" customHeight="1">
      <c r="A29" s="11" t="str">
        <f ca="1">$A$17</f>
        <v>Tổng số lượng sản xuất:</v>
      </c>
      <c r="B29" s="12"/>
      <c r="C29" s="12"/>
      <c r="D29" s="12"/>
      <c r="E29" s="12"/>
      <c r="F29" s="12"/>
      <c r="G29" s="12"/>
      <c r="H29" s="12"/>
      <c r="I29" s="12"/>
      <c r="J29" s="94"/>
      <c r="K29" s="128"/>
      <c r="L29" s="129"/>
      <c r="M29" s="132"/>
    </row>
    <row r="30" spans="1:19" ht="30" customHeight="1">
      <c r="A30" s="13" t="str">
        <f ca="1">$A$18</f>
        <v>Nhân viên SX:</v>
      </c>
      <c r="B30" s="14"/>
      <c r="C30" s="14"/>
      <c r="D30" s="14"/>
      <c r="E30" s="14"/>
      <c r="F30" s="14"/>
      <c r="G30" s="14"/>
      <c r="H30" s="14"/>
      <c r="I30" s="14"/>
      <c r="J30" s="134"/>
      <c r="K30" s="128"/>
      <c r="L30" s="129"/>
      <c r="M30" s="132"/>
    </row>
    <row r="31" spans="1:19" ht="30" customHeight="1" thickBot="1">
      <c r="A31" s="19" t="str">
        <f ca="1">$A$19</f>
        <v>Nhân viên QC:</v>
      </c>
      <c r="B31" s="20"/>
      <c r="C31" s="20"/>
      <c r="D31" s="20"/>
      <c r="E31" s="20"/>
      <c r="F31" s="20"/>
      <c r="G31" s="20"/>
      <c r="H31" s="20"/>
      <c r="I31" s="20"/>
      <c r="J31" s="135"/>
      <c r="K31" s="136"/>
      <c r="L31" s="130"/>
      <c r="M31" s="133"/>
    </row>
    <row r="32" spans="1:19" ht="50.1" customHeight="1">
      <c r="A32" s="60" t="s">
        <v>16</v>
      </c>
      <c r="B32" s="82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90"/>
    </row>
    <row r="33" spans="1:13" ht="50.1" customHeight="1">
      <c r="A33" s="60"/>
      <c r="B33" s="82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90"/>
    </row>
    <row r="34" spans="1:13" ht="50.1" customHeight="1" thickBot="1">
      <c r="A34" s="61"/>
      <c r="B34" s="84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91"/>
    </row>
  </sheetData>
  <mergeCells count="48">
    <mergeCell ref="A32:A34"/>
    <mergeCell ref="B32:L34"/>
    <mergeCell ref="M32:M34"/>
    <mergeCell ref="L23:M24"/>
    <mergeCell ref="J25:K25"/>
    <mergeCell ref="J26:K26"/>
    <mergeCell ref="L26:L31"/>
    <mergeCell ref="M26:M31"/>
    <mergeCell ref="J27:K27"/>
    <mergeCell ref="J28:K28"/>
    <mergeCell ref="J29:K29"/>
    <mergeCell ref="J30:K30"/>
    <mergeCell ref="J31:K31"/>
    <mergeCell ref="J17:K17"/>
    <mergeCell ref="J18:K18"/>
    <mergeCell ref="J19:K19"/>
    <mergeCell ref="A20:M20"/>
    <mergeCell ref="B21:M21"/>
    <mergeCell ref="L22:M22"/>
    <mergeCell ref="A8:M8"/>
    <mergeCell ref="B9:M9"/>
    <mergeCell ref="L10:M10"/>
    <mergeCell ref="L11:M12"/>
    <mergeCell ref="J13:K13"/>
    <mergeCell ref="J14:K14"/>
    <mergeCell ref="L14:L19"/>
    <mergeCell ref="M14:M19"/>
    <mergeCell ref="J15:K15"/>
    <mergeCell ref="J16:K16"/>
    <mergeCell ref="A4:B4"/>
    <mergeCell ref="C4:F4"/>
    <mergeCell ref="G4:H6"/>
    <mergeCell ref="I4:I6"/>
    <mergeCell ref="J4:M6"/>
    <mergeCell ref="A5:B5"/>
    <mergeCell ref="C5:F5"/>
    <mergeCell ref="A6:B6"/>
    <mergeCell ref="C6:F6"/>
    <mergeCell ref="A1:B1"/>
    <mergeCell ref="C1:I1"/>
    <mergeCell ref="J1:M1"/>
    <mergeCell ref="A2:B2"/>
    <mergeCell ref="C2:F2"/>
    <mergeCell ref="G2:H3"/>
    <mergeCell ref="I2:I3"/>
    <mergeCell ref="J2:M3"/>
    <mergeCell ref="A3:B3"/>
    <mergeCell ref="C3:F3"/>
  </mergeCells>
  <pageMargins left="0.32" right="0.25" top="0.17" bottom="0.17" header="0.31496062992125984" footer="0.31496062992125984"/>
  <pageSetup paperSize="9" scale="4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Chân ghế A  - Trái</vt:lpstr>
      <vt:lpstr>Chân ghế A  - Phải</vt:lpstr>
      <vt:lpstr>Chân ghế B</vt:lpstr>
      <vt:lpstr>Cung nối chân ghế - Cung lớn</vt:lpstr>
      <vt:lpstr>Cung nối chân ghế - Cung nhỏ</vt:lpstr>
      <vt:lpstr>Gân tăng cường cung ghế nhỏ</vt:lpstr>
      <vt:lpstr>Gân tăng cường cung ghế lớn</vt:lpstr>
      <vt:lpstr>Thanh khung ngồi - Trái</vt:lpstr>
      <vt:lpstr>Thanh khung ngồi - Phải</vt:lpstr>
      <vt:lpstr>Thanh la khung ngồi phía trước</vt:lpstr>
      <vt:lpstr>Thanh la khung ngồi phía sau</vt:lpstr>
      <vt:lpstr>Thanh tựa lưng ghế</vt:lpstr>
      <vt:lpstr>Tay ghế - Trái</vt:lpstr>
      <vt:lpstr>Tay ghế - Phải</vt:lpstr>
      <vt:lpstr>V kết nối tay ghế phía trước</vt:lpstr>
      <vt:lpstr>V kết nối tay ghế phía sau</vt:lpstr>
      <vt:lpstr>Thanh nối tay ghế</vt:lpstr>
      <vt:lpstr>Thanh khớp kéo</vt:lpstr>
      <vt:lpstr>Pat nối khớp kéo với khung ngồi</vt:lpstr>
      <vt:lpstr>Pat chân ghế</vt:lpstr>
      <vt:lpstr>Móc khóa</vt:lpstr>
      <vt:lpstr>Thanh omega</vt:lpstr>
      <vt:lpstr>Thanh láp nối khung ghế</vt:lpstr>
      <vt:lpstr>Thanh láp chéo phi 8 mm</vt:lpstr>
      <vt:lpstr>Chốt tay ghế</vt:lpstr>
      <vt:lpstr>Sơ mi ( tay ghế )</vt:lpstr>
      <vt:lpstr>Sơ mi ( thanh khung ngồi ) </vt:lpstr>
      <vt:lpstr>Hàn cung nối chân ghế - Cung nh</vt:lpstr>
      <vt:lpstr>Hàn cung nối chân ghế - Cung l</vt:lpstr>
      <vt:lpstr>Lắp ráp cụm chân ghế  bên trái</vt:lpstr>
      <vt:lpstr>Lắp ráp cụm chân ghế  bên phải</vt:lpstr>
      <vt:lpstr>Hàn láp chéo phi 8mm</vt:lpstr>
      <vt:lpstr>Hàn khung ngồi</vt:lpstr>
      <vt:lpstr>Lắp ráp khung ghế - Bước 1</vt:lpstr>
      <vt:lpstr>Hàn láp chéo với khung ghế</vt:lpstr>
      <vt:lpstr>Đóng đinh tán chân ghế</vt:lpstr>
      <vt:lpstr>Lắp ráp khung ghế - Bước 2</vt:lpstr>
      <vt:lpstr>HÀN ROBOT - Hàn vòng đệm</vt:lpstr>
      <vt:lpstr>Ráp tay ghế với khung ghế</vt:lpstr>
      <vt:lpstr>LÀM NGUỘI VÀ SỬ LÝ HOÀN THIỆN</vt:lpstr>
      <vt:lpstr>SƠN TĨNH ĐIỆN</vt:lpstr>
      <vt:lpstr>Kiểm tra  sau khi sơn </vt:lpstr>
      <vt:lpstr>Lắp ráp sau khi sơn</vt:lpstr>
      <vt:lpstr>Đóng gói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2025-11-17T09:13:34Z</cp:lastPrinted>
  <dcterms:created xsi:type="dcterms:W3CDTF">2025-05-02T08:40:07Z</dcterms:created>
  <dcterms:modified xsi:type="dcterms:W3CDTF">2026-09-09T02:43:25Z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2025-01-22T00:00:00Z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2025-05-02T00:00:00Z</vt:filetime>
  </property>
  <property fmtid="{D5CDD505-2E9C-101B-9397-08002B2CF9AE}" pid="5" name="Producer">
    <vt:lpwstr>3-Heights(TM) PDF Security Shell 4.8.25.2 (http://www.pdf-tools.com)</vt:lpwstr>
  </property>
</Properties>
</file>