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firstSheet="1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24519"/>
</workbook>
</file>

<file path=xl/calcChain.xml><?xml version="1.0" encoding="utf-8"?>
<calcChain xmlns="http://schemas.openxmlformats.org/spreadsheetml/2006/main">
  <c r="B98" i="2"/>
  <c r="B102" s="1"/>
  <c r="B15" i="14"/>
  <c r="J4" i="1"/>
  <c r="J9"/>
  <c r="J2"/>
  <c r="J3"/>
  <c r="J7"/>
  <c r="J8"/>
  <c r="J6" l="1"/>
  <c r="J5" l="1"/>
  <c r="J13" l="1"/>
  <c r="L10" l="1"/>
  <c r="L9"/>
  <c r="L4"/>
  <c r="L3" l="1"/>
  <c r="L7" l="1"/>
  <c r="L2"/>
  <c r="K13"/>
  <c r="L6"/>
  <c r="L8"/>
  <c r="L5"/>
  <c r="F22" i="2"/>
  <c r="N4" i="13"/>
  <c r="D4"/>
  <c r="B4" s="1"/>
  <c r="N13"/>
  <c r="D8"/>
  <c r="D7"/>
  <c r="N8"/>
  <c r="N3"/>
  <c r="N5"/>
  <c r="N6"/>
  <c r="N7"/>
  <c r="N9"/>
  <c r="N2"/>
  <c r="D3"/>
  <c r="C20"/>
  <c r="D2"/>
  <c r="L1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104" i="2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<sst xmlns="http://schemas.openxmlformats.org/spreadsheetml/2006/main" count="518" uniqueCount="278">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</sst>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1330340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264</v>
      </c>
      <c r="J2" s="24">
        <f>2706+126199+15796+150-50000-67274-20000</f>
        <v>7577</v>
      </c>
      <c r="K2" s="13"/>
      <c r="L2" s="8">
        <f>J2-K2</f>
        <v>7577</v>
      </c>
      <c r="M2" t="s">
        <v>251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263</v>
      </c>
      <c r="J3" s="24">
        <f>SUM(36474+89544+19810+4960+350-50000-50000-50000+37965)</f>
        <v>39103</v>
      </c>
      <c r="K3" s="13"/>
      <c r="L3" s="8">
        <f>J3-K3</f>
        <v>39103</v>
      </c>
      <c r="M3" t="s">
        <v>251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260</v>
      </c>
      <c r="J4" s="24">
        <f>SUM(16297+16704+27270-20000)</f>
        <v>40271</v>
      </c>
      <c r="K4" s="13"/>
      <c r="L4" s="8">
        <f>J4</f>
        <v>40271</v>
      </c>
      <c r="M4" t="s">
        <v>251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261</v>
      </c>
      <c r="J5" s="24">
        <f>89244-23891-65000</f>
        <v>353</v>
      </c>
      <c r="K5" s="8"/>
      <c r="L5" s="8">
        <f>J5-K5</f>
        <v>353</v>
      </c>
      <c r="M5" t="s">
        <v>251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256</v>
      </c>
      <c r="J6" s="24">
        <f>SUM(36824-20000+18130)</f>
        <v>34954</v>
      </c>
      <c r="K6" s="8"/>
      <c r="L6" s="8">
        <f>J6</f>
        <v>34954</v>
      </c>
      <c r="M6" t="s">
        <v>251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259</v>
      </c>
      <c r="J7" s="24">
        <f>SUM(32870+100-14150-12800+21135)</f>
        <v>27155</v>
      </c>
      <c r="K7" s="8"/>
      <c r="L7" s="8">
        <f>J7-K7</f>
        <v>27155</v>
      </c>
      <c r="M7" t="s">
        <v>251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257</v>
      </c>
      <c r="J8" s="24">
        <f>98768-49000-49000+44688+7080</f>
        <v>52536</v>
      </c>
      <c r="K8" s="8"/>
      <c r="L8" s="8">
        <f>J8-K8</f>
        <v>52536</v>
      </c>
      <c r="M8" t="s">
        <v>251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262</v>
      </c>
      <c r="J9" s="24">
        <f>17530+50-6573-10000</f>
        <v>1007</v>
      </c>
      <c r="L9" s="8">
        <f>J9</f>
        <v>1007</v>
      </c>
      <c r="M9" t="s">
        <v>174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258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252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183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1330340</v>
      </c>
    </row>
    <row r="34" spans="1:2" ht="21">
      <c r="A34" s="4" t="s">
        <v>14</v>
      </c>
      <c r="B34" s="5">
        <f>B32-B31</f>
        <v>366818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206</v>
      </c>
    </row>
    <row r="4" spans="1:2">
      <c r="A4" s="52">
        <v>7610</v>
      </c>
      <c r="B4" t="s">
        <v>206</v>
      </c>
    </row>
    <row r="5" spans="1:2">
      <c r="A5">
        <v>9234</v>
      </c>
      <c r="B5" t="s">
        <v>206</v>
      </c>
    </row>
    <row r="6" spans="1:2">
      <c r="A6">
        <v>9236</v>
      </c>
      <c r="B6" t="s">
        <v>206</v>
      </c>
    </row>
    <row r="7" spans="1:2">
      <c r="A7">
        <v>9234</v>
      </c>
      <c r="B7" t="s">
        <v>206</v>
      </c>
    </row>
    <row r="8" spans="1:2">
      <c r="A8">
        <v>9408</v>
      </c>
      <c r="B8" t="s">
        <v>206</v>
      </c>
    </row>
    <row r="9" spans="1:2">
      <c r="A9">
        <v>7516</v>
      </c>
      <c r="B9" t="s">
        <v>206</v>
      </c>
    </row>
    <row r="10" spans="1:2">
      <c r="A10">
        <v>7517</v>
      </c>
      <c r="B10" t="s">
        <v>206</v>
      </c>
    </row>
    <row r="11" spans="1:2">
      <c r="A11">
        <v>7518</v>
      </c>
      <c r="B11" t="s">
        <v>206</v>
      </c>
    </row>
    <row r="12" spans="1:2">
      <c r="A12">
        <v>5539</v>
      </c>
      <c r="B12" t="s">
        <v>206</v>
      </c>
    </row>
    <row r="13" spans="1:2">
      <c r="A13">
        <v>5540</v>
      </c>
      <c r="B13" t="s">
        <v>206</v>
      </c>
    </row>
    <row r="14" spans="1:2">
      <c r="A14">
        <v>5541</v>
      </c>
      <c r="B14" t="s">
        <v>206</v>
      </c>
    </row>
    <row r="15" spans="1:2">
      <c r="A15">
        <v>5620</v>
      </c>
      <c r="B15" t="s">
        <v>206</v>
      </c>
    </row>
    <row r="16" spans="1:2">
      <c r="A16">
        <v>6428</v>
      </c>
      <c r="B16" t="s">
        <v>206</v>
      </c>
    </row>
    <row r="17" spans="1:2">
      <c r="A17">
        <v>8885</v>
      </c>
      <c r="B17" t="s">
        <v>206</v>
      </c>
    </row>
    <row r="18" spans="1:2">
      <c r="A18">
        <v>7667</v>
      </c>
      <c r="B18" t="s">
        <v>206</v>
      </c>
    </row>
    <row r="19" spans="1:2">
      <c r="A19">
        <v>10604</v>
      </c>
      <c r="B19" t="s">
        <v>206</v>
      </c>
    </row>
    <row r="20" spans="1:2">
      <c r="A20">
        <v>10097</v>
      </c>
      <c r="B20" t="s">
        <v>206</v>
      </c>
    </row>
    <row r="21" spans="1:2">
      <c r="A21">
        <v>8596</v>
      </c>
      <c r="B21" t="s">
        <v>206</v>
      </c>
    </row>
    <row r="22" spans="1:2">
      <c r="A22">
        <v>7636</v>
      </c>
      <c r="B22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174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174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174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175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174</v>
      </c>
    </row>
    <row r="8" spans="1:5">
      <c r="A8" s="8" t="s">
        <v>143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209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147</v>
      </c>
      <c r="B13" s="8">
        <v>8</v>
      </c>
      <c r="C13" s="8">
        <v>970</v>
      </c>
      <c r="D13" s="8">
        <v>2820</v>
      </c>
    </row>
    <row r="14" spans="1:5">
      <c r="A14" s="8" t="s">
        <v>210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179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207</v>
      </c>
      <c r="B19" s="11"/>
      <c r="C19" s="8"/>
      <c r="D19" s="8"/>
    </row>
    <row r="20" spans="1:4">
      <c r="A20" s="8" t="s">
        <v>208</v>
      </c>
      <c r="B20" s="8">
        <v>6</v>
      </c>
      <c r="C20" s="8"/>
      <c r="D20" s="8"/>
    </row>
    <row r="21" spans="1:4">
      <c r="A21" s="8" t="s">
        <v>215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139</v>
      </c>
      <c r="B25" s="8">
        <v>4</v>
      </c>
      <c r="C25" s="8">
        <v>425</v>
      </c>
      <c r="D25" s="8"/>
    </row>
    <row r="26" spans="1:4">
      <c r="A26" s="8" t="s">
        <v>211</v>
      </c>
      <c r="B26" s="8">
        <v>4</v>
      </c>
      <c r="C26" s="8">
        <v>475</v>
      </c>
      <c r="D26" s="8"/>
    </row>
    <row r="27" spans="1:4">
      <c r="A27" s="8" t="s">
        <v>212</v>
      </c>
      <c r="B27" s="8">
        <v>4</v>
      </c>
      <c r="C27" s="8"/>
      <c r="D27" s="8"/>
    </row>
    <row r="28" spans="1:4">
      <c r="A28" s="8" t="s">
        <v>213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176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177</v>
      </c>
      <c r="B35" s="8">
        <v>20</v>
      </c>
      <c r="C35" s="8">
        <v>305</v>
      </c>
      <c r="D35" s="8">
        <v>900</v>
      </c>
      <c r="E35" s="34" t="s">
        <v>176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176</v>
      </c>
    </row>
    <row r="38" spans="1:5">
      <c r="A38" s="8" t="s">
        <v>214</v>
      </c>
      <c r="B38" s="8">
        <v>4</v>
      </c>
      <c r="C38" s="8"/>
      <c r="E38" s="34"/>
    </row>
    <row r="39" spans="1:5">
      <c r="E39" s="34" t="s">
        <v>176</v>
      </c>
    </row>
    <row r="40" spans="1:5">
      <c r="E40" s="34" t="s">
        <v>176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220</v>
      </c>
      <c r="B1">
        <v>200000</v>
      </c>
    </row>
    <row r="2" spans="1:2">
      <c r="A2" t="s">
        <v>216</v>
      </c>
      <c r="B2">
        <v>198000</v>
      </c>
    </row>
    <row r="3" spans="1:2">
      <c r="A3" t="s">
        <v>217</v>
      </c>
      <c r="B3">
        <v>7200</v>
      </c>
    </row>
    <row r="6" spans="1:2">
      <c r="B6">
        <f>SUM(B1:B5)</f>
        <v>405200</v>
      </c>
    </row>
    <row r="11" spans="1:2" ht="28.5">
      <c r="A11" s="53" t="s">
        <v>225</v>
      </c>
    </row>
    <row r="12" spans="1:2">
      <c r="A12" t="s">
        <v>221</v>
      </c>
      <c r="B12" t="s">
        <v>222</v>
      </c>
    </row>
    <row r="13" spans="1:2">
      <c r="A13" t="s">
        <v>218</v>
      </c>
      <c r="B13" t="s">
        <v>223</v>
      </c>
    </row>
    <row r="14" spans="1:2">
      <c r="A14" t="s">
        <v>219</v>
      </c>
      <c r="B14" t="s">
        <v>224</v>
      </c>
    </row>
    <row r="18" spans="1:1" ht="28.5">
      <c r="A18" s="53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227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231</v>
      </c>
      <c r="M2" t="s">
        <v>236</v>
      </c>
      <c r="N2">
        <f>B2</f>
        <v>81064</v>
      </c>
    </row>
    <row r="3" spans="1:14">
      <c r="A3" s="52" t="s">
        <v>228</v>
      </c>
      <c r="B3" s="8">
        <f t="shared" ref="B3:B8" si="0">D3-C3</f>
        <v>11545</v>
      </c>
      <c r="C3" s="8"/>
      <c r="D3" s="8">
        <f>SUM(21820-10275)</f>
        <v>11545</v>
      </c>
      <c r="F3" t="s">
        <v>231</v>
      </c>
      <c r="M3" t="s">
        <v>237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231</v>
      </c>
      <c r="M4" t="s">
        <v>238</v>
      </c>
      <c r="N4">
        <f>B4</f>
        <v>168597</v>
      </c>
    </row>
    <row r="5" spans="1:14">
      <c r="A5" s="52" t="s">
        <v>229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231</v>
      </c>
      <c r="M5" t="s">
        <v>239</v>
      </c>
      <c r="N5">
        <f t="shared" si="1"/>
        <v>19317</v>
      </c>
    </row>
    <row r="6" spans="1:14">
      <c r="A6" s="52" t="s">
        <v>230</v>
      </c>
      <c r="B6" s="8">
        <f t="shared" si="0"/>
        <v>26956</v>
      </c>
      <c r="C6" s="8"/>
      <c r="D6" s="8">
        <v>26956</v>
      </c>
      <c r="F6" t="s">
        <v>231</v>
      </c>
      <c r="M6" t="s">
        <v>240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231</v>
      </c>
      <c r="M7" t="s">
        <v>241</v>
      </c>
      <c r="N7">
        <f t="shared" si="1"/>
        <v>87289</v>
      </c>
    </row>
    <row r="8" spans="1:14">
      <c r="A8" s="52" t="s">
        <v>154</v>
      </c>
      <c r="B8" s="8">
        <f t="shared" si="0"/>
        <v>0</v>
      </c>
      <c r="C8" s="8">
        <v>41009</v>
      </c>
      <c r="D8" s="8">
        <f>SUM(70386-29377)</f>
        <v>41009</v>
      </c>
      <c r="F8" t="s">
        <v>231</v>
      </c>
      <c r="M8" t="s">
        <v>242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245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243</v>
      </c>
      <c r="N12">
        <f>SUM(N2:N10)</f>
        <v>620000</v>
      </c>
    </row>
    <row r="13" spans="1:14">
      <c r="A13" s="52"/>
      <c r="M13" t="s">
        <v>244</v>
      </c>
      <c r="N13">
        <f>SUM(9000+100000+11000)</f>
        <v>120000</v>
      </c>
    </row>
    <row r="14" spans="1:14">
      <c r="A14" s="52"/>
      <c r="M14" t="s">
        <v>233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232</v>
      </c>
      <c r="C17">
        <v>215000</v>
      </c>
      <c r="D17" t="s">
        <v>30</v>
      </c>
    </row>
    <row r="18" spans="2:4">
      <c r="B18" t="s">
        <v>233</v>
      </c>
      <c r="C18" s="7">
        <f>B11-C17-100000</f>
        <v>279768</v>
      </c>
    </row>
    <row r="20" spans="2:4">
      <c r="B20" t="s">
        <v>235</v>
      </c>
      <c r="C20">
        <f>SUM(31307+3000)</f>
        <v>34307</v>
      </c>
    </row>
    <row r="21" spans="2:4">
      <c r="B21" t="s">
        <v>234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C21" sqref="C21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265</v>
      </c>
      <c r="B1">
        <v>50000</v>
      </c>
      <c r="C1" s="14">
        <v>45218</v>
      </c>
    </row>
    <row r="2" spans="1:4">
      <c r="A2" t="s">
        <v>265</v>
      </c>
      <c r="B2">
        <v>50000</v>
      </c>
      <c r="C2" s="14">
        <v>45304</v>
      </c>
    </row>
    <row r="3" spans="1:4">
      <c r="A3" t="s">
        <v>266</v>
      </c>
      <c r="B3">
        <v>40000</v>
      </c>
      <c r="C3" s="14">
        <v>45311</v>
      </c>
    </row>
    <row r="4" spans="1:4">
      <c r="A4" t="s">
        <v>267</v>
      </c>
      <c r="B4">
        <v>1300</v>
      </c>
      <c r="C4" s="14">
        <v>45301</v>
      </c>
      <c r="D4" t="s">
        <v>269</v>
      </c>
    </row>
    <row r="5" spans="1:4">
      <c r="A5" t="s">
        <v>268</v>
      </c>
      <c r="B5">
        <v>1300</v>
      </c>
      <c r="C5" s="14">
        <v>45317</v>
      </c>
      <c r="D5" t="s">
        <v>269</v>
      </c>
    </row>
    <row r="6" spans="1:4">
      <c r="A6" t="s">
        <v>271</v>
      </c>
      <c r="B6">
        <v>236</v>
      </c>
      <c r="C6" s="14">
        <v>45315</v>
      </c>
      <c r="D6" t="s">
        <v>270</v>
      </c>
    </row>
    <row r="7" spans="1:4">
      <c r="A7" t="s">
        <v>271</v>
      </c>
      <c r="B7">
        <v>118</v>
      </c>
      <c r="C7" s="14">
        <v>45315</v>
      </c>
      <c r="D7" t="s">
        <v>270</v>
      </c>
    </row>
    <row r="8" spans="1:4">
      <c r="A8" t="s">
        <v>273</v>
      </c>
      <c r="B8">
        <v>5900</v>
      </c>
      <c r="C8" s="14">
        <v>45322</v>
      </c>
    </row>
    <row r="9" spans="1:4">
      <c r="A9" s="12" t="s">
        <v>272</v>
      </c>
      <c r="B9" s="12">
        <v>4882</v>
      </c>
      <c r="C9" s="22">
        <v>45346</v>
      </c>
      <c r="D9" s="12"/>
    </row>
    <row r="10" spans="1:4">
      <c r="A10" s="12" t="s">
        <v>274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275</v>
      </c>
    </row>
    <row r="12" spans="1:4">
      <c r="A12" t="s">
        <v>276</v>
      </c>
      <c r="B12" s="12">
        <v>40970</v>
      </c>
      <c r="C12" s="14">
        <v>45362</v>
      </c>
      <c r="D12" t="s">
        <v>277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13"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"/>
  <sheetViews>
    <sheetView tabSelected="1" topLeftCell="A23" workbookViewId="0">
      <selection activeCell="A38" sqref="A38:D104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250</v>
      </c>
    </row>
    <row r="2" spans="1:6">
      <c r="C2" s="14"/>
    </row>
    <row r="4" spans="1:6">
      <c r="B4" s="7" t="s">
        <v>248</v>
      </c>
    </row>
    <row r="5" spans="1:6">
      <c r="A5" t="s">
        <v>70</v>
      </c>
      <c r="B5">
        <v>1035</v>
      </c>
      <c r="C5" s="14">
        <v>45097</v>
      </c>
      <c r="D5" s="14" t="s">
        <v>249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B104</f>
        <v>61154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117239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180</v>
      </c>
      <c r="B82" s="13">
        <v>2026</v>
      </c>
      <c r="C82" s="14" t="s">
        <v>181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246</v>
      </c>
    </row>
    <row r="91" spans="1:4">
      <c r="A91" t="s">
        <v>70</v>
      </c>
      <c r="B91" s="13">
        <v>550</v>
      </c>
      <c r="C91" s="14">
        <v>45268</v>
      </c>
      <c r="D91" t="s">
        <v>247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70</v>
      </c>
      <c r="B96" s="13">
        <v>10000</v>
      </c>
      <c r="C96" s="14">
        <v>45369</v>
      </c>
    </row>
    <row r="97" spans="1:3">
      <c r="A97" t="s">
        <v>70</v>
      </c>
      <c r="B97" s="13">
        <v>15000</v>
      </c>
      <c r="C97" s="14">
        <v>45394</v>
      </c>
    </row>
    <row r="98" spans="1:3">
      <c r="A98" t="s">
        <v>100</v>
      </c>
      <c r="B98" s="11">
        <f>SUM(B39:B97)</f>
        <v>404631</v>
      </c>
    </row>
    <row r="99" spans="1:3">
      <c r="A99" t="s">
        <v>101</v>
      </c>
      <c r="B99" s="13">
        <v>185956</v>
      </c>
      <c r="C99" t="s">
        <v>155</v>
      </c>
    </row>
    <row r="100" spans="1:3">
      <c r="B100" s="13">
        <v>76944</v>
      </c>
      <c r="C100" t="s">
        <v>182</v>
      </c>
    </row>
    <row r="101" spans="1:3">
      <c r="B101" s="13"/>
    </row>
    <row r="102" spans="1:3">
      <c r="A102" t="s">
        <v>102</v>
      </c>
      <c r="B102" s="11">
        <f>B98-B99-B100</f>
        <v>141731</v>
      </c>
    </row>
    <row r="103" spans="1:3">
      <c r="A103" t="s">
        <v>253</v>
      </c>
      <c r="B103" s="13">
        <v>80577</v>
      </c>
      <c r="C103" t="s">
        <v>254</v>
      </c>
    </row>
    <row r="104" spans="1:3">
      <c r="B104" s="11">
        <f>B102-B103</f>
        <v>61154</v>
      </c>
      <c r="C104" t="s">
        <v>255</v>
      </c>
    </row>
  </sheetData>
  <conditionalFormatting sqref="F7:F22">
    <cfRule type="containsText" dxfId="1" priority="1" operator="containsText" text="NOT YET">
      <formula>NOT(ISERROR(SEARCH("NOT YET",F7)))</formula>
    </cfRule>
    <cfRule type="containsText" dxfId="0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A32" sqref="A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174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174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174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175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174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143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146</v>
      </c>
      <c r="B20" s="8">
        <v>4</v>
      </c>
      <c r="C20" s="8">
        <v>915</v>
      </c>
      <c r="D20" s="8">
        <v>915</v>
      </c>
    </row>
    <row r="21" spans="1:4">
      <c r="A21" s="8" t="s">
        <v>147</v>
      </c>
      <c r="B21" s="8">
        <v>4</v>
      </c>
      <c r="C21" s="8">
        <v>970</v>
      </c>
      <c r="D21" s="8">
        <v>2820</v>
      </c>
    </row>
    <row r="22" spans="1:4">
      <c r="A22" s="8" t="s">
        <v>148</v>
      </c>
      <c r="B22" s="8">
        <v>4</v>
      </c>
      <c r="C22" s="8">
        <v>1060</v>
      </c>
      <c r="D22" s="8"/>
    </row>
    <row r="23" spans="1:4">
      <c r="A23" s="8" t="s">
        <v>178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179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207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140</v>
      </c>
      <c r="B32" s="8">
        <v>4</v>
      </c>
      <c r="C32" s="8">
        <v>825</v>
      </c>
      <c r="D32" s="8"/>
    </row>
    <row r="33" spans="1:13">
      <c r="A33" s="8" t="s">
        <v>141</v>
      </c>
      <c r="B33" s="8">
        <v>4</v>
      </c>
      <c r="C33" s="8">
        <v>450</v>
      </c>
      <c r="D33" s="8"/>
    </row>
    <row r="34" spans="1:13">
      <c r="A34" s="8" t="s">
        <v>142</v>
      </c>
      <c r="B34" s="8">
        <v>4</v>
      </c>
      <c r="C34" s="8">
        <v>675</v>
      </c>
      <c r="D34" s="8"/>
    </row>
    <row r="35" spans="1:13">
      <c r="A35" s="8" t="s">
        <v>144</v>
      </c>
      <c r="B35" s="8">
        <v>15</v>
      </c>
      <c r="C35" s="8">
        <v>450</v>
      </c>
      <c r="D35" s="8"/>
    </row>
    <row r="36" spans="1:13">
      <c r="A36" s="8" t="s">
        <v>208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139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176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176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177</v>
      </c>
      <c r="B47" s="8">
        <v>20</v>
      </c>
      <c r="C47" s="8">
        <v>305</v>
      </c>
      <c r="D47" s="8">
        <v>900</v>
      </c>
      <c r="E47" s="34" t="s">
        <v>176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176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176</v>
      </c>
      <c r="L49" s="8"/>
    </row>
    <row r="50" spans="1:12">
      <c r="A50" s="8" t="s">
        <v>145</v>
      </c>
      <c r="B50" s="8">
        <v>4</v>
      </c>
      <c r="C50" s="8">
        <v>495</v>
      </c>
      <c r="E50" s="34" t="s">
        <v>176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149</v>
      </c>
      <c r="C1" s="11" t="s">
        <v>150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152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153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151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3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184</v>
      </c>
      <c r="D1" s="37" t="s">
        <v>187</v>
      </c>
      <c r="F1" s="37" t="s">
        <v>188</v>
      </c>
      <c r="G1"/>
      <c r="H1"/>
    </row>
    <row r="2" spans="1:20">
      <c r="A2"/>
      <c r="B2" s="8" t="s">
        <v>185</v>
      </c>
      <c r="C2" s="8" t="s">
        <v>186</v>
      </c>
      <c r="D2" s="8" t="s">
        <v>185</v>
      </c>
      <c r="E2" s="8" t="s">
        <v>186</v>
      </c>
      <c r="F2" s="8" t="s">
        <v>185</v>
      </c>
      <c r="G2" s="8" t="s">
        <v>186</v>
      </c>
      <c r="H2"/>
      <c r="T2" s="8" t="s">
        <v>203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204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205</v>
      </c>
      <c r="E13" s="38" t="s">
        <v>205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205</v>
      </c>
      <c r="E14" s="38" t="s">
        <v>205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156</v>
      </c>
    </row>
    <row r="2" spans="1:10">
      <c r="A2" t="s">
        <v>13</v>
      </c>
      <c r="B2" t="s">
        <v>157</v>
      </c>
    </row>
    <row r="3" spans="1:10">
      <c r="A3" t="s">
        <v>13</v>
      </c>
      <c r="B3" t="s">
        <v>158</v>
      </c>
    </row>
    <row r="4" spans="1:10">
      <c r="A4" t="s">
        <v>13</v>
      </c>
      <c r="B4" t="s">
        <v>159</v>
      </c>
    </row>
    <row r="5" spans="1:10">
      <c r="A5" t="s">
        <v>13</v>
      </c>
      <c r="B5" t="s">
        <v>166</v>
      </c>
    </row>
    <row r="6" spans="1:10">
      <c r="A6" t="s">
        <v>13</v>
      </c>
      <c r="B6" t="s">
        <v>167</v>
      </c>
    </row>
    <row r="7" spans="1:10">
      <c r="A7" t="s">
        <v>13</v>
      </c>
      <c r="B7" t="s">
        <v>168</v>
      </c>
    </row>
    <row r="8" spans="1:10">
      <c r="A8" t="s">
        <v>13</v>
      </c>
      <c r="B8" t="s">
        <v>169</v>
      </c>
    </row>
    <row r="9" spans="1:10">
      <c r="A9" t="s">
        <v>171</v>
      </c>
      <c r="B9" t="s">
        <v>172</v>
      </c>
      <c r="I9">
        <v>52</v>
      </c>
      <c r="J9" t="s">
        <v>160</v>
      </c>
    </row>
    <row r="10" spans="1:10">
      <c r="A10" t="s">
        <v>171</v>
      </c>
      <c r="B10" t="s">
        <v>173</v>
      </c>
      <c r="I10" t="s">
        <v>170</v>
      </c>
      <c r="J10" t="s">
        <v>161</v>
      </c>
    </row>
    <row r="11" spans="1:10">
      <c r="A11" t="s">
        <v>161</v>
      </c>
      <c r="B11" t="s">
        <v>162</v>
      </c>
    </row>
    <row r="12" spans="1:10">
      <c r="A12" t="s">
        <v>161</v>
      </c>
      <c r="B12" t="s">
        <v>163</v>
      </c>
    </row>
    <row r="13" spans="1:10">
      <c r="A13" t="s">
        <v>161</v>
      </c>
      <c r="B13" t="s">
        <v>164</v>
      </c>
    </row>
    <row r="14" spans="1:10">
      <c r="A14" t="s">
        <v>161</v>
      </c>
      <c r="B1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189</v>
      </c>
    </row>
    <row r="2" spans="2:8" ht="15.75">
      <c r="B2" s="42" t="s">
        <v>194</v>
      </c>
      <c r="C2" s="42" t="s">
        <v>195</v>
      </c>
      <c r="D2" s="42"/>
      <c r="E2" s="42" t="s">
        <v>196</v>
      </c>
      <c r="F2" s="42"/>
      <c r="G2" s="42" t="s">
        <v>132</v>
      </c>
      <c r="H2" s="41"/>
    </row>
    <row r="3" spans="2:8">
      <c r="B3" s="12" t="s">
        <v>190</v>
      </c>
      <c r="C3">
        <v>492</v>
      </c>
      <c r="D3" t="s">
        <v>191</v>
      </c>
      <c r="E3">
        <v>41</v>
      </c>
      <c r="F3" t="s">
        <v>192</v>
      </c>
      <c r="G3">
        <v>124</v>
      </c>
      <c r="H3" t="s">
        <v>193</v>
      </c>
    </row>
    <row r="4" spans="2:8">
      <c r="B4" t="s">
        <v>197</v>
      </c>
      <c r="C4">
        <v>480</v>
      </c>
      <c r="D4" t="s">
        <v>191</v>
      </c>
      <c r="E4">
        <v>40</v>
      </c>
      <c r="F4" t="s">
        <v>192</v>
      </c>
      <c r="G4">
        <v>120</v>
      </c>
      <c r="H4" t="s">
        <v>193</v>
      </c>
    </row>
    <row r="5" spans="2:8">
      <c r="B5" t="s">
        <v>198</v>
      </c>
      <c r="C5">
        <v>468</v>
      </c>
      <c r="D5" t="s">
        <v>191</v>
      </c>
      <c r="G5">
        <v>118</v>
      </c>
      <c r="H5" t="s">
        <v>193</v>
      </c>
    </row>
    <row r="6" spans="2:8">
      <c r="B6" t="s">
        <v>199</v>
      </c>
      <c r="C6">
        <v>360</v>
      </c>
      <c r="D6" t="s">
        <v>191</v>
      </c>
      <c r="G6">
        <v>90</v>
      </c>
      <c r="H6" t="s">
        <v>193</v>
      </c>
    </row>
    <row r="7" spans="2:8">
      <c r="B7" t="s">
        <v>200</v>
      </c>
      <c r="C7">
        <v>228</v>
      </c>
      <c r="D7" t="s">
        <v>191</v>
      </c>
      <c r="G7">
        <v>60</v>
      </c>
      <c r="H7" t="s">
        <v>193</v>
      </c>
    </row>
    <row r="8" spans="2:8">
      <c r="B8" t="s">
        <v>201</v>
      </c>
      <c r="C8">
        <v>294</v>
      </c>
      <c r="D8" t="s">
        <v>191</v>
      </c>
      <c r="G8">
        <v>74</v>
      </c>
      <c r="H8" t="s">
        <v>193</v>
      </c>
    </row>
    <row r="15" spans="2:8">
      <c r="B15" t="s">
        <v>202</v>
      </c>
      <c r="E15">
        <v>52</v>
      </c>
      <c r="F15" t="s">
        <v>192</v>
      </c>
      <c r="G15">
        <v>168</v>
      </c>
      <c r="H15" t="s">
        <v>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2024-04-15T15:42:27Z</dcterms:modified>
</cp:coreProperties>
</file>