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24519"/>
</workbook>
</file>

<file path=xl/calcChain.xml><?xml version="1.0" encoding="utf-8"?>
<calcChain xmlns="http://schemas.openxmlformats.org/spreadsheetml/2006/main">
  <c r="E10" i="1"/>
  <c r="B3" l="1"/>
  <c r="B18" l="1"/>
  <c r="B17"/>
  <c r="B16"/>
  <c r="B15"/>
  <c r="B14" l="1"/>
  <c r="B13" l="1"/>
  <c r="B12" l="1"/>
  <c r="B11" l="1"/>
  <c r="B10" l="1"/>
  <c r="B9" l="1"/>
  <c r="B8" l="1"/>
  <c r="B7" l="1"/>
  <c r="B6" l="1"/>
  <c r="B5" l="1"/>
  <c r="B4" l="1"/>
  <c r="B2" l="1"/>
  <c r="B1" l="1"/>
  <c r="E9" s="1"/>
  <c r="B20" l="1"/>
  <c r="B21"/>
  <c r="B23" l="1"/>
</calcChain>
</file>

<file path=xl/sharedStrings.xml><?xml version="1.0" encoding="utf-8"?>
<sst xmlns="http://schemas.openxmlformats.org/spreadsheetml/2006/main" count="20" uniqueCount="20">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</sst>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40396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25032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185726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76195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25055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84335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55855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133752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17024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60572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1">
          <cell r="G1">
            <v>1553773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25980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31841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16023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-1012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202040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28430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156652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topLeftCell="A4" workbookViewId="0">
      <selection activeCell="E11" sqref="E11"/>
    </sheetView>
  </sheetViews>
  <sheetFormatPr defaultRowHeight="15"/>
  <cols>
    <col min="1" max="1" width="43.85546875" customWidth="1"/>
    <col min="2" max="2" width="17.42578125" customWidth="1"/>
    <col min="8" max="8" width="15.140625" customWidth="1"/>
    <col min="9" max="9" width="11" customWidth="1"/>
    <col min="11" max="11" width="10.5703125" customWidth="1"/>
    <col min="12" max="12" width="17.42578125" bestFit="1" customWidth="1"/>
  </cols>
  <sheetData>
    <row r="1" spans="1:14" ht="23.25">
      <c r="A1" s="2" t="s">
        <v>0</v>
      </c>
      <c r="B1" s="3">
        <f>[1]Sheet1!$E$38</f>
        <v>40396</v>
      </c>
    </row>
    <row r="2" spans="1:14" ht="23.25">
      <c r="A2" s="2" t="s">
        <v>1</v>
      </c>
      <c r="B2" s="3">
        <f>[2]Sheet1!$E$38</f>
        <v>25980</v>
      </c>
    </row>
    <row r="3" spans="1:14" ht="23.25">
      <c r="A3" s="2" t="s">
        <v>13</v>
      </c>
      <c r="B3" s="3">
        <f>[3]Sheet1!$E$38</f>
        <v>0</v>
      </c>
    </row>
    <row r="4" spans="1:14" ht="23.25">
      <c r="A4" s="2" t="s">
        <v>2</v>
      </c>
      <c r="B4" s="2">
        <f>[4]Sheet1!$E$38</f>
        <v>31841</v>
      </c>
    </row>
    <row r="5" spans="1:14" ht="23.25">
      <c r="A5" s="2" t="s">
        <v>3</v>
      </c>
      <c r="B5" s="2">
        <f>[5]Sheet1!$E$38</f>
        <v>16023</v>
      </c>
    </row>
    <row r="6" spans="1:14" ht="23.25">
      <c r="A6" s="2" t="s">
        <v>4</v>
      </c>
      <c r="B6" s="2">
        <f>[6]Sheet1!$E$38</f>
        <v>-1012</v>
      </c>
    </row>
    <row r="7" spans="1:14" ht="23.25">
      <c r="A7" s="2" t="s">
        <v>5</v>
      </c>
      <c r="B7" s="2">
        <f>[7]Sheet1!$E$38</f>
        <v>202040</v>
      </c>
    </row>
    <row r="8" spans="1:14" ht="23.25">
      <c r="A8" s="2" t="s">
        <v>6</v>
      </c>
      <c r="B8" s="2">
        <f>[8]Sheet1!$E$38</f>
        <v>28430</v>
      </c>
      <c r="I8" s="7"/>
      <c r="J8" s="7"/>
      <c r="N8" s="7"/>
    </row>
    <row r="9" spans="1:14" ht="23.25">
      <c r="A9" s="2" t="s">
        <v>7</v>
      </c>
      <c r="B9" s="2">
        <f>[9]Sheet1!$E$38</f>
        <v>156652</v>
      </c>
      <c r="E9">
        <f>SUM(B1,B2,B3,B4,B5,B7,B8,B9,B13,B14,B16,B17,B18)</f>
        <v>822100</v>
      </c>
      <c r="H9" s="7"/>
    </row>
    <row r="10" spans="1:14" ht="23.25">
      <c r="A10" s="2" t="s">
        <v>8</v>
      </c>
      <c r="B10" s="2">
        <f>[10]Sheet1!$E$38</f>
        <v>25032</v>
      </c>
      <c r="E10">
        <f>SUM(B6,B12,B11)</f>
        <v>260909</v>
      </c>
      <c r="H10" s="7"/>
    </row>
    <row r="11" spans="1:14" ht="23.25">
      <c r="A11" s="2" t="s">
        <v>15</v>
      </c>
      <c r="B11" s="2">
        <f>[11]Sheet1!$E$38</f>
        <v>185726</v>
      </c>
      <c r="H11" s="7"/>
    </row>
    <row r="12" spans="1:14" ht="23.25">
      <c r="A12" s="2" t="s">
        <v>9</v>
      </c>
      <c r="B12" s="2">
        <f>[12]Sheet1!$E$38</f>
        <v>76195</v>
      </c>
      <c r="L12" s="7"/>
      <c r="M12" s="7"/>
    </row>
    <row r="13" spans="1:14" ht="23.25">
      <c r="A13" s="2" t="s">
        <v>10</v>
      </c>
      <c r="B13" s="2">
        <f>[13]Sheet1!$E$38</f>
        <v>25055</v>
      </c>
    </row>
    <row r="14" spans="1:14" ht="23.25">
      <c r="A14" s="2" t="s">
        <v>11</v>
      </c>
      <c r="B14" s="2">
        <f>[14]Sheet1!$E$38</f>
        <v>84335</v>
      </c>
      <c r="L14" s="7"/>
    </row>
    <row r="15" spans="1:14" ht="23.25">
      <c r="A15" s="2" t="s">
        <v>12</v>
      </c>
      <c r="B15" s="2">
        <f>[15]Sheet1!$E$38</f>
        <v>55855</v>
      </c>
      <c r="L15" s="7"/>
    </row>
    <row r="16" spans="1:14" ht="23.25">
      <c r="A16" s="2" t="s">
        <v>16</v>
      </c>
      <c r="B16" s="2">
        <f>[16]Sheet1!$E$38</f>
        <v>133752</v>
      </c>
      <c r="K16" s="7"/>
      <c r="L16" s="8"/>
    </row>
    <row r="17" spans="1:12" ht="33.75">
      <c r="A17" s="2" t="s">
        <v>17</v>
      </c>
      <c r="B17" s="2">
        <f>[17]Sheet1!$E$38</f>
        <v>17024</v>
      </c>
      <c r="K17" s="7"/>
      <c r="L17" s="9"/>
    </row>
    <row r="18" spans="1:12" ht="23.25">
      <c r="A18" s="2" t="s">
        <v>19</v>
      </c>
      <c r="B18" s="6">
        <f>[18]Sheet1!$E$38</f>
        <v>60572</v>
      </c>
    </row>
    <row r="20" spans="1:12" ht="23.25">
      <c r="B20" s="1">
        <f>SUM(B1:B18)</f>
        <v>1163896</v>
      </c>
    </row>
    <row r="21" spans="1:12" ht="23.25">
      <c r="B21" s="1">
        <f>[19]Sheet5!$G$1</f>
        <v>1553773</v>
      </c>
    </row>
    <row r="23" spans="1:12" ht="21">
      <c r="A23" s="4" t="s">
        <v>14</v>
      </c>
      <c r="B23" s="5">
        <f>B21-B20</f>
        <v>389877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2022-03-02T14:07:15Z</dcterms:modified>
</cp:coreProperties>
</file>