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24519"/>
</workbook>
</file>

<file path=xl/calcChain.xml><?xml version="1.0" encoding="utf-8"?>
<calcChain xmlns="http://schemas.openxmlformats.org/spreadsheetml/2006/main">
  <c r="J7" i="1"/>
  <c r="B8" l="1"/>
  <c r="C2" i="3" l="1"/>
  <c r="D2" s="1"/>
  <c r="C3"/>
  <c r="D9"/>
  <c r="D8"/>
  <c r="D7"/>
  <c r="D3"/>
  <c r="D4"/>
  <c r="D5"/>
  <c r="D6"/>
  <c r="D1"/>
  <c r="D11" l="1"/>
  <c r="B15" i="1" l="1"/>
  <c r="B13" l="1"/>
  <c r="B9" l="1"/>
  <c r="B13" i="2" l="1"/>
  <c r="D13"/>
  <c r="C13"/>
  <c r="C19"/>
  <c r="B24" i="1" l="1"/>
  <c r="B26"/>
  <c r="B23" l="1"/>
  <c r="B22" l="1"/>
  <c r="B21"/>
  <c r="B20"/>
  <c r="B19" l="1"/>
  <c r="B11"/>
  <c r="B3" l="1"/>
  <c r="B18" l="1"/>
  <c r="B17"/>
  <c r="B16"/>
  <c r="B14" l="1"/>
  <c r="B10" l="1"/>
  <c r="E13" s="1"/>
  <c r="B7" l="1"/>
  <c r="B6" l="1"/>
  <c r="B5" l="1"/>
  <c r="B4" l="1"/>
  <c r="B2" l="1"/>
  <c r="E12" s="1"/>
  <c r="B1" l="1"/>
  <c r="E10" l="1"/>
  <c r="B12" l="1"/>
  <c r="B25" l="1"/>
  <c r="E11"/>
  <c r="E15" l="1"/>
  <c r="B28"/>
</calcChain>
</file>

<file path=xl/sharedStrings.xml><?xml version="1.0" encoding="utf-8"?>
<sst xmlns="http://schemas.openxmlformats.org/spreadsheetml/2006/main" count="498" uniqueCount="197">
  <si>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</si>
  <si>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</si>
  <si>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</si>
  <si>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</si>
  <si>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</si>
  <si>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</si>
  <si>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</si>
  <si>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</si>
  <si>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</si>
  <si>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</si>
  <si>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</si>
  <si>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</si>
  <si>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</si>
  <si>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</si>
  <si>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</si>
  <si>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</si>
  <si>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</si>
  <si>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</si>
  <si>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</si>
  <si>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</si>
  <si>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</si>
  <si>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</si>
  <si>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</si>
  <si>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</si>
  <si>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</si>
  <si>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</si>
  <si>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</si>
  <si>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</si>
  <si>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</si>
  <si>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</si>
  <si>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</si>
  <si>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</si>
  <si>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</si>
  <si>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</si>
  <si>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</si>
  <si>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</si>
  <si>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</si>
  <si>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</si>
  <si>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</si>
  <si>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</si>
  <si>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</si>
  <si>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</si>
  <si>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</si>
  <si>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</si>
  <si>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RECIVED</t>
  </si>
  <si>
    <t>NOT YET</t>
  </si>
  <si>
    <t xml:space="preserve"> </t>
  </si>
  <si>
    <t>2 main 1</t>
  </si>
  <si>
    <t>PENDING</t>
  </si>
  <si>
    <t>CASH</t>
  </si>
  <si>
    <t>NEFT</t>
  </si>
  <si>
    <t>NEEDED IN NEFT</t>
  </si>
  <si>
    <t>NEEDED IN CASH</t>
  </si>
  <si>
    <t>racket</t>
  </si>
  <si>
    <t>COCK</t>
  </si>
  <si>
    <t>'</t>
  </si>
  <si>
    <t>Swati</t>
  </si>
  <si>
    <t>SUGAR</t>
  </si>
  <si>
    <t>5kg</t>
  </si>
  <si>
    <t>CHAI PATTI</t>
  </si>
  <si>
    <t>3packt</t>
  </si>
  <si>
    <t>COLGATE TOOTHPASTE</t>
  </si>
  <si>
    <t>2p.</t>
  </si>
  <si>
    <t>TOOTH BRUSH</t>
  </si>
  <si>
    <t>4p</t>
  </si>
  <si>
    <t>ALLOUT REFILE</t>
  </si>
  <si>
    <t>WHEEL SURF</t>
  </si>
  <si>
    <t>3p</t>
  </si>
  <si>
    <t>WHEEL SOAP</t>
  </si>
  <si>
    <t>GHADI SURF</t>
  </si>
  <si>
    <t>LUX SOAP</t>
  </si>
  <si>
    <t>VIM BAR</t>
  </si>
  <si>
    <t>2p</t>
  </si>
  <si>
    <t>HEAD AND SHOLDER SHAMPOO</t>
  </si>
  <si>
    <t>PEARCE SOAP</t>
  </si>
  <si>
    <t>MARIE BISCUIT</t>
  </si>
  <si>
    <t>TOSH</t>
  </si>
  <si>
    <t>TATA NAMAK</t>
  </si>
  <si>
    <t>KALI MIRCH</t>
  </si>
  <si>
    <t>1pav.</t>
  </si>
  <si>
    <t>POHA</t>
  </si>
  <si>
    <t>1p</t>
  </si>
  <si>
    <t>PASTA</t>
  </si>
  <si>
    <t>2pac.</t>
  </si>
  <si>
    <t>MAGGIE MASALA</t>
  </si>
  <si>
    <t>MAGGIE TOMATO SAUCE</t>
  </si>
  <si>
    <t>1bot</t>
  </si>
  <si>
    <t>MAGGIE</t>
  </si>
  <si>
    <t>EVEREST PAV BHAJI MASALA</t>
  </si>
  <si>
    <t>EVEREST SABHAR MASALA</t>
  </si>
  <si>
    <t>UDAD DAAL</t>
  </si>
  <si>
    <t>2kg</t>
  </si>
  <si>
    <t>JEERA</t>
  </si>
  <si>
    <t>1pav</t>
  </si>
  <si>
    <t>KALE CHANE</t>
  </si>
  <si>
    <t>1kg</t>
  </si>
  <si>
    <t>RAJMA</t>
  </si>
  <si>
    <t>SOYABEAN BAADI</t>
  </si>
  <si>
    <t>1 packet</t>
  </si>
  <si>
    <t>GUD</t>
  </si>
  <si>
    <t>FUL PATASHA</t>
  </si>
  <si>
    <t>1pac</t>
  </si>
  <si>
    <t>BADI ELACHI</t>
  </si>
  <si>
    <t>AMCHUR POWDER</t>
  </si>
  <si>
    <t>RIN BAR BLUE</t>
  </si>
  <si>
    <t>KALI URAD DAAL</t>
  </si>
  <si>
    <t>DHULI MOONG DAAL</t>
  </si>
  <si>
    <t xml:space="preserve">KHAS KHAS    </t>
  </si>
  <si>
    <t>25 GM</t>
  </si>
  <si>
    <t>EVEREST CHOLE MASALA</t>
  </si>
  <si>
    <t>1 BOX</t>
  </si>
  <si>
    <t>JHURGA DAAL</t>
  </si>
  <si>
    <t>1 KG</t>
  </si>
  <si>
    <t>SAFED MAATAR</t>
  </si>
  <si>
    <t>2 KG</t>
  </si>
  <si>
    <t>COCONUT OIL MEDIUM</t>
  </si>
  <si>
    <t>SURF EX</t>
  </si>
  <si>
    <t>1 PACKET</t>
  </si>
  <si>
    <t>MARIE BISCUIT BISK FARM</t>
  </si>
  <si>
    <t>Ravina</t>
  </si>
  <si>
    <t>PARACHUTE OIL</t>
  </si>
  <si>
    <t>SUJI</t>
  </si>
  <si>
    <t>1small</t>
  </si>
  <si>
    <t>Half kg</t>
  </si>
  <si>
    <t>GARNIER BLACK COLOR</t>
  </si>
  <si>
    <t>2 packets</t>
  </si>
  <si>
    <t>BHUNJI SEVAI</t>
  </si>
  <si>
    <t>KABULI CHOLE</t>
  </si>
  <si>
    <t>MAGAJ BEEJ</t>
  </si>
  <si>
    <t>50gm</t>
  </si>
  <si>
    <t>KALA NAMAK</t>
  </si>
  <si>
    <t>1 kg</t>
  </si>
  <si>
    <t>Sonam</t>
  </si>
  <si>
    <t>3 kg</t>
  </si>
  <si>
    <t>KHAS KHAS</t>
  </si>
  <si>
    <t>25 g</t>
  </si>
  <si>
    <t>3packet</t>
  </si>
  <si>
    <t>AKHAROT</t>
  </si>
  <si>
    <t>BADAM</t>
  </si>
  <si>
    <t>EVEREST CHOLE MASAL</t>
  </si>
  <si>
    <t>1 PAV</t>
  </si>
  <si>
    <t>1 PACKET (GIRI)</t>
  </si>
  <si>
    <t>BLUE HARPIK</t>
  </si>
  <si>
    <t>5pacjet</t>
  </si>
  <si>
    <t>SURF XL</t>
  </si>
  <si>
    <t>1packet</t>
  </si>
  <si>
    <t>2 piece</t>
  </si>
  <si>
    <t>4packet</t>
  </si>
  <si>
    <t>CLINIC PLUS SHAMPOO</t>
  </si>
  <si>
    <t>1२ pouch</t>
  </si>
  <si>
    <t>6 packet</t>
  </si>
  <si>
    <t>2 packet</t>
  </si>
  <si>
    <t>GUNJAN MIXTURE</t>
  </si>
  <si>
    <t>2 pouch</t>
  </si>
  <si>
    <t>250 gr</t>
  </si>
  <si>
    <t>MAIDA</t>
  </si>
  <si>
    <t>6packet</t>
  </si>
  <si>
    <t>BORN VITA POUCH</t>
  </si>
  <si>
    <t>RAHAD DAAL</t>
  </si>
  <si>
    <t>2 kg</t>
  </si>
  <si>
    <t>KASHMIRI MIRCH</t>
  </si>
  <si>
    <t>Adha kg</t>
  </si>
  <si>
    <t>CHANA DAAL</t>
  </si>
  <si>
    <t>1 pav</t>
  </si>
  <si>
    <t>HAARI MOON</t>
  </si>
  <si>
    <t>250gr</t>
  </si>
  <si>
    <t>MAKKA POHA</t>
  </si>
  <si>
    <t>BIRYANI MASALA</t>
  </si>
  <si>
    <t>SAFFED MATTAR</t>
  </si>
  <si>
    <t>Deepa motwani</t>
  </si>
  <si>
    <t>DETTOL SOAP</t>
  </si>
  <si>
    <t>6 bar</t>
  </si>
  <si>
    <t>3bar</t>
  </si>
  <si>
    <t>2 bar</t>
  </si>
  <si>
    <t>30 pouch</t>
  </si>
  <si>
    <t>10 pkt</t>
  </si>
  <si>
    <t>4pkt</t>
  </si>
  <si>
    <t>3kg</t>
  </si>
  <si>
    <t>50g</t>
  </si>
  <si>
    <t>MURRA</t>
  </si>
  <si>
    <t>CHOWMIN</t>
  </si>
  <si>
    <t>,1pkt</t>
  </si>
  <si>
    <t>1pkt</t>
  </si>
  <si>
    <t>12 pouch</t>
  </si>
  <si>
    <t>2pouch</t>
  </si>
  <si>
    <t>EVERST CHART MASALA</t>
  </si>
  <si>
    <t>150g</t>
  </si>
  <si>
    <t>2pkt</t>
  </si>
  <si>
    <t>1bada pkt</t>
  </si>
  <si>
    <t>PARLE G 65GM</t>
  </si>
  <si>
    <t>6pkt parle gold</t>
  </si>
  <si>
    <t>25gm</t>
  </si>
  <si>
    <t>CORN FLOOR</t>
  </si>
  <si>
    <t xml:space="preserve">Hari moong Dal </t>
  </si>
  <si>
    <t>1/2 KG</t>
  </si>
  <si>
    <t>SAGAR UNCLE</t>
  </si>
  <si>
    <t>HASIM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</si>
</sst>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2" borderId="1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5" fillId="3" borderId="1" xfId="2" applyFont="1" applyFill="1" applyAlignment="1">
      <alignment horizontal="center"/>
    </xf>
    <xf numFmtId="0" fontId="5" fillId="3" borderId="1" xfId="2" applyFont="1" applyFill="1" applyAlignment="1">
      <alignment horizontal="left" wrapText="1" indent="1"/>
    </xf>
    <xf numFmtId="0" fontId="5" fillId="3" borderId="1" xfId="2" applyFont="1" applyFill="1" applyAlignment="1">
      <alignment horizontal="center" wrapText="1"/>
    </xf>
  </cellXfs>
  <cellStyles count="3">
    <cellStyle name="Check Cell" xfId="2" builtinId="23"/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4794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39980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1289696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15775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117972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13655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119124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zoomScale="80" zoomScaleNormal="80" workbookViewId="0">
      <selection activeCell="J8" sqref="J8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18" customWidth="1"/>
    <col min="10" max="10" width="17.42578125" bestFit="1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331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32</v>
      </c>
      <c r="J2" s="11" t="s">
        <v>49</v>
      </c>
      <c r="K2" s="11" t="s">
        <v>50</v>
      </c>
      <c r="L2" s="11"/>
      <c r="M2" s="14"/>
      <c r="N2" s="11" t="s">
        <v>51</v>
      </c>
      <c r="O2" s="11" t="s">
        <v>52</v>
      </c>
    </row>
    <row r="3" spans="1:15" ht="23.25">
      <c r="A3" s="2" t="s">
        <v>13</v>
      </c>
      <c r="B3" s="3">
        <f>[3]Sheet1!$E$38</f>
        <v>15775</v>
      </c>
      <c r="I3" s="8" t="s">
        <v>195</v>
      </c>
      <c r="J3" s="13">
        <v>49000</v>
      </c>
      <c r="K3" s="11"/>
      <c r="L3" s="13"/>
      <c r="O3" s="8"/>
    </row>
    <row r="4" spans="1:15" ht="23.25">
      <c r="A4" s="2" t="s">
        <v>2</v>
      </c>
      <c r="B4" s="2">
        <f>[4]Sheet1!$E$38</f>
        <v>117972</v>
      </c>
      <c r="I4" s="8" t="s">
        <v>2</v>
      </c>
      <c r="J4" s="13">
        <v>27000</v>
      </c>
      <c r="K4" s="13"/>
      <c r="L4" s="13"/>
      <c r="O4" s="8"/>
    </row>
    <row r="5" spans="1:15" ht="23.25">
      <c r="A5" s="2" t="s">
        <v>3</v>
      </c>
      <c r="B5" s="2">
        <f>[5]Sheet1!$E$38</f>
        <v>13655</v>
      </c>
      <c r="I5" s="8" t="s">
        <v>196</v>
      </c>
      <c r="J5" s="13">
        <v>100000</v>
      </c>
      <c r="K5" s="13"/>
      <c r="L5" s="13"/>
      <c r="O5" s="8"/>
    </row>
    <row r="6" spans="1:15" ht="23.25">
      <c r="A6" s="2" t="s">
        <v>4</v>
      </c>
      <c r="B6" s="2">
        <f>[6]Sheet1!$E$38</f>
        <v>0</v>
      </c>
      <c r="I6" s="8"/>
      <c r="J6" s="13"/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8"/>
      <c r="J7" s="8">
        <f>SUM(19000+4000+20000+3500)</f>
        <v>46500</v>
      </c>
      <c r="K7" s="13"/>
    </row>
    <row r="8" spans="1:15" ht="23.25">
      <c r="A8" s="2" t="s">
        <v>6</v>
      </c>
      <c r="B8" s="2">
        <f>[8]Sheet1!$E$38</f>
        <v>119124</v>
      </c>
      <c r="I8" s="8"/>
      <c r="J8" s="11"/>
      <c r="K8" s="11"/>
    </row>
    <row r="9" spans="1:15" ht="23.25">
      <c r="A9" s="2" t="s">
        <v>7</v>
      </c>
      <c r="B9" s="2">
        <f>[9]Sheet1!$E$38</f>
        <v>49000</v>
      </c>
      <c r="J9" s="12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326702</v>
      </c>
      <c r="F10" t="s">
        <v>22</v>
      </c>
      <c r="H10" s="7"/>
      <c r="J10" s="7"/>
      <c r="O10" s="8"/>
    </row>
    <row r="11" spans="1:15" ht="23.25">
      <c r="A11" s="2" t="s">
        <v>15</v>
      </c>
      <c r="B11" s="2">
        <f>[11]Sheet1!$E$38</f>
        <v>0</v>
      </c>
      <c r="E11">
        <f>SUM(B6,B12,B11,B21)</f>
        <v>240</v>
      </c>
      <c r="F11" t="s">
        <v>20</v>
      </c>
      <c r="H11" s="7"/>
    </row>
    <row r="12" spans="1:15" ht="23.25">
      <c r="A12" s="2" t="s">
        <v>9</v>
      </c>
      <c r="B12" s="2">
        <f>[12]Sheet1!$E$38</f>
        <v>240</v>
      </c>
      <c r="E12">
        <f>SUM(B2,B7,B14,B16,B18)</f>
        <v>59706</v>
      </c>
      <c r="F12" t="s">
        <v>21</v>
      </c>
      <c r="H12" s="7"/>
    </row>
    <row r="13" spans="1:15" ht="23.25">
      <c r="A13" s="2" t="s">
        <v>10</v>
      </c>
      <c r="B13" s="2">
        <f>[13]Sheet1!$E$38</f>
        <v>4794</v>
      </c>
      <c r="E13">
        <f>SUM(B15,B10,B24)</f>
        <v>39980</v>
      </c>
      <c r="F13" t="s">
        <v>23</v>
      </c>
    </row>
    <row r="14" spans="1:15" ht="23.25">
      <c r="A14" s="2" t="s">
        <v>11</v>
      </c>
      <c r="B14" s="2">
        <f>[14]Sheet1!$E$38</f>
        <v>59706</v>
      </c>
    </row>
    <row r="15" spans="1:15" ht="23.25">
      <c r="A15" s="2" t="s">
        <v>12</v>
      </c>
      <c r="B15" s="2">
        <f>[15]Sheet1!$E$38</f>
        <v>39980</v>
      </c>
      <c r="E15" s="7">
        <f>SUM(E10:E13)</f>
        <v>426628</v>
      </c>
      <c r="F15" s="7" t="s">
        <v>24</v>
      </c>
    </row>
    <row r="16" spans="1:15" ht="23.25">
      <c r="A16" s="2" t="s">
        <v>16</v>
      </c>
      <c r="B16" s="2">
        <f>[16]Sheet1!$E$38</f>
        <v>0</v>
      </c>
    </row>
    <row r="17" spans="1:10" ht="23.25">
      <c r="A17" s="2" t="s">
        <v>17</v>
      </c>
      <c r="B17" s="2">
        <f>[17]Sheet1!$E$38</f>
        <v>171</v>
      </c>
      <c r="J17" s="8"/>
    </row>
    <row r="18" spans="1:10" ht="23.25">
      <c r="A18" s="2" t="s">
        <v>18</v>
      </c>
      <c r="B18" s="6">
        <f>[18]Sheet1!$E$38</f>
        <v>0</v>
      </c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0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5880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B25" s="1">
        <f>SUM(B1:B24)</f>
        <v>426628</v>
      </c>
    </row>
    <row r="26" spans="1:10" ht="23.25">
      <c r="B26" s="1">
        <f>[25]Sheet5!$G$1</f>
        <v>1289696</v>
      </c>
    </row>
    <row r="28" spans="1:10" ht="21">
      <c r="A28" s="4" t="s">
        <v>14</v>
      </c>
      <c r="B28" s="5">
        <f>B26-B25</f>
        <v>863068</v>
      </c>
    </row>
    <row r="37" spans="1:2">
      <c r="A37" s="12"/>
      <c r="B37" s="12"/>
    </row>
    <row r="38" spans="1:2">
      <c r="A38" s="7"/>
      <c r="B38" s="7"/>
    </row>
    <row r="43" spans="1:2">
      <c r="A43" s="7"/>
      <c r="B43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" sqref="C1:C3"/>
    </sheetView>
  </sheetViews>
  <sheetFormatPr defaultRowHeight="15"/>
  <cols>
    <col min="8" max="8" width="12.140625" bestFit="1" customWidth="1"/>
  </cols>
  <sheetData>
    <row r="1" spans="1:8">
      <c r="A1" t="s">
        <v>53</v>
      </c>
      <c r="B1">
        <v>215</v>
      </c>
      <c r="C1">
        <v>41</v>
      </c>
      <c r="D1">
        <f>B1*C1</f>
        <v>8815</v>
      </c>
    </row>
    <row r="2" spans="1:8">
      <c r="A2" t="s">
        <v>53</v>
      </c>
      <c r="B2">
        <v>220</v>
      </c>
      <c r="C2">
        <f>14-2-6</f>
        <v>6</v>
      </c>
      <c r="D2">
        <f>B2*C2</f>
        <v>1320</v>
      </c>
    </row>
    <row r="3" spans="1:8">
      <c r="A3" t="s">
        <v>53</v>
      </c>
      <c r="B3">
        <v>137</v>
      </c>
      <c r="C3">
        <f>15-6</f>
        <v>9</v>
      </c>
      <c r="D3">
        <f t="shared" ref="D3:D6" si="0">B3*C3</f>
        <v>1233</v>
      </c>
    </row>
    <row r="4" spans="1:8">
      <c r="A4" t="s">
        <v>54</v>
      </c>
      <c r="B4">
        <v>80</v>
      </c>
      <c r="C4">
        <v>14</v>
      </c>
      <c r="D4">
        <f t="shared" si="0"/>
        <v>1120</v>
      </c>
    </row>
    <row r="5" spans="1:8">
      <c r="A5" s="18" t="s">
        <v>55</v>
      </c>
      <c r="B5">
        <v>111</v>
      </c>
      <c r="C5">
        <v>39</v>
      </c>
      <c r="D5">
        <f t="shared" si="0"/>
        <v>4329</v>
      </c>
    </row>
    <row r="6" spans="1:8">
      <c r="A6" s="18" t="s">
        <v>55</v>
      </c>
      <c r="B6">
        <v>102</v>
      </c>
      <c r="C6">
        <v>23</v>
      </c>
      <c r="D6">
        <f t="shared" si="0"/>
        <v>2346</v>
      </c>
    </row>
    <row r="7" spans="1:8">
      <c r="A7" s="18" t="s">
        <v>55</v>
      </c>
      <c r="B7">
        <v>170</v>
      </c>
      <c r="C7">
        <v>38</v>
      </c>
      <c r="D7">
        <f>B7*C7</f>
        <v>6460</v>
      </c>
    </row>
    <row r="8" spans="1:8">
      <c r="A8" s="18" t="s">
        <v>55</v>
      </c>
      <c r="B8">
        <v>185</v>
      </c>
      <c r="C8">
        <v>17</v>
      </c>
      <c r="D8">
        <f>B8*C8</f>
        <v>3145</v>
      </c>
    </row>
    <row r="9" spans="1:8">
      <c r="A9" s="18" t="s">
        <v>55</v>
      </c>
      <c r="B9">
        <v>72</v>
      </c>
      <c r="C9">
        <v>5</v>
      </c>
      <c r="D9">
        <f>B9*C9</f>
        <v>360</v>
      </c>
    </row>
    <row r="10" spans="1:8">
      <c r="H10" s="17"/>
    </row>
    <row r="11" spans="1:8">
      <c r="D11" s="7">
        <f>SUM(D1:D9)</f>
        <v>29128</v>
      </c>
    </row>
    <row r="12" spans="1:8">
      <c r="H12" s="16"/>
    </row>
    <row r="15" spans="1:8">
      <c r="H15" t="s">
        <v>46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42</v>
      </c>
      <c r="F1" s="8"/>
    </row>
    <row r="2" spans="1:7">
      <c r="A2" s="8">
        <v>6937</v>
      </c>
      <c r="B2" s="8">
        <v>3</v>
      </c>
      <c r="C2" s="8" t="s">
        <v>34</v>
      </c>
      <c r="D2" s="15">
        <v>44833</v>
      </c>
      <c r="E2" s="8" t="s">
        <v>39</v>
      </c>
      <c r="F2" s="8" t="s">
        <v>45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44</v>
      </c>
      <c r="G3" t="s">
        <v>47</v>
      </c>
    </row>
    <row r="4" spans="1:7">
      <c r="A4" s="8">
        <v>6938</v>
      </c>
      <c r="B4" s="8">
        <v>1</v>
      </c>
      <c r="C4" s="8" t="s">
        <v>35</v>
      </c>
      <c r="D4" s="15">
        <v>44833</v>
      </c>
      <c r="E4" s="8"/>
      <c r="F4" s="8" t="s">
        <v>44</v>
      </c>
    </row>
    <row r="5" spans="1:7">
      <c r="A5" s="8">
        <v>13597</v>
      </c>
      <c r="B5" s="8">
        <v>1</v>
      </c>
      <c r="C5" s="8" t="s">
        <v>43</v>
      </c>
      <c r="D5" s="15">
        <v>44832</v>
      </c>
      <c r="E5" s="8"/>
      <c r="F5" s="8" t="s">
        <v>44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44</v>
      </c>
    </row>
    <row r="7" spans="1:7">
      <c r="A7" s="8">
        <v>831</v>
      </c>
      <c r="B7" s="8">
        <v>1</v>
      </c>
      <c r="C7" s="8" t="s">
        <v>36</v>
      </c>
      <c r="D7" s="15">
        <v>44832</v>
      </c>
      <c r="E7" s="8" t="s">
        <v>40</v>
      </c>
      <c r="F7" s="8" t="s">
        <v>44</v>
      </c>
    </row>
    <row r="8" spans="1:7">
      <c r="A8" s="8">
        <v>840</v>
      </c>
      <c r="B8" s="8">
        <v>1</v>
      </c>
      <c r="C8" s="8" t="s">
        <v>37</v>
      </c>
      <c r="D8" s="15">
        <v>44833</v>
      </c>
      <c r="E8" s="8" t="s">
        <v>41</v>
      </c>
      <c r="F8" s="8" t="s">
        <v>44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44</v>
      </c>
    </row>
    <row r="10" spans="1:7">
      <c r="A10" s="8"/>
      <c r="B10" s="8"/>
      <c r="C10" s="8" t="s">
        <v>38</v>
      </c>
      <c r="D10" s="15">
        <v>44831</v>
      </c>
      <c r="E10" s="8"/>
      <c r="F10" s="8" t="s">
        <v>45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44</v>
      </c>
      <c r="D12" s="11" t="s">
        <v>48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3" ht="16.5" thickTop="1" thickBot="1">
      <c r="A1" s="19" t="s">
        <v>56</v>
      </c>
      <c r="B1" s="19" t="s">
        <v>57</v>
      </c>
      <c r="C1" s="19" t="s">
        <v>58</v>
      </c>
    </row>
    <row r="2" spans="1:3" ht="16.5" thickTop="1" thickBot="1">
      <c r="A2" s="19" t="s">
        <v>56</v>
      </c>
      <c r="B2" s="19" t="s">
        <v>59</v>
      </c>
      <c r="C2" s="19" t="s">
        <v>60</v>
      </c>
    </row>
    <row r="3" spans="1:3" ht="16.5" thickTop="1" thickBot="1">
      <c r="A3" s="19" t="s">
        <v>56</v>
      </c>
      <c r="B3" s="19" t="s">
        <v>61</v>
      </c>
      <c r="C3" s="19" t="s">
        <v>62</v>
      </c>
    </row>
    <row r="4" spans="1:3" ht="16.5" thickTop="1" thickBot="1">
      <c r="A4" s="19" t="s">
        <v>56</v>
      </c>
      <c r="B4" s="19" t="s">
        <v>63</v>
      </c>
      <c r="C4" s="19" t="s">
        <v>64</v>
      </c>
    </row>
    <row r="5" spans="1:3" ht="16.5" thickTop="1" thickBot="1">
      <c r="A5" s="19" t="s">
        <v>56</v>
      </c>
      <c r="B5" s="19" t="s">
        <v>65</v>
      </c>
      <c r="C5" s="19">
        <v>1</v>
      </c>
    </row>
    <row r="6" spans="1:3" ht="16.5" thickTop="1" thickBot="1">
      <c r="A6" s="19" t="s">
        <v>56</v>
      </c>
      <c r="B6" s="19" t="s">
        <v>66</v>
      </c>
      <c r="C6" s="19" t="s">
        <v>67</v>
      </c>
    </row>
    <row r="7" spans="1:3" ht="16.5" thickTop="1" thickBot="1">
      <c r="A7" s="19" t="s">
        <v>56</v>
      </c>
      <c r="B7" s="19" t="s">
        <v>68</v>
      </c>
      <c r="C7" s="19" t="s">
        <v>67</v>
      </c>
    </row>
    <row r="8" spans="1:3" ht="16.5" thickTop="1" thickBot="1">
      <c r="A8" s="19" t="s">
        <v>56</v>
      </c>
      <c r="B8" s="19" t="s">
        <v>69</v>
      </c>
      <c r="C8" s="19" t="s">
        <v>67</v>
      </c>
    </row>
    <row r="9" spans="1:3" ht="16.5" thickTop="1" thickBot="1">
      <c r="A9" s="19" t="s">
        <v>56</v>
      </c>
      <c r="B9" s="19" t="s">
        <v>70</v>
      </c>
      <c r="C9" s="19" t="s">
        <v>67</v>
      </c>
    </row>
    <row r="10" spans="1:3" ht="16.5" thickTop="1" thickBot="1">
      <c r="A10" s="19" t="s">
        <v>56</v>
      </c>
      <c r="B10" s="19" t="s">
        <v>71</v>
      </c>
      <c r="C10" s="19" t="s">
        <v>72</v>
      </c>
    </row>
    <row r="11" spans="1:3" ht="16.5" thickTop="1" thickBot="1">
      <c r="A11" s="19" t="s">
        <v>56</v>
      </c>
      <c r="B11" s="19" t="s">
        <v>73</v>
      </c>
      <c r="C11" s="19">
        <v>12</v>
      </c>
    </row>
    <row r="12" spans="1:3" ht="16.5" thickTop="1" thickBot="1">
      <c r="A12" s="19" t="s">
        <v>56</v>
      </c>
      <c r="B12" s="19" t="s">
        <v>74</v>
      </c>
      <c r="C12" s="19" t="s">
        <v>67</v>
      </c>
    </row>
    <row r="13" spans="1:3" ht="16.5" thickTop="1" thickBot="1">
      <c r="A13" s="19" t="s">
        <v>56</v>
      </c>
      <c r="B13" s="19" t="s">
        <v>118</v>
      </c>
      <c r="C13" s="19">
        <v>6</v>
      </c>
    </row>
    <row r="14" spans="1:3" ht="16.5" thickTop="1" thickBot="1">
      <c r="A14" s="19" t="s">
        <v>56</v>
      </c>
      <c r="B14" s="19" t="s">
        <v>76</v>
      </c>
      <c r="C14" s="19">
        <v>5</v>
      </c>
    </row>
    <row r="15" spans="1:3" ht="16.5" thickTop="1" thickBot="1">
      <c r="A15" s="19" t="s">
        <v>56</v>
      </c>
      <c r="B15" s="19" t="s">
        <v>77</v>
      </c>
      <c r="C15" s="19">
        <v>3</v>
      </c>
    </row>
    <row r="16" spans="1:3" ht="16.5" thickTop="1" thickBot="1">
      <c r="A16" s="19" t="s">
        <v>56</v>
      </c>
      <c r="B16" s="19" t="s">
        <v>77</v>
      </c>
      <c r="C16" s="19">
        <v>3</v>
      </c>
    </row>
    <row r="17" spans="1:3" ht="16.5" thickTop="1" thickBot="1">
      <c r="A17" s="19" t="s">
        <v>56</v>
      </c>
      <c r="B17" s="19" t="s">
        <v>78</v>
      </c>
      <c r="C17" s="19" t="s">
        <v>79</v>
      </c>
    </row>
    <row r="18" spans="1:3" ht="16.5" thickTop="1" thickBot="1">
      <c r="A18" s="19" t="s">
        <v>56</v>
      </c>
      <c r="B18" s="19" t="s">
        <v>80</v>
      </c>
      <c r="C18" s="19" t="s">
        <v>81</v>
      </c>
    </row>
    <row r="19" spans="1:3" ht="16.5" thickTop="1" thickBot="1">
      <c r="A19" s="19" t="s">
        <v>56</v>
      </c>
      <c r="B19" s="19" t="s">
        <v>82</v>
      </c>
      <c r="C19" s="19" t="s">
        <v>83</v>
      </c>
    </row>
    <row r="20" spans="1:3" ht="16.5" thickTop="1" thickBot="1">
      <c r="A20" s="19" t="s">
        <v>56</v>
      </c>
      <c r="B20" s="19" t="s">
        <v>84</v>
      </c>
      <c r="C20" s="19">
        <v>12</v>
      </c>
    </row>
    <row r="21" spans="1:3" ht="16.5" thickTop="1" thickBot="1">
      <c r="A21" s="19" t="s">
        <v>56</v>
      </c>
      <c r="B21" s="19" t="s">
        <v>85</v>
      </c>
      <c r="C21" s="19" t="s">
        <v>86</v>
      </c>
    </row>
    <row r="22" spans="1:3" ht="16.5" thickTop="1" thickBot="1">
      <c r="A22" s="19" t="s">
        <v>56</v>
      </c>
      <c r="B22" s="19" t="s">
        <v>87</v>
      </c>
      <c r="C22" s="19">
        <v>1</v>
      </c>
    </row>
    <row r="23" spans="1:3" ht="16.5" thickTop="1" thickBot="1">
      <c r="A23" s="19" t="s">
        <v>56</v>
      </c>
      <c r="B23" s="19" t="s">
        <v>88</v>
      </c>
      <c r="C23" s="19">
        <v>1</v>
      </c>
    </row>
    <row r="24" spans="1:3" ht="16.5" thickTop="1" thickBot="1">
      <c r="A24" s="19" t="s">
        <v>56</v>
      </c>
      <c r="B24" s="19" t="s">
        <v>89</v>
      </c>
      <c r="C24" s="19">
        <v>1</v>
      </c>
    </row>
    <row r="25" spans="1:3" ht="16.5" thickTop="1" thickBot="1">
      <c r="A25" s="19" t="s">
        <v>56</v>
      </c>
      <c r="B25" s="19" t="s">
        <v>90</v>
      </c>
      <c r="C25" s="19" t="s">
        <v>91</v>
      </c>
    </row>
    <row r="26" spans="1:3" ht="16.5" thickTop="1" thickBot="1">
      <c r="A26" s="19" t="s">
        <v>56</v>
      </c>
      <c r="B26" s="19" t="s">
        <v>92</v>
      </c>
      <c r="C26" s="19" t="s">
        <v>93</v>
      </c>
    </row>
    <row r="27" spans="1:3" ht="16.5" thickTop="1" thickBot="1">
      <c r="A27" s="19" t="s">
        <v>56</v>
      </c>
      <c r="B27" s="19" t="s">
        <v>94</v>
      </c>
      <c r="C27" s="19" t="s">
        <v>95</v>
      </c>
    </row>
    <row r="28" spans="1:3" ht="16.5" thickTop="1" thickBot="1">
      <c r="A28" s="19" t="s">
        <v>56</v>
      </c>
      <c r="B28" s="19" t="s">
        <v>96</v>
      </c>
      <c r="C28" s="19" t="s">
        <v>93</v>
      </c>
    </row>
    <row r="29" spans="1:3" ht="16.5" thickTop="1" thickBot="1">
      <c r="A29" s="19" t="s">
        <v>56</v>
      </c>
      <c r="B29" s="19" t="s">
        <v>97</v>
      </c>
      <c r="C29" s="19" t="s">
        <v>98</v>
      </c>
    </row>
    <row r="30" spans="1:3" ht="16.5" thickTop="1" thickBot="1">
      <c r="A30" s="19" t="s">
        <v>56</v>
      </c>
      <c r="B30" s="19" t="s">
        <v>99</v>
      </c>
      <c r="C30" s="19" t="s">
        <v>95</v>
      </c>
    </row>
    <row r="31" spans="1:3" ht="16.5" thickTop="1" thickBot="1">
      <c r="A31" s="19" t="s">
        <v>56</v>
      </c>
      <c r="B31" s="19" t="s">
        <v>100</v>
      </c>
      <c r="C31" s="19" t="s">
        <v>101</v>
      </c>
    </row>
    <row r="32" spans="1:3" ht="16.5" thickTop="1" thickBot="1">
      <c r="A32" s="19" t="s">
        <v>56</v>
      </c>
      <c r="B32" s="19" t="s">
        <v>102</v>
      </c>
      <c r="C32" s="19" t="s">
        <v>93</v>
      </c>
    </row>
    <row r="33" spans="1:3" ht="16.5" thickTop="1" thickBot="1">
      <c r="A33" s="19" t="s">
        <v>56</v>
      </c>
      <c r="B33" s="19" t="s">
        <v>103</v>
      </c>
      <c r="C33" s="19" t="s">
        <v>101</v>
      </c>
    </row>
    <row r="34" spans="1:3" ht="16.5" thickTop="1" thickBot="1">
      <c r="A34" s="19" t="s">
        <v>56</v>
      </c>
      <c r="B34" s="19" t="s">
        <v>104</v>
      </c>
      <c r="C34" s="19">
        <v>3</v>
      </c>
    </row>
    <row r="35" spans="1:3" ht="16.5" thickTop="1" thickBot="1">
      <c r="A35" s="19" t="s">
        <v>56</v>
      </c>
      <c r="B35" s="19" t="s">
        <v>105</v>
      </c>
      <c r="C35" s="19" t="s">
        <v>95</v>
      </c>
    </row>
    <row r="36" spans="1:3" ht="16.5" thickTop="1" thickBot="1">
      <c r="A36" s="19" t="s">
        <v>56</v>
      </c>
      <c r="B36" s="19" t="s">
        <v>68</v>
      </c>
      <c r="C36" s="19" t="s">
        <v>67</v>
      </c>
    </row>
    <row r="37" spans="1:3" ht="16.5" thickTop="1" thickBot="1">
      <c r="A37" s="19" t="s">
        <v>56</v>
      </c>
      <c r="B37" s="19" t="s">
        <v>68</v>
      </c>
      <c r="C37" s="19" t="s">
        <v>67</v>
      </c>
    </row>
    <row r="38" spans="1:3" ht="16.5" thickTop="1" thickBot="1">
      <c r="A38" s="19" t="s">
        <v>56</v>
      </c>
      <c r="B38" s="19" t="s">
        <v>106</v>
      </c>
      <c r="C38" s="19" t="s">
        <v>95</v>
      </c>
    </row>
    <row r="39" spans="1:3" ht="16.5" thickTop="1" thickBot="1">
      <c r="A39" s="19" t="s">
        <v>56</v>
      </c>
      <c r="B39" s="19" t="s">
        <v>107</v>
      </c>
      <c r="C39" s="19" t="s">
        <v>108</v>
      </c>
    </row>
    <row r="40" spans="1:3" ht="16.5" thickTop="1" thickBot="1">
      <c r="A40" s="19" t="s">
        <v>56</v>
      </c>
      <c r="B40" s="19" t="s">
        <v>111</v>
      </c>
      <c r="C40" s="19" t="s">
        <v>112</v>
      </c>
    </row>
    <row r="41" spans="1:3" ht="16.5" thickTop="1" thickBot="1">
      <c r="A41" s="19" t="s">
        <v>56</v>
      </c>
      <c r="B41" s="19" t="s">
        <v>113</v>
      </c>
      <c r="C41" s="19" t="s">
        <v>114</v>
      </c>
    </row>
    <row r="42" spans="1:3" ht="16.5" thickTop="1" thickBot="1">
      <c r="A42" s="19" t="s">
        <v>56</v>
      </c>
      <c r="B42" s="19" t="s">
        <v>115</v>
      </c>
      <c r="C42" s="19">
        <v>1</v>
      </c>
    </row>
    <row r="43" spans="1:3" ht="16.5" thickTop="1" thickBot="1">
      <c r="A43" s="19" t="s">
        <v>56</v>
      </c>
      <c r="B43" s="19" t="s">
        <v>116</v>
      </c>
      <c r="C43" s="19" t="s">
        <v>117</v>
      </c>
    </row>
    <row r="44" spans="1:3" ht="16.5" thickTop="1" thickBot="1">
      <c r="A44" s="19" t="s">
        <v>56</v>
      </c>
      <c r="B44" s="19" t="s">
        <v>109</v>
      </c>
      <c r="C44" s="19" t="s">
        <v>110</v>
      </c>
    </row>
    <row r="45" spans="1:3" ht="16.5" thickTop="1" thickBot="1">
      <c r="A45" s="19"/>
      <c r="B45" s="19"/>
      <c r="C45" s="19"/>
    </row>
    <row r="46" spans="1:3" ht="15.75" thickTop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21" sqref="A1:C21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>
    <row r="1" spans="1:3" ht="16.5" thickTop="1" thickBot="1">
      <c r="A1" s="21" t="s">
        <v>119</v>
      </c>
      <c r="B1" s="21" t="s">
        <v>59</v>
      </c>
      <c r="C1" s="21">
        <v>2</v>
      </c>
    </row>
    <row r="2" spans="1:3" ht="16.5" thickTop="1" thickBot="1">
      <c r="A2" s="21" t="s">
        <v>119</v>
      </c>
      <c r="B2" s="21" t="s">
        <v>66</v>
      </c>
      <c r="C2" s="21">
        <v>2</v>
      </c>
    </row>
    <row r="3" spans="1:3" ht="16.5" thickTop="1" thickBot="1">
      <c r="A3" s="21" t="s">
        <v>119</v>
      </c>
      <c r="B3" s="21" t="s">
        <v>69</v>
      </c>
      <c r="C3" s="21">
        <v>2</v>
      </c>
    </row>
    <row r="4" spans="1:3" ht="16.5" thickTop="1" thickBot="1">
      <c r="A4" s="21" t="s">
        <v>119</v>
      </c>
      <c r="B4" s="21" t="s">
        <v>120</v>
      </c>
      <c r="C4" s="21">
        <v>1</v>
      </c>
    </row>
    <row r="5" spans="1:3" ht="16.5" thickTop="1" thickBot="1">
      <c r="A5" s="21" t="s">
        <v>119</v>
      </c>
      <c r="B5" s="21" t="s">
        <v>80</v>
      </c>
      <c r="C5" s="21">
        <v>1</v>
      </c>
    </row>
    <row r="6" spans="1:3" ht="16.5" thickTop="1" thickBot="1">
      <c r="A6" s="21" t="s">
        <v>119</v>
      </c>
      <c r="B6" s="21" t="s">
        <v>121</v>
      </c>
      <c r="C6" s="21">
        <v>1</v>
      </c>
    </row>
    <row r="7" spans="1:3" ht="16.5" thickTop="1" thickBot="1">
      <c r="A7" s="21" t="s">
        <v>119</v>
      </c>
      <c r="B7" s="21" t="s">
        <v>85</v>
      </c>
      <c r="C7" s="21" t="s">
        <v>122</v>
      </c>
    </row>
    <row r="8" spans="1:3" ht="16.5" thickTop="1" thickBot="1">
      <c r="A8" s="21" t="s">
        <v>119</v>
      </c>
      <c r="B8" s="21" t="s">
        <v>87</v>
      </c>
      <c r="C8" s="21">
        <v>2</v>
      </c>
    </row>
    <row r="9" spans="1:3" ht="16.5" thickTop="1" thickBot="1">
      <c r="A9" s="21" t="s">
        <v>119</v>
      </c>
      <c r="B9" s="21" t="s">
        <v>106</v>
      </c>
      <c r="C9" s="21" t="s">
        <v>123</v>
      </c>
    </row>
    <row r="10" spans="1:3" ht="16.5" thickTop="1" thickBot="1">
      <c r="A10" s="21" t="s">
        <v>119</v>
      </c>
      <c r="B10" s="21" t="s">
        <v>90</v>
      </c>
      <c r="C10" s="21" t="s">
        <v>95</v>
      </c>
    </row>
    <row r="11" spans="1:3" ht="16.5" thickTop="1" thickBot="1">
      <c r="A11" s="21" t="s">
        <v>119</v>
      </c>
      <c r="B11" s="21" t="s">
        <v>124</v>
      </c>
      <c r="C11" s="21" t="s">
        <v>125</v>
      </c>
    </row>
    <row r="12" spans="1:3" ht="16.5" thickTop="1" thickBot="1">
      <c r="A12" s="21" t="s">
        <v>119</v>
      </c>
      <c r="B12" s="21" t="s">
        <v>126</v>
      </c>
      <c r="C12" s="21">
        <v>2</v>
      </c>
    </row>
    <row r="13" spans="1:3" ht="16.5" thickTop="1" thickBot="1">
      <c r="A13" s="21" t="s">
        <v>119</v>
      </c>
      <c r="B13" s="21" t="s">
        <v>127</v>
      </c>
      <c r="C13" s="21" t="s">
        <v>95</v>
      </c>
    </row>
    <row r="14" spans="1:3" ht="16.5" thickTop="1" thickBot="1">
      <c r="A14" s="21" t="s">
        <v>119</v>
      </c>
      <c r="B14" s="21" t="s">
        <v>128</v>
      </c>
      <c r="C14" s="21" t="s">
        <v>129</v>
      </c>
    </row>
    <row r="15" spans="1:3" ht="16.5" thickTop="1" thickBot="1">
      <c r="A15" s="21" t="s">
        <v>119</v>
      </c>
      <c r="B15" s="21" t="s">
        <v>130</v>
      </c>
      <c r="C15" s="21">
        <v>1</v>
      </c>
    </row>
    <row r="16" spans="1:3" ht="16.5" thickTop="1" thickBot="1">
      <c r="A16" s="21" t="s">
        <v>119</v>
      </c>
      <c r="B16" s="21" t="s">
        <v>137</v>
      </c>
      <c r="C16" s="21" t="s">
        <v>141</v>
      </c>
    </row>
    <row r="17" spans="1:3" ht="16.5" thickTop="1" thickBot="1">
      <c r="A17" s="21" t="s">
        <v>119</v>
      </c>
      <c r="B17" s="21" t="s">
        <v>138</v>
      </c>
      <c r="C17" s="21" t="s">
        <v>140</v>
      </c>
    </row>
    <row r="18" spans="1:3" ht="16.5" thickTop="1" thickBot="1">
      <c r="A18" s="21" t="s">
        <v>119</v>
      </c>
      <c r="B18" s="21" t="s">
        <v>139</v>
      </c>
      <c r="C18" s="21" t="s">
        <v>117</v>
      </c>
    </row>
    <row r="19" spans="1:3" ht="16.5" thickTop="1" thickBot="1">
      <c r="A19" s="21" t="s">
        <v>119</v>
      </c>
      <c r="B19" s="21" t="s">
        <v>111</v>
      </c>
      <c r="C19" s="21" t="s">
        <v>131</v>
      </c>
    </row>
    <row r="20" spans="1:3" ht="16.5" thickTop="1" thickBot="1">
      <c r="A20" s="21" t="s">
        <v>119</v>
      </c>
      <c r="B20" s="21" t="s">
        <v>134</v>
      </c>
      <c r="C20" s="21" t="s">
        <v>135</v>
      </c>
    </row>
    <row r="21" spans="1:3" ht="16.5" thickTop="1" thickBot="1">
      <c r="A21" s="21" t="s">
        <v>119</v>
      </c>
      <c r="B21" s="21" t="s">
        <v>99</v>
      </c>
      <c r="C21" s="21" t="s">
        <v>123</v>
      </c>
    </row>
    <row r="22" spans="1:3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J7" sqref="J7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 ht="16.5" thickTop="1" thickBot="1">
      <c r="A1" s="21" t="s">
        <v>132</v>
      </c>
      <c r="B1" s="21" t="s">
        <v>57</v>
      </c>
      <c r="C1" s="21" t="s">
        <v>133</v>
      </c>
    </row>
    <row r="2" spans="1:3" ht="16.5" thickTop="1" thickBot="1">
      <c r="A2" s="21" t="s">
        <v>132</v>
      </c>
      <c r="B2" s="21" t="s">
        <v>59</v>
      </c>
      <c r="C2" s="21" t="s">
        <v>136</v>
      </c>
    </row>
    <row r="3" spans="1:3" ht="16.5" thickTop="1" thickBot="1">
      <c r="A3" s="21" t="s">
        <v>132</v>
      </c>
      <c r="B3" s="21" t="s">
        <v>63</v>
      </c>
      <c r="C3" s="21">
        <v>4</v>
      </c>
    </row>
    <row r="4" spans="1:3" ht="16.5" thickTop="1" thickBot="1">
      <c r="A4" s="21" t="s">
        <v>132</v>
      </c>
      <c r="B4" s="21" t="s">
        <v>65</v>
      </c>
      <c r="C4" s="21">
        <v>1</v>
      </c>
    </row>
    <row r="5" spans="1:3" ht="16.5" thickTop="1" thickBot="1">
      <c r="A5" s="21" t="s">
        <v>132</v>
      </c>
      <c r="B5" s="21" t="s">
        <v>142</v>
      </c>
      <c r="C5" s="21">
        <v>1</v>
      </c>
    </row>
    <row r="6" spans="1:3" ht="16.5" thickTop="1" thickBot="1">
      <c r="A6" s="21" t="s">
        <v>132</v>
      </c>
      <c r="B6" s="21" t="s">
        <v>66</v>
      </c>
      <c r="C6" s="21" t="s">
        <v>143</v>
      </c>
    </row>
    <row r="7" spans="1:3" ht="16.5" thickTop="1" thickBot="1">
      <c r="A7" s="21" t="s">
        <v>132</v>
      </c>
      <c r="B7" s="21" t="s">
        <v>144</v>
      </c>
      <c r="C7" s="21" t="s">
        <v>145</v>
      </c>
    </row>
    <row r="8" spans="1:3" ht="16.5" thickTop="1" thickBot="1">
      <c r="A8" s="21" t="s">
        <v>132</v>
      </c>
      <c r="B8" s="21" t="s">
        <v>68</v>
      </c>
      <c r="C8" s="21" t="s">
        <v>146</v>
      </c>
    </row>
    <row r="9" spans="1:3" ht="16.5" thickTop="1" thickBot="1">
      <c r="A9" s="21" t="s">
        <v>132</v>
      </c>
      <c r="B9" s="21" t="s">
        <v>69</v>
      </c>
      <c r="C9" s="21" t="s">
        <v>147</v>
      </c>
    </row>
    <row r="10" spans="1:3" ht="16.5" thickTop="1" thickBot="1">
      <c r="A10" s="21" t="s">
        <v>132</v>
      </c>
      <c r="B10" s="21" t="s">
        <v>71</v>
      </c>
      <c r="C10" s="21">
        <v>2</v>
      </c>
    </row>
    <row r="11" spans="1:3" ht="16.5" thickTop="1" thickBot="1">
      <c r="A11" s="21" t="s">
        <v>132</v>
      </c>
      <c r="B11" s="21" t="s">
        <v>148</v>
      </c>
      <c r="C11" s="21" t="s">
        <v>149</v>
      </c>
    </row>
    <row r="12" spans="1:3" ht="16.5" thickTop="1" thickBot="1">
      <c r="A12" s="21" t="s">
        <v>132</v>
      </c>
      <c r="B12" s="21" t="s">
        <v>76</v>
      </c>
      <c r="C12" s="21" t="s">
        <v>150</v>
      </c>
    </row>
    <row r="13" spans="1:3" ht="16.5" thickTop="1" thickBot="1">
      <c r="A13" s="21" t="s">
        <v>132</v>
      </c>
      <c r="B13" s="21" t="s">
        <v>77</v>
      </c>
      <c r="C13" s="21" t="s">
        <v>151</v>
      </c>
    </row>
    <row r="14" spans="1:3" ht="16.5" thickTop="1" thickBot="1">
      <c r="A14" s="21" t="s">
        <v>132</v>
      </c>
      <c r="B14" s="21" t="s">
        <v>152</v>
      </c>
      <c r="C14" s="21" t="s">
        <v>151</v>
      </c>
    </row>
    <row r="15" spans="1:3" ht="16.5" thickTop="1" thickBot="1">
      <c r="A15" s="21" t="s">
        <v>132</v>
      </c>
      <c r="B15" s="21" t="s">
        <v>120</v>
      </c>
      <c r="C15" s="21" t="s">
        <v>153</v>
      </c>
    </row>
    <row r="16" spans="1:3" ht="16.5" thickTop="1" thickBot="1">
      <c r="A16" s="21" t="s">
        <v>132</v>
      </c>
      <c r="B16" s="21" t="s">
        <v>78</v>
      </c>
      <c r="C16" s="21" t="s">
        <v>154</v>
      </c>
    </row>
    <row r="17" spans="1:3" ht="16.5" thickTop="1" thickBot="1">
      <c r="A17" s="21" t="s">
        <v>132</v>
      </c>
      <c r="B17" s="21" t="s">
        <v>80</v>
      </c>
      <c r="C17" s="21" t="s">
        <v>145</v>
      </c>
    </row>
    <row r="18" spans="1:3" ht="16.5" thickTop="1" thickBot="1">
      <c r="A18" s="21" t="s">
        <v>132</v>
      </c>
      <c r="B18" s="21" t="s">
        <v>121</v>
      </c>
      <c r="C18" s="21" t="s">
        <v>151</v>
      </c>
    </row>
    <row r="19" spans="1:3" ht="16.5" thickTop="1" thickBot="1">
      <c r="A19" s="21" t="s">
        <v>132</v>
      </c>
      <c r="B19" s="21" t="s">
        <v>155</v>
      </c>
      <c r="C19" s="21" t="s">
        <v>145</v>
      </c>
    </row>
    <row r="20" spans="1:3" ht="16.5" thickTop="1" thickBot="1">
      <c r="A20" s="21" t="s">
        <v>132</v>
      </c>
      <c r="B20" s="21" t="s">
        <v>84</v>
      </c>
      <c r="C20" s="21" t="s">
        <v>156</v>
      </c>
    </row>
    <row r="21" spans="1:3" ht="16.5" thickTop="1" thickBot="1">
      <c r="A21" s="21" t="s">
        <v>132</v>
      </c>
      <c r="B21" s="21" t="s">
        <v>85</v>
      </c>
      <c r="C21" s="21">
        <v>1</v>
      </c>
    </row>
    <row r="22" spans="1:3" ht="16.5" thickTop="1" thickBot="1">
      <c r="A22" s="21" t="s">
        <v>132</v>
      </c>
      <c r="B22" s="21" t="s">
        <v>157</v>
      </c>
      <c r="C22" s="21" t="s">
        <v>153</v>
      </c>
    </row>
    <row r="23" spans="1:3" ht="16.5" thickTop="1" thickBot="1">
      <c r="A23" s="21" t="s">
        <v>132</v>
      </c>
      <c r="B23" s="21" t="s">
        <v>87</v>
      </c>
      <c r="C23" s="21">
        <v>1</v>
      </c>
    </row>
    <row r="24" spans="1:3" ht="16.5" thickTop="1" thickBot="1">
      <c r="A24" s="21" t="s">
        <v>132</v>
      </c>
      <c r="B24" s="21" t="s">
        <v>158</v>
      </c>
      <c r="C24" s="21" t="s">
        <v>159</v>
      </c>
    </row>
    <row r="25" spans="1:3" ht="16.5" thickTop="1" thickBot="1">
      <c r="A25" s="21" t="s">
        <v>132</v>
      </c>
      <c r="B25" s="21" t="s">
        <v>160</v>
      </c>
      <c r="C25" s="21" t="s">
        <v>145</v>
      </c>
    </row>
    <row r="26" spans="1:3" ht="16.5" thickTop="1" thickBot="1">
      <c r="A26" s="21" t="s">
        <v>132</v>
      </c>
      <c r="B26" s="21" t="s">
        <v>106</v>
      </c>
      <c r="C26" s="21" t="s">
        <v>161</v>
      </c>
    </row>
    <row r="27" spans="1:3" ht="16.5" thickTop="1" thickBot="1">
      <c r="A27" s="21" t="s">
        <v>132</v>
      </c>
      <c r="B27" s="21" t="s">
        <v>162</v>
      </c>
      <c r="C27" s="21" t="s">
        <v>161</v>
      </c>
    </row>
    <row r="28" spans="1:3" ht="16.5" thickTop="1" thickBot="1">
      <c r="A28" s="21" t="s">
        <v>132</v>
      </c>
      <c r="B28" s="21" t="s">
        <v>90</v>
      </c>
      <c r="C28" s="21" t="s">
        <v>131</v>
      </c>
    </row>
    <row r="29" spans="1:3" ht="16.5" thickTop="1" thickBot="1">
      <c r="A29" s="21" t="s">
        <v>132</v>
      </c>
      <c r="B29" s="21" t="s">
        <v>92</v>
      </c>
      <c r="C29" s="21" t="s">
        <v>163</v>
      </c>
    </row>
    <row r="30" spans="1:3" ht="16.5" thickTop="1" thickBot="1">
      <c r="A30" s="21" t="s">
        <v>132</v>
      </c>
      <c r="B30" s="21" t="s">
        <v>164</v>
      </c>
      <c r="C30" s="21" t="s">
        <v>161</v>
      </c>
    </row>
    <row r="31" spans="1:3" ht="16.5" thickTop="1" thickBot="1">
      <c r="A31" s="21" t="s">
        <v>132</v>
      </c>
      <c r="B31" s="21" t="s">
        <v>127</v>
      </c>
      <c r="C31" s="21" t="s">
        <v>161</v>
      </c>
    </row>
    <row r="32" spans="1:3" ht="16.5" thickTop="1" thickBot="1">
      <c r="A32" s="21" t="s">
        <v>132</v>
      </c>
      <c r="B32" s="21" t="s">
        <v>128</v>
      </c>
      <c r="C32" s="21" t="s">
        <v>165</v>
      </c>
    </row>
    <row r="33" spans="1:3" ht="16.5" thickTop="1" thickBot="1">
      <c r="A33" s="21" t="s">
        <v>132</v>
      </c>
      <c r="B33" s="21" t="s">
        <v>97</v>
      </c>
      <c r="C33" s="21" t="s">
        <v>98</v>
      </c>
    </row>
    <row r="34" spans="1:3" ht="16.5" thickTop="1" thickBot="1">
      <c r="A34" s="21" t="s">
        <v>132</v>
      </c>
      <c r="B34" s="21" t="s">
        <v>99</v>
      </c>
      <c r="C34" s="21" t="s">
        <v>161</v>
      </c>
    </row>
    <row r="35" spans="1:3" ht="16.5" thickTop="1" thickBot="1">
      <c r="A35" s="21" t="s">
        <v>132</v>
      </c>
      <c r="B35" s="21" t="s">
        <v>166</v>
      </c>
      <c r="C35" s="21" t="s">
        <v>165</v>
      </c>
    </row>
    <row r="36" spans="1:3" ht="16.5" thickTop="1" thickBot="1">
      <c r="A36" s="21" t="s">
        <v>132</v>
      </c>
      <c r="B36" s="21" t="s">
        <v>167</v>
      </c>
      <c r="C36" s="21" t="s">
        <v>98</v>
      </c>
    </row>
    <row r="37" spans="1:3" ht="16.5" thickTop="1" thickBot="1">
      <c r="A37" s="21" t="s">
        <v>132</v>
      </c>
      <c r="B37" s="21" t="s">
        <v>111</v>
      </c>
      <c r="C37" s="21" t="s">
        <v>131</v>
      </c>
    </row>
    <row r="38" spans="1:3" ht="16.5" thickTop="1" thickBot="1">
      <c r="A38" s="21" t="s">
        <v>132</v>
      </c>
      <c r="B38" s="21" t="s">
        <v>168</v>
      </c>
      <c r="C38" s="21" t="s">
        <v>161</v>
      </c>
    </row>
    <row r="39" spans="1:3" ht="16.5" thickTop="1" thickBot="1">
      <c r="A39" s="21" t="s">
        <v>132</v>
      </c>
      <c r="B39" s="21" t="s">
        <v>134</v>
      </c>
      <c r="C39" s="21" t="s">
        <v>165</v>
      </c>
    </row>
    <row r="40" spans="1:3" ht="16.5" thickTop="1" thickBot="1">
      <c r="A40" s="21" t="s">
        <v>132</v>
      </c>
      <c r="B40" s="21" t="s">
        <v>109</v>
      </c>
      <c r="C40" s="21">
        <v>1</v>
      </c>
    </row>
    <row r="41" spans="1:3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C46" sqref="A1:C4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>
    <row r="1" spans="1:3" ht="16.5" thickTop="1" thickBot="1">
      <c r="A1" s="20" t="s">
        <v>169</v>
      </c>
      <c r="B1" s="20" t="s">
        <v>59</v>
      </c>
      <c r="C1" s="20" t="s">
        <v>95</v>
      </c>
    </row>
    <row r="2" spans="1:3" ht="16.5" thickTop="1" thickBot="1">
      <c r="A2" s="20" t="s">
        <v>169</v>
      </c>
      <c r="B2" s="20" t="s">
        <v>61</v>
      </c>
      <c r="C2" s="20">
        <v>2</v>
      </c>
    </row>
    <row r="3" spans="1:3" ht="16.5" thickTop="1" thickBot="1">
      <c r="A3" s="20" t="s">
        <v>169</v>
      </c>
      <c r="B3" s="20" t="s">
        <v>65</v>
      </c>
      <c r="C3" s="20">
        <v>2</v>
      </c>
    </row>
    <row r="4" spans="1:3" ht="16.5" thickTop="1" thickBot="1">
      <c r="A4" s="20" t="s">
        <v>169</v>
      </c>
      <c r="B4" s="20" t="s">
        <v>66</v>
      </c>
      <c r="C4" s="20" t="s">
        <v>58</v>
      </c>
    </row>
    <row r="5" spans="1:3" ht="16.5" thickTop="1" thickBot="1">
      <c r="A5" s="20" t="s">
        <v>169</v>
      </c>
      <c r="B5" s="20" t="s">
        <v>69</v>
      </c>
      <c r="C5" s="20" t="s">
        <v>58</v>
      </c>
    </row>
    <row r="6" spans="1:3" ht="16.5" thickTop="1" thickBot="1">
      <c r="A6" s="20" t="s">
        <v>169</v>
      </c>
      <c r="B6" s="20" t="s">
        <v>170</v>
      </c>
      <c r="C6" s="20" t="s">
        <v>171</v>
      </c>
    </row>
    <row r="7" spans="1:3" ht="16.5" thickTop="1" thickBot="1">
      <c r="A7" s="20" t="s">
        <v>169</v>
      </c>
      <c r="B7" s="20" t="s">
        <v>70</v>
      </c>
      <c r="C7" s="20" t="s">
        <v>172</v>
      </c>
    </row>
    <row r="8" spans="1:3" ht="16.5" thickTop="1" thickBot="1">
      <c r="A8" s="20" t="s">
        <v>169</v>
      </c>
      <c r="B8" s="20" t="s">
        <v>71</v>
      </c>
      <c r="C8" s="20" t="s">
        <v>173</v>
      </c>
    </row>
    <row r="9" spans="1:3" ht="16.5" thickTop="1" thickBot="1">
      <c r="A9" s="20" t="s">
        <v>169</v>
      </c>
      <c r="B9" s="20" t="s">
        <v>148</v>
      </c>
      <c r="C9" s="20" t="s">
        <v>174</v>
      </c>
    </row>
    <row r="10" spans="1:3" ht="16.5" thickTop="1" thickBot="1">
      <c r="A10" s="20" t="s">
        <v>169</v>
      </c>
      <c r="B10" s="20" t="s">
        <v>74</v>
      </c>
      <c r="C10" s="20" t="s">
        <v>171</v>
      </c>
    </row>
    <row r="11" spans="1:3" ht="16.5" thickTop="1" thickBot="1">
      <c r="A11" s="20" t="s">
        <v>169</v>
      </c>
      <c r="B11" s="20" t="s">
        <v>75</v>
      </c>
      <c r="C11" s="20" t="s">
        <v>175</v>
      </c>
    </row>
    <row r="12" spans="1:3" ht="16.5" thickTop="1" thickBot="1">
      <c r="A12" s="20" t="s">
        <v>169</v>
      </c>
      <c r="B12" s="20" t="s">
        <v>76</v>
      </c>
      <c r="C12" s="20" t="s">
        <v>176</v>
      </c>
    </row>
    <row r="13" spans="1:3" ht="16.5" thickTop="1" thickBot="1">
      <c r="A13" s="20" t="s">
        <v>169</v>
      </c>
      <c r="B13" s="20" t="s">
        <v>77</v>
      </c>
      <c r="C13" s="20" t="s">
        <v>177</v>
      </c>
    </row>
    <row r="14" spans="1:3" ht="16.5" thickTop="1" thickBot="1">
      <c r="A14" s="20" t="s">
        <v>169</v>
      </c>
      <c r="B14" s="20" t="s">
        <v>78</v>
      </c>
      <c r="C14" s="20" t="s">
        <v>178</v>
      </c>
    </row>
    <row r="15" spans="1:3" ht="16.5" thickTop="1" thickBot="1">
      <c r="A15" s="20" t="s">
        <v>169</v>
      </c>
      <c r="B15" s="20" t="s">
        <v>80</v>
      </c>
      <c r="C15" s="20" t="s">
        <v>95</v>
      </c>
    </row>
    <row r="16" spans="1:3" ht="16.5" thickTop="1" thickBot="1">
      <c r="A16" s="20" t="s">
        <v>169</v>
      </c>
      <c r="B16" s="20" t="s">
        <v>121</v>
      </c>
      <c r="C16" s="20" t="s">
        <v>95</v>
      </c>
    </row>
    <row r="17" spans="1:3" ht="16.5" thickTop="1" thickBot="1">
      <c r="A17" s="20" t="s">
        <v>169</v>
      </c>
      <c r="B17" s="20" t="s">
        <v>179</v>
      </c>
      <c r="C17" s="20" t="s">
        <v>95</v>
      </c>
    </row>
    <row r="18" spans="1:3" ht="16.5" thickTop="1" thickBot="1">
      <c r="A18" s="20" t="s">
        <v>169</v>
      </c>
      <c r="B18" s="20" t="s">
        <v>155</v>
      </c>
      <c r="C18" s="20" t="s">
        <v>95</v>
      </c>
    </row>
    <row r="19" spans="1:3" ht="16.5" thickTop="1" thickBot="1">
      <c r="A19" s="20" t="s">
        <v>169</v>
      </c>
      <c r="B19" s="20" t="s">
        <v>180</v>
      </c>
      <c r="C19" s="20" t="s">
        <v>181</v>
      </c>
    </row>
    <row r="20" spans="1:3" ht="16.5" thickTop="1" thickBot="1">
      <c r="A20" s="20" t="s">
        <v>169</v>
      </c>
      <c r="B20" s="20" t="s">
        <v>82</v>
      </c>
      <c r="C20" s="20" t="s">
        <v>182</v>
      </c>
    </row>
    <row r="21" spans="1:3" ht="16.5" thickTop="1" thickBot="1">
      <c r="A21" s="20" t="s">
        <v>169</v>
      </c>
      <c r="B21" s="20" t="s">
        <v>84</v>
      </c>
      <c r="C21" s="20" t="s">
        <v>183</v>
      </c>
    </row>
    <row r="22" spans="1:3" ht="16.5" thickTop="1" thickBot="1">
      <c r="A22" s="20" t="s">
        <v>169</v>
      </c>
      <c r="B22" s="20" t="s">
        <v>157</v>
      </c>
      <c r="C22" s="20" t="s">
        <v>184</v>
      </c>
    </row>
    <row r="23" spans="1:3" ht="16.5" thickTop="1" thickBot="1">
      <c r="A23" s="20" t="s">
        <v>169</v>
      </c>
      <c r="B23" s="20" t="s">
        <v>87</v>
      </c>
      <c r="C23" s="20" t="s">
        <v>182</v>
      </c>
    </row>
    <row r="24" spans="1:3" ht="16.5" thickTop="1" thickBot="1">
      <c r="A24" s="20" t="s">
        <v>169</v>
      </c>
      <c r="B24" s="20" t="s">
        <v>185</v>
      </c>
      <c r="C24" s="20">
        <v>1</v>
      </c>
    </row>
    <row r="25" spans="1:3" ht="16.5" thickTop="1" thickBot="1">
      <c r="A25" s="20" t="s">
        <v>169</v>
      </c>
      <c r="B25" s="20" t="s">
        <v>158</v>
      </c>
      <c r="C25" s="20" t="s">
        <v>91</v>
      </c>
    </row>
    <row r="26" spans="1:3" ht="16.5" thickTop="1" thickBot="1">
      <c r="A26" s="20" t="s">
        <v>169</v>
      </c>
      <c r="B26" s="20" t="s">
        <v>160</v>
      </c>
      <c r="C26" s="20">
        <v>1</v>
      </c>
    </row>
    <row r="27" spans="1:3" ht="16.5" thickTop="1" thickBot="1">
      <c r="A27" s="20" t="s">
        <v>169</v>
      </c>
      <c r="B27" s="20" t="s">
        <v>106</v>
      </c>
      <c r="C27" s="20" t="s">
        <v>95</v>
      </c>
    </row>
    <row r="28" spans="1:3" ht="16.5" thickTop="1" thickBot="1">
      <c r="A28" s="20" t="s">
        <v>169</v>
      </c>
      <c r="B28" s="20" t="s">
        <v>162</v>
      </c>
      <c r="C28" s="20" t="s">
        <v>95</v>
      </c>
    </row>
    <row r="29" spans="1:3" ht="16.5" thickTop="1" thickBot="1">
      <c r="A29" s="20" t="s">
        <v>169</v>
      </c>
      <c r="B29" s="20" t="s">
        <v>90</v>
      </c>
      <c r="C29" s="20" t="s">
        <v>95</v>
      </c>
    </row>
    <row r="30" spans="1:3" ht="16.5" thickTop="1" thickBot="1">
      <c r="A30" s="20" t="s">
        <v>169</v>
      </c>
      <c r="B30" s="20" t="s">
        <v>92</v>
      </c>
      <c r="C30" s="20" t="s">
        <v>186</v>
      </c>
    </row>
    <row r="31" spans="1:3" ht="16.5" thickTop="1" thickBot="1">
      <c r="A31" s="20" t="s">
        <v>169</v>
      </c>
      <c r="B31" s="20" t="s">
        <v>126</v>
      </c>
      <c r="C31" s="20" t="s">
        <v>187</v>
      </c>
    </row>
    <row r="32" spans="1:3" ht="16.5" thickTop="1" thickBot="1">
      <c r="A32" s="20" t="s">
        <v>169</v>
      </c>
      <c r="B32" s="20" t="s">
        <v>128</v>
      </c>
      <c r="C32" s="20" t="s">
        <v>178</v>
      </c>
    </row>
    <row r="33" spans="1:3" ht="16.5" thickTop="1" thickBot="1">
      <c r="A33" s="20" t="s">
        <v>169</v>
      </c>
      <c r="B33" s="20" t="s">
        <v>97</v>
      </c>
      <c r="C33" s="20" t="s">
        <v>188</v>
      </c>
    </row>
    <row r="34" spans="1:3" ht="16.5" thickTop="1" thickBot="1">
      <c r="A34" s="20" t="s">
        <v>169</v>
      </c>
      <c r="B34" s="20" t="s">
        <v>99</v>
      </c>
      <c r="C34" s="20" t="s">
        <v>163</v>
      </c>
    </row>
    <row r="35" spans="1:3" ht="16.5" thickTop="1" thickBot="1">
      <c r="A35" s="20" t="s">
        <v>169</v>
      </c>
      <c r="B35" s="20" t="s">
        <v>130</v>
      </c>
      <c r="C35" s="20" t="s">
        <v>182</v>
      </c>
    </row>
    <row r="36" spans="1:3" ht="16.5" thickTop="1" thickBot="1">
      <c r="A36" s="20" t="s">
        <v>169</v>
      </c>
      <c r="B36" s="20" t="s">
        <v>103</v>
      </c>
      <c r="C36" s="20" t="s">
        <v>182</v>
      </c>
    </row>
    <row r="37" spans="1:3" ht="16.5" thickTop="1" thickBot="1">
      <c r="A37" s="20" t="s">
        <v>169</v>
      </c>
      <c r="B37" s="20" t="s">
        <v>166</v>
      </c>
      <c r="C37" s="20" t="s">
        <v>131</v>
      </c>
    </row>
    <row r="38" spans="1:3" ht="16.5" thickTop="1" thickBot="1">
      <c r="A38" s="20" t="s">
        <v>169</v>
      </c>
      <c r="B38" s="20" t="s">
        <v>189</v>
      </c>
      <c r="C38" s="20" t="s">
        <v>190</v>
      </c>
    </row>
    <row r="39" spans="1:3" ht="16.5" thickTop="1" thickBot="1">
      <c r="A39" s="20" t="s">
        <v>169</v>
      </c>
      <c r="B39" s="20" t="s">
        <v>111</v>
      </c>
      <c r="C39" s="20" t="s">
        <v>95</v>
      </c>
    </row>
    <row r="40" spans="1:3" ht="16.5" thickTop="1" thickBot="1">
      <c r="A40" s="20" t="s">
        <v>169</v>
      </c>
      <c r="B40" s="20" t="s">
        <v>168</v>
      </c>
      <c r="C40" s="20" t="s">
        <v>95</v>
      </c>
    </row>
    <row r="41" spans="1:3" ht="16.5" thickTop="1" thickBot="1">
      <c r="A41" s="20" t="s">
        <v>169</v>
      </c>
      <c r="B41" s="20" t="s">
        <v>134</v>
      </c>
      <c r="C41" s="20" t="s">
        <v>191</v>
      </c>
    </row>
    <row r="42" spans="1:3" ht="16.5" thickTop="1" thickBot="1">
      <c r="A42" s="20" t="s">
        <v>169</v>
      </c>
      <c r="B42" s="20" t="s">
        <v>144</v>
      </c>
      <c r="C42" s="20" t="s">
        <v>95</v>
      </c>
    </row>
    <row r="43" spans="1:3" ht="16.5" thickTop="1" thickBot="1">
      <c r="A43" s="20" t="s">
        <v>169</v>
      </c>
      <c r="B43" s="20" t="s">
        <v>89</v>
      </c>
      <c r="C43" s="20">
        <v>1</v>
      </c>
    </row>
    <row r="44" spans="1:3" ht="16.5" thickTop="1" thickBot="1">
      <c r="A44" s="20" t="s">
        <v>169</v>
      </c>
      <c r="B44" s="20" t="s">
        <v>104</v>
      </c>
      <c r="C44" s="20" t="s">
        <v>172</v>
      </c>
    </row>
    <row r="45" spans="1:3" ht="16.5" thickTop="1" thickBot="1">
      <c r="A45" s="20" t="s">
        <v>169</v>
      </c>
      <c r="B45" s="20" t="s">
        <v>192</v>
      </c>
      <c r="C45" s="20" t="s">
        <v>194</v>
      </c>
    </row>
    <row r="46" spans="1:3" ht="16.5" thickTop="1" thickBot="1">
      <c r="A46" s="20" t="s">
        <v>169</v>
      </c>
      <c r="B46" s="20" t="s">
        <v>193</v>
      </c>
      <c r="C46" s="20" t="s">
        <v>112</v>
      </c>
    </row>
    <row r="47" spans="1: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2022-11-17T14:22:15Z</dcterms:modified>
</cp:coreProperties>
</file>