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calcPr calcId="124519"/>
</workbook>
</file>

<file path=xl/calcChain.xml><?xml version="1.0" encoding="utf-8"?>
<calcChain xmlns="http://schemas.openxmlformats.org/spreadsheetml/2006/main">
  <c r="J10" i="1"/>
  <c r="J7"/>
  <c r="B25"/>
  <c r="B80" i="2"/>
  <c r="B77"/>
  <c r="E2" i="5"/>
  <c r="E3" s="1"/>
  <c r="B4" i="1"/>
  <c r="E4" i="5" l="1"/>
  <c r="E5" l="1"/>
  <c r="F16" i="2" l="1"/>
  <c r="B20" i="1" l="1"/>
  <c r="F15" i="2" l="1"/>
  <c r="F18" s="1"/>
  <c r="B33" i="3"/>
  <c r="C42"/>
  <c r="C43"/>
  <c r="B29" i="1" l="1"/>
  <c r="J6" s="1"/>
  <c r="L6" s="1"/>
  <c r="B26"/>
  <c r="J5" l="1"/>
  <c r="L5" s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L4" l="1"/>
  <c r="J4"/>
  <c r="B19"/>
  <c r="B11"/>
  <c r="J3" l="1"/>
  <c r="L3" s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J2" l="1"/>
  <c r="L2" s="1"/>
  <c r="B30"/>
  <c r="E11"/>
  <c r="E15" s="1"/>
  <c r="B31" l="1"/>
  <c r="B33" s="1"/>
</calcChain>
</file>

<file path=xl/sharedStrings.xml><?xml version="1.0" encoding="utf-8"?>
<sst xmlns="http://schemas.openxmlformats.org/spreadsheetml/2006/main" count="323" uniqueCount="202">
  <si>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</si>
  <si>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</si>
  <si>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</si>
  <si>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</si>
  <si>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</si>
  <si>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</si>
  <si>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</si>
  <si>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</si>
  <si>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</si>
  <si>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</si>
  <si>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</si>
  <si>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</si>
  <si>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</si>
  <si>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</si>
  <si>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</si>
  <si>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</si>
  <si>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</si>
  <si>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</si>
  <si>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</si>
  <si>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</si>
  <si>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</si>
  <si>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</si>
  <si>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</si>
  <si>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</si>
  <si>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</si>
  <si>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</si>
  <si>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</si>
  <si>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</si>
  <si>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</si>
  <si>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</si>
  <si>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</si>
  <si>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</si>
  <si>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</si>
  <si>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</si>
  <si>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</si>
  <si>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</si>
  <si>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</si>
  <si>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</si>
  <si>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</si>
  <si>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</si>
  <si>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</si>
  <si>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</si>
  <si>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</si>
  <si>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</si>
  <si>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</si>
  <si>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</si>
  <si>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</si>
  <si>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</si>
  <si>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</si>
  <si>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</si>
  <si>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</si>
  <si>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</si>
  <si>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</si>
  <si>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</si>
  <si>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</si>
  <si>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</si>
  <si>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</si>
  <si>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</si>
  <si>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</si>
  <si>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</si>
  <si>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</si>
  <si>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</si>
  <si>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</si>
  <si>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</si>
  <si>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</si>
  <si>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</si>
  <si>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</si>
  <si>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</si>
  <si>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</si>
  <si>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</si>
  <si>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</si>
  <si>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</si>
  <si>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</si>
  <si>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</si>
  <si>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</si>
  <si>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</si>
  <si>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</si>
  <si>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</si>
  <si>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</si>
  <si>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</si>
  <si>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</si>
  <si>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</si>
  <si>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</si>
  <si>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</si>
  <si>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</si>
  <si>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</si>
  <si>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</si>
  <si>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</si>
  <si>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</si>
  <si>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</si>
  <si>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</si>
  <si>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</si>
  <si>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</si>
  <si>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</si>
  <si>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</si>
  <si>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</si>
  <si>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</si>
  <si>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</si>
  <si>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</si>
  <si>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</si>
  <si>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</si>
  <si>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</si>
  <si>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</si>
  <si>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</si>
  <si>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</si>
  <si>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</si>
  <si>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</si>
  <si>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</si>
  <si>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</si>
  <si>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</si>
  <si>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</si>
  <si>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</si>
  <si>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</si>
  <si>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</si>
  <si>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</si>
  <si>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</si>
  <si>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</si>
  <si>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</si>
  <si>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</si>
  <si>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</si>
  <si>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</si>
  <si>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</si>
  <si>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</si>
  <si>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</si>
  <si>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</si>
  <si>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</si>
  <si>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</si>
  <si>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</si>
  <si>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</si>
  <si>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</si>
  <si>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</si>
  <si>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</si>
  <si>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</si>
  <si>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</si>
  <si>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</si>
  <si>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</si>
  <si>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</si>
  <si>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</si>
  <si>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</si>
  <si>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</si>
  <si>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</si>
  <si>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</si>
  <si>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</si>
  <si>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</si>
  <si>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</si>
  <si>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</si>
  <si>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</si>
  <si>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</si>
  <si>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</si>
  <si>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</si>
  <si>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</si>
  <si>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</si>
  <si>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</si>
  <si>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</si>
  <si>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</si>
  <si>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</si>
  <si>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</si>
  <si>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KIA CAREN</t>
  </si>
  <si>
    <t>MARUTI SUZUKI XL6</t>
  </si>
  <si>
    <t>HYUNDAI ALCAZAR</t>
  </si>
  <si>
    <t>SEATERS</t>
  </si>
  <si>
    <t>MILAGE</t>
  </si>
  <si>
    <t>FUEL TYPE</t>
  </si>
  <si>
    <t>COMFORT</t>
  </si>
  <si>
    <t>HONDA WRV</t>
  </si>
  <si>
    <t>HONDA BRV</t>
  </si>
  <si>
    <t>PRICE</t>
  </si>
  <si>
    <t>RECENT LAUNCHED</t>
  </si>
  <si>
    <t>FUEL TANK CAPACITY</t>
  </si>
  <si>
    <t>MARUTI SUZUKI ERTIGA (ZXI)</t>
  </si>
  <si>
    <t>CAMERA + ELECTRONICS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</si>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</sst>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2" borderId="2" xfId="4" applyAlignment="1">
      <alignment horizontal="center"/>
    </xf>
    <xf numFmtId="0" fontId="15" fillId="2" borderId="2" xfId="4"/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2" borderId="2" xfId="4" applyFont="1" applyAlignment="1">
      <alignment horizontal="right" vertical="top"/>
    </xf>
    <xf numFmtId="0" fontId="5" fillId="2" borderId="2" xfId="4" applyFont="1" applyAlignment="1">
      <alignment horizontal="right"/>
    </xf>
    <xf numFmtId="0" fontId="0" fillId="0" borderId="0" xfId="0" quotePrefix="1"/>
    <xf numFmtId="14" fontId="0" fillId="0" borderId="0" xfId="0" applyNumberFormat="1" applyAlignment="1">
      <alignment horizontal="right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96498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70120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60668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1305419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134766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136266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zoomScale="80" zoomScaleNormal="80" workbookViewId="0">
      <selection activeCell="J11" sqref="J11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136266</v>
      </c>
      <c r="K2" s="13">
        <v>118858</v>
      </c>
      <c r="L2" s="8">
        <f>J2-K2</f>
        <v>17408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96498</v>
      </c>
      <c r="K3" s="13">
        <v>4904</v>
      </c>
      <c r="L3" s="8">
        <f>J3-K3</f>
        <v>91594</v>
      </c>
      <c r="M3">
        <v>150000</v>
      </c>
      <c r="N3" s="8"/>
    </row>
    <row r="4" spans="1:14" ht="23.25">
      <c r="A4" s="2" t="s">
        <v>2</v>
      </c>
      <c r="B4" s="2">
        <f>[4]Sheet1!$E$38</f>
        <v>134766</v>
      </c>
      <c r="D4" s="23"/>
      <c r="E4" s="23"/>
      <c r="F4" s="23"/>
      <c r="G4" s="23"/>
      <c r="H4" s="23"/>
      <c r="I4" s="23" t="s">
        <v>156</v>
      </c>
      <c r="J4" s="24">
        <f>B21</f>
        <v>70120</v>
      </c>
      <c r="K4" s="13"/>
      <c r="L4" s="8">
        <f t="shared" ref="L4:L7" si="0">J4-K4</f>
        <v>70120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60668</v>
      </c>
      <c r="K5" s="8"/>
      <c r="L5" s="8">
        <f t="shared" si="0"/>
        <v>60668</v>
      </c>
      <c r="N5" s="8"/>
    </row>
    <row r="6" spans="1:14" ht="23.25">
      <c r="A6" s="2" t="s">
        <v>4</v>
      </c>
      <c r="B6" s="2">
        <f>[6]Sheet1!$E$38</f>
        <v>136266</v>
      </c>
      <c r="D6" s="23"/>
      <c r="E6" s="23"/>
      <c r="F6" s="23"/>
      <c r="G6" s="23"/>
      <c r="H6" s="23"/>
      <c r="I6" s="23" t="s">
        <v>190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201</v>
      </c>
      <c r="J7" s="24">
        <f>$B$25</f>
        <v>10190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134766</v>
      </c>
      <c r="F10" s="23" t="s">
        <v>22</v>
      </c>
      <c r="G10" s="23"/>
      <c r="H10" s="26"/>
      <c r="I10" s="23"/>
      <c r="J10" s="24">
        <f>SUM(J2:J8)</f>
        <v>573742</v>
      </c>
      <c r="N10" s="8"/>
    </row>
    <row r="11" spans="1:14" ht="23.25">
      <c r="A11" s="2" t="s">
        <v>15</v>
      </c>
      <c r="B11" s="2">
        <f>[11]Sheet1!$E$38</f>
        <v>96498</v>
      </c>
      <c r="D11" s="23"/>
      <c r="E11" s="23">
        <f>SUM(B6,B12,B11,B21,B26,B29)</f>
        <v>363552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689342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70120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200</v>
      </c>
      <c r="B25" s="9">
        <f>[25]Sheet1!$E$38</f>
        <v>10190</v>
      </c>
      <c r="G25" s="7"/>
      <c r="I25" s="8"/>
    </row>
    <row r="26" spans="1:18" ht="23.25">
      <c r="A26" s="2" t="s">
        <v>71</v>
      </c>
      <c r="B26" s="9">
        <f>[26]Sheet1!$E$38</f>
        <v>60668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699532</v>
      </c>
    </row>
    <row r="31" spans="1:18" ht="23.25">
      <c r="B31" s="1">
        <f>[28]Sheet5!$G$1</f>
        <v>1305419</v>
      </c>
    </row>
    <row r="33" spans="1:2" ht="21">
      <c r="A33" s="4" t="s">
        <v>14</v>
      </c>
      <c r="B33" s="5">
        <f>B31-B30</f>
        <v>605887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topLeftCell="A50" workbookViewId="0">
      <selection activeCell="A81" sqref="A81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B80</f>
        <v>11881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66931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197</v>
      </c>
      <c r="B76" s="13">
        <v>2026</v>
      </c>
      <c r="C76" s="14" t="s">
        <v>198</v>
      </c>
    </row>
    <row r="77" spans="1:3">
      <c r="A77" t="s">
        <v>100</v>
      </c>
      <c r="B77" s="11">
        <f>SUM(B33:B76)</f>
        <v>274781</v>
      </c>
    </row>
    <row r="78" spans="1:3">
      <c r="A78" t="s">
        <v>101</v>
      </c>
      <c r="B78" s="13">
        <v>185956</v>
      </c>
      <c r="C78" t="s">
        <v>171</v>
      </c>
    </row>
    <row r="79" spans="1:3">
      <c r="B79" s="13">
        <v>76944</v>
      </c>
      <c r="C79" t="s">
        <v>199</v>
      </c>
    </row>
    <row r="80" spans="1:3">
      <c r="A80" t="s">
        <v>102</v>
      </c>
      <c r="B80" s="11">
        <f>B77-B78-B79</f>
        <v>11881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F44" sqref="F4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191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191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191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47" t="s">
        <v>192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191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195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196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47" t="s">
        <v>193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47" t="s">
        <v>193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194</v>
      </c>
      <c r="B46" s="8">
        <v>20</v>
      </c>
      <c r="C46" s="8">
        <v>305</v>
      </c>
      <c r="D46" s="8">
        <v>900</v>
      </c>
      <c r="E46" s="47" t="s">
        <v>193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47" t="s">
        <v>193</v>
      </c>
      <c r="L47" s="8"/>
    </row>
    <row r="48" spans="1:13">
      <c r="A48" s="8" t="s">
        <v>123</v>
      </c>
      <c r="B48" s="8">
        <v>8</v>
      </c>
      <c r="C48" s="8">
        <v>775</v>
      </c>
      <c r="E48" s="47" t="s">
        <v>193</v>
      </c>
      <c r="L48" s="8"/>
    </row>
    <row r="49" spans="1:12">
      <c r="A49" s="8" t="s">
        <v>147</v>
      </c>
      <c r="B49" s="8">
        <v>4</v>
      </c>
      <c r="C49" s="8">
        <v>495</v>
      </c>
      <c r="E49" s="47" t="s">
        <v>193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A46" sqref="A46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554589</v>
      </c>
    </row>
    <row r="3" spans="1:5">
      <c r="A3" s="14">
        <v>45034</v>
      </c>
      <c r="B3" s="8">
        <v>6800</v>
      </c>
      <c r="D3" s="4" t="s">
        <v>155</v>
      </c>
      <c r="E3" s="32">
        <f>E2*1.15</f>
        <v>637777.35</v>
      </c>
    </row>
    <row r="4" spans="1:5">
      <c r="A4" s="14">
        <v>45030</v>
      </c>
      <c r="B4" s="8">
        <v>8245</v>
      </c>
      <c r="D4" s="4" t="s">
        <v>153</v>
      </c>
      <c r="E4" s="8">
        <f>C2</f>
        <v>633108</v>
      </c>
    </row>
    <row r="5" spans="1:5">
      <c r="A5" s="14">
        <v>45031</v>
      </c>
      <c r="B5" s="8">
        <v>9176</v>
      </c>
      <c r="E5" s="33">
        <f>E4-E3</f>
        <v>-4669.3499999999767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48">
        <v>45097</v>
      </c>
      <c r="B46" s="8">
        <v>18717</v>
      </c>
    </row>
    <row r="47" spans="1:2">
      <c r="A47" s="14"/>
      <c r="B47" s="8"/>
    </row>
    <row r="48" spans="1:2">
      <c r="A48" s="14"/>
      <c r="B48" s="8"/>
    </row>
    <row r="49" spans="1:2">
      <c r="A49" s="14"/>
      <c r="B49" s="8"/>
    </row>
    <row r="50" spans="1:2">
      <c r="A50" s="14"/>
      <c r="B50" s="8"/>
    </row>
    <row r="51" spans="1:2">
      <c r="A51" s="14"/>
      <c r="B51" s="8"/>
    </row>
    <row r="52" spans="1:2">
      <c r="A52" s="14"/>
      <c r="B52" s="8"/>
    </row>
    <row r="53" spans="1:2">
      <c r="A53" s="14"/>
      <c r="B53" s="8"/>
    </row>
    <row r="54" spans="1:2">
      <c r="A54" s="14"/>
      <c r="B54" s="8"/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0"/>
  <sheetViews>
    <sheetView workbookViewId="0">
      <selection activeCell="A32" sqref="A32"/>
    </sheetView>
  </sheetViews>
  <sheetFormatPr defaultRowHeight="15"/>
  <cols>
    <col min="1" max="1" width="26.7109375" style="8" customWidth="1"/>
    <col min="2" max="2" width="40.7109375" style="8" customWidth="1"/>
    <col min="3" max="3" width="28.140625" style="8" customWidth="1"/>
    <col min="4" max="4" width="29" style="8" customWidth="1"/>
    <col min="5" max="5" width="25" style="8" customWidth="1"/>
    <col min="6" max="6" width="17.28515625" style="8" customWidth="1"/>
    <col min="7" max="7" width="18.28515625" style="8" customWidth="1"/>
    <col min="8" max="16384" width="9.140625" style="8"/>
  </cols>
  <sheetData>
    <row r="1" spans="1:7" ht="18.75">
      <c r="B1" s="35" t="s">
        <v>157</v>
      </c>
      <c r="C1" s="35" t="s">
        <v>169</v>
      </c>
      <c r="D1" s="35" t="s">
        <v>158</v>
      </c>
      <c r="E1" s="35" t="s">
        <v>159</v>
      </c>
      <c r="F1" s="35" t="s">
        <v>164</v>
      </c>
      <c r="G1" s="34" t="s">
        <v>165</v>
      </c>
    </row>
    <row r="2" spans="1:7">
      <c r="A2" s="45" t="s">
        <v>160</v>
      </c>
      <c r="B2" s="38"/>
      <c r="C2" s="38"/>
      <c r="D2" s="37"/>
      <c r="E2" s="37"/>
      <c r="F2" s="37"/>
      <c r="G2" s="37"/>
    </row>
    <row r="3" spans="1:7">
      <c r="A3" s="45" t="s">
        <v>161</v>
      </c>
      <c r="B3" s="38"/>
      <c r="C3" s="38"/>
      <c r="D3" s="37"/>
      <c r="E3" s="37"/>
      <c r="F3" s="37"/>
      <c r="G3" s="37"/>
    </row>
    <row r="4" spans="1:7">
      <c r="A4" s="45" t="s">
        <v>162</v>
      </c>
      <c r="B4" s="38"/>
      <c r="C4" s="38"/>
      <c r="D4" s="37"/>
      <c r="E4" s="37"/>
      <c r="F4" s="37"/>
      <c r="G4" s="37"/>
    </row>
    <row r="5" spans="1:7">
      <c r="A5" s="45" t="s">
        <v>163</v>
      </c>
      <c r="B5" s="38"/>
      <c r="C5" s="38"/>
      <c r="D5" s="37"/>
      <c r="E5" s="37"/>
      <c r="F5" s="37"/>
      <c r="G5" s="37"/>
    </row>
    <row r="6" spans="1:7">
      <c r="A6" s="46" t="s">
        <v>166</v>
      </c>
      <c r="B6" s="38"/>
      <c r="C6" s="38"/>
      <c r="D6" s="37"/>
      <c r="E6" s="37"/>
      <c r="F6" s="37"/>
      <c r="G6" s="37"/>
    </row>
    <row r="7" spans="1:7">
      <c r="A7" s="46" t="s">
        <v>167</v>
      </c>
      <c r="B7" s="38"/>
      <c r="C7" s="38"/>
      <c r="D7" s="37"/>
      <c r="E7" s="37"/>
      <c r="F7" s="37"/>
      <c r="G7" s="37"/>
    </row>
    <row r="8" spans="1:7">
      <c r="A8" s="46" t="s">
        <v>168</v>
      </c>
      <c r="B8" s="38"/>
      <c r="C8" s="38"/>
      <c r="D8" s="37"/>
      <c r="E8" s="37"/>
      <c r="F8" s="37"/>
      <c r="G8" s="37"/>
    </row>
    <row r="9" spans="1:7">
      <c r="A9" s="46" t="s">
        <v>170</v>
      </c>
      <c r="B9" s="38"/>
      <c r="C9" s="38"/>
      <c r="D9" s="37"/>
      <c r="E9" s="37"/>
      <c r="F9" s="37"/>
      <c r="G9" s="37"/>
    </row>
    <row r="10" spans="1:7">
      <c r="A10" s="41"/>
      <c r="B10" s="39"/>
      <c r="C10" s="39"/>
      <c r="D10" s="40"/>
      <c r="E10" s="40"/>
      <c r="F10" s="40"/>
    </row>
    <row r="11" spans="1:7">
      <c r="A11" s="42"/>
      <c r="B11" s="43"/>
      <c r="C11" s="43"/>
      <c r="D11" s="44"/>
      <c r="E11" s="44"/>
      <c r="F11" s="44"/>
    </row>
    <row r="12" spans="1:7">
      <c r="A12" s="36"/>
      <c r="B12"/>
      <c r="C12"/>
    </row>
    <row r="13" spans="1:7">
      <c r="A13"/>
      <c r="B13"/>
      <c r="C13"/>
    </row>
    <row r="14" spans="1:7">
      <c r="A14"/>
      <c r="B14"/>
      <c r="C14"/>
    </row>
    <row r="15" spans="1:7">
      <c r="A15"/>
      <c r="B15"/>
      <c r="C15"/>
    </row>
    <row r="16" spans="1:7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172</v>
      </c>
    </row>
    <row r="2" spans="1:10">
      <c r="A2" t="s">
        <v>13</v>
      </c>
      <c r="B2" t="s">
        <v>173</v>
      </c>
    </row>
    <row r="3" spans="1:10">
      <c r="A3" t="s">
        <v>13</v>
      </c>
      <c r="B3" t="s">
        <v>174</v>
      </c>
    </row>
    <row r="4" spans="1:10">
      <c r="A4" t="s">
        <v>13</v>
      </c>
      <c r="B4" t="s">
        <v>175</v>
      </c>
    </row>
    <row r="5" spans="1:10">
      <c r="A5" t="s">
        <v>13</v>
      </c>
      <c r="B5" t="s">
        <v>182</v>
      </c>
    </row>
    <row r="6" spans="1:10">
      <c r="A6" t="s">
        <v>13</v>
      </c>
      <c r="B6" t="s">
        <v>183</v>
      </c>
    </row>
    <row r="7" spans="1:10">
      <c r="A7" t="s">
        <v>13</v>
      </c>
      <c r="B7" t="s">
        <v>184</v>
      </c>
    </row>
    <row r="8" spans="1:10">
      <c r="A8" t="s">
        <v>13</v>
      </c>
      <c r="B8" t="s">
        <v>185</v>
      </c>
    </row>
    <row r="9" spans="1:10">
      <c r="A9" t="s">
        <v>187</v>
      </c>
      <c r="B9" t="s">
        <v>188</v>
      </c>
      <c r="I9">
        <v>52</v>
      </c>
      <c r="J9" t="s">
        <v>176</v>
      </c>
    </row>
    <row r="10" spans="1:10">
      <c r="A10" t="s">
        <v>187</v>
      </c>
      <c r="B10" t="s">
        <v>189</v>
      </c>
      <c r="I10" t="s">
        <v>186</v>
      </c>
      <c r="J10" t="s">
        <v>177</v>
      </c>
    </row>
    <row r="11" spans="1:10">
      <c r="A11" t="s">
        <v>177</v>
      </c>
      <c r="B11" t="s">
        <v>178</v>
      </c>
    </row>
    <row r="12" spans="1:10">
      <c r="A12" t="s">
        <v>177</v>
      </c>
      <c r="B12" t="s">
        <v>179</v>
      </c>
    </row>
    <row r="13" spans="1:10">
      <c r="A13" t="s">
        <v>177</v>
      </c>
      <c r="B13" t="s">
        <v>180</v>
      </c>
    </row>
    <row r="14" spans="1:10">
      <c r="A14" t="s">
        <v>177</v>
      </c>
      <c r="B14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1" max="1" width="23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2023-07-07T08:50:54Z</dcterms:modified>
</cp:coreProperties>
</file>