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calcPr calcId="124519"/>
</workbook>
</file>

<file path=xl/calcChain.xml><?xml version="1.0" encoding="utf-8"?>
<calcChain xmlns="http://schemas.openxmlformats.org/spreadsheetml/2006/main">
  <c r="F16" i="2"/>
  <c r="B81"/>
  <c r="B6" i="1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4" i="2"/>
  <c r="E2" i="5"/>
  <c r="B4" i="1"/>
  <c r="E5" i="5" l="1"/>
  <c r="B20" i="1" l="1"/>
  <c r="F15" i="2" l="1"/>
  <c r="F18" s="1"/>
  <c r="B33" i="3"/>
  <c r="C42"/>
  <c r="C43"/>
  <c r="B29" i="1" l="1"/>
  <c r="J6" s="1"/>
  <c r="L6" s="1"/>
  <c r="B26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s="1"/>
  <c r="L4" l="1"/>
  <c r="B19"/>
  <c r="B11"/>
  <c r="J3" s="1"/>
  <c r="L3" l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E11" l="1"/>
  <c r="E15" s="1"/>
  <c r="J2"/>
  <c r="B30"/>
  <c r="L2" l="1"/>
  <c r="J10"/>
  <c r="B31" l="1"/>
  <c r="B33" s="1"/>
</calcChain>
</file>

<file path=xl/sharedStrings.xml><?xml version="1.0" encoding="utf-8"?>
<sst xmlns="http://schemas.openxmlformats.org/spreadsheetml/2006/main" count="433" uniqueCount="231">
  <si>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</si>
  <si>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</si>
  <si>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</si>
  <si>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</si>
  <si>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</si>
  <si>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</si>
  <si>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</si>
  <si>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</si>
  <si>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</si>
  <si>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</si>
  <si>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</si>
  <si>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</si>
  <si>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</si>
  <si>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</si>
  <si>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</si>
  <si>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</si>
  <si>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</si>
  <si>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</si>
  <si>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</si>
  <si>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</si>
  <si>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</si>
  <si>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</si>
  <si>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</si>
  <si>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</si>
  <si>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</si>
  <si>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</si>
  <si>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</si>
  <si>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</si>
  <si>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</si>
  <si>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</si>
  <si>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</si>
  <si>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</si>
  <si>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</si>
  <si>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</si>
  <si>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</si>
  <si>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</si>
  <si>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</si>
  <si>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</si>
  <si>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</si>
  <si>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</si>
  <si>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</si>
  <si>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</si>
  <si>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</si>
  <si>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</si>
  <si>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</si>
  <si>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</si>
  <si>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</si>
  <si>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</si>
  <si>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</si>
  <si>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</si>
  <si>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</si>
  <si>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</si>
  <si>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</si>
  <si>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</si>
  <si>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</si>
  <si>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</si>
  <si>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</si>
  <si>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</si>
  <si>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</si>
  <si>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</si>
  <si>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</si>
  <si>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</si>
  <si>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</si>
  <si>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</si>
  <si>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</si>
  <si>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</si>
  <si>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</si>
  <si>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</si>
  <si>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</si>
  <si>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</si>
  <si>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</si>
  <si>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</si>
  <si>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</si>
  <si>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</si>
  <si>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</si>
  <si>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</si>
  <si>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</si>
  <si>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</si>
  <si>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</si>
  <si>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</si>
  <si>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</si>
  <si>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</si>
  <si>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</si>
  <si>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</si>
  <si>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</si>
  <si>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</si>
  <si>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</si>
  <si>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</si>
  <si>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</si>
  <si>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</si>
  <si>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</si>
  <si>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</si>
  <si>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</si>
  <si>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</si>
  <si>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</si>
  <si>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</si>
  <si>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</si>
  <si>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</si>
  <si>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</si>
  <si>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</si>
  <si>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</si>
  <si>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</si>
  <si>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</si>
  <si>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</si>
  <si>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</si>
  <si>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</si>
  <si>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</si>
  <si>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</si>
  <si>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</si>
  <si>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</si>
  <si>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</si>
  <si>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</si>
  <si>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</si>
  <si>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</si>
  <si>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</si>
  <si>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</si>
  <si>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</si>
  <si>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</si>
  <si>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</si>
  <si>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</si>
  <si>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</si>
  <si>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</si>
  <si>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</si>
  <si>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</si>
  <si>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</si>
  <si>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</si>
  <si>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</si>
  <si>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</si>
  <si>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</si>
  <si>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</si>
  <si>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</si>
  <si>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</si>
  <si>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</si>
  <si>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</si>
  <si>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</si>
  <si>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</si>
  <si>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</si>
  <si>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</si>
  <si>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</si>
  <si>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</si>
  <si>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</si>
  <si>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</si>
  <si>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</si>
  <si>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</si>
  <si>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</si>
  <si>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</si>
  <si>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</si>
  <si>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</si>
  <si>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</si>
  <si>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</si>
  <si>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</si>
  <si>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</si>
  <si>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</si>
  <si>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</si>
  <si>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</si>
  <si>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</si>
  <si>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</si>
  <si>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</si>
  <si>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</si>
  <si>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</si>
  <si>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</si>
  <si>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</si>
  <si>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</si>
  <si>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</si>
  <si>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</si>
  <si>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</si>
  <si>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</si>
  <si>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</si>
  <si>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</si>
  <si>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</si>
  <si>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</si>
  <si>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</si>
  <si>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</si>
  <si>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</si>
  <si>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</si>
  <si>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</si>
  <si>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</si>
  <si>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</si>
  <si>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</si>
  <si>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</si>
  <si>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</si>
  <si>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</si>
  <si>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</si>
  <si>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</si>
  <si>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</si>
  <si>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</si>
  <si>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</si>
  <si>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</si>
  <si>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</si>
  <si>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</si>
  <si>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</si>
  <si>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</si>
  <si>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</si>
  <si>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</si>
  <si>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</si>
  <si>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</si>
  <si>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</si>
  <si>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</si>
  <si>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</si>
  <si>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</si>
  <si>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</si>
  <si>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</si>
  <si>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</si>
  <si>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</si>
  <si>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</si>
  <si>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</si>
  <si>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</si>
  <si>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</si>
  <si>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</si>
  <si>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</si>
  <si>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</si>
  <si>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</si>
  <si>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</si>
  <si>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</si>
  <si>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</si>
  <si>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</si>
  <si>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</si>
  <si>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</si>
  <si>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</si>
  <si>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40+50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</si>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</sst>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88122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21791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3238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1029374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194472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118935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zoomScale="80" zoomScaleNormal="80" workbookViewId="0">
      <selection activeCell="L17" sqref="L1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118935</v>
      </c>
      <c r="K2" s="13">
        <v>154592</v>
      </c>
      <c r="L2" s="8">
        <f>J2-K2</f>
        <v>-35657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88122</v>
      </c>
      <c r="K3" s="13">
        <v>31283</v>
      </c>
      <c r="L3" s="8">
        <f>J3-K3</f>
        <v>56839</v>
      </c>
      <c r="M3">
        <v>150000</v>
      </c>
      <c r="N3" s="8"/>
    </row>
    <row r="4" spans="1:14" ht="23.25">
      <c r="A4" s="2" t="s">
        <v>2</v>
      </c>
      <c r="B4" s="2">
        <f>[4]Sheet1!$E$38</f>
        <v>194472</v>
      </c>
      <c r="D4" s="23"/>
      <c r="E4" s="23"/>
      <c r="F4" s="23"/>
      <c r="G4" s="23"/>
      <c r="H4" s="23"/>
      <c r="I4" s="23" t="s">
        <v>155</v>
      </c>
      <c r="J4" s="24">
        <f>B21</f>
        <v>21791</v>
      </c>
      <c r="K4" s="13">
        <v>90083</v>
      </c>
      <c r="L4" s="8">
        <f t="shared" ref="L4:L5" si="0">J4-K4</f>
        <v>-68292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3238</v>
      </c>
      <c r="K5" s="8"/>
      <c r="L5" s="8">
        <f t="shared" si="0"/>
        <v>3238</v>
      </c>
      <c r="N5" s="8"/>
    </row>
    <row r="6" spans="1:14" ht="23.25">
      <c r="A6" s="2" t="s">
        <v>4</v>
      </c>
      <c r="B6" s="2">
        <f>[6]Sheet1!$E$38</f>
        <v>118935</v>
      </c>
      <c r="D6" s="23"/>
      <c r="E6" s="23"/>
      <c r="F6" s="23"/>
      <c r="G6" s="23"/>
      <c r="H6" s="23"/>
      <c r="I6" s="23" t="s">
        <v>175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186</v>
      </c>
      <c r="J7" s="24">
        <f>$B$25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194472</v>
      </c>
      <c r="F10" s="23" t="s">
        <v>22</v>
      </c>
      <c r="G10" s="23"/>
      <c r="H10" s="26"/>
      <c r="I10" s="23"/>
      <c r="J10" s="24">
        <f>SUM(J2:J8)</f>
        <v>432276</v>
      </c>
      <c r="N10" s="8"/>
    </row>
    <row r="11" spans="1:14" ht="23.25">
      <c r="A11" s="2" t="s">
        <v>15</v>
      </c>
      <c r="B11" s="2">
        <f>[11]Sheet1!$E$38</f>
        <v>88122</v>
      </c>
      <c r="D11" s="23"/>
      <c r="E11" s="23">
        <f>SUM(B6,B12,B11,B21,B26,B29)</f>
        <v>232086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151024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577582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 t="s">
        <v>219</v>
      </c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21791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139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185</v>
      </c>
      <c r="B25" s="9">
        <f>[25]Sheet1!$E$38</f>
        <v>190</v>
      </c>
      <c r="G25" s="7"/>
      <c r="I25" s="8"/>
    </row>
    <row r="26" spans="1:18" ht="23.25">
      <c r="A26" s="2" t="s">
        <v>71</v>
      </c>
      <c r="B26" s="9">
        <f>[26]Sheet1!$E$38</f>
        <v>3238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577772</v>
      </c>
    </row>
    <row r="31" spans="1:18" ht="23.25">
      <c r="B31" s="1">
        <f>[28]Sheet5!$G$1</f>
        <v>1029374</v>
      </c>
    </row>
    <row r="33" spans="1:2" ht="21">
      <c r="A33" s="4" t="s">
        <v>14</v>
      </c>
      <c r="B33" s="5">
        <f>B31-B30</f>
        <v>451602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209</v>
      </c>
    </row>
    <row r="4" spans="1:2">
      <c r="A4" s="52">
        <v>7610</v>
      </c>
      <c r="B4" t="s">
        <v>209</v>
      </c>
    </row>
    <row r="5" spans="1:2">
      <c r="A5">
        <v>9234</v>
      </c>
      <c r="B5" t="s">
        <v>209</v>
      </c>
    </row>
    <row r="6" spans="1:2">
      <c r="A6">
        <v>9236</v>
      </c>
      <c r="B6" t="s">
        <v>209</v>
      </c>
    </row>
    <row r="7" spans="1:2">
      <c r="A7">
        <v>9234</v>
      </c>
      <c r="B7" t="s">
        <v>209</v>
      </c>
    </row>
    <row r="8" spans="1:2">
      <c r="A8">
        <v>9408</v>
      </c>
      <c r="B8" t="s">
        <v>209</v>
      </c>
    </row>
    <row r="9" spans="1:2">
      <c r="A9">
        <v>7516</v>
      </c>
      <c r="B9" t="s">
        <v>209</v>
      </c>
    </row>
    <row r="10" spans="1:2">
      <c r="A10">
        <v>7517</v>
      </c>
      <c r="B10" t="s">
        <v>209</v>
      </c>
    </row>
    <row r="11" spans="1:2">
      <c r="A11">
        <v>7518</v>
      </c>
      <c r="B11" t="s">
        <v>209</v>
      </c>
    </row>
    <row r="12" spans="1:2">
      <c r="A12">
        <v>5539</v>
      </c>
      <c r="B12" t="s">
        <v>209</v>
      </c>
    </row>
    <row r="13" spans="1:2">
      <c r="A13">
        <v>5540</v>
      </c>
      <c r="B13" t="s">
        <v>209</v>
      </c>
    </row>
    <row r="14" spans="1:2">
      <c r="A14">
        <v>5541</v>
      </c>
      <c r="B14" t="s">
        <v>209</v>
      </c>
    </row>
    <row r="15" spans="1:2">
      <c r="A15">
        <v>5620</v>
      </c>
      <c r="B15" t="s">
        <v>209</v>
      </c>
    </row>
    <row r="16" spans="1:2">
      <c r="A16">
        <v>6428</v>
      </c>
      <c r="B16" t="s">
        <v>209</v>
      </c>
    </row>
    <row r="17" spans="1:2">
      <c r="A17">
        <v>8885</v>
      </c>
      <c r="B17" t="s">
        <v>209</v>
      </c>
    </row>
    <row r="18" spans="1:2">
      <c r="A18">
        <v>7667</v>
      </c>
      <c r="B18" t="s">
        <v>209</v>
      </c>
    </row>
    <row r="19" spans="1:2">
      <c r="A19">
        <v>10604</v>
      </c>
      <c r="B19" t="s">
        <v>209</v>
      </c>
    </row>
    <row r="20" spans="1:2">
      <c r="A20">
        <v>10097</v>
      </c>
      <c r="B20" t="s">
        <v>209</v>
      </c>
    </row>
    <row r="21" spans="1:2">
      <c r="A21">
        <v>8596</v>
      </c>
      <c r="B21" t="s">
        <v>209</v>
      </c>
    </row>
    <row r="22" spans="1:2">
      <c r="A22">
        <v>7636</v>
      </c>
      <c r="B22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212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213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210</v>
      </c>
      <c r="B19" s="11"/>
      <c r="C19" s="8"/>
      <c r="D19" s="8"/>
    </row>
    <row r="20" spans="1:4">
      <c r="A20" s="8" t="s">
        <v>211</v>
      </c>
      <c r="B20" s="8">
        <v>6</v>
      </c>
      <c r="C20" s="8"/>
      <c r="D20" s="8"/>
    </row>
    <row r="21" spans="1:4">
      <c r="A21" s="8" t="s">
        <v>218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214</v>
      </c>
      <c r="B26" s="8">
        <v>4</v>
      </c>
      <c r="C26" s="8">
        <v>475</v>
      </c>
      <c r="D26" s="8"/>
    </row>
    <row r="27" spans="1:4">
      <c r="A27" s="8" t="s">
        <v>215</v>
      </c>
      <c r="B27" s="8">
        <v>4</v>
      </c>
      <c r="C27" s="8"/>
      <c r="D27" s="8"/>
    </row>
    <row r="28" spans="1:4">
      <c r="A28" s="8" t="s">
        <v>216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217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9" sqref="A19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224</v>
      </c>
      <c r="B1">
        <v>200000</v>
      </c>
    </row>
    <row r="2" spans="1:2">
      <c r="A2" t="s">
        <v>220</v>
      </c>
      <c r="B2">
        <v>198000</v>
      </c>
    </row>
    <row r="3" spans="1:2">
      <c r="A3" t="s">
        <v>221</v>
      </c>
      <c r="B3">
        <v>7200</v>
      </c>
    </row>
    <row r="6" spans="1:2">
      <c r="B6">
        <f>SUM(B1:B5)</f>
        <v>405200</v>
      </c>
    </row>
    <row r="11" spans="1:2" ht="28.5">
      <c r="A11" s="53" t="s">
        <v>229</v>
      </c>
    </row>
    <row r="12" spans="1:2">
      <c r="A12" t="s">
        <v>225</v>
      </c>
      <c r="B12" t="s">
        <v>226</v>
      </c>
    </row>
    <row r="13" spans="1:2">
      <c r="A13" t="s">
        <v>222</v>
      </c>
      <c r="B13" t="s">
        <v>227</v>
      </c>
    </row>
    <row r="14" spans="1:2">
      <c r="A14" t="s">
        <v>223</v>
      </c>
      <c r="B14" t="s">
        <v>228</v>
      </c>
    </row>
    <row r="18" spans="1:1" ht="28.5">
      <c r="A18" s="53" t="s">
        <v>230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4"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4"/>
  <sheetViews>
    <sheetView tabSelected="1" topLeftCell="A54" workbookViewId="0">
      <selection activeCell="C80" sqref="C80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B84</f>
        <v>47881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102931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138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182</v>
      </c>
      <c r="B76" s="13">
        <v>2026</v>
      </c>
      <c r="C76" s="14" t="s">
        <v>183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70</v>
      </c>
      <c r="B79" s="13">
        <v>15000</v>
      </c>
      <c r="C79" s="14">
        <v>45142</v>
      </c>
    </row>
    <row r="80" spans="1:3">
      <c r="A80" t="s">
        <v>70</v>
      </c>
      <c r="B80" s="13">
        <v>5000</v>
      </c>
      <c r="C80" s="14">
        <v>45160</v>
      </c>
    </row>
    <row r="81" spans="1:3">
      <c r="A81" t="s">
        <v>100</v>
      </c>
      <c r="B81" s="11">
        <f>SUM(B33:B80)</f>
        <v>310781</v>
      </c>
    </row>
    <row r="82" spans="1:3">
      <c r="A82" t="s">
        <v>101</v>
      </c>
      <c r="B82" s="13">
        <v>185956</v>
      </c>
      <c r="C82" t="s">
        <v>156</v>
      </c>
    </row>
    <row r="83" spans="1:3">
      <c r="B83" s="13">
        <v>76944</v>
      </c>
      <c r="C83" t="s">
        <v>184</v>
      </c>
    </row>
    <row r="84" spans="1:3">
      <c r="A84" t="s">
        <v>102</v>
      </c>
      <c r="B84" s="11">
        <f>B81-B82-B83</f>
        <v>47881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C48" sqref="C48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210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211</v>
      </c>
      <c r="B36" s="8">
        <v>6</v>
      </c>
      <c r="C36" s="8"/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187</v>
      </c>
      <c r="D1" s="37" t="s">
        <v>190</v>
      </c>
      <c r="F1" s="37" t="s">
        <v>191</v>
      </c>
      <c r="G1"/>
      <c r="H1"/>
    </row>
    <row r="2" spans="1:20">
      <c r="A2"/>
      <c r="B2" s="8" t="s">
        <v>188</v>
      </c>
      <c r="C2" s="8" t="s">
        <v>189</v>
      </c>
      <c r="D2" s="8" t="s">
        <v>188</v>
      </c>
      <c r="E2" s="8" t="s">
        <v>189</v>
      </c>
      <c r="F2" s="8" t="s">
        <v>188</v>
      </c>
      <c r="G2" s="8" t="s">
        <v>189</v>
      </c>
      <c r="H2"/>
      <c r="T2" s="8" t="s">
        <v>206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207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208</v>
      </c>
      <c r="E13" s="38" t="s">
        <v>208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208</v>
      </c>
      <c r="E14" s="38" t="s">
        <v>208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192</v>
      </c>
    </row>
    <row r="2" spans="2:8" ht="15.75">
      <c r="B2" s="42" t="s">
        <v>197</v>
      </c>
      <c r="C2" s="42" t="s">
        <v>198</v>
      </c>
      <c r="D2" s="42"/>
      <c r="E2" s="42" t="s">
        <v>199</v>
      </c>
      <c r="F2" s="42"/>
      <c r="G2" s="42" t="s">
        <v>132</v>
      </c>
      <c r="H2" s="41"/>
    </row>
    <row r="3" spans="2:8">
      <c r="B3" s="12" t="s">
        <v>193</v>
      </c>
      <c r="C3">
        <v>492</v>
      </c>
      <c r="D3" t="s">
        <v>194</v>
      </c>
      <c r="E3">
        <v>41</v>
      </c>
      <c r="F3" t="s">
        <v>195</v>
      </c>
      <c r="G3">
        <v>124</v>
      </c>
      <c r="H3" t="s">
        <v>196</v>
      </c>
    </row>
    <row r="4" spans="2:8">
      <c r="B4" t="s">
        <v>200</v>
      </c>
      <c r="C4">
        <v>480</v>
      </c>
      <c r="D4" t="s">
        <v>194</v>
      </c>
      <c r="E4">
        <v>40</v>
      </c>
      <c r="F4" t="s">
        <v>195</v>
      </c>
      <c r="G4">
        <v>120</v>
      </c>
      <c r="H4" t="s">
        <v>196</v>
      </c>
    </row>
    <row r="5" spans="2:8">
      <c r="B5" t="s">
        <v>201</v>
      </c>
      <c r="C5">
        <v>468</v>
      </c>
      <c r="D5" t="s">
        <v>194</v>
      </c>
      <c r="G5">
        <v>118</v>
      </c>
      <c r="H5" t="s">
        <v>196</v>
      </c>
    </row>
    <row r="6" spans="2:8">
      <c r="B6" t="s">
        <v>202</v>
      </c>
      <c r="C6">
        <v>360</v>
      </c>
      <c r="D6" t="s">
        <v>194</v>
      </c>
      <c r="G6">
        <v>90</v>
      </c>
      <c r="H6" t="s">
        <v>196</v>
      </c>
    </row>
    <row r="7" spans="2:8">
      <c r="B7" t="s">
        <v>203</v>
      </c>
      <c r="C7">
        <v>228</v>
      </c>
      <c r="D7" t="s">
        <v>194</v>
      </c>
      <c r="G7">
        <v>60</v>
      </c>
      <c r="H7" t="s">
        <v>196</v>
      </c>
    </row>
    <row r="8" spans="2:8">
      <c r="B8" t="s">
        <v>204</v>
      </c>
      <c r="C8">
        <v>294</v>
      </c>
      <c r="D8" t="s">
        <v>194</v>
      </c>
      <c r="G8">
        <v>74</v>
      </c>
      <c r="H8" t="s">
        <v>196</v>
      </c>
    </row>
    <row r="15" spans="2:8">
      <c r="B15" t="s">
        <v>205</v>
      </c>
      <c r="E15">
        <v>52</v>
      </c>
      <c r="F15" t="s">
        <v>195</v>
      </c>
      <c r="G15">
        <v>168</v>
      </c>
      <c r="H15" t="s">
        <v>196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2023-09-02T15:56:46Z</dcterms:modified>
</cp:coreProperties>
</file>