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J29" i="1"/>
  <c r="J24" l="1"/>
  <c r="B20"/>
  <c r="J12" l="1"/>
  <c r="F16" i="2"/>
  <c r="F15"/>
  <c r="F18"/>
  <c r="B66" l="1"/>
  <c r="B64"/>
  <c r="B33" i="3"/>
  <c r="C42"/>
  <c r="C43"/>
  <c r="C48" l="1"/>
  <c r="B26" i="1" l="1"/>
  <c r="B25"/>
  <c r="J5" s="1"/>
  <c r="B8" l="1"/>
  <c r="B6"/>
  <c r="J2" s="1"/>
  <c r="G28" i="8"/>
  <c r="G23"/>
  <c r="G18"/>
  <c r="G15"/>
  <c r="G9"/>
  <c r="G10" s="1"/>
  <c r="B7"/>
  <c r="B3"/>
  <c r="D56" i="3" l="1"/>
  <c r="I73"/>
  <c r="H73" l="1"/>
  <c r="D53" s="1"/>
  <c r="C46" l="1"/>
  <c r="D54" l="1"/>
  <c r="D55" s="1"/>
  <c r="B15" i="1" l="1"/>
  <c r="B13" l="1"/>
  <c r="B9" l="1"/>
  <c r="B24" l="1"/>
  <c r="B28"/>
  <c r="B23" l="1"/>
  <c r="B22" l="1"/>
  <c r="B21"/>
  <c r="J3" s="1"/>
  <c r="B19" l="1"/>
  <c r="B11"/>
  <c r="J1" s="1"/>
  <c r="J7" l="1"/>
  <c r="J15" s="1"/>
  <c r="B3"/>
  <c r="B18" l="1"/>
  <c r="B17"/>
  <c r="B16"/>
  <c r="B14" l="1"/>
  <c r="B10" l="1"/>
  <c r="E13" s="1"/>
  <c r="B7" l="1"/>
  <c r="B5" l="1"/>
  <c r="B4" l="1"/>
  <c r="B2" l="1"/>
  <c r="E12" s="1"/>
  <c r="B1" l="1"/>
  <c r="E10" s="1"/>
  <c r="B12" l="1"/>
  <c r="E11" s="1"/>
  <c r="B27" l="1"/>
  <c r="B30" s="1"/>
  <c r="E15"/>
</calcChain>
</file>

<file path=xl/sharedStrings.xml><?xml version="1.0" encoding="utf-8"?>
<sst xmlns="http://schemas.openxmlformats.org/spreadsheetml/2006/main" count="208" uniqueCount="121">
  <si>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</si>
  <si>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</si>
  <si>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</si>
  <si>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</si>
  <si>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</si>
  <si>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</si>
  <si>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</si>
  <si>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</si>
  <si>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</si>
  <si>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</si>
  <si>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</si>
  <si>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</si>
  <si>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</si>
  <si>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</si>
  <si>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</si>
  <si>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</si>
  <si>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</si>
  <si>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</si>
  <si>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</si>
  <si>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</si>
  <si>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</si>
  <si>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</si>
  <si>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</si>
  <si>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</si>
  <si>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</si>
  <si>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</si>
  <si>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</si>
  <si>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</si>
  <si>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</si>
  <si>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</si>
  <si>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</si>
  <si>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</si>
  <si>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</si>
  <si>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</si>
  <si>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</si>
  <si>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</si>
  <si>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</si>
  <si>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</si>
  <si>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</si>
  <si>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</si>
  <si>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</si>
  <si>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</si>
  <si>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</si>
  <si>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</si>
  <si>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</si>
  <si>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</si>
  <si>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</si>
  <si>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</si>
  <si>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</si>
  <si>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</si>
  <si>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</si>
  <si>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</si>
  <si>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</si>
  <si>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</si>
  <si>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</si>
  <si>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</si>
  <si>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</si>
  <si>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</si>
  <si>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</si>
  <si>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</si>
  <si>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</si>
  <si>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</si>
  <si>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</si>
  <si>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</si>
  <si>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</si>
  <si>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</si>
  <si>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</si>
  <si>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</si>
  <si>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</si>
  <si>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</si>
  <si>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</si>
  <si>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</si>
  <si>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</si>
  <si>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</si>
  <si>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</si>
  <si>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</si>
  <si>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</si>
  <si>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</si>
  <si>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</si>
  <si>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</si>
  <si>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</si>
  <si>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</si>
  <si>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</si>
  <si>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</si>
  <si>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</si>
  <si>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</si>
  <si>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</si>
  <si>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</si>
  <si>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</si>
  <si>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</si>
  <si>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</si>
  <si>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</si>
  <si>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</si>
  <si>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</si>
  <si>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</si>
  <si>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</si>
  <si>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</si>
  <si>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</si>
  <si>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</si>
  <si>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TOY VILLA</t>
  </si>
  <si>
    <t>SBI</t>
  </si>
  <si>
    <t>APROX</t>
  </si>
  <si>
    <t>TOTAL LENA HAI</t>
  </si>
  <si>
    <t>TOTAL HISAB HONE KE BAAD</t>
  </si>
  <si>
    <t>AB TOTAL LENA HAI</t>
  </si>
  <si>
    <t>novice</t>
  </si>
  <si>
    <t>self</t>
  </si>
  <si>
    <t>TRANSFERR</t>
  </si>
  <si>
    <t>TRANSFER TO MUMBAI</t>
  </si>
  <si>
    <t>GULABI SAFA</t>
  </si>
  <si>
    <t>BABALJI</t>
  </si>
  <si>
    <t xml:space="preserve">1)BADSHAH TOYS </t>
  </si>
  <si>
    <t xml:space="preserve">2)A2Z TOYS (TUB+TFT) </t>
  </si>
  <si>
    <t xml:space="preserve">3)TOY KINGDOM </t>
  </si>
  <si>
    <t>4)TOY MALL</t>
  </si>
  <si>
    <t>5)TOY GALLERY</t>
  </si>
  <si>
    <t>6)JUGNU</t>
  </si>
  <si>
    <t>7)TOY VILLA</t>
  </si>
  <si>
    <t>8)NISAR TOYS</t>
  </si>
  <si>
    <t>9)NISAR STATIONARY</t>
  </si>
  <si>
    <t>P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</si>
</sst>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color rgb="FF00B05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69728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4950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13750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66912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35230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349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1209568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112241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46465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5300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107294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26900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108564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tabSelected="1" zoomScale="73" zoomScaleNormal="73" workbookViewId="0">
      <selection activeCell="I1" sqref="I1:J7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6" max="6" width="20.140625" customWidth="1"/>
    <col min="8" max="8" width="15.140625" customWidth="1"/>
    <col min="9" max="9" width="43.42578125" customWidth="1"/>
    <col min="10" max="10" width="17.42578125" bestFit="1" customWidth="1"/>
    <col min="11" max="11" width="19.5703125" customWidth="1"/>
    <col min="12" max="12" width="23.140625" customWidth="1"/>
    <col min="13" max="13" width="8.42578125" customWidth="1"/>
    <col min="14" max="14" width="20" customWidth="1"/>
    <col min="15" max="15" width="19" customWidth="1"/>
  </cols>
  <sheetData>
    <row r="1" spans="1:15" ht="23.25">
      <c r="A1" s="2" t="s">
        <v>0</v>
      </c>
      <c r="B1" s="3">
        <f>[1]Sheet1!$E$38</f>
        <v>0</v>
      </c>
      <c r="I1" s="18" t="s">
        <v>15</v>
      </c>
      <c r="J1" s="13">
        <f>B11-50000</f>
        <v>19728</v>
      </c>
      <c r="K1" s="13"/>
      <c r="L1" s="13"/>
      <c r="M1" s="14"/>
    </row>
    <row r="2" spans="1:15" ht="23.25">
      <c r="A2" s="2" t="s">
        <v>1</v>
      </c>
      <c r="B2" s="3">
        <f>[2]Sheet1!$E$38</f>
        <v>13750</v>
      </c>
      <c r="I2" t="s">
        <v>4</v>
      </c>
      <c r="J2" s="13">
        <f>B6</f>
        <v>5300</v>
      </c>
      <c r="K2" s="11"/>
      <c r="L2" s="11"/>
      <c r="M2" s="14"/>
      <c r="N2" s="11"/>
      <c r="O2" s="11"/>
    </row>
    <row r="3" spans="1:15" ht="23.25">
      <c r="A3" s="2" t="s">
        <v>13</v>
      </c>
      <c r="B3" s="3">
        <f>[3]Sheet1!$E$38</f>
        <v>0</v>
      </c>
      <c r="I3" s="18" t="s">
        <v>99</v>
      </c>
      <c r="J3" s="13">
        <f>B21</f>
        <v>35230</v>
      </c>
      <c r="K3" s="20"/>
      <c r="L3" s="13"/>
      <c r="O3" s="8"/>
    </row>
    <row r="4" spans="1:15" ht="23.25">
      <c r="A4" s="2" t="s">
        <v>2</v>
      </c>
      <c r="B4" s="2">
        <f>[4]Sheet1!$E$38</f>
        <v>112241</v>
      </c>
      <c r="I4" s="18" t="s">
        <v>70</v>
      </c>
      <c r="J4" s="13">
        <v>150000</v>
      </c>
      <c r="K4" s="13"/>
      <c r="L4" s="13"/>
      <c r="O4" s="8"/>
    </row>
    <row r="5" spans="1:15" ht="23.25">
      <c r="A5" s="2" t="s">
        <v>3</v>
      </c>
      <c r="B5" s="2">
        <f>[5]Sheet1!$E$38</f>
        <v>46465</v>
      </c>
      <c r="I5" s="18" t="s">
        <v>105</v>
      </c>
      <c r="J5" s="13">
        <f>B25</f>
        <v>349</v>
      </c>
      <c r="K5" s="13"/>
      <c r="L5" s="13"/>
      <c r="O5" s="8"/>
    </row>
    <row r="6" spans="1:15" ht="23.25">
      <c r="A6" s="2" t="s">
        <v>4</v>
      </c>
      <c r="B6" s="2">
        <f>[6]Sheet1!$E$38</f>
        <v>5300</v>
      </c>
      <c r="I6" s="10"/>
      <c r="J6" s="13"/>
      <c r="K6" s="13"/>
      <c r="L6" s="11"/>
      <c r="O6" s="8"/>
    </row>
    <row r="7" spans="1:15" ht="23.25">
      <c r="A7" s="2" t="s">
        <v>5</v>
      </c>
      <c r="B7" s="2">
        <f>[7]Sheet1!$E$38</f>
        <v>107294</v>
      </c>
      <c r="I7" s="19"/>
      <c r="J7" s="11">
        <f>SUM(J1:J6)</f>
        <v>210607</v>
      </c>
      <c r="K7" s="11"/>
    </row>
    <row r="8" spans="1:15" ht="23.25">
      <c r="A8" s="2" t="s">
        <v>6</v>
      </c>
      <c r="B8" s="2">
        <f>[8]Sheet1!$E$38</f>
        <v>26900</v>
      </c>
      <c r="I8" s="19"/>
      <c r="J8" s="11"/>
    </row>
    <row r="9" spans="1:15" ht="23.25">
      <c r="A9" s="2" t="s">
        <v>7</v>
      </c>
      <c r="B9" s="2">
        <f>[9]Sheet1!$E$38</f>
        <v>108564</v>
      </c>
      <c r="I9" s="19" t="s">
        <v>70</v>
      </c>
      <c r="J9" s="13">
        <v>152000</v>
      </c>
    </row>
    <row r="10" spans="1:15" ht="23.25">
      <c r="A10" s="2" t="s">
        <v>8</v>
      </c>
      <c r="B10" s="2">
        <f>[10]Sheet1!$E$38</f>
        <v>0</v>
      </c>
      <c r="E10">
        <f>SUM(B1,B3,B4,B5,B8,B9,B13,B17,B19,B20,B22,B23)</f>
        <v>361082</v>
      </c>
      <c r="F10" t="s">
        <v>22</v>
      </c>
      <c r="H10" s="7"/>
      <c r="I10" s="19"/>
      <c r="J10" s="11"/>
      <c r="O10" s="8"/>
    </row>
    <row r="11" spans="1:15" ht="23.25">
      <c r="A11" s="2" t="s">
        <v>15</v>
      </c>
      <c r="B11" s="2">
        <f>[11]Sheet1!$E$38</f>
        <v>69728</v>
      </c>
      <c r="E11">
        <f>SUM(B6,B12,B11,B21,B25,B26)</f>
        <v>113750</v>
      </c>
      <c r="F11" t="s">
        <v>20</v>
      </c>
      <c r="H11" s="7"/>
      <c r="I11" s="18" t="s">
        <v>100</v>
      </c>
      <c r="J11" s="11">
        <v>10000</v>
      </c>
    </row>
    <row r="12" spans="1:15" ht="23.25">
      <c r="A12" s="2" t="s">
        <v>9</v>
      </c>
      <c r="B12" s="2">
        <f>[12]Sheet1!$E$38</f>
        <v>3143</v>
      </c>
      <c r="E12">
        <f>SUM(B2,B7,B14,B16,B18)</f>
        <v>121050</v>
      </c>
      <c r="F12" t="s">
        <v>21</v>
      </c>
      <c r="H12" s="7"/>
      <c r="I12" s="10"/>
      <c r="J12" s="11">
        <f>SUM(J9,J11)</f>
        <v>162000</v>
      </c>
    </row>
    <row r="13" spans="1:15" ht="23.25">
      <c r="A13" s="2" t="s">
        <v>10</v>
      </c>
      <c r="B13" s="2">
        <f>[13]Sheet1!$E$38</f>
        <v>0</v>
      </c>
      <c r="E13">
        <f>SUM(B15,B10,B24)</f>
        <v>4950</v>
      </c>
      <c r="F13" t="s">
        <v>23</v>
      </c>
      <c r="I13" s="19"/>
      <c r="J13" s="8"/>
    </row>
    <row r="14" spans="1:15" ht="23.25">
      <c r="A14" s="2" t="s">
        <v>11</v>
      </c>
      <c r="B14" s="2">
        <f>[14]Sheet1!$E$38</f>
        <v>6</v>
      </c>
      <c r="J14" s="11"/>
    </row>
    <row r="15" spans="1:15" ht="23.25">
      <c r="A15" s="2" t="s">
        <v>12</v>
      </c>
      <c r="B15" s="2">
        <f>[15]Sheet1!$E$38</f>
        <v>4950</v>
      </c>
      <c r="E15" s="7">
        <f>SUM(E10:E13)</f>
        <v>600832</v>
      </c>
      <c r="F15" s="7" t="s">
        <v>24</v>
      </c>
      <c r="J15">
        <f>J12-J7</f>
        <v>-48607</v>
      </c>
      <c r="N15" t="s">
        <v>120</v>
      </c>
    </row>
    <row r="16" spans="1:15" ht="23.25">
      <c r="A16" s="2" t="s">
        <v>16</v>
      </c>
      <c r="B16" s="2">
        <f>[16]Sheet1!$E$38</f>
        <v>0</v>
      </c>
      <c r="J16" s="8"/>
    </row>
    <row r="17" spans="1:14" ht="23.25">
      <c r="A17" s="2" t="s">
        <v>17</v>
      </c>
      <c r="B17" s="2">
        <f>[17]Sheet1!$E$38</f>
        <v>0</v>
      </c>
      <c r="N17" t="s">
        <v>111</v>
      </c>
    </row>
    <row r="18" spans="1:14" ht="23.25">
      <c r="A18" s="2" t="s">
        <v>18</v>
      </c>
      <c r="B18" s="6">
        <f>[18]Sheet1!$E$38</f>
        <v>0</v>
      </c>
      <c r="J18" s="8"/>
    </row>
    <row r="19" spans="1:14" ht="23.25">
      <c r="A19" s="2" t="s">
        <v>19</v>
      </c>
      <c r="B19" s="6">
        <f>[19]Sheet1!$E$38</f>
        <v>0</v>
      </c>
      <c r="J19" s="8"/>
      <c r="N19" t="s">
        <v>112</v>
      </c>
    </row>
    <row r="20" spans="1:14" ht="23.25">
      <c r="A20" s="2" t="s">
        <v>25</v>
      </c>
      <c r="B20" s="9">
        <f>[20]Sheet1!$E$38</f>
        <v>66912</v>
      </c>
      <c r="I20" s="4"/>
      <c r="J20" s="8"/>
    </row>
    <row r="21" spans="1:14" ht="23.25">
      <c r="A21" s="2" t="s">
        <v>26</v>
      </c>
      <c r="B21" s="9">
        <f>[21]Sheet1!$E$38</f>
        <v>35230</v>
      </c>
      <c r="I21" s="4" t="s">
        <v>106</v>
      </c>
      <c r="J21" s="11">
        <v>10000</v>
      </c>
      <c r="N21" t="s">
        <v>113</v>
      </c>
    </row>
    <row r="22" spans="1:14" ht="23.25">
      <c r="A22" s="2" t="s">
        <v>27</v>
      </c>
      <c r="B22" s="9">
        <f>[22]Sheet1!$E$38</f>
        <v>0</v>
      </c>
      <c r="I22" s="4" t="s">
        <v>107</v>
      </c>
      <c r="J22" s="11">
        <v>200000</v>
      </c>
    </row>
    <row r="23" spans="1:14" ht="23.25">
      <c r="A23" s="2" t="s">
        <v>28</v>
      </c>
      <c r="B23" s="9">
        <f>[23]Sheet1!$E$38</f>
        <v>0</v>
      </c>
      <c r="I23" s="4"/>
      <c r="J23" s="11"/>
      <c r="N23" t="s">
        <v>114</v>
      </c>
    </row>
    <row r="24" spans="1:14" ht="23.25">
      <c r="A24" s="2" t="s">
        <v>29</v>
      </c>
      <c r="B24" s="9">
        <f>[24]Sheet1!$E$38</f>
        <v>0</v>
      </c>
      <c r="G24" s="7"/>
      <c r="I24" s="4" t="s">
        <v>108</v>
      </c>
      <c r="J24" s="11">
        <f>SUM(J21:J23)</f>
        <v>210000</v>
      </c>
    </row>
    <row r="25" spans="1:14" ht="23.25">
      <c r="A25" s="2" t="s">
        <v>71</v>
      </c>
      <c r="B25" s="9">
        <f>[25]Sheet1!$E$38</f>
        <v>349</v>
      </c>
      <c r="J25" s="8"/>
      <c r="N25" t="s">
        <v>115</v>
      </c>
    </row>
    <row r="26" spans="1:14" ht="23.25">
      <c r="A26" s="2" t="s">
        <v>72</v>
      </c>
      <c r="B26" s="9">
        <f>[26]Sheet1!$E$38</f>
        <v>0</v>
      </c>
      <c r="J26" s="11"/>
    </row>
    <row r="27" spans="1:14" ht="23.25">
      <c r="B27" s="1">
        <f>SUM(B1:B26)</f>
        <v>600832</v>
      </c>
      <c r="I27" s="4" t="s">
        <v>110</v>
      </c>
      <c r="J27" s="7">
        <v>20000</v>
      </c>
      <c r="N27" t="s">
        <v>116</v>
      </c>
    </row>
    <row r="28" spans="1:14" ht="23.25">
      <c r="B28" s="1">
        <f>[27]Sheet5!$G$1</f>
        <v>1209568</v>
      </c>
      <c r="I28" s="4" t="s">
        <v>109</v>
      </c>
      <c r="J28" s="7">
        <v>22300</v>
      </c>
    </row>
    <row r="29" spans="1:14">
      <c r="J29" t="e">
        <f>J27:J28</f>
        <v>#VALUE!</v>
      </c>
      <c r="N29" t="s">
        <v>117</v>
      </c>
    </row>
    <row r="30" spans="1:14" ht="21">
      <c r="A30" s="4" t="s">
        <v>14</v>
      </c>
      <c r="B30" s="5">
        <f>B28-B27</f>
        <v>608736</v>
      </c>
    </row>
    <row r="31" spans="1:14">
      <c r="N31" t="s">
        <v>118</v>
      </c>
    </row>
    <row r="33" spans="1:14">
      <c r="N33" t="s">
        <v>119</v>
      </c>
    </row>
    <row r="39" spans="1:14">
      <c r="A39" s="12"/>
      <c r="B39" s="12"/>
    </row>
    <row r="40" spans="1:14">
      <c r="A40" s="7"/>
      <c r="B40" s="7"/>
    </row>
    <row r="45" spans="1:14">
      <c r="A45" s="7"/>
      <c r="B45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I27" sqref="I27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1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101</v>
      </c>
    </row>
    <row r="24" spans="1:8">
      <c r="A24" t="s">
        <v>70</v>
      </c>
      <c r="B24" s="13">
        <v>5000</v>
      </c>
      <c r="C24" s="15">
        <v>44885</v>
      </c>
      <c r="D24" t="s">
        <v>101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6"/>
  <sheetViews>
    <sheetView workbookViewId="0">
      <selection activeCell="B14" sqref="B14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B66</f>
        <v>28320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55750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84070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/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 t="s">
        <v>70</v>
      </c>
      <c r="B27" s="8">
        <v>700</v>
      </c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2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2">
        <v>44653</v>
      </c>
      <c r="D37" s="12" t="s">
        <v>78</v>
      </c>
    </row>
    <row r="38" spans="1:4">
      <c r="A38" s="12" t="s">
        <v>77</v>
      </c>
      <c r="B38" s="13">
        <v>120</v>
      </c>
      <c r="C38" s="22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2">
        <v>44706</v>
      </c>
      <c r="D45" s="12"/>
    </row>
    <row r="46" spans="1:4">
      <c r="A46" s="12" t="s">
        <v>70</v>
      </c>
      <c r="B46" s="13">
        <v>5000</v>
      </c>
      <c r="C46" s="22">
        <v>44357</v>
      </c>
      <c r="D46" s="12"/>
    </row>
    <row r="47" spans="1:4">
      <c r="A47" s="12" t="s">
        <v>70</v>
      </c>
      <c r="B47" s="13">
        <v>15000</v>
      </c>
      <c r="C47" s="22">
        <v>44794</v>
      </c>
      <c r="D47" s="12"/>
    </row>
    <row r="48" spans="1:4">
      <c r="A48" s="12" t="s">
        <v>70</v>
      </c>
      <c r="B48" s="13">
        <v>10000</v>
      </c>
      <c r="C48" s="22">
        <v>44735</v>
      </c>
      <c r="D48" s="12"/>
    </row>
    <row r="49" spans="1:4">
      <c r="A49" s="23" t="s">
        <v>70</v>
      </c>
      <c r="B49" s="13">
        <v>500</v>
      </c>
      <c r="C49" s="22">
        <v>44743</v>
      </c>
      <c r="D49" s="12"/>
    </row>
    <row r="50" spans="1:4">
      <c r="A50" s="12" t="s">
        <v>70</v>
      </c>
      <c r="B50" s="13">
        <v>12000</v>
      </c>
      <c r="C50" s="22">
        <v>44767</v>
      </c>
      <c r="D50" s="12"/>
    </row>
    <row r="51" spans="1:4">
      <c r="A51" s="12" t="s">
        <v>84</v>
      </c>
      <c r="B51" s="13">
        <v>2000</v>
      </c>
      <c r="C51" s="22">
        <v>44814</v>
      </c>
      <c r="D51" s="12"/>
    </row>
    <row r="52" spans="1:4">
      <c r="A52" s="12" t="s">
        <v>70</v>
      </c>
      <c r="B52" s="13">
        <v>15000</v>
      </c>
      <c r="C52" s="22">
        <v>44827</v>
      </c>
      <c r="D52" s="12"/>
    </row>
    <row r="53" spans="1:4">
      <c r="A53" s="12" t="s">
        <v>70</v>
      </c>
      <c r="B53" s="13">
        <v>15000</v>
      </c>
      <c r="C53" s="22">
        <v>44855</v>
      </c>
      <c r="D53" s="12"/>
    </row>
    <row r="54" spans="1:4">
      <c r="A54" s="12" t="s">
        <v>70</v>
      </c>
      <c r="B54" s="13">
        <v>10000</v>
      </c>
      <c r="C54" s="22">
        <v>44875</v>
      </c>
      <c r="D54" s="12" t="s">
        <v>101</v>
      </c>
    </row>
    <row r="55" spans="1:4">
      <c r="A55" s="12" t="s">
        <v>70</v>
      </c>
      <c r="B55" s="13">
        <v>5000</v>
      </c>
      <c r="C55" s="22">
        <v>44885</v>
      </c>
      <c r="D55" s="12" t="s">
        <v>101</v>
      </c>
    </row>
    <row r="56" spans="1:4">
      <c r="A56" s="12" t="s">
        <v>70</v>
      </c>
      <c r="B56" s="13">
        <v>5000</v>
      </c>
      <c r="C56" s="22">
        <v>44916</v>
      </c>
      <c r="D56" s="12"/>
    </row>
    <row r="57" spans="1:4">
      <c r="A57" s="12" t="s">
        <v>70</v>
      </c>
      <c r="B57" s="13">
        <v>10000</v>
      </c>
      <c r="C57" s="22">
        <v>44921</v>
      </c>
      <c r="D57" s="12"/>
    </row>
    <row r="58" spans="1:4">
      <c r="A58" s="12" t="s">
        <v>70</v>
      </c>
      <c r="B58" s="13">
        <v>300</v>
      </c>
      <c r="C58" s="22">
        <v>44925</v>
      </c>
      <c r="D58" s="12"/>
    </row>
    <row r="59" spans="1:4">
      <c r="A59" s="12" t="s">
        <v>70</v>
      </c>
      <c r="B59" s="13">
        <v>2000</v>
      </c>
      <c r="C59" s="22">
        <v>44938</v>
      </c>
      <c r="D59" s="12"/>
    </row>
    <row r="60" spans="1:4">
      <c r="A60" s="12" t="s">
        <v>70</v>
      </c>
      <c r="B60" s="13">
        <v>12000</v>
      </c>
      <c r="C60" s="22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4" spans="1:4">
      <c r="A64" t="s">
        <v>102</v>
      </c>
      <c r="B64" s="11">
        <f>SUM(B33:B62)</f>
        <v>214276</v>
      </c>
    </row>
    <row r="65" spans="1:2">
      <c r="A65" t="s">
        <v>103</v>
      </c>
      <c r="B65" s="13">
        <v>185956</v>
      </c>
    </row>
    <row r="66" spans="1:2">
      <c r="A66" t="s">
        <v>104</v>
      </c>
      <c r="B66" s="11">
        <f>B64-B65</f>
        <v>28320</v>
      </c>
    </row>
  </sheetData>
  <conditionalFormatting sqref="F1:F16">
    <cfRule type="containsText" dxfId="1" priority="1" operator="containsText" text="NOT YET">
      <formula>NOT(ISERROR(SEARCH("NOT YET",F1)))</formula>
    </cfRule>
    <cfRule type="containsText" dxfId="0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9"/>
  <sheetViews>
    <sheetView workbookViewId="0">
      <selection activeCell="A32" sqref="A32"/>
    </sheetView>
  </sheetViews>
  <sheetFormatPr defaultRowHeight="15"/>
  <cols>
    <col min="1" max="1" width="23.28515625" customWidth="1"/>
    <col min="2" max="2" width="40.42578125" customWidth="1"/>
    <col min="3" max="3" width="17.7109375" customWidth="1"/>
  </cols>
  <sheetData>
    <row r="1" spans="1:1">
      <c r="A1">
        <v>270504</v>
      </c>
    </row>
    <row r="2" spans="1:1">
      <c r="A2">
        <v>4032</v>
      </c>
    </row>
    <row r="3" spans="1:1">
      <c r="A3">
        <v>192</v>
      </c>
    </row>
    <row r="4" spans="1:1">
      <c r="A4">
        <v>1136</v>
      </c>
    </row>
    <row r="5" spans="1:1">
      <c r="A5">
        <v>570</v>
      </c>
    </row>
    <row r="6" spans="1:1">
      <c r="A6">
        <v>300</v>
      </c>
    </row>
    <row r="7" spans="1:1">
      <c r="A7">
        <v>310</v>
      </c>
    </row>
    <row r="8" spans="1:1">
      <c r="A8">
        <v>2000</v>
      </c>
    </row>
    <row r="9" spans="1:1">
      <c r="A9">
        <v>240</v>
      </c>
    </row>
    <row r="10" spans="1:1">
      <c r="A10">
        <v>30</v>
      </c>
    </row>
    <row r="11" spans="1:1">
      <c r="A11">
        <v>500</v>
      </c>
    </row>
    <row r="12" spans="1:1">
      <c r="A12">
        <v>60</v>
      </c>
    </row>
    <row r="13" spans="1:1">
      <c r="A13">
        <v>424</v>
      </c>
    </row>
    <row r="14" spans="1:1">
      <c r="A14">
        <v>280</v>
      </c>
    </row>
    <row r="15" spans="1:1">
      <c r="A15">
        <v>2050</v>
      </c>
    </row>
    <row r="16" spans="1:1">
      <c r="A16">
        <v>194</v>
      </c>
    </row>
    <row r="17" spans="1:1">
      <c r="A17">
        <v>1968</v>
      </c>
    </row>
    <row r="18" spans="1:1">
      <c r="A18">
        <v>450</v>
      </c>
    </row>
    <row r="19" spans="1:1">
      <c r="A19">
        <v>96</v>
      </c>
    </row>
    <row r="20" spans="1:1">
      <c r="A20">
        <v>720</v>
      </c>
    </row>
    <row r="21" spans="1:1">
      <c r="A21">
        <v>600</v>
      </c>
    </row>
    <row r="22" spans="1:1">
      <c r="A22">
        <v>400</v>
      </c>
    </row>
    <row r="23" spans="1:1">
      <c r="A23">
        <v>2170</v>
      </c>
    </row>
    <row r="24" spans="1:1">
      <c r="A24">
        <v>310</v>
      </c>
    </row>
    <row r="25" spans="1:1">
      <c r="A25">
        <v>570</v>
      </c>
    </row>
    <row r="26" spans="1:1">
      <c r="A26">
        <v>6930</v>
      </c>
    </row>
    <row r="27" spans="1:1">
      <c r="A27">
        <v>15009</v>
      </c>
    </row>
    <row r="28" spans="1:1">
      <c r="A28">
        <v>50</v>
      </c>
    </row>
    <row r="29" spans="1:1">
      <c r="A29">
        <v>2000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A1:D24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C18" sqref="A1:C40"/>
    </sheetView>
  </sheetViews>
  <sheetFormatPr defaultRowHeight="15"/>
  <cols>
    <col min="1" max="1" width="24.2851562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3" sqref="A3:A4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2023-02-13T16:03:40Z</dcterms:modified>
</cp:coreProperties>
</file>