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24519"/>
</workbook>
</file>

<file path=xl/calcChain.xml><?xml version="1.0" encoding="utf-8"?>
<calcChain xmlns="http://schemas.openxmlformats.org/spreadsheetml/2006/main">
  <c r="E3" i="5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0" i="2"/>
  <c r="B77"/>
  <c r="E2" i="5"/>
  <c r="B4" i="1"/>
  <c r="E5" i="5" l="1"/>
  <c r="F16" i="2" l="1"/>
  <c r="B20" i="1" l="1"/>
  <c r="F15" i="2" l="1"/>
  <c r="F18" s="1"/>
  <c r="B33" i="3"/>
  <c r="C42"/>
  <c r="C43"/>
  <c r="B29" i="1" l="1"/>
  <c r="J6" s="1"/>
  <c r="L6" s="1"/>
  <c r="B26"/>
  <c r="J5" l="1"/>
  <c r="L5" s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l="1"/>
  <c r="L4" s="1"/>
  <c r="B19"/>
  <c r="B11"/>
  <c r="J3" l="1"/>
  <c r="L3" s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J2" l="1"/>
  <c r="B30"/>
  <c r="E11"/>
  <c r="E15" s="1"/>
  <c r="L2" l="1"/>
  <c r="J10"/>
  <c r="B31" l="1"/>
  <c r="B33" s="1"/>
</calcChain>
</file>

<file path=xl/sharedStrings.xml><?xml version="1.0" encoding="utf-8"?>
<sst xmlns="http://schemas.openxmlformats.org/spreadsheetml/2006/main" count="353" uniqueCount="210">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</sst>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96498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70120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60668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 refreshError="1"/>
      <sheetData sheetId="1" refreshError="1"/>
      <sheetData sheetId="2">
        <row r="1">
          <cell r="G1">
            <v>1115540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134766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136266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zoomScale="80" zoomScaleNormal="80" workbookViewId="0">
      <selection activeCell="J11" sqref="J11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136266</v>
      </c>
      <c r="K2" s="13">
        <v>118858</v>
      </c>
      <c r="L2" s="8">
        <f>J2-K2</f>
        <v>17408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96498</v>
      </c>
      <c r="K3" s="13">
        <v>4904</v>
      </c>
      <c r="L3" s="8">
        <f>J3-K3</f>
        <v>91594</v>
      </c>
      <c r="M3">
        <v>150000</v>
      </c>
      <c r="N3" s="8"/>
    </row>
    <row r="4" spans="1:14" ht="23.25">
      <c r="A4" s="2" t="s">
        <v>2</v>
      </c>
      <c r="B4" s="2">
        <f>[4]Sheet1!$E$38</f>
        <v>134766</v>
      </c>
      <c r="D4" s="23"/>
      <c r="E4" s="23"/>
      <c r="F4" s="23"/>
      <c r="G4" s="23"/>
      <c r="H4" s="23"/>
      <c r="I4" s="23" t="s">
        <v>156</v>
      </c>
      <c r="J4" s="24">
        <f>B21</f>
        <v>70120</v>
      </c>
      <c r="K4" s="13"/>
      <c r="L4" s="8">
        <f t="shared" ref="L4:L5" si="0">J4-K4</f>
        <v>70120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60668</v>
      </c>
      <c r="K5" s="8"/>
      <c r="L5" s="8">
        <f t="shared" si="0"/>
        <v>60668</v>
      </c>
      <c r="N5" s="8"/>
    </row>
    <row r="6" spans="1:14" ht="23.25">
      <c r="A6" s="2" t="s">
        <v>4</v>
      </c>
      <c r="B6" s="2">
        <f>[6]Sheet1!$E$38</f>
        <v>136266</v>
      </c>
      <c r="D6" s="23"/>
      <c r="E6" s="23"/>
      <c r="F6" s="23"/>
      <c r="G6" s="23"/>
      <c r="H6" s="23"/>
      <c r="I6" s="23" t="s">
        <v>176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187</v>
      </c>
      <c r="J7" s="24">
        <f>$B$25</f>
        <v>10190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134766</v>
      </c>
      <c r="F10" s="23" t="s">
        <v>22</v>
      </c>
      <c r="G10" s="23"/>
      <c r="H10" s="26"/>
      <c r="I10" s="23"/>
      <c r="J10" s="24">
        <f>SUM(J2:J8)</f>
        <v>573742</v>
      </c>
      <c r="N10" s="8"/>
    </row>
    <row r="11" spans="1:14" ht="23.25">
      <c r="A11" s="2" t="s">
        <v>15</v>
      </c>
      <c r="B11" s="2">
        <f>[11]Sheet1!$E$38</f>
        <v>96498</v>
      </c>
      <c r="D11" s="23"/>
      <c r="E11" s="23">
        <f>SUM(B6,B12,B11,B21,B26,B29)</f>
        <v>363552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689342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70120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186</v>
      </c>
      <c r="B25" s="9">
        <f>[25]Sheet1!$E$38</f>
        <v>10190</v>
      </c>
      <c r="G25" s="7"/>
      <c r="I25" s="8"/>
    </row>
    <row r="26" spans="1:18" ht="23.25">
      <c r="A26" s="2" t="s">
        <v>71</v>
      </c>
      <c r="B26" s="9">
        <f>[26]Sheet1!$E$38</f>
        <v>60668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699532</v>
      </c>
    </row>
    <row r="31" spans="1:18" ht="23.25">
      <c r="B31" s="1">
        <f>[28]Sheet5!$G$1</f>
        <v>1115540</v>
      </c>
    </row>
    <row r="33" spans="1:2" ht="21">
      <c r="A33" s="4" t="s">
        <v>14</v>
      </c>
      <c r="B33" s="5">
        <f>B31-B30</f>
        <v>416008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0"/>
  <sheetViews>
    <sheetView topLeftCell="A50" workbookViewId="0">
      <selection activeCell="A81" sqref="A81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B80</f>
        <v>11881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66931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183</v>
      </c>
      <c r="B76" s="13">
        <v>2026</v>
      </c>
      <c r="C76" s="14" t="s">
        <v>184</v>
      </c>
    </row>
    <row r="77" spans="1:3">
      <c r="A77" t="s">
        <v>100</v>
      </c>
      <c r="B77" s="11">
        <f>SUM(B33:B76)</f>
        <v>274781</v>
      </c>
    </row>
    <row r="78" spans="1:3">
      <c r="A78" t="s">
        <v>101</v>
      </c>
      <c r="B78" s="13">
        <v>185956</v>
      </c>
      <c r="C78" t="s">
        <v>157</v>
      </c>
    </row>
    <row r="79" spans="1:3">
      <c r="B79" s="13">
        <v>76944</v>
      </c>
      <c r="C79" t="s">
        <v>185</v>
      </c>
    </row>
    <row r="80" spans="1:3">
      <c r="A80" t="s">
        <v>102</v>
      </c>
      <c r="B80" s="11">
        <f>B77-B78-B79</f>
        <v>11881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topLeftCell="A21" workbookViewId="0">
      <selection activeCell="F44" sqref="F44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177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177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177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178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177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148</v>
      </c>
      <c r="B20" s="8">
        <v>4</v>
      </c>
      <c r="C20" s="8">
        <v>915</v>
      </c>
      <c r="D20" s="8">
        <v>915</v>
      </c>
    </row>
    <row r="21" spans="1:4">
      <c r="A21" s="8" t="s">
        <v>149</v>
      </c>
      <c r="B21" s="8">
        <v>4</v>
      </c>
      <c r="C21" s="8">
        <v>970</v>
      </c>
      <c r="D21" s="8">
        <v>2820</v>
      </c>
    </row>
    <row r="22" spans="1:4">
      <c r="A22" s="8" t="s">
        <v>150</v>
      </c>
      <c r="B22" s="8">
        <v>4</v>
      </c>
      <c r="C22" s="8">
        <v>1060</v>
      </c>
      <c r="D22" s="8"/>
    </row>
    <row r="23" spans="1:4">
      <c r="A23" s="8" t="s">
        <v>181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182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127</v>
      </c>
      <c r="B29" s="11"/>
      <c r="C29" s="8"/>
      <c r="D29" s="8"/>
    </row>
    <row r="30" spans="1:4">
      <c r="A30" s="8" t="s">
        <v>128</v>
      </c>
      <c r="B30" s="8"/>
      <c r="C30" s="8"/>
      <c r="D30" s="8"/>
    </row>
    <row r="31" spans="1:4">
      <c r="A31" s="8" t="s">
        <v>138</v>
      </c>
      <c r="B31" s="8">
        <v>4</v>
      </c>
      <c r="C31" s="8">
        <v>750</v>
      </c>
      <c r="D31" s="8"/>
    </row>
    <row r="32" spans="1:4">
      <c r="A32" s="8" t="s">
        <v>142</v>
      </c>
      <c r="B32" s="8">
        <v>4</v>
      </c>
      <c r="C32" s="8">
        <v>825</v>
      </c>
      <c r="D32" s="8"/>
    </row>
    <row r="33" spans="1:13">
      <c r="A33" s="8" t="s">
        <v>143</v>
      </c>
      <c r="B33" s="8">
        <v>4</v>
      </c>
      <c r="C33" s="8">
        <v>450</v>
      </c>
      <c r="D33" s="8"/>
    </row>
    <row r="34" spans="1:13">
      <c r="A34" s="8" t="s">
        <v>144</v>
      </c>
      <c r="B34" s="8">
        <v>4</v>
      </c>
      <c r="C34" s="8">
        <v>675</v>
      </c>
      <c r="D34" s="8"/>
    </row>
    <row r="35" spans="1:13">
      <c r="A35" s="8" t="s">
        <v>146</v>
      </c>
      <c r="B35" s="8">
        <v>15</v>
      </c>
      <c r="C35" s="8">
        <v>450</v>
      </c>
      <c r="D35" s="8"/>
    </row>
    <row r="37" spans="1:13">
      <c r="A37" s="11" t="s">
        <v>136</v>
      </c>
      <c r="B37" s="11"/>
      <c r="C37" s="8"/>
      <c r="D37" s="8"/>
    </row>
    <row r="38" spans="1:13">
      <c r="A38" s="8" t="s">
        <v>113</v>
      </c>
      <c r="B38" s="8">
        <v>21</v>
      </c>
      <c r="C38" s="8">
        <v>290</v>
      </c>
      <c r="D38" s="8"/>
    </row>
    <row r="39" spans="1:13">
      <c r="A39" s="8" t="s">
        <v>141</v>
      </c>
      <c r="B39" s="8">
        <v>4</v>
      </c>
      <c r="C39" s="8">
        <v>425</v>
      </c>
      <c r="D39" s="8"/>
    </row>
    <row r="40" spans="1:13">
      <c r="A40" s="8"/>
      <c r="B40" s="8"/>
      <c r="C40" s="8"/>
      <c r="D40" s="8"/>
    </row>
    <row r="41" spans="1:13">
      <c r="A41" s="11" t="s">
        <v>112</v>
      </c>
      <c r="B41" s="11"/>
    </row>
    <row r="42" spans="1:13">
      <c r="A42" s="8" t="s">
        <v>117</v>
      </c>
      <c r="B42" s="8">
        <v>40</v>
      </c>
      <c r="C42" s="8">
        <v>150</v>
      </c>
      <c r="D42" s="8">
        <v>440</v>
      </c>
      <c r="E42" s="34" t="s">
        <v>179</v>
      </c>
    </row>
    <row r="43" spans="1:13">
      <c r="A43" s="8" t="s">
        <v>116</v>
      </c>
      <c r="B43" s="8">
        <v>40</v>
      </c>
      <c r="C43" s="8">
        <v>170</v>
      </c>
      <c r="D43" s="8">
        <v>500</v>
      </c>
      <c r="J43" s="11"/>
      <c r="K43" s="8"/>
      <c r="L43" s="8"/>
      <c r="M43" s="8"/>
    </row>
    <row r="44" spans="1:13">
      <c r="A44" s="8" t="s">
        <v>115</v>
      </c>
      <c r="B44" s="8">
        <v>20</v>
      </c>
      <c r="C44" s="8">
        <v>205</v>
      </c>
      <c r="D44" s="8">
        <v>610</v>
      </c>
      <c r="E44" s="34" t="s">
        <v>179</v>
      </c>
      <c r="L44" s="8"/>
    </row>
    <row r="45" spans="1:13">
      <c r="A45" s="8" t="s">
        <v>114</v>
      </c>
      <c r="B45" s="8">
        <v>20</v>
      </c>
      <c r="C45" s="8">
        <v>275</v>
      </c>
      <c r="D45" s="8">
        <v>800</v>
      </c>
      <c r="L45" s="8"/>
    </row>
    <row r="46" spans="1:13">
      <c r="A46" s="8" t="s">
        <v>180</v>
      </c>
      <c r="B46" s="8">
        <v>20</v>
      </c>
      <c r="C46" s="8">
        <v>305</v>
      </c>
      <c r="D46" s="8">
        <v>900</v>
      </c>
      <c r="E46" s="34" t="s">
        <v>179</v>
      </c>
      <c r="L46" s="8"/>
    </row>
    <row r="47" spans="1:13">
      <c r="A47" s="8" t="s">
        <v>124</v>
      </c>
      <c r="B47" s="8">
        <v>20</v>
      </c>
      <c r="C47" s="8">
        <v>325</v>
      </c>
      <c r="D47" s="8">
        <v>960</v>
      </c>
      <c r="E47" s="34" t="s">
        <v>179</v>
      </c>
      <c r="L47" s="8"/>
    </row>
    <row r="48" spans="1:13">
      <c r="A48" s="8" t="s">
        <v>123</v>
      </c>
      <c r="B48" s="8">
        <v>8</v>
      </c>
      <c r="C48" s="8">
        <v>775</v>
      </c>
      <c r="E48" s="34" t="s">
        <v>179</v>
      </c>
      <c r="L48" s="8"/>
    </row>
    <row r="49" spans="1:12">
      <c r="A49" s="8" t="s">
        <v>147</v>
      </c>
      <c r="B49" s="8">
        <v>4</v>
      </c>
      <c r="C49" s="8">
        <v>495</v>
      </c>
      <c r="E49" s="34" t="s">
        <v>179</v>
      </c>
      <c r="L49" s="8"/>
    </row>
    <row r="50" spans="1:12">
      <c r="J50" s="8"/>
      <c r="L50" s="8"/>
    </row>
    <row r="51" spans="1:12">
      <c r="A51" s="8"/>
      <c r="B51" s="8"/>
      <c r="C51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tabSelected="1" topLeftCell="A3" workbookViewId="0">
      <selection activeCell="E3" sqref="E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155</v>
      </c>
      <c r="E3" s="32">
        <f>E2*1.15</f>
        <v>719822.95</v>
      </c>
    </row>
    <row r="4" spans="1:5">
      <c r="A4" s="14">
        <v>45030</v>
      </c>
      <c r="B4" s="8">
        <v>8245</v>
      </c>
      <c r="D4" s="4" t="s">
        <v>153</v>
      </c>
      <c r="E4" s="8">
        <v>656560</v>
      </c>
    </row>
    <row r="5" spans="1:5">
      <c r="A5" s="14">
        <v>45031</v>
      </c>
      <c r="B5" s="8">
        <v>9176</v>
      </c>
      <c r="E5" s="33">
        <f>E4-E3</f>
        <v>-63262.949999999953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188</v>
      </c>
      <c r="D1" s="37" t="s">
        <v>191</v>
      </c>
      <c r="F1" s="37" t="s">
        <v>192</v>
      </c>
      <c r="G1"/>
      <c r="H1"/>
    </row>
    <row r="2" spans="1:20">
      <c r="A2"/>
      <c r="B2" s="8" t="s">
        <v>189</v>
      </c>
      <c r="C2" s="8" t="s">
        <v>190</v>
      </c>
      <c r="D2" s="8" t="s">
        <v>189</v>
      </c>
      <c r="E2" s="8" t="s">
        <v>190</v>
      </c>
      <c r="F2" s="8" t="s">
        <v>189</v>
      </c>
      <c r="G2" s="8" t="s">
        <v>190</v>
      </c>
      <c r="H2"/>
      <c r="T2" s="8" t="s">
        <v>207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208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209</v>
      </c>
      <c r="E13" s="38" t="s">
        <v>209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209</v>
      </c>
      <c r="E14" s="38" t="s">
        <v>209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158</v>
      </c>
    </row>
    <row r="2" spans="1:10">
      <c r="A2" t="s">
        <v>13</v>
      </c>
      <c r="B2" t="s">
        <v>159</v>
      </c>
    </row>
    <row r="3" spans="1:10">
      <c r="A3" t="s">
        <v>13</v>
      </c>
      <c r="B3" t="s">
        <v>160</v>
      </c>
    </row>
    <row r="4" spans="1:10">
      <c r="A4" t="s">
        <v>13</v>
      </c>
      <c r="B4" t="s">
        <v>161</v>
      </c>
    </row>
    <row r="5" spans="1:10">
      <c r="A5" t="s">
        <v>13</v>
      </c>
      <c r="B5" t="s">
        <v>168</v>
      </c>
    </row>
    <row r="6" spans="1:10">
      <c r="A6" t="s">
        <v>13</v>
      </c>
      <c r="B6" t="s">
        <v>169</v>
      </c>
    </row>
    <row r="7" spans="1:10">
      <c r="A7" t="s">
        <v>13</v>
      </c>
      <c r="B7" t="s">
        <v>170</v>
      </c>
    </row>
    <row r="8" spans="1:10">
      <c r="A8" t="s">
        <v>13</v>
      </c>
      <c r="B8" t="s">
        <v>171</v>
      </c>
    </row>
    <row r="9" spans="1:10">
      <c r="A9" t="s">
        <v>173</v>
      </c>
      <c r="B9" t="s">
        <v>174</v>
      </c>
      <c r="I9">
        <v>52</v>
      </c>
      <c r="J9" t="s">
        <v>162</v>
      </c>
    </row>
    <row r="10" spans="1:10">
      <c r="A10" t="s">
        <v>173</v>
      </c>
      <c r="B10" t="s">
        <v>175</v>
      </c>
      <c r="I10" t="s">
        <v>172</v>
      </c>
      <c r="J10" t="s">
        <v>163</v>
      </c>
    </row>
    <row r="11" spans="1:10">
      <c r="A11" t="s">
        <v>163</v>
      </c>
      <c r="B11" t="s">
        <v>164</v>
      </c>
    </row>
    <row r="12" spans="1:10">
      <c r="A12" t="s">
        <v>163</v>
      </c>
      <c r="B12" t="s">
        <v>165</v>
      </c>
    </row>
    <row r="13" spans="1:10">
      <c r="A13" t="s">
        <v>163</v>
      </c>
      <c r="B13" t="s">
        <v>166</v>
      </c>
    </row>
    <row r="14" spans="1:10">
      <c r="A14" t="s">
        <v>163</v>
      </c>
      <c r="B14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193</v>
      </c>
    </row>
    <row r="2" spans="2:8" ht="15.75">
      <c r="B2" s="42" t="s">
        <v>198</v>
      </c>
      <c r="C2" s="42" t="s">
        <v>199</v>
      </c>
      <c r="D2" s="42"/>
      <c r="E2" s="42" t="s">
        <v>200</v>
      </c>
      <c r="F2" s="42"/>
      <c r="G2" s="42" t="s">
        <v>133</v>
      </c>
      <c r="H2" s="41"/>
    </row>
    <row r="3" spans="2:8">
      <c r="B3" s="12" t="s">
        <v>194</v>
      </c>
      <c r="C3">
        <v>492</v>
      </c>
      <c r="D3" t="s">
        <v>195</v>
      </c>
      <c r="E3">
        <v>41</v>
      </c>
      <c r="F3" t="s">
        <v>196</v>
      </c>
      <c r="G3">
        <v>124</v>
      </c>
      <c r="H3" t="s">
        <v>197</v>
      </c>
    </row>
    <row r="4" spans="2:8">
      <c r="B4" t="s">
        <v>201</v>
      </c>
      <c r="C4">
        <v>480</v>
      </c>
      <c r="D4" t="s">
        <v>195</v>
      </c>
      <c r="E4">
        <v>40</v>
      </c>
      <c r="F4" t="s">
        <v>196</v>
      </c>
      <c r="G4">
        <v>120</v>
      </c>
      <c r="H4" t="s">
        <v>197</v>
      </c>
    </row>
    <row r="5" spans="2:8">
      <c r="B5" t="s">
        <v>202</v>
      </c>
      <c r="C5">
        <v>468</v>
      </c>
      <c r="D5" t="s">
        <v>195</v>
      </c>
      <c r="G5">
        <v>118</v>
      </c>
      <c r="H5" t="s">
        <v>197</v>
      </c>
    </row>
    <row r="6" spans="2:8">
      <c r="B6" t="s">
        <v>203</v>
      </c>
      <c r="C6">
        <v>360</v>
      </c>
      <c r="D6" t="s">
        <v>195</v>
      </c>
      <c r="G6">
        <v>90</v>
      </c>
      <c r="H6" t="s">
        <v>197</v>
      </c>
    </row>
    <row r="7" spans="2:8">
      <c r="B7" t="s">
        <v>204</v>
      </c>
      <c r="C7">
        <v>228</v>
      </c>
      <c r="D7" t="s">
        <v>195</v>
      </c>
      <c r="G7">
        <v>60</v>
      </c>
      <c r="H7" t="s">
        <v>197</v>
      </c>
    </row>
    <row r="8" spans="2:8">
      <c r="B8" t="s">
        <v>205</v>
      </c>
      <c r="C8">
        <v>294</v>
      </c>
      <c r="D8" t="s">
        <v>195</v>
      </c>
      <c r="G8">
        <v>74</v>
      </c>
      <c r="H8" t="s">
        <v>197</v>
      </c>
    </row>
    <row r="15" spans="2:8">
      <c r="B15" t="s">
        <v>206</v>
      </c>
      <c r="E15">
        <v>52</v>
      </c>
      <c r="F15" t="s">
        <v>196</v>
      </c>
      <c r="G15">
        <v>168</v>
      </c>
      <c r="H15" t="s">
        <v>197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2023-07-17T10:57:30Z</dcterms:modified>
</cp:coreProperties>
</file>