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24519"/>
</workbook>
</file>

<file path=xl/calcChain.xml><?xml version="1.0" encoding="utf-8"?>
<calcChain xmlns="http://schemas.openxmlformats.org/spreadsheetml/2006/main">
  <c r="L26" i="1"/>
  <c r="L25"/>
  <c r="B24" l="1"/>
  <c r="B26"/>
  <c r="B23" l="1"/>
  <c r="B22" l="1"/>
  <c r="B21"/>
  <c r="B20"/>
  <c r="B19" l="1"/>
  <c r="B12"/>
  <c r="B11"/>
  <c r="B3" l="1"/>
  <c r="B18" l="1"/>
  <c r="L19" s="1"/>
  <c r="B17"/>
  <c r="B16"/>
  <c r="B15"/>
  <c r="B14" l="1"/>
  <c r="B13" l="1"/>
  <c r="B10" l="1"/>
  <c r="E12" s="1"/>
  <c r="B9" l="1"/>
  <c r="B8" l="1"/>
  <c r="B7" l="1"/>
  <c r="L20" s="1"/>
  <c r="B6" l="1"/>
  <c r="E10" l="1"/>
  <c r="L21"/>
  <c r="B5"/>
  <c r="L28" l="1"/>
  <c r="B4"/>
  <c r="B2" l="1"/>
  <c r="B1" l="1"/>
  <c r="E9" s="1"/>
  <c r="B25" l="1"/>
  <c r="B28" l="1"/>
  <c r="E11"/>
  <c r="E14" s="1"/>
</calcChain>
</file>

<file path=xl/sharedStrings.xml><?xml version="1.0" encoding="utf-8"?>
<sst xmlns="http://schemas.openxmlformats.org/spreadsheetml/2006/main" count="40" uniqueCount="40">
  <si>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</si>
  <si>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</si>
  <si>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</si>
  <si>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</si>
  <si>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</si>
  <si>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</si>
  <si>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</si>
  <si>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</si>
  <si>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</si>
  <si>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</si>
  <si>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</si>
  <si>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</si>
  <si>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</si>
  <si>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</si>
  <si>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</si>
  <si>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</si>
  <si>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</si>
  <si>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</si>
  <si>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</si>
  <si>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</si>
  <si>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</si>
  <si>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</si>
  <si>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</si>
  <si>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</si>
  <si>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</si>
  <si>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</si>
  <si>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</si>
  <si>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</si>
  <si>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</si>
  <si>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</si>
  <si>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</si>
  <si>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noor</t>
  </si>
  <si>
    <t>toyworld</t>
  </si>
  <si>
    <t>toy villa</t>
  </si>
  <si>
    <t xml:space="preserve">total we need </t>
  </si>
  <si>
    <t>cash we have</t>
  </si>
  <si>
    <t>cash we expect</t>
  </si>
  <si>
    <t>cash we required</t>
  </si>
  <si>
    <t>cash  purchase</t>
  </si>
  <si>
    <t>papa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</si>
</sst>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123500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23436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153706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96185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48400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36138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15349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14740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24614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1543427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159775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49888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50443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146669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9" workbookViewId="0">
      <selection activeCell="L27" sqref="L2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8" max="8" width="15.140625" customWidth="1"/>
    <col min="9" max="9" width="11" customWidth="1"/>
    <col min="10" max="11" width="14.1406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331</v>
      </c>
    </row>
    <row r="2" spans="1:14" ht="23.25">
      <c r="A2" s="2" t="s">
        <v>1</v>
      </c>
      <c r="B2" s="3">
        <f>[2]Sheet1!$E$38</f>
        <v>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159775</v>
      </c>
    </row>
    <row r="5" spans="1:14" ht="23.25">
      <c r="A5" s="2" t="s">
        <v>3</v>
      </c>
      <c r="B5" s="2">
        <f>[5]Sheet1!$E$38</f>
        <v>49888</v>
      </c>
    </row>
    <row r="6" spans="1:14" ht="23.25">
      <c r="A6" s="2" t="s">
        <v>4</v>
      </c>
      <c r="B6" s="2">
        <f>[6]Sheet1!$E$38</f>
        <v>50443</v>
      </c>
    </row>
    <row r="7" spans="1:14" ht="23.25">
      <c r="A7" s="2" t="s">
        <v>5</v>
      </c>
      <c r="B7" s="2">
        <f>[7]Sheet1!$E$38</f>
        <v>0</v>
      </c>
    </row>
    <row r="8" spans="1:14" ht="23.25">
      <c r="A8" s="2" t="s">
        <v>6</v>
      </c>
      <c r="B8" s="2">
        <f>[8]Sheet1!$E$38</f>
        <v>0</v>
      </c>
      <c r="I8" s="7"/>
      <c r="J8" s="7"/>
      <c r="N8" s="7"/>
    </row>
    <row r="9" spans="1:14" ht="23.25">
      <c r="A9" s="2" t="s">
        <v>7</v>
      </c>
      <c r="B9" s="2">
        <f>[9]Sheet1!$E$38</f>
        <v>146669</v>
      </c>
      <c r="E9">
        <f>SUM(B1,B3,B4,B5,B8,B9,B13,B17,B19,B20,B22,B23)</f>
        <v>435323</v>
      </c>
      <c r="F9" t="s">
        <v>23</v>
      </c>
      <c r="H9" s="7"/>
    </row>
    <row r="10" spans="1:14" ht="23.25">
      <c r="A10" s="2" t="s">
        <v>8</v>
      </c>
      <c r="B10" s="2">
        <f>[10]Sheet1!$E$38</f>
        <v>0</v>
      </c>
      <c r="E10">
        <f>SUM(B6,B12,B11,B21)</f>
        <v>233517</v>
      </c>
      <c r="F10" t="s">
        <v>21</v>
      </c>
      <c r="H10" s="7"/>
    </row>
    <row r="11" spans="1:14" ht="23.25">
      <c r="A11" s="2" t="s">
        <v>15</v>
      </c>
      <c r="B11" s="2">
        <f>[11]Sheet1!$E$38</f>
        <v>123500</v>
      </c>
      <c r="E11">
        <f>SUM(B2,B7,B14,B16,B18)</f>
        <v>179617</v>
      </c>
      <c r="F11" t="s">
        <v>22</v>
      </c>
      <c r="H11" s="7"/>
    </row>
    <row r="12" spans="1:14" ht="23.25">
      <c r="A12" s="2" t="s">
        <v>9</v>
      </c>
      <c r="B12" s="2">
        <f>[12]Sheet1!$E$38</f>
        <v>23436</v>
      </c>
      <c r="E12">
        <f>SUM(B15,B10,B24)</f>
        <v>120799</v>
      </c>
      <c r="F12" t="s">
        <v>24</v>
      </c>
      <c r="I12" s="9"/>
      <c r="J12" s="9"/>
      <c r="L12" s="7"/>
      <c r="M12" s="7"/>
    </row>
    <row r="13" spans="1:14" ht="23.25">
      <c r="A13" s="2" t="s">
        <v>10</v>
      </c>
      <c r="B13" s="2">
        <f>[13]Sheet1!$E$38</f>
        <v>0</v>
      </c>
    </row>
    <row r="14" spans="1:14" ht="23.25">
      <c r="A14" s="2" t="s">
        <v>11</v>
      </c>
      <c r="B14" s="2">
        <f>[14]Sheet1!$E$38</f>
        <v>153706</v>
      </c>
      <c r="E14" s="7">
        <f>SUM(E9:E12)</f>
        <v>969256</v>
      </c>
      <c r="F14" s="7" t="s">
        <v>25</v>
      </c>
      <c r="L14" s="7"/>
    </row>
    <row r="15" spans="1:14" ht="23.25">
      <c r="A15" s="2" t="s">
        <v>12</v>
      </c>
      <c r="B15" s="2">
        <f>[15]Sheet1!$E$38</f>
        <v>96185</v>
      </c>
      <c r="L15" s="12"/>
    </row>
    <row r="16" spans="1:14" ht="23.25">
      <c r="A16" s="2" t="s">
        <v>16</v>
      </c>
      <c r="B16" s="2">
        <f>[16]Sheet1!$E$38</f>
        <v>0</v>
      </c>
      <c r="K16" s="11"/>
      <c r="L16" s="13"/>
    </row>
    <row r="17" spans="1:12" ht="33.75">
      <c r="A17" s="2" t="s">
        <v>17</v>
      </c>
      <c r="B17" s="2">
        <f>[17]Sheet1!$E$38</f>
        <v>171</v>
      </c>
      <c r="K17" s="7"/>
      <c r="L17" s="8"/>
    </row>
    <row r="18" spans="1:12" ht="23.25">
      <c r="A18" s="2" t="s">
        <v>19</v>
      </c>
      <c r="B18" s="6">
        <f>[18]Sheet1!$E$38</f>
        <v>25911</v>
      </c>
      <c r="K18" t="s">
        <v>39</v>
      </c>
      <c r="L18">
        <v>1000</v>
      </c>
    </row>
    <row r="19" spans="1:12" ht="23.25">
      <c r="A19" s="2" t="s">
        <v>20</v>
      </c>
      <c r="B19" s="6">
        <f>[19]Sheet1!$E$38</f>
        <v>0</v>
      </c>
      <c r="K19" t="s">
        <v>32</v>
      </c>
      <c r="L19">
        <f>B12-L16</f>
        <v>23436</v>
      </c>
    </row>
    <row r="20" spans="1:12" ht="23.25">
      <c r="A20" s="2" t="s">
        <v>26</v>
      </c>
      <c r="B20" s="10">
        <f>[20]Sheet1!$E$38</f>
        <v>48400</v>
      </c>
      <c r="K20" t="s">
        <v>33</v>
      </c>
      <c r="L20">
        <f>B21</f>
        <v>36138</v>
      </c>
    </row>
    <row r="21" spans="1:12" ht="23.25">
      <c r="A21" s="2" t="s">
        <v>27</v>
      </c>
      <c r="B21" s="10">
        <f>[21]Sheet1!$E$38</f>
        <v>36138</v>
      </c>
      <c r="K21" t="s">
        <v>31</v>
      </c>
      <c r="L21">
        <f>B6-L15</f>
        <v>50443</v>
      </c>
    </row>
    <row r="22" spans="1:12" ht="23.25">
      <c r="A22" s="2" t="s">
        <v>28</v>
      </c>
      <c r="B22" s="10">
        <f>[22]Sheet1!$E$38</f>
        <v>15349</v>
      </c>
      <c r="K22" t="s">
        <v>38</v>
      </c>
      <c r="L22">
        <v>100000</v>
      </c>
    </row>
    <row r="23" spans="1:12" ht="23.25">
      <c r="A23" s="2" t="s">
        <v>29</v>
      </c>
      <c r="B23" s="10">
        <f>[23]Sheet1!$E$38</f>
        <v>14740</v>
      </c>
      <c r="L23" s="14"/>
    </row>
    <row r="24" spans="1:12" ht="23.25">
      <c r="A24" s="2" t="s">
        <v>30</v>
      </c>
      <c r="B24" s="10">
        <f>[24]Sheet1!$E$38</f>
        <v>24614</v>
      </c>
      <c r="L24" s="7"/>
    </row>
    <row r="25" spans="1:12" ht="23.25">
      <c r="B25" s="1">
        <f>SUM(B1:B24)</f>
        <v>969256</v>
      </c>
      <c r="K25" t="s">
        <v>34</v>
      </c>
      <c r="L25">
        <f>SUM(L18:L22)</f>
        <v>211017</v>
      </c>
    </row>
    <row r="26" spans="1:12" ht="23.25">
      <c r="B26" s="1">
        <f>[25]Sheet5!$G$1</f>
        <v>1543427</v>
      </c>
      <c r="K26" t="s">
        <v>35</v>
      </c>
      <c r="L26">
        <f>33360+700</f>
        <v>34060</v>
      </c>
    </row>
    <row r="27" spans="1:12">
      <c r="K27" t="s">
        <v>36</v>
      </c>
    </row>
    <row r="28" spans="1:12" ht="21">
      <c r="A28" s="4" t="s">
        <v>14</v>
      </c>
      <c r="B28" s="5">
        <f>B26-B25</f>
        <v>574171</v>
      </c>
      <c r="K28" t="s">
        <v>37</v>
      </c>
      <c r="L28">
        <f>L25-L26-L27</f>
        <v>176957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2022-09-23T08:14:43Z</dcterms:modified>
</cp:coreProperties>
</file>