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calcPr calcId="124519"/>
</workbook>
</file>

<file path=xl/calcChain.xml><?xml version="1.0" encoding="utf-8"?>
<calcChain xmlns="http://schemas.openxmlformats.org/spreadsheetml/2006/main">
  <c r="M3" i="1"/>
  <c r="L12"/>
  <c r="J11"/>
  <c r="O13" l="1"/>
  <c r="J16"/>
  <c r="B9"/>
  <c r="K16" l="1"/>
  <c r="M4" l="1"/>
  <c r="B13" i="2"/>
  <c r="D13"/>
  <c r="C13"/>
  <c r="M6" i="1"/>
  <c r="C19" i="2"/>
  <c r="J10" i="1" l="1"/>
  <c r="N1" l="1"/>
  <c r="J7" l="1"/>
  <c r="J14" s="1"/>
  <c r="K7"/>
  <c r="B24" l="1"/>
  <c r="B26"/>
  <c r="B23" l="1"/>
  <c r="B22" l="1"/>
  <c r="B21"/>
  <c r="B20"/>
  <c r="B19" l="1"/>
  <c r="B11"/>
  <c r="B3" l="1"/>
  <c r="B18" l="1"/>
  <c r="B17"/>
  <c r="B16"/>
  <c r="B15"/>
  <c r="B14" l="1"/>
  <c r="B13" l="1"/>
  <c r="B10" l="1"/>
  <c r="E12" s="1"/>
  <c r="B8" l="1"/>
  <c r="B7" l="1"/>
  <c r="B6" l="1"/>
  <c r="B5" l="1"/>
  <c r="B4" l="1"/>
  <c r="B2" l="1"/>
  <c r="B1" l="1"/>
  <c r="E9" s="1"/>
  <c r="E11" l="1"/>
  <c r="B12" l="1"/>
  <c r="E10" l="1"/>
  <c r="E14" s="1"/>
  <c r="B25"/>
  <c r="B28" l="1"/>
</calcChain>
</file>

<file path=xl/sharedStrings.xml><?xml version="1.0" encoding="utf-8"?>
<sst xmlns="http://schemas.openxmlformats.org/spreadsheetml/2006/main" count="73" uniqueCount="59">
  <si>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</si>
  <si>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</si>
  <si>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</si>
  <si>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</si>
  <si>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</si>
  <si>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</si>
  <si>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</si>
  <si>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</si>
  <si>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</si>
  <si>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</si>
  <si>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</si>
  <si>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</si>
  <si>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</si>
  <si>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</si>
  <si>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</si>
  <si>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</si>
  <si>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</si>
  <si>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</si>
  <si>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</si>
  <si>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</si>
  <si>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</si>
  <si>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</si>
  <si>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</si>
  <si>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</si>
  <si>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</si>
  <si>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</si>
  <si>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</si>
  <si>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</si>
  <si>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</si>
  <si>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</si>
  <si>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>cash we required</t>
  </si>
  <si>
    <t>EXPECTED</t>
  </si>
  <si>
    <t>BANK</t>
  </si>
  <si>
    <t>CASH  WE HAVE</t>
  </si>
  <si>
    <t>TOTAL  WE NEED</t>
  </si>
  <si>
    <t>BUILTY NUMBER</t>
  </si>
  <si>
    <t>QTY</t>
  </si>
  <si>
    <t>PARTY NAME</t>
  </si>
  <si>
    <t>DEPART DATE</t>
  </si>
  <si>
    <t>TOY VILLA</t>
  </si>
  <si>
    <t xml:space="preserve">TOY MALL  </t>
  </si>
  <si>
    <t>PARADISE SOFT TOYS</t>
  </si>
  <si>
    <t>NOVICE</t>
  </si>
  <si>
    <t>TOY MALL NEW</t>
  </si>
  <si>
    <t>LITTLE SOULS , TIME SQUARE</t>
  </si>
  <si>
    <t>PARADISE STATIONARY</t>
  </si>
  <si>
    <t>SHREE JI  KEY CHAIN , NISAR</t>
  </si>
  <si>
    <t xml:space="preserve">GOODS OF OTHER PARTY </t>
  </si>
  <si>
    <t>NOOR SOFT TOYS</t>
  </si>
  <si>
    <t>REMOTE CAR</t>
  </si>
  <si>
    <t>BIKE</t>
  </si>
  <si>
    <t>RECIVED</t>
  </si>
  <si>
    <t>NOT YET</t>
  </si>
  <si>
    <t xml:space="preserve"> </t>
  </si>
  <si>
    <t>2 main 1</t>
  </si>
  <si>
    <t>PENDING</t>
  </si>
  <si>
    <t>CASH</t>
  </si>
  <si>
    <t>NEFT</t>
  </si>
  <si>
    <t>NEEDED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</si>
</sst>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FF0000"/>
      </font>
      <fill>
        <patternFill>
          <bgColor theme="0"/>
        </patternFill>
      </fill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331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121824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22790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12760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108706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44840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171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26000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121430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5880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24614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 refreshError="1"/>
      <sheetData sheetId="1" refreshError="1"/>
      <sheetData sheetId="2">
        <row r="1">
          <cell r="G1">
            <v>1522783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15775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126574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49888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41117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67080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106669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8"/>
  <sheetViews>
    <sheetView tabSelected="1" workbookViewId="0">
      <selection activeCell="M4" sqref="M4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8" max="8" width="15.140625" customWidth="1"/>
    <col min="9" max="9" width="18" customWidth="1"/>
    <col min="10" max="10" width="17.42578125" bestFit="1" customWidth="1"/>
  </cols>
  <sheetData>
    <row r="1" spans="1:15" ht="23.25">
      <c r="A1" s="2" t="s">
        <v>0</v>
      </c>
      <c r="B1" s="3">
        <f>[1]Sheet1!$E$38</f>
        <v>331</v>
      </c>
      <c r="I1" s="10"/>
      <c r="J1" s="13"/>
      <c r="K1" s="13"/>
      <c r="L1" s="14"/>
      <c r="N1">
        <f>J1+K1</f>
        <v>0</v>
      </c>
    </row>
    <row r="2" spans="1:15" ht="23.25">
      <c r="A2" s="2" t="s">
        <v>1</v>
      </c>
      <c r="B2" s="3">
        <f>[2]Sheet1!$E$38</f>
        <v>0</v>
      </c>
      <c r="I2" s="7" t="s">
        <v>37</v>
      </c>
      <c r="J2" s="11" t="s">
        <v>56</v>
      </c>
      <c r="K2" s="11" t="s">
        <v>57</v>
      </c>
      <c r="L2" s="14"/>
      <c r="M2" s="11" t="s">
        <v>58</v>
      </c>
    </row>
    <row r="3" spans="1:15" ht="23.25">
      <c r="A3" s="2" t="s">
        <v>13</v>
      </c>
      <c r="B3" s="3">
        <f>[3]Sheet1!$E$38</f>
        <v>15775</v>
      </c>
      <c r="I3" s="8" t="s">
        <v>29</v>
      </c>
      <c r="J3" s="13"/>
      <c r="K3" s="13">
        <v>24614</v>
      </c>
      <c r="M3">
        <f>K3-J12</f>
        <v>8382</v>
      </c>
    </row>
    <row r="4" spans="1:15" ht="23.25">
      <c r="A4" s="2" t="s">
        <v>2</v>
      </c>
      <c r="B4" s="2">
        <f>[4]Sheet1!$E$38</f>
        <v>126574</v>
      </c>
      <c r="J4" s="13"/>
      <c r="K4" s="13"/>
      <c r="M4">
        <f>K4-J12</f>
        <v>-16232</v>
      </c>
    </row>
    <row r="5" spans="1:15" ht="23.25">
      <c r="A5" s="2" t="s">
        <v>3</v>
      </c>
      <c r="B5" s="2">
        <f>[5]Sheet1!$E$38</f>
        <v>49888</v>
      </c>
      <c r="J5" s="13"/>
      <c r="K5" s="13"/>
    </row>
    <row r="6" spans="1:15" ht="23.25">
      <c r="A6" s="2" t="s">
        <v>4</v>
      </c>
      <c r="B6" s="2">
        <f>[6]Sheet1!$E$38</f>
        <v>41117</v>
      </c>
      <c r="I6" s="12"/>
      <c r="J6" s="12"/>
      <c r="K6" s="13"/>
      <c r="M6">
        <f>K6-J12</f>
        <v>-16232</v>
      </c>
    </row>
    <row r="7" spans="1:15" ht="23.25">
      <c r="A7" s="2" t="s">
        <v>5</v>
      </c>
      <c r="B7" s="2">
        <f>[7]Sheet1!$E$38</f>
        <v>0</v>
      </c>
      <c r="J7" s="11">
        <f>SUM(J1:J6)</f>
        <v>0</v>
      </c>
      <c r="K7" s="11">
        <f>SUM(K1:K6)</f>
        <v>24614</v>
      </c>
    </row>
    <row r="8" spans="1:15" ht="23.25">
      <c r="A8" s="2" t="s">
        <v>6</v>
      </c>
      <c r="B8" s="2">
        <f>[8]Sheet1!$E$38</f>
        <v>67080</v>
      </c>
      <c r="J8" s="12"/>
    </row>
    <row r="9" spans="1:15" ht="23.25">
      <c r="A9" s="2" t="s">
        <v>7</v>
      </c>
      <c r="B9" s="2">
        <f>[9]Sheet1!$E$38</f>
        <v>106669</v>
      </c>
      <c r="E9">
        <f>SUM(B1,B3,B4,B5,B8,B9,B13,B17,B19,B20,B22,B23)</f>
        <v>411128</v>
      </c>
      <c r="F9" t="s">
        <v>22</v>
      </c>
      <c r="H9" s="7"/>
      <c r="J9" s="7"/>
    </row>
    <row r="10" spans="1:15" ht="23.25">
      <c r="A10" s="2" t="s">
        <v>8</v>
      </c>
      <c r="B10" s="2">
        <f>[10]Sheet1!$E$38</f>
        <v>0</v>
      </c>
      <c r="E10">
        <f>SUM(B6,B12,B11,B21)</f>
        <v>307161</v>
      </c>
      <c r="F10" t="s">
        <v>20</v>
      </c>
      <c r="H10" s="7"/>
      <c r="I10" t="s">
        <v>34</v>
      </c>
      <c r="J10">
        <f>SUM(J1:K6)</f>
        <v>24614</v>
      </c>
    </row>
    <row r="11" spans="1:15" ht="23.25">
      <c r="A11" s="2" t="s">
        <v>15</v>
      </c>
      <c r="B11" s="2">
        <f>[11]Sheet1!$E$38</f>
        <v>121824</v>
      </c>
      <c r="E11">
        <f>SUM(B2,B7,B14,B16,B18)</f>
        <v>108706</v>
      </c>
      <c r="F11" t="s">
        <v>21</v>
      </c>
      <c r="H11" s="7"/>
      <c r="I11" t="s">
        <v>33</v>
      </c>
      <c r="J11">
        <f>30000+1500+95+4000+30000</f>
        <v>65595</v>
      </c>
    </row>
    <row r="12" spans="1:15" ht="23.25">
      <c r="A12" s="2" t="s">
        <v>9</v>
      </c>
      <c r="B12" s="2">
        <f>[12]Sheet1!$E$38</f>
        <v>22790</v>
      </c>
      <c r="E12">
        <f>SUM(B15,B10,B24)</f>
        <v>69454</v>
      </c>
      <c r="F12" t="s">
        <v>23</v>
      </c>
      <c r="I12" t="s">
        <v>32</v>
      </c>
      <c r="J12">
        <v>16232</v>
      </c>
      <c r="L12">
        <f>J12-K7</f>
        <v>-8382</v>
      </c>
    </row>
    <row r="13" spans="1:15" ht="23.25">
      <c r="A13" s="2" t="s">
        <v>10</v>
      </c>
      <c r="B13" s="2">
        <f>[13]Sheet1!$E$38</f>
        <v>12760</v>
      </c>
      <c r="I13" t="s">
        <v>31</v>
      </c>
      <c r="L13" t="s">
        <v>53</v>
      </c>
      <c r="O13">
        <f>J11+J13</f>
        <v>65595</v>
      </c>
    </row>
    <row r="14" spans="1:15" ht="23.25">
      <c r="A14" s="2" t="s">
        <v>11</v>
      </c>
      <c r="B14" s="2">
        <f>[14]Sheet1!$E$38</f>
        <v>108706</v>
      </c>
      <c r="E14" s="7">
        <f>SUM(E9:E12)</f>
        <v>896449</v>
      </c>
      <c r="F14" s="7" t="s">
        <v>24</v>
      </c>
      <c r="I14" t="s">
        <v>30</v>
      </c>
      <c r="J14">
        <f>J7-J11-J13</f>
        <v>-65595</v>
      </c>
    </row>
    <row r="15" spans="1:15" ht="23.25">
      <c r="A15" s="2" t="s">
        <v>12</v>
      </c>
      <c r="B15" s="2">
        <f>[15]Sheet1!$E$38</f>
        <v>44840</v>
      </c>
    </row>
    <row r="16" spans="1:15" ht="23.25">
      <c r="A16" s="2" t="s">
        <v>16</v>
      </c>
      <c r="B16" s="2">
        <f>[16]Sheet1!$E$38</f>
        <v>0</v>
      </c>
      <c r="J16">
        <f>35000+18000+5000+550+70</f>
        <v>58620</v>
      </c>
      <c r="K16">
        <f>J16-J11</f>
        <v>-6975</v>
      </c>
    </row>
    <row r="17" spans="1:2" ht="23.25">
      <c r="A17" s="2" t="s">
        <v>17</v>
      </c>
      <c r="B17" s="2">
        <f>[17]Sheet1!$E$38</f>
        <v>171</v>
      </c>
    </row>
    <row r="18" spans="1:2" ht="23.25">
      <c r="A18" s="2" t="s">
        <v>18</v>
      </c>
      <c r="B18" s="6">
        <f>[18]Sheet1!$E$38</f>
        <v>0</v>
      </c>
    </row>
    <row r="19" spans="1:2" ht="23.25">
      <c r="A19" s="2" t="s">
        <v>19</v>
      </c>
      <c r="B19" s="6">
        <f>[19]Sheet1!$E$38</f>
        <v>0</v>
      </c>
    </row>
    <row r="20" spans="1:2" ht="23.25">
      <c r="A20" s="2" t="s">
        <v>25</v>
      </c>
      <c r="B20" s="9">
        <f>[20]Sheet1!$E$38</f>
        <v>26000</v>
      </c>
    </row>
    <row r="21" spans="1:2" ht="23.25">
      <c r="A21" s="2" t="s">
        <v>26</v>
      </c>
      <c r="B21" s="9">
        <f>[21]Sheet1!$E$38</f>
        <v>121430</v>
      </c>
    </row>
    <row r="22" spans="1:2" ht="23.25">
      <c r="A22" s="2" t="s">
        <v>27</v>
      </c>
      <c r="B22" s="9">
        <f>[22]Sheet1!$E$38</f>
        <v>0</v>
      </c>
    </row>
    <row r="23" spans="1:2" ht="23.25">
      <c r="A23" s="2" t="s">
        <v>28</v>
      </c>
      <c r="B23" s="9">
        <f>[23]Sheet1!$E$38</f>
        <v>5880</v>
      </c>
    </row>
    <row r="24" spans="1:2" ht="23.25">
      <c r="A24" s="2" t="s">
        <v>29</v>
      </c>
      <c r="B24" s="9">
        <f>[24]Sheet1!$E$38</f>
        <v>24614</v>
      </c>
    </row>
    <row r="25" spans="1:2" ht="23.25">
      <c r="B25" s="1">
        <f>SUM(B1:B24)</f>
        <v>896449</v>
      </c>
    </row>
    <row r="26" spans="1:2" ht="23.25">
      <c r="B26" s="1">
        <f>[25]Sheet5!$G$1</f>
        <v>1522783</v>
      </c>
    </row>
    <row r="28" spans="1:2" ht="21">
      <c r="A28" s="4" t="s">
        <v>14</v>
      </c>
      <c r="B28" s="5">
        <f>B26-B25</f>
        <v>626334</v>
      </c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G36"/>
  <sheetViews>
    <sheetView workbookViewId="0">
      <selection activeCell="G6" sqref="G6"/>
    </sheetView>
  </sheetViews>
  <sheetFormatPr defaultRowHeight="15"/>
  <cols>
    <col min="1" max="1" width="21" customWidth="1"/>
    <col min="2" max="2" width="11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7">
      <c r="A1" s="11" t="s">
        <v>35</v>
      </c>
      <c r="B1" s="11" t="s">
        <v>36</v>
      </c>
      <c r="C1" s="11" t="s">
        <v>37</v>
      </c>
      <c r="D1" s="11" t="s">
        <v>38</v>
      </c>
      <c r="E1" s="11" t="s">
        <v>47</v>
      </c>
      <c r="F1" s="8"/>
    </row>
    <row r="2" spans="1:7">
      <c r="A2" s="8">
        <v>6937</v>
      </c>
      <c r="B2" s="8">
        <v>3</v>
      </c>
      <c r="C2" s="8" t="s">
        <v>39</v>
      </c>
      <c r="D2" s="15">
        <v>44833</v>
      </c>
      <c r="E2" s="8" t="s">
        <v>44</v>
      </c>
      <c r="F2" s="8" t="s">
        <v>52</v>
      </c>
    </row>
    <row r="3" spans="1:7">
      <c r="A3" s="8">
        <v>839</v>
      </c>
      <c r="B3" s="8">
        <v>2</v>
      </c>
      <c r="C3" s="8" t="s">
        <v>15</v>
      </c>
      <c r="D3" s="15">
        <v>44833</v>
      </c>
      <c r="E3" s="8"/>
      <c r="F3" s="8" t="s">
        <v>51</v>
      </c>
      <c r="G3" t="s">
        <v>54</v>
      </c>
    </row>
    <row r="4" spans="1:7">
      <c r="A4" s="8">
        <v>6938</v>
      </c>
      <c r="B4" s="8">
        <v>1</v>
      </c>
      <c r="C4" s="8" t="s">
        <v>40</v>
      </c>
      <c r="D4" s="15">
        <v>44833</v>
      </c>
      <c r="E4" s="8"/>
      <c r="F4" s="8" t="s">
        <v>51</v>
      </c>
    </row>
    <row r="5" spans="1:7">
      <c r="A5" s="8">
        <v>13597</v>
      </c>
      <c r="B5" s="8">
        <v>1</v>
      </c>
      <c r="C5" s="8" t="s">
        <v>48</v>
      </c>
      <c r="D5" s="15">
        <v>44832</v>
      </c>
      <c r="E5" s="8"/>
      <c r="F5" s="8" t="s">
        <v>51</v>
      </c>
    </row>
    <row r="6" spans="1:7">
      <c r="A6" s="8">
        <v>6972</v>
      </c>
      <c r="B6" s="8">
        <v>2</v>
      </c>
      <c r="C6" s="8" t="s">
        <v>4</v>
      </c>
      <c r="D6" s="15">
        <v>44836</v>
      </c>
      <c r="E6" s="8"/>
      <c r="F6" s="8" t="s">
        <v>51</v>
      </c>
    </row>
    <row r="7" spans="1:7">
      <c r="A7" s="8">
        <v>831</v>
      </c>
      <c r="B7" s="8">
        <v>1</v>
      </c>
      <c r="C7" s="8" t="s">
        <v>41</v>
      </c>
      <c r="D7" s="15">
        <v>44832</v>
      </c>
      <c r="E7" s="8" t="s">
        <v>45</v>
      </c>
      <c r="F7" s="8" t="s">
        <v>51</v>
      </c>
    </row>
    <row r="8" spans="1:7">
      <c r="A8" s="8">
        <v>840</v>
      </c>
      <c r="B8" s="8">
        <v>1</v>
      </c>
      <c r="C8" s="8" t="s">
        <v>42</v>
      </c>
      <c r="D8" s="15">
        <v>44833</v>
      </c>
      <c r="E8" s="8" t="s">
        <v>46</v>
      </c>
      <c r="F8" s="8" t="s">
        <v>51</v>
      </c>
    </row>
    <row r="9" spans="1:7">
      <c r="A9" s="8">
        <v>816</v>
      </c>
      <c r="B9" s="8">
        <v>1</v>
      </c>
      <c r="C9" s="8" t="s">
        <v>9</v>
      </c>
      <c r="D9" s="15">
        <v>44832</v>
      </c>
      <c r="E9" s="8"/>
      <c r="F9" s="8" t="s">
        <v>51</v>
      </c>
    </row>
    <row r="10" spans="1:7">
      <c r="A10" s="8"/>
      <c r="B10" s="8"/>
      <c r="C10" s="8" t="s">
        <v>43</v>
      </c>
      <c r="D10" s="15">
        <v>44831</v>
      </c>
      <c r="E10" s="8"/>
      <c r="F10" s="8" t="s">
        <v>52</v>
      </c>
    </row>
    <row r="11" spans="1:7">
      <c r="A11" s="8"/>
      <c r="B11" s="8"/>
      <c r="C11" s="8"/>
      <c r="D11" s="8"/>
      <c r="F11" s="8"/>
    </row>
    <row r="12" spans="1:7">
      <c r="A12" s="8"/>
      <c r="B12" s="11" t="s">
        <v>24</v>
      </c>
      <c r="C12" s="11" t="s">
        <v>51</v>
      </c>
      <c r="D12" s="11" t="s">
        <v>55</v>
      </c>
    </row>
    <row r="13" spans="1:7">
      <c r="A13" s="8"/>
      <c r="B13" s="8">
        <f>SUM(B2:B10)</f>
        <v>12</v>
      </c>
      <c r="C13" s="8">
        <f>SUM(B3,B4,B5,B7,B8,B9-1)</f>
        <v>6</v>
      </c>
      <c r="D13" s="8">
        <f>C13-B13</f>
        <v>-6</v>
      </c>
    </row>
    <row r="14" spans="1:7">
      <c r="A14" s="8"/>
      <c r="B14" s="8"/>
      <c r="C14" s="8"/>
      <c r="D14" s="8"/>
    </row>
    <row r="15" spans="1:7">
      <c r="A15" s="8"/>
      <c r="B15" s="8"/>
      <c r="C15" s="8"/>
      <c r="D15" s="8"/>
    </row>
    <row r="16" spans="1:7">
      <c r="A16" s="8"/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>
        <v>180000</v>
      </c>
      <c r="D18" s="8"/>
    </row>
    <row r="19" spans="1:4">
      <c r="A19" s="8"/>
      <c r="B19" s="8"/>
      <c r="C19" s="8">
        <f>10000+16950+5437+7974+2850+48224+53400+1700+5500+17180+22500+31412+91280</f>
        <v>314407</v>
      </c>
      <c r="D19" s="8"/>
    </row>
    <row r="20" spans="1:4">
      <c r="A20" s="8"/>
      <c r="B20" s="8"/>
      <c r="C20" s="8"/>
      <c r="D20" s="8"/>
    </row>
    <row r="21" spans="1:4">
      <c r="A21" s="8"/>
      <c r="B21" s="8"/>
      <c r="C21" s="8"/>
      <c r="D21" s="8"/>
    </row>
    <row r="22" spans="1:4">
      <c r="A22" s="8"/>
      <c r="B22" s="8"/>
      <c r="C22" s="8"/>
      <c r="D22" s="8"/>
    </row>
    <row r="23" spans="1:4">
      <c r="A23" s="8"/>
      <c r="B23" s="8"/>
      <c r="C23" s="8"/>
      <c r="D23" s="8"/>
    </row>
    <row r="24" spans="1:4">
      <c r="A24" s="8"/>
      <c r="B24" s="8"/>
      <c r="C24" s="8"/>
      <c r="D24" s="8"/>
    </row>
    <row r="25" spans="1:4">
      <c r="A25" s="8"/>
      <c r="B25" s="8"/>
      <c r="C25" s="8"/>
      <c r="D25" s="8"/>
    </row>
    <row r="26" spans="1:4">
      <c r="A26" s="8"/>
      <c r="B26" s="8"/>
      <c r="C26" s="8"/>
      <c r="D26" s="8"/>
    </row>
    <row r="27" spans="1:4">
      <c r="A27" s="8"/>
      <c r="B27" s="8"/>
      <c r="C27" s="8"/>
      <c r="D27" s="8"/>
    </row>
    <row r="28" spans="1:4">
      <c r="A28" s="8"/>
      <c r="B28" s="8"/>
      <c r="C28" s="8"/>
      <c r="D28" s="8"/>
    </row>
    <row r="29" spans="1:4">
      <c r="A29" s="8"/>
      <c r="B29" s="8"/>
      <c r="C29" s="8"/>
      <c r="D29" s="8"/>
    </row>
    <row r="30" spans="1:4">
      <c r="A30" s="8"/>
      <c r="B30" s="8"/>
      <c r="C30" s="8"/>
      <c r="D30" s="8"/>
    </row>
    <row r="31" spans="1:4">
      <c r="A31" s="8"/>
      <c r="B31" s="8"/>
      <c r="C31" s="8"/>
      <c r="D31" s="8"/>
    </row>
    <row r="32" spans="1:4">
      <c r="A32" s="8"/>
      <c r="B32" s="8"/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8"/>
      <c r="C35" s="8"/>
      <c r="D35" s="8"/>
    </row>
    <row r="36" spans="1:4">
      <c r="A36" s="8"/>
      <c r="B36" s="8"/>
      <c r="C36" s="8"/>
      <c r="D36" s="8"/>
    </row>
  </sheetData>
  <conditionalFormatting sqref="F1:F10">
    <cfRule type="containsText" dxfId="1" priority="2" operator="containsText" text="RECIVED">
      <formula>NOT(ISERROR(SEARCH("RECIVED",F1)))</formula>
    </cfRule>
    <cfRule type="containsText" dxfId="0" priority="1" operator="containsText" text="NOT YET">
      <formula>NOT(ISERROR(SEARCH("NOT YET",F1)))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sheetData>
    <row r="1" spans="1:4">
      <c r="A1" t="s">
        <v>49</v>
      </c>
      <c r="B1">
        <v>4</v>
      </c>
      <c r="D1">
        <v>440</v>
      </c>
    </row>
    <row r="2" spans="1:4">
      <c r="A2" t="s">
        <v>50</v>
      </c>
      <c r="B2">
        <v>2</v>
      </c>
      <c r="D2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2022-10-10T10:48:09Z</dcterms:modified>
</cp:coreProperties>
</file>