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대시보드" sheetId="1" state="visible" r:id="rId1"/>
    <sheet xmlns:r="http://schemas.openxmlformats.org/officeDocument/2006/relationships" name="총액" sheetId="2" state="visible" r:id="rId2"/>
    <sheet xmlns:r="http://schemas.openxmlformats.org/officeDocument/2006/relationships" name="사업비" sheetId="3" state="visible" r:id="rId3"/>
    <sheet xmlns:r="http://schemas.openxmlformats.org/officeDocument/2006/relationships" name="연구비" sheetId="4" state="visible" r:id="rId4"/>
    <sheet xmlns:r="http://schemas.openxmlformats.org/officeDocument/2006/relationships" name="집행관리(사업비)" sheetId="5" state="visible" r:id="rId5"/>
    <sheet xmlns:r="http://schemas.openxmlformats.org/officeDocument/2006/relationships" name="집행관리(연구비)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1">
    <font>
      <name val="Calibri"/>
      <family val="2"/>
      <color theme="1"/>
      <sz val="11"/>
      <scheme val="minor"/>
    </font>
    <font>
      <name val="맑은 고딕"/>
      <b val="1"/>
      <color rgb="00C0C0C0"/>
      <sz val="32"/>
    </font>
    <font>
      <name val="맑은 고딕"/>
      <i val="1"/>
      <color rgb="00E5E7EB"/>
      <sz val="14"/>
    </font>
    <font>
      <name val="맑은 고딕"/>
      <color rgb="00E5E7EB"/>
      <sz val="10"/>
    </font>
    <font>
      <name val="맑은 고딕"/>
      <b val="1"/>
      <color rgb="00C0C0C0"/>
      <sz val="18"/>
    </font>
    <font>
      <name val="맑은 고딕"/>
      <b val="1"/>
      <color rgb="00FFFFFF"/>
      <sz val="13"/>
    </font>
    <font>
      <name val="맑은 고딕"/>
      <b val="1"/>
      <color rgb="0010B981"/>
      <sz val="18"/>
    </font>
    <font>
      <name val="맑은 고딕"/>
      <b val="1"/>
      <color rgb="003B82F6"/>
      <sz val="18"/>
    </font>
    <font>
      <name val="맑은 고딕"/>
      <b val="1"/>
      <color rgb="00F59E0B"/>
      <sz val="18"/>
    </font>
    <font>
      <name val="맑은 고딕"/>
      <b val="1"/>
      <color rgb="00C0C0C0"/>
      <sz val="16"/>
    </font>
    <font>
      <name val="맑은 고딕"/>
      <color rgb="00FFFFFF"/>
      <sz val="12"/>
    </font>
    <font>
      <name val="맑은 고딕"/>
      <color rgb="00FFFFFF"/>
      <sz val="11"/>
    </font>
    <font>
      <name val="맑은 고딕"/>
      <b val="1"/>
      <color rgb="00FFFFFF"/>
      <sz val="12"/>
    </font>
    <font>
      <name val="맑은 고딕"/>
      <color rgb="00FFFFFF"/>
      <sz val="10"/>
    </font>
    <font>
      <name val="맑은 고딕"/>
      <b val="1"/>
      <color rgb="001C1C1C"/>
      <sz val="10"/>
    </font>
    <font>
      <b val="1"/>
    </font>
    <font>
      <b val="1"/>
      <color rgb="00FFFFFF"/>
      <sz val="11"/>
    </font>
    <font/>
    <font>
      <b val="1"/>
      <color rgb="00FFFFFF"/>
    </font>
    <font>
      <b val="1"/>
      <color rgb="00FF0000"/>
    </font>
    <font>
      <b val="1"/>
      <color rgb="001F4E79"/>
    </font>
  </fonts>
  <fills count="9">
    <fill>
      <patternFill/>
    </fill>
    <fill>
      <patternFill patternType="gray125"/>
    </fill>
    <fill>
      <patternFill patternType="solid">
        <fgColor rgb="001C1C1C"/>
        <bgColor rgb="001C1C1C"/>
      </patternFill>
    </fill>
    <fill>
      <patternFill patternType="solid">
        <fgColor rgb="00C0C0C0"/>
        <bgColor rgb="00C0C0C0"/>
      </patternFill>
    </fill>
    <fill>
      <patternFill patternType="solid">
        <fgColor rgb="00404040"/>
        <bgColor rgb="00404040"/>
      </patternFill>
    </fill>
    <fill>
      <patternFill patternType="solid"/>
    </fill>
    <fill>
      <patternFill patternType="solid">
        <fgColor rgb="00366092"/>
        <bgColor rgb="00366092"/>
      </patternFill>
    </fill>
    <fill>
      <patternFill patternType="solid">
        <fgColor rgb="00FFE6E6"/>
        <bgColor rgb="00FFE6E6"/>
      </patternFill>
    </fill>
    <fill>
      <patternFill patternType="solid">
        <fgColor rgb="00D9E2F3"/>
        <bgColor rgb="00D9E2F3"/>
      </patternFill>
    </fill>
  </fills>
  <borders count="6">
    <border>
      <left/>
      <right/>
      <top/>
      <bottom/>
      <diagonal/>
    </border>
    <border>
      <top style="thin">
        <color rgb="00FFFFFF"/>
      </top>
      <bottom style="thin">
        <color rgb="00FFFFFF"/>
      </bottom>
    </border>
    <border>
      <left/>
      <right/>
      <top style="thin">
        <color rgb="00FFFFFF"/>
      </top>
      <bottom/>
      <diagonal/>
    </border>
    <border>
      <left/>
      <right/>
      <top style="thin">
        <color rgb="00FFFFFF"/>
      </top>
      <bottom style="thin">
        <color rgb="00FFFFFF"/>
      </bottom>
      <diagonal/>
    </border>
    <border>
      <left style="medium">
        <color rgb="00C0C0C0"/>
      </left>
      <right style="medium">
        <color rgb="00C0C0C0"/>
      </right>
      <top style="medium">
        <color rgb="00C0C0C0"/>
      </top>
      <bottom style="medium">
        <color rgb="00C0C0C0"/>
      </bottom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6">
    <xf numFmtId="0" fontId="0" fillId="0" borderId="0" pivotButton="0" quotePrefix="0" xfId="0"/>
    <xf numFmtId="0" fontId="0" fillId="2" borderId="0" pivotButton="0" quotePrefix="0" xfId="0"/>
    <xf numFmtId="0" fontId="3" fillId="2" borderId="0" applyAlignment="1" pivotButton="0" quotePrefix="0" xfId="0">
      <alignment horizontal="left" vertical="center"/>
    </xf>
    <xf numFmtId="0" fontId="1" fillId="2" borderId="0" applyAlignment="1" pivotButton="0" quotePrefix="0" xfId="0">
      <alignment horizontal="left" vertical="center"/>
    </xf>
    <xf numFmtId="0" fontId="2" fillId="2" borderId="0" applyAlignment="1" pivotButton="0" quotePrefix="0" xfId="0">
      <alignment horizontal="left" vertical="center"/>
    </xf>
    <xf numFmtId="0" fontId="0" fillId="3" borderId="1" pivotButton="0" quotePrefix="0" xfId="0"/>
    <xf numFmtId="0" fontId="0" fillId="2" borderId="3" pivotButton="0" quotePrefix="0" xfId="0"/>
    <xf numFmtId="0" fontId="4" fillId="2" borderId="0" pivotButton="0" quotePrefix="0" xfId="0"/>
    <xf numFmtId="0" fontId="5" fillId="4" borderId="4" applyAlignment="1" pivotButton="0" quotePrefix="0" xfId="0">
      <alignment horizontal="center" vertical="center"/>
    </xf>
    <xf numFmtId="0" fontId="6" fillId="4" borderId="4" applyAlignment="1" pivotButton="0" quotePrefix="0" xfId="0">
      <alignment horizontal="center" vertical="center"/>
    </xf>
    <xf numFmtId="0" fontId="7" fillId="4" borderId="4" applyAlignment="1" pivotButton="0" quotePrefix="0" xfId="0">
      <alignment horizontal="center" vertical="center"/>
    </xf>
    <xf numFmtId="0" fontId="8" fillId="4" borderId="4" applyAlignment="1" pivotButton="0" quotePrefix="0" xfId="0">
      <alignment horizontal="center" vertical="center"/>
    </xf>
    <xf numFmtId="0" fontId="4" fillId="4" borderId="4" applyAlignment="1" pivotButton="0" quotePrefix="0" xfId="0">
      <alignment horizontal="center" vertical="center"/>
    </xf>
    <xf numFmtId="0" fontId="9" fillId="2" borderId="0" pivotButton="0" quotePrefix="0" xfId="0"/>
    <xf numFmtId="0" fontId="10" fillId="4" borderId="0" pivotButton="0" quotePrefix="0" xfId="0"/>
    <xf numFmtId="0" fontId="11" fillId="4" borderId="0" pivotButton="0" quotePrefix="0" xfId="0"/>
    <xf numFmtId="3" fontId="11" fillId="4" borderId="0" pivotButton="0" quotePrefix="0" xfId="0"/>
    <xf numFmtId="0" fontId="4" fillId="2" borderId="0" applyAlignment="1" pivotButton="0" quotePrefix="0" xfId="0">
      <alignment horizontal="left" vertical="center"/>
    </xf>
    <xf numFmtId="0" fontId="10" fillId="4" borderId="0" applyAlignment="1" pivotButton="0" quotePrefix="0" xfId="0">
      <alignment horizontal="left" vertical="center"/>
    </xf>
    <xf numFmtId="0" fontId="13" fillId="4" borderId="0" applyAlignment="1" pivotButton="0" quotePrefix="0" xfId="0">
      <alignment horizontal="left" vertical="center"/>
    </xf>
    <xf numFmtId="0" fontId="13" fillId="4" borderId="0" applyAlignment="1" pivotButton="0" quotePrefix="0" xfId="0">
      <alignment horizontal="right" vertical="center"/>
    </xf>
    <xf numFmtId="3" fontId="13" fillId="4" borderId="0" applyAlignment="1" pivotButton="0" quotePrefix="0" xfId="0">
      <alignment horizontal="right" vertical="center"/>
    </xf>
    <xf numFmtId="0" fontId="0" fillId="3" borderId="0" pivotButton="0" quotePrefix="0" xfId="0"/>
    <xf numFmtId="0" fontId="16" fillId="6" borderId="5" applyAlignment="1" pivotButton="0" quotePrefix="0" xfId="0">
      <alignment horizontal="center" vertical="top"/>
    </xf>
    <xf numFmtId="0" fontId="0" fillId="0" borderId="5" applyAlignment="1" pivotButton="0" quotePrefix="0" xfId="0">
      <alignment horizontal="left" vertical="center"/>
    </xf>
    <xf numFmtId="3" fontId="0" fillId="0" borderId="5" applyAlignment="1" pivotButton="0" quotePrefix="0" xfId="0">
      <alignment horizontal="right" vertical="center"/>
    </xf>
    <xf numFmtId="0" fontId="0" fillId="0" borderId="5" applyAlignment="1" pivotButton="0" quotePrefix="0" xfId="0">
      <alignment horizontal="center" vertical="center"/>
    </xf>
    <xf numFmtId="0" fontId="17" fillId="0" borderId="5" applyAlignment="1" pivotButton="0" quotePrefix="0" xfId="0">
      <alignment horizontal="left" vertical="center"/>
    </xf>
    <xf numFmtId="0" fontId="18" fillId="6" borderId="5" applyAlignment="1" pivotButton="0" quotePrefix="0" xfId="0">
      <alignment horizontal="center" vertical="center"/>
    </xf>
    <xf numFmtId="0" fontId="19" fillId="7" borderId="5" applyAlignment="1" pivotButton="0" quotePrefix="0" xfId="0">
      <alignment horizontal="left" vertical="center"/>
    </xf>
    <xf numFmtId="3" fontId="19" fillId="7" borderId="5" applyAlignment="1" pivotButton="0" quotePrefix="0" xfId="0">
      <alignment horizontal="right" vertical="center"/>
    </xf>
    <xf numFmtId="0" fontId="19" fillId="7" borderId="5" applyAlignment="1" pivotButton="0" quotePrefix="0" xfId="0">
      <alignment horizontal="center" vertical="center"/>
    </xf>
    <xf numFmtId="0" fontId="20" fillId="8" borderId="5" applyAlignment="1" pivotButton="0" quotePrefix="0" xfId="0">
      <alignment horizontal="left" vertical="center"/>
    </xf>
    <xf numFmtId="3" fontId="20" fillId="8" borderId="5" applyAlignment="1" pivotButton="0" quotePrefix="0" xfId="0">
      <alignment horizontal="right" vertical="center"/>
    </xf>
    <xf numFmtId="0" fontId="20" fillId="8" borderId="5" applyAlignment="1" pivotButton="0" quotePrefix="0" xfId="0">
      <alignment horizontal="center" vertical="center"/>
    </xf>
    <xf numFmtId="0" fontId="18" fillId="6" borderId="5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charts/chart1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'대시보드'!C15</f>
            </strRef>
          </tx>
          <spPr>
            <a:ln xmlns:a="http://schemas.openxmlformats.org/drawingml/2006/main">
              <a:prstDash val="solid"/>
            </a:ln>
          </spPr>
          <cat>
            <numRef>
              <f>'대시보드'!$B$16:$B$18</f>
            </numRef>
          </cat>
          <val>
            <numRef>
              <f>'대시보드'!$C$16:$C$18</f>
            </numRef>
          </val>
        </ser>
        <dLbls>
          <dLblPos val="ctr"/>
          <showLegendKey val="0"/>
          <showVal val="1"/>
          <showCatName val="0"/>
          <showSerName val="0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plotArea>
      <pieChart>
        <varyColors val="1"/>
        <ser>
          <idx val="0"/>
          <order val="0"/>
          <tx>
            <strRef>
              <f>'대시보드'!C21</f>
            </strRef>
          </tx>
          <spPr>
            <a:ln xmlns:a="http://schemas.openxmlformats.org/drawingml/2006/main">
              <a:prstDash val="solid"/>
            </a:ln>
          </spPr>
          <cat>
            <numRef>
              <f>'대시보드'!$B$22:$B$24</f>
            </numRef>
          </cat>
          <val>
            <numRef>
              <f>'대시보드'!$C$22:$C$24</f>
            </numRef>
          </val>
        </ser>
        <dLbls>
          <dLblPos val="ctr"/>
          <showLegendKey val="0"/>
          <showVal val="1"/>
          <showCatName val="0"/>
          <showSerName val="0"/>
        </dLbls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drawing1.xml><?xml version="1.0" encoding="utf-8"?>
<wsDr xmlns="http://schemas.openxmlformats.org/drawingml/2006/spreadsheetDrawing">
  <oneCellAnchor>
    <from>
      <col>3</col>
      <colOff>0</colOff>
      <row>14</row>
      <rowOff>0</rowOff>
    </from>
    <ext cx="504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7</col>
      <colOff>0</colOff>
      <row>14</row>
      <rowOff>0</rowOff>
    </from>
    <ext cx="5040000" cy="36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59"/>
  <sheetViews>
    <sheetView workbookViewId="0">
      <selection activeCell="A1" sqref="A1"/>
    </sheetView>
  </sheetViews>
  <sheetFormatPr baseColWidth="8" defaultRowHeight="15"/>
  <cols>
    <col width="3" customWidth="1" min="1" max="1"/>
    <col width="25" customWidth="1" min="2" max="2"/>
    <col width="12" customWidth="1" min="3" max="3"/>
    <col width="15" customWidth="1" min="4" max="4"/>
    <col width="15" customWidth="1" min="5" max="5"/>
    <col width="20" customWidth="1" min="6" max="6"/>
    <col width="20" customWidth="1" min="7" max="7"/>
    <col width="18" customWidth="1" min="8" max="8"/>
    <col width="18" customWidth="1" min="9" max="9"/>
    <col width="18" customWidth="1" min="10" max="10"/>
    <col width="18" customWidth="1" min="11" max="11"/>
    <col width="18" customWidth="1" min="12" max="12"/>
    <col width="18" customWidth="1" min="13" max="13"/>
    <col width="18" customWidth="1" min="14" max="14"/>
    <col width="18" customWidth="1" min="15" max="15"/>
    <col width="18" customWidth="1" min="16" max="16"/>
    <col width="18" customWidth="1" min="17" max="17"/>
    <col width="18" customWidth="1" min="18" max="18"/>
    <col width="18" customWidth="1" min="19" max="19"/>
    <col width="18" customWidth="1" min="20" max="20"/>
    <col width="18" customWidth="1" min="21" max="21"/>
    <col width="3" customWidth="1" min="22" max="22"/>
  </cols>
  <sheetData>
    <row r="1" ht="25" customHeight="1">
      <c r="A1" s="1" t="n"/>
      <c r="B1" s="2" t="inlineStr">
        <is>
          <t>업데이트: 2025-09-07</t>
        </is>
      </c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</row>
    <row r="2" ht="45" customHeight="1">
      <c r="A2" s="1" t="n"/>
      <c r="B2" s="3" t="inlineStr">
        <is>
          <t>KISS 연구비 집행 관리 대시보드</t>
        </is>
      </c>
      <c r="C2" s="1" t="n"/>
      <c r="D2" s="1" t="n"/>
      <c r="E2" s="1" t="n"/>
      <c r="F2" s="1" t="n"/>
      <c r="G2" s="1" t="n"/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</row>
    <row r="3" ht="30" customHeight="1">
      <c r="A3" s="1" t="n"/>
      <c r="B3" s="4" t="inlineStr">
        <is>
          <t>실시간 예산 집행 현황 및 KPI 지표 | Executive Dashboard</t>
        </is>
      </c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</row>
    <row r="4" ht="10" customHeight="1">
      <c r="A4" s="1" t="n"/>
      <c r="B4" s="5" t="n"/>
      <c r="C4" s="6" t="n"/>
      <c r="D4" s="6" t="n"/>
      <c r="E4" s="6" t="n"/>
      <c r="F4" s="6" t="n"/>
      <c r="G4" s="6" t="n"/>
      <c r="H4" s="6" t="n"/>
      <c r="I4" s="6" t="n"/>
      <c r="J4" s="6" t="n"/>
      <c r="K4" s="6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</row>
    <row r="5" ht="20" customHeight="1">
      <c r="A5" s="1" t="n"/>
      <c r="B5" s="1" t="n"/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</row>
    <row r="6" ht="35" customHeight="1">
      <c r="A6" s="1" t="n"/>
      <c r="B6" s="7" t="inlineStr">
        <is>
          <t>핵심 성과 지표 (KPI)</t>
        </is>
      </c>
      <c r="C6" s="1" t="n"/>
      <c r="D6" s="1" t="n"/>
      <c r="E6" s="1" t="n"/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</row>
    <row r="7" ht="15" customHeight="1">
      <c r="A7" s="1" t="n"/>
      <c r="B7" s="1" t="n"/>
      <c r="C7" s="1" t="n"/>
      <c r="D7" s="1" t="n"/>
      <c r="E7" s="1" t="n"/>
      <c r="F7" s="1" t="n"/>
      <c r="G7" s="1" t="n"/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</row>
    <row r="8" ht="40" customHeight="1">
      <c r="A8" s="1" t="n"/>
      <c r="B8" s="8" t="inlineStr">
        <is>
          <t>총액 집행률</t>
        </is>
      </c>
      <c r="C8" s="1" t="n"/>
      <c r="D8" s="8" t="inlineStr">
        <is>
          <t>센터 집행률</t>
        </is>
      </c>
      <c r="E8" s="1" t="n"/>
      <c r="F8" s="8" t="inlineStr">
        <is>
          <t>심층연구 집행률</t>
        </is>
      </c>
      <c r="G8" s="1" t="n"/>
      <c r="H8" s="8" t="inlineStr">
        <is>
          <t>예산 잔액</t>
        </is>
      </c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</row>
    <row r="9" ht="45" customHeight="1">
      <c r="A9" s="1" t="n"/>
      <c r="B9" s="9">
        <f>ROUND((총액!E23+총액!F23)/총액!D23*100,1)&amp;"%"</f>
        <v/>
      </c>
      <c r="C9" s="1" t="n"/>
      <c r="D9" s="10">
        <f>ROUND(총액!E23/총액!D23*100,1)&amp;"%"</f>
        <v/>
      </c>
      <c r="E9" s="1" t="n"/>
      <c r="F9" s="11">
        <f>ROUND(총액!F23/총액!D23*100,1)&amp;"%"</f>
        <v/>
      </c>
      <c r="G9" s="1" t="n"/>
      <c r="H9" s="12">
        <f>TEXT(총액!G23,"#,##0")</f>
        <v/>
      </c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</row>
    <row r="10" ht="3" customHeight="1">
      <c r="A10" s="1" t="n"/>
      <c r="B10" s="1" t="n"/>
      <c r="C10" s="1" t="n"/>
      <c r="D10" s="1" t="n"/>
      <c r="E10" s="1" t="n"/>
      <c r="F10" s="1" t="n"/>
      <c r="G10" s="1" t="n"/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</row>
    <row r="11" ht="25" customHeight="1">
      <c r="A11" s="1" t="n"/>
      <c r="B11" s="1" t="n"/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</row>
    <row r="12" ht="35" customHeight="1">
      <c r="A12" s="1" t="n"/>
      <c r="B12" s="7" t="inlineStr">
        <is>
          <t>데이터 시각화 차트</t>
        </is>
      </c>
      <c r="C12" s="1" t="n"/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</row>
    <row r="13" ht="15" customHeight="1">
      <c r="A13" s="1" t="n"/>
      <c r="B13" s="1" t="n"/>
      <c r="C13" s="1" t="n"/>
      <c r="D13" s="1" t="n"/>
      <c r="E13" s="1" t="n"/>
      <c r="F13" s="1" t="n"/>
      <c r="G13" s="1" t="n"/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</row>
    <row r="14" ht="25" customHeight="1">
      <c r="A14" s="1" t="n"/>
      <c r="B14" s="7" t="inlineStr">
        <is>
          <t>집행률</t>
        </is>
      </c>
      <c r="C14" s="1" t="n"/>
      <c r="D14" s="13" t="inlineStr">
        <is>
          <t>집행률 비교</t>
        </is>
      </c>
      <c r="E14" s="1" t="n"/>
      <c r="F14" s="1" t="n"/>
      <c r="G14" s="1" t="n"/>
      <c r="H14" s="13" t="inlineStr">
        <is>
          <t>예산 배분 현황</t>
        </is>
      </c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</row>
    <row r="15" ht="25" customHeight="1">
      <c r="A15" s="1" t="n"/>
      <c r="B15" s="14" t="inlineStr">
        <is>
          <t>구분</t>
        </is>
      </c>
      <c r="C15" s="14" t="inlineStr">
        <is>
          <t>집행률(%)</t>
        </is>
      </c>
      <c r="D15" s="1" t="n"/>
      <c r="E15" s="1" t="n"/>
      <c r="F15" s="1" t="n"/>
      <c r="G15" s="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</row>
    <row r="16" ht="25" customHeight="1">
      <c r="A16" s="1" t="n"/>
      <c r="B16" s="15" t="inlineStr">
        <is>
          <t>총액</t>
        </is>
      </c>
      <c r="C16" s="15">
        <f>ROUND((총액!E23+총액!F23)/총액!D23*100,1)</f>
        <v/>
      </c>
      <c r="D16" s="1" t="n"/>
      <c r="E16" s="1" t="n"/>
      <c r="F16" s="1" t="n"/>
      <c r="G16" s="1" t="n"/>
      <c r="H16" s="1" t="n"/>
      <c r="I16" s="1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</row>
    <row r="17" ht="25" customHeight="1">
      <c r="A17" s="1" t="n"/>
      <c r="B17" s="15" t="inlineStr">
        <is>
          <t>센터</t>
        </is>
      </c>
      <c r="C17" s="15">
        <f>ROUND(총액!E23/총액!D23*100,1)</f>
        <v/>
      </c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</row>
    <row r="18" ht="25" customHeight="1">
      <c r="A18" s="1" t="n"/>
      <c r="B18" s="15" t="inlineStr">
        <is>
          <t>심층연구</t>
        </is>
      </c>
      <c r="C18" s="15">
        <f>ROUND(총액!F23/총액!D23*100,1)</f>
        <v/>
      </c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</row>
    <row r="19" ht="25" customHeight="1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</row>
    <row r="20" ht="25" customHeight="1">
      <c r="A20" s="1" t="n"/>
      <c r="B20" s="7" t="inlineStr">
        <is>
          <t>예산 배분</t>
        </is>
      </c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</row>
    <row r="21" ht="25" customHeight="1">
      <c r="A21" s="1" t="n"/>
      <c r="B21" s="15" t="inlineStr">
        <is>
          <t>구분</t>
        </is>
      </c>
      <c r="C21" s="15" t="inlineStr">
        <is>
          <t>금액</t>
        </is>
      </c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</row>
    <row r="22" ht="25" customHeight="1">
      <c r="A22" s="1" t="n"/>
      <c r="B22" s="15" t="inlineStr">
        <is>
          <t>센터</t>
        </is>
      </c>
      <c r="C22" s="16">
        <f>총액!E23</f>
        <v/>
      </c>
      <c r="D22" s="1" t="n"/>
      <c r="E22" s="1" t="n"/>
      <c r="F22" s="1" t="n"/>
      <c r="G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</row>
    <row r="23" ht="25" customHeight="1">
      <c r="A23" s="1" t="n"/>
      <c r="B23" s="15" t="inlineStr">
        <is>
          <t>심층연구</t>
        </is>
      </c>
      <c r="C23" s="16">
        <f>총액!F23</f>
        <v/>
      </c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</row>
    <row r="24" ht="25" customHeight="1">
      <c r="A24" s="1" t="n"/>
      <c r="B24" s="15" t="inlineStr">
        <is>
          <t>예산잔액</t>
        </is>
      </c>
      <c r="C24" s="16">
        <f>총액!G23</f>
        <v/>
      </c>
      <c r="D24" s="1" t="n"/>
      <c r="E24" s="1" t="n"/>
      <c r="F24" s="1" t="n"/>
      <c r="G24" s="1" t="n"/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</row>
    <row r="25" ht="25" customHeight="1">
      <c r="A25" s="1" t="n"/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</row>
    <row r="26" ht="25" customHeight="1">
      <c r="A26" s="1" t="n"/>
      <c r="B26" s="17" t="inlineStr">
        <is>
          <t>예산과목별 지표</t>
        </is>
      </c>
      <c r="C26" s="1" t="n"/>
      <c r="D26" s="1" t="n"/>
      <c r="E26" s="1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</row>
    <row r="27" ht="25" customHeight="1">
      <c r="A27" s="1" t="n"/>
      <c r="B27" s="18" t="inlineStr">
        <is>
          <t>예산과목</t>
        </is>
      </c>
      <c r="C27" s="18" t="inlineStr">
        <is>
          <t>집행률(%)</t>
        </is>
      </c>
      <c r="D27" s="18" t="inlineStr">
        <is>
          <t>예산금액</t>
        </is>
      </c>
      <c r="E27" s="18" t="inlineStr">
        <is>
          <t>예산잔액</t>
        </is>
      </c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</row>
    <row r="28" ht="25" customHeight="1">
      <c r="A28" s="1" t="n"/>
      <c r="B28" s="19" t="inlineStr">
        <is>
          <t>일용임금</t>
        </is>
      </c>
      <c r="C28" s="20">
        <f>총액!H2</f>
        <v/>
      </c>
      <c r="D28" s="21">
        <f>총액!D2</f>
        <v/>
      </c>
      <c r="E28" s="21">
        <f>총액!G2</f>
        <v/>
      </c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</row>
    <row r="29" ht="25" customHeight="1">
      <c r="A29" s="1" t="n"/>
      <c r="B29" s="19" t="inlineStr">
        <is>
          <t>일용직 고용부담금</t>
        </is>
      </c>
      <c r="C29" s="20">
        <f>총액!H3</f>
        <v/>
      </c>
      <c r="D29" s="21">
        <f>총액!D3</f>
        <v/>
      </c>
      <c r="E29" s="21">
        <f>총액!G3</f>
        <v/>
      </c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</row>
    <row r="30" ht="25" customHeight="1">
      <c r="A30" s="1" t="n"/>
      <c r="B30" s="19" t="inlineStr">
        <is>
          <t>지급수수료</t>
        </is>
      </c>
      <c r="C30" s="20">
        <f>총액!H4</f>
        <v/>
      </c>
      <c r="D30" s="21">
        <f>총액!D4</f>
        <v/>
      </c>
      <c r="E30" s="21">
        <f>총액!G4</f>
        <v/>
      </c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</row>
    <row r="31" ht="25" customHeight="1">
      <c r="A31" s="1" t="n"/>
      <c r="B31" s="19" t="inlineStr">
        <is>
          <t>도서인쇄비</t>
        </is>
      </c>
      <c r="C31" s="20">
        <f>총액!H5</f>
        <v/>
      </c>
      <c r="D31" s="21">
        <f>총액!D5</f>
        <v/>
      </c>
      <c r="E31" s="21">
        <f>총액!G5</f>
        <v/>
      </c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</row>
    <row r="32" ht="25" customHeight="1">
      <c r="A32" s="1" t="n"/>
      <c r="B32" s="19" t="inlineStr">
        <is>
          <t>소모품비</t>
        </is>
      </c>
      <c r="C32" s="20">
        <f>총액!H6</f>
        <v/>
      </c>
      <c r="D32" s="21">
        <f>총액!D6</f>
        <v/>
      </c>
      <c r="E32" s="21">
        <f>총액!G6</f>
        <v/>
      </c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</row>
    <row r="33" ht="25" customHeight="1">
      <c r="A33" s="1" t="n"/>
      <c r="B33" s="19" t="inlineStr">
        <is>
          <t>홍보비</t>
        </is>
      </c>
      <c r="C33" s="20">
        <f>총액!H7</f>
        <v/>
      </c>
      <c r="D33" s="21">
        <f>총액!D7</f>
        <v/>
      </c>
      <c r="E33" s="21">
        <f>총액!G7</f>
        <v/>
      </c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</row>
    <row r="34" ht="25" customHeight="1">
      <c r="A34" s="1" t="n"/>
      <c r="B34" s="19" t="inlineStr">
        <is>
          <t>제세공과금</t>
        </is>
      </c>
      <c r="C34" s="20">
        <f>총액!H8</f>
        <v/>
      </c>
      <c r="D34" s="21">
        <f>총액!D8</f>
        <v/>
      </c>
      <c r="E34" s="21">
        <f>총액!G8</f>
        <v/>
      </c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</row>
    <row r="35" ht="25" customHeight="1">
      <c r="A35" s="1" t="n"/>
      <c r="B35" s="19" t="inlineStr">
        <is>
          <t>통신비</t>
        </is>
      </c>
      <c r="C35" s="20">
        <f>총액!H9</f>
        <v/>
      </c>
      <c r="D35" s="21">
        <f>총액!D9</f>
        <v/>
      </c>
      <c r="E35" s="21">
        <f>총액!G9</f>
        <v/>
      </c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</row>
    <row r="36" ht="25" customHeight="1">
      <c r="A36" s="1" t="n"/>
      <c r="B36" s="19" t="inlineStr">
        <is>
          <t>보험료</t>
        </is>
      </c>
      <c r="C36" s="20">
        <f>총액!H10</f>
        <v/>
      </c>
      <c r="D36" s="21">
        <f>총액!D10</f>
        <v/>
      </c>
      <c r="E36" s="21">
        <f>총액!G10</f>
        <v/>
      </c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</row>
    <row r="37" ht="25" customHeight="1">
      <c r="A37" s="1" t="n"/>
      <c r="B37" s="19" t="inlineStr">
        <is>
          <t>피복비</t>
        </is>
      </c>
      <c r="C37" s="20">
        <f>총액!H11</f>
        <v/>
      </c>
      <c r="D37" s="21">
        <f>총액!D11</f>
        <v/>
      </c>
      <c r="E37" s="21">
        <f>총액!G11</f>
        <v/>
      </c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</row>
    <row r="38" ht="25" customHeight="1">
      <c r="A38" s="1" t="n"/>
      <c r="B38" s="19" t="inlineStr">
        <is>
          <t>임차료</t>
        </is>
      </c>
      <c r="C38" s="20">
        <f>총액!H12</f>
        <v/>
      </c>
      <c r="D38" s="21">
        <f>총액!D12</f>
        <v/>
      </c>
      <c r="E38" s="21">
        <f>총액!G12</f>
        <v/>
      </c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</row>
    <row r="39" ht="25" customHeight="1">
      <c r="A39" s="1" t="n"/>
      <c r="B39" s="19" t="inlineStr">
        <is>
          <t>유류비</t>
        </is>
      </c>
      <c r="C39" s="20">
        <f>총액!H13</f>
        <v/>
      </c>
      <c r="D39" s="21">
        <f>총액!D13</f>
        <v/>
      </c>
      <c r="E39" s="21">
        <f>총액!G13</f>
        <v/>
      </c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</row>
    <row r="40" ht="25" customHeight="1">
      <c r="A40" s="1" t="n"/>
      <c r="B40" s="19" t="inlineStr">
        <is>
          <t>시설장비유지비</t>
        </is>
      </c>
      <c r="C40" s="20">
        <f>총액!H14</f>
        <v/>
      </c>
      <c r="D40" s="21">
        <f>총액!D14</f>
        <v/>
      </c>
      <c r="E40" s="21">
        <f>총액!G14</f>
        <v/>
      </c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</row>
    <row r="41" ht="25" customHeight="1">
      <c r="A41" s="1" t="n"/>
      <c r="B41" s="19" t="inlineStr">
        <is>
          <t>급여성복리후생비(일용직)</t>
        </is>
      </c>
      <c r="C41" s="20">
        <f>총액!H15</f>
        <v/>
      </c>
      <c r="D41" s="21">
        <f>총액!D15</f>
        <v/>
      </c>
      <c r="E41" s="21">
        <f>총액!G15</f>
        <v/>
      </c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</row>
    <row r="42" ht="25" customHeight="1">
      <c r="A42" s="1" t="n"/>
      <c r="B42" s="19" t="inlineStr">
        <is>
          <t>일용직 비급여성비용</t>
        </is>
      </c>
      <c r="C42" s="20">
        <f>총액!H16</f>
        <v/>
      </c>
      <c r="D42" s="21">
        <f>총액!D16</f>
        <v/>
      </c>
      <c r="E42" s="21">
        <f>총액!G16</f>
        <v/>
      </c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</row>
    <row r="43" ht="25" customHeight="1">
      <c r="A43" s="1" t="n"/>
      <c r="B43" s="19" t="inlineStr">
        <is>
          <t>행사비</t>
        </is>
      </c>
      <c r="C43" s="20">
        <f>총액!H17</f>
        <v/>
      </c>
      <c r="D43" s="21">
        <f>총액!D17</f>
        <v/>
      </c>
      <c r="E43" s="21">
        <f>총액!G17</f>
        <v/>
      </c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</row>
    <row r="44" ht="25" customHeight="1">
      <c r="A44" s="1" t="n"/>
      <c r="B44" s="19" t="inlineStr">
        <is>
          <t>일반용역비</t>
        </is>
      </c>
      <c r="C44" s="20">
        <f>총액!H18</f>
        <v/>
      </c>
      <c r="D44" s="21">
        <f>총액!D18</f>
        <v/>
      </c>
      <c r="E44" s="21">
        <f>총액!G18</f>
        <v/>
      </c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</row>
    <row r="45" ht="25" customHeight="1">
      <c r="A45" s="1" t="n"/>
      <c r="B45" s="19" t="inlineStr">
        <is>
          <t>국내여비</t>
        </is>
      </c>
      <c r="C45" s="20">
        <f>총액!H19</f>
        <v/>
      </c>
      <c r="D45" s="21">
        <f>총액!D19</f>
        <v/>
      </c>
      <c r="E45" s="21">
        <f>총액!G19</f>
        <v/>
      </c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</row>
    <row r="46" ht="25" customHeight="1">
      <c r="A46" s="1" t="n"/>
      <c r="B46" s="19" t="inlineStr">
        <is>
          <t>국외업무여비</t>
        </is>
      </c>
      <c r="C46" s="20">
        <f>총액!H20</f>
        <v/>
      </c>
      <c r="D46" s="21">
        <f>총액!D20</f>
        <v/>
      </c>
      <c r="E46" s="21">
        <f>총액!G20</f>
        <v/>
      </c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</row>
    <row r="47" ht="25" customHeight="1">
      <c r="A47" s="1" t="n"/>
      <c r="B47" s="19" t="inlineStr">
        <is>
          <t>사업추진비</t>
        </is>
      </c>
      <c r="C47" s="20">
        <f>총액!H21</f>
        <v/>
      </c>
      <c r="D47" s="21">
        <f>총액!D21</f>
        <v/>
      </c>
      <c r="E47" s="21">
        <f>총액!G21</f>
        <v/>
      </c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</row>
    <row r="48" ht="25" customHeight="1">
      <c r="A48" s="1" t="n"/>
      <c r="B48" s="19" t="inlineStr">
        <is>
          <t>회의비</t>
        </is>
      </c>
      <c r="C48" s="20">
        <f>총액!H22</f>
        <v/>
      </c>
      <c r="D48" s="21">
        <f>총액!D22</f>
        <v/>
      </c>
      <c r="E48" s="21">
        <f>총액!G22</f>
        <v/>
      </c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</row>
    <row r="49" ht="25" customHeight="1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</row>
    <row r="50" ht="25" customHeight="1">
      <c r="A50" s="1" t="n"/>
      <c r="B50" s="22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</row>
    <row r="51" ht="25" customHeight="1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</row>
    <row r="52" ht="25" customHeight="1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</row>
    <row r="53" ht="25" customHeight="1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</row>
    <row r="54" ht="25" customHeight="1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</row>
    <row r="55" ht="25" customHeight="1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</row>
    <row r="56" ht="25" customHeight="1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</row>
    <row r="57" ht="25" customHeight="1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</row>
    <row r="58" ht="25" customHeight="1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</row>
    <row r="59" ht="25" customHeight="1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</row>
  </sheetData>
  <mergeCells count="4">
    <mergeCell ref="B4:K4"/>
    <mergeCell ref="B3:H3"/>
    <mergeCell ref="B50:K50"/>
    <mergeCell ref="B2:H2"/>
  </mergeCells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23"/>
  <sheetViews>
    <sheetView workbookViewId="0">
      <selection activeCell="A1" sqref="A1"/>
    </sheetView>
  </sheetViews>
  <sheetFormatPr baseColWidth="8" defaultRowHeight="15"/>
  <cols>
    <col width="15" customWidth="1" min="1" max="1"/>
    <col width="20" customWidth="1" min="2" max="2"/>
    <col width="25" customWidth="1" min="3" max="3"/>
    <col width="15" customWidth="1" min="4" max="4"/>
    <col width="15" customWidth="1" min="5" max="5"/>
    <col width="15" customWidth="1" min="6" max="6"/>
    <col width="15" customWidth="1" min="7" max="7"/>
    <col width="12" customWidth="1" min="8" max="8"/>
  </cols>
  <sheetData>
    <row r="1">
      <c r="A1" s="23" t="inlineStr">
        <is>
          <t>예산목</t>
        </is>
      </c>
      <c r="B1" s="23" t="inlineStr">
        <is>
          <t>세목</t>
        </is>
      </c>
      <c r="C1" s="23" t="inlineStr">
        <is>
          <t>예산과목</t>
        </is>
      </c>
      <c r="D1" s="23" t="inlineStr">
        <is>
          <t>예산금액</t>
        </is>
      </c>
      <c r="E1" s="23" t="inlineStr">
        <is>
          <t>센터</t>
        </is>
      </c>
      <c r="F1" s="23" t="inlineStr">
        <is>
          <t>심층연구</t>
        </is>
      </c>
      <c r="G1" s="23" t="inlineStr">
        <is>
          <t>예산잔액</t>
        </is>
      </c>
      <c r="H1" s="23" t="inlineStr">
        <is>
          <t>집행률</t>
        </is>
      </c>
    </row>
    <row r="2">
      <c r="A2" s="24" t="inlineStr">
        <is>
          <t>인건비</t>
        </is>
      </c>
      <c r="B2" s="24" t="inlineStr">
        <is>
          <t>일용임금</t>
        </is>
      </c>
      <c r="C2" s="24" t="inlineStr">
        <is>
          <t>일용임금</t>
        </is>
      </c>
      <c r="D2" s="25" t="n">
        <v>1256007740</v>
      </c>
      <c r="E2" s="25" t="n">
        <v>0</v>
      </c>
      <c r="F2" s="25" t="n">
        <v>0</v>
      </c>
      <c r="G2" s="25">
        <f>D2-E2-F2</f>
        <v/>
      </c>
      <c r="H2" s="26">
        <f>IF(D2=0,0,ROUND((E2+F2)/D2*100,0))</f>
        <v/>
      </c>
    </row>
    <row r="3">
      <c r="A3" s="24" t="inlineStr">
        <is>
          <t>민간이전</t>
        </is>
      </c>
      <c r="B3" s="24" t="inlineStr">
        <is>
          <t>고용부담금</t>
        </is>
      </c>
      <c r="C3" s="24" t="inlineStr">
        <is>
          <t>일용직 고용부담금</t>
        </is>
      </c>
      <c r="D3" s="25" t="n">
        <v>277035006</v>
      </c>
      <c r="E3" s="25" t="n">
        <v>0</v>
      </c>
      <c r="F3" s="25" t="n">
        <v>0</v>
      </c>
      <c r="G3" s="25">
        <f>D3-E3-F3</f>
        <v/>
      </c>
      <c r="H3" s="26">
        <f>IF(D3=0,0,ROUND((E3+F3)/D3*100,0))</f>
        <v/>
      </c>
    </row>
    <row r="4">
      <c r="A4" s="27" t="inlineStr">
        <is>
          <t>운영비</t>
        </is>
      </c>
      <c r="B4" s="27" t="inlineStr">
        <is>
          <t>일반수용비</t>
        </is>
      </c>
      <c r="C4" s="24" t="inlineStr">
        <is>
          <t>지급수수료</t>
        </is>
      </c>
      <c r="D4" s="25" t="n">
        <v>82900000</v>
      </c>
      <c r="E4" s="25" t="n">
        <v>2387600</v>
      </c>
      <c r="F4" s="25" t="n">
        <v>430000</v>
      </c>
      <c r="G4" s="25">
        <f>D4-E4-F4</f>
        <v/>
      </c>
      <c r="H4" s="26">
        <f>IF(D4=0,0,ROUND((E4+F4)/D4*100,0))</f>
        <v/>
      </c>
    </row>
    <row r="5">
      <c r="A5" s="24" t="n"/>
      <c r="B5" s="24" t="n"/>
      <c r="C5" s="24" t="inlineStr">
        <is>
          <t>도서인쇄비</t>
        </is>
      </c>
      <c r="D5" s="25" t="n">
        <v>37000000</v>
      </c>
      <c r="E5" s="25" t="n">
        <v>0</v>
      </c>
      <c r="F5" s="25" t="n">
        <v>0</v>
      </c>
      <c r="G5" s="25">
        <f>D5-E5-F5</f>
        <v/>
      </c>
      <c r="H5" s="26">
        <f>IF(D5=0,0,ROUND((E5+F5)/D5*100,0))</f>
        <v/>
      </c>
    </row>
    <row r="6">
      <c r="A6" s="24" t="n"/>
      <c r="B6" s="24" t="n"/>
      <c r="C6" s="24" t="inlineStr">
        <is>
          <t>소모품비</t>
        </is>
      </c>
      <c r="D6" s="25" t="n">
        <v>29347216</v>
      </c>
      <c r="E6" s="25" t="n">
        <v>2230370</v>
      </c>
      <c r="F6" s="25" t="n">
        <v>0</v>
      </c>
      <c r="G6" s="25">
        <f>D6-E6-F6</f>
        <v/>
      </c>
      <c r="H6" s="26">
        <f>IF(D6=0,0,ROUND((E6+F6)/D6*100,0))</f>
        <v/>
      </c>
    </row>
    <row r="7">
      <c r="A7" s="24" t="n"/>
      <c r="B7" s="24" t="n"/>
      <c r="C7" s="24" t="inlineStr">
        <is>
          <t>홍보비</t>
        </is>
      </c>
      <c r="D7" s="25" t="n">
        <v>0</v>
      </c>
      <c r="E7" s="25" t="n">
        <v>0</v>
      </c>
      <c r="F7" s="25" t="n">
        <v>0</v>
      </c>
      <c r="G7" s="25">
        <f>D7-E7-F7</f>
        <v/>
      </c>
      <c r="H7" s="26">
        <f>IF(D7=0,0,ROUND((E7+F7)/D7*100,0))</f>
        <v/>
      </c>
    </row>
    <row r="8">
      <c r="A8" s="24" t="n"/>
      <c r="B8" s="27" t="inlineStr">
        <is>
          <t>공공요금및제세</t>
        </is>
      </c>
      <c r="C8" s="24" t="inlineStr">
        <is>
          <t>제세공과금</t>
        </is>
      </c>
      <c r="D8" s="25" t="n">
        <v>6460038</v>
      </c>
      <c r="E8" s="25" t="n">
        <v>0</v>
      </c>
      <c r="F8" s="25" t="n">
        <v>0</v>
      </c>
      <c r="G8" s="25">
        <f>D8-E8-F8</f>
        <v/>
      </c>
      <c r="H8" s="26">
        <f>IF(D8=0,0,ROUND((E8+F8)/D8*100,0))</f>
        <v/>
      </c>
    </row>
    <row r="9">
      <c r="A9" s="24" t="n"/>
      <c r="B9" s="24" t="n"/>
      <c r="C9" s="24" t="inlineStr">
        <is>
          <t>통신비</t>
        </is>
      </c>
      <c r="D9" s="25" t="n">
        <v>700000</v>
      </c>
      <c r="E9" s="25" t="n">
        <v>0</v>
      </c>
      <c r="F9" s="25" t="n">
        <v>0</v>
      </c>
      <c r="G9" s="25">
        <f>D9-E9-F9</f>
        <v/>
      </c>
      <c r="H9" s="26">
        <f>IF(D9=0,0,ROUND((E9+F9)/D9*100,0))</f>
        <v/>
      </c>
    </row>
    <row r="10">
      <c r="A10" s="24" t="n"/>
      <c r="B10" s="24" t="n"/>
      <c r="C10" s="24" t="inlineStr">
        <is>
          <t>보험료</t>
        </is>
      </c>
      <c r="D10" s="25" t="n">
        <v>0</v>
      </c>
      <c r="E10" s="25" t="n">
        <v>0</v>
      </c>
      <c r="F10" s="25" t="n">
        <v>0</v>
      </c>
      <c r="G10" s="25">
        <f>D10-E10-F10</f>
        <v/>
      </c>
      <c r="H10" s="26">
        <f>IF(D10=0,0,ROUND((E10+F10)/D10*100,0))</f>
        <v/>
      </c>
    </row>
    <row r="11">
      <c r="A11" s="24" t="n"/>
      <c r="B11" s="24" t="inlineStr">
        <is>
          <t>피복비</t>
        </is>
      </c>
      <c r="C11" s="24" t="inlineStr">
        <is>
          <t>피복비</t>
        </is>
      </c>
      <c r="D11" s="25" t="n">
        <v>23400000</v>
      </c>
      <c r="E11" s="25" t="n">
        <v>0</v>
      </c>
      <c r="F11" s="25" t="n">
        <v>0</v>
      </c>
      <c r="G11" s="25">
        <f>D11-E11-F11</f>
        <v/>
      </c>
      <c r="H11" s="26">
        <f>IF(D11=0,0,ROUND((E11+F11)/D11*100,0))</f>
        <v/>
      </c>
    </row>
    <row r="12">
      <c r="A12" s="24" t="n"/>
      <c r="B12" s="24" t="inlineStr">
        <is>
          <t>임차료</t>
        </is>
      </c>
      <c r="C12" s="24" t="inlineStr">
        <is>
          <t>임차료</t>
        </is>
      </c>
      <c r="D12" s="25" t="n">
        <v>387000000</v>
      </c>
      <c r="E12" s="25" t="n">
        <v>660000</v>
      </c>
      <c r="F12" s="25" t="n">
        <v>330000</v>
      </c>
      <c r="G12" s="25">
        <f>D12-E12-F12</f>
        <v/>
      </c>
      <c r="H12" s="26">
        <f>IF(D12=0,0,ROUND((E12+F12)/D12*100,0))</f>
        <v/>
      </c>
    </row>
    <row r="13">
      <c r="A13" s="24" t="n"/>
      <c r="B13" s="24" t="inlineStr">
        <is>
          <t>유류비</t>
        </is>
      </c>
      <c r="C13" s="24" t="inlineStr">
        <is>
          <t>유류비</t>
        </is>
      </c>
      <c r="D13" s="25" t="n">
        <v>17400000</v>
      </c>
      <c r="E13" s="25" t="n">
        <v>1036060</v>
      </c>
      <c r="F13" s="25" t="n">
        <v>518104</v>
      </c>
      <c r="G13" s="25">
        <f>D13-E13-F13</f>
        <v/>
      </c>
      <c r="H13" s="26">
        <f>IF(D13=0,0,ROUND((E13+F13)/D13*100,0))</f>
        <v/>
      </c>
    </row>
    <row r="14">
      <c r="A14" s="24" t="n"/>
      <c r="B14" s="24" t="inlineStr">
        <is>
          <t>시설장비유지비</t>
        </is>
      </c>
      <c r="C14" s="24" t="inlineStr">
        <is>
          <t>시설장비유지비</t>
        </is>
      </c>
      <c r="D14" s="25" t="n">
        <v>5000000</v>
      </c>
      <c r="E14" s="25" t="n">
        <v>432000</v>
      </c>
      <c r="F14" s="25" t="n">
        <v>0</v>
      </c>
      <c r="G14" s="25">
        <f>D14-E14-F14</f>
        <v/>
      </c>
      <c r="H14" s="26">
        <f>IF(D14=0,0,ROUND((E14+F14)/D14*100,0))</f>
        <v/>
      </c>
    </row>
    <row r="15">
      <c r="A15" s="24" t="n"/>
      <c r="B15" s="27" t="inlineStr">
        <is>
          <t>복리후생비</t>
        </is>
      </c>
      <c r="C15" s="24" t="inlineStr">
        <is>
          <t>급여성복리후생비(일용직)</t>
        </is>
      </c>
      <c r="D15" s="25" t="n">
        <v>19800000</v>
      </c>
      <c r="E15" s="25" t="n">
        <v>0</v>
      </c>
      <c r="F15" s="25" t="n">
        <v>0</v>
      </c>
      <c r="G15" s="25">
        <f>D15-E15-F15</f>
        <v/>
      </c>
      <c r="H15" s="26">
        <f>IF(D15=0,0,ROUND((E15+F15)/D15*100,0))</f>
        <v/>
      </c>
    </row>
    <row r="16">
      <c r="A16" s="24" t="n"/>
      <c r="B16" s="24" t="n"/>
      <c r="C16" s="24" t="inlineStr">
        <is>
          <t>일용직 비급여성비용</t>
        </is>
      </c>
      <c r="D16" s="25" t="n">
        <v>11550000</v>
      </c>
      <c r="E16" s="25" t="n">
        <v>0</v>
      </c>
      <c r="F16" s="25" t="n">
        <v>0</v>
      </c>
      <c r="G16" s="25">
        <f>D16-E16-F16</f>
        <v/>
      </c>
      <c r="H16" s="26">
        <f>IF(D16=0,0,ROUND((E16+F16)/D16*100,0))</f>
        <v/>
      </c>
    </row>
    <row r="17">
      <c r="A17" s="24" t="n"/>
      <c r="B17" s="27" t="inlineStr">
        <is>
          <t>일반용역비</t>
        </is>
      </c>
      <c r="C17" s="24" t="inlineStr">
        <is>
          <t>행사비</t>
        </is>
      </c>
      <c r="D17" s="25" t="n">
        <v>0</v>
      </c>
      <c r="E17" s="25" t="n">
        <v>0</v>
      </c>
      <c r="F17" s="25" t="n">
        <v>0</v>
      </c>
      <c r="G17" s="25">
        <f>D17-E17-F17</f>
        <v/>
      </c>
      <c r="H17" s="26">
        <f>IF(D17=0,0,ROUND((E17+F17)/D17*100,0))</f>
        <v/>
      </c>
    </row>
    <row r="18">
      <c r="A18" s="24" t="n"/>
      <c r="B18" s="24" t="n"/>
      <c r="C18" s="24" t="inlineStr">
        <is>
          <t>일반용역비</t>
        </is>
      </c>
      <c r="D18" s="25" t="n">
        <v>281000000</v>
      </c>
      <c r="E18" s="25" t="n">
        <v>7339140</v>
      </c>
      <c r="F18" s="25" t="n">
        <v>4416660</v>
      </c>
      <c r="G18" s="25">
        <f>D18-E18-F18</f>
        <v/>
      </c>
      <c r="H18" s="26">
        <f>IF(D18=0,0,ROUND((E18+F18)/D18*100,0))</f>
        <v/>
      </c>
    </row>
    <row r="19">
      <c r="A19" s="27" t="inlineStr">
        <is>
          <t>여비</t>
        </is>
      </c>
      <c r="B19" s="24" t="inlineStr">
        <is>
          <t>국내여비</t>
        </is>
      </c>
      <c r="C19" s="24" t="inlineStr">
        <is>
          <t>국내여비</t>
        </is>
      </c>
      <c r="D19" s="25" t="n">
        <v>220000000</v>
      </c>
      <c r="E19" s="25" t="n">
        <v>2020000</v>
      </c>
      <c r="F19" s="25" t="n">
        <v>1010000</v>
      </c>
      <c r="G19" s="25">
        <f>D19-E19-F19</f>
        <v/>
      </c>
      <c r="H19" s="26">
        <f>IF(D19=0,0,ROUND((E19+F19)/D19*100,0))</f>
        <v/>
      </c>
    </row>
    <row r="20">
      <c r="A20" s="24" t="n"/>
      <c r="B20" s="24" t="inlineStr">
        <is>
          <t>국외여비</t>
        </is>
      </c>
      <c r="C20" s="24" t="inlineStr">
        <is>
          <t>국외업무여비</t>
        </is>
      </c>
      <c r="D20" s="25" t="n">
        <v>36000000</v>
      </c>
      <c r="E20" s="25" t="n">
        <v>5288580</v>
      </c>
      <c r="F20" s="25" t="n">
        <v>56420</v>
      </c>
      <c r="G20" s="25">
        <f>D20-E20-F20</f>
        <v/>
      </c>
      <c r="H20" s="26">
        <f>IF(D20=0,0,ROUND((E20+F20)/D20*100,0))</f>
        <v/>
      </c>
    </row>
    <row r="21">
      <c r="A21" s="27" t="inlineStr">
        <is>
          <t>업무추진비</t>
        </is>
      </c>
      <c r="B21" s="27" t="inlineStr">
        <is>
          <t>사업추진비</t>
        </is>
      </c>
      <c r="C21" s="24" t="inlineStr">
        <is>
          <t>사업추진비</t>
        </is>
      </c>
      <c r="D21" s="25" t="n">
        <v>29400000</v>
      </c>
      <c r="E21" s="25" t="n">
        <v>653450</v>
      </c>
      <c r="F21" s="25" t="n">
        <v>403200</v>
      </c>
      <c r="G21" s="25">
        <f>D21-E21-F21</f>
        <v/>
      </c>
      <c r="H21" s="26">
        <f>IF(D21=0,0,ROUND((E21+F21)/D21*100,0))</f>
        <v/>
      </c>
    </row>
    <row r="22">
      <c r="A22" s="24" t="n"/>
      <c r="B22" s="24" t="n"/>
      <c r="C22" s="24" t="inlineStr">
        <is>
          <t>회의비</t>
        </is>
      </c>
      <c r="D22" s="25" t="n">
        <v>0</v>
      </c>
      <c r="E22" s="25" t="n">
        <v>0</v>
      </c>
      <c r="F22" s="25" t="n">
        <v>0</v>
      </c>
      <c r="G22" s="25">
        <f>D22-E22-F22</f>
        <v/>
      </c>
      <c r="H22" s="26">
        <f>IF(D22=0,0,ROUND((E22+F22)/D22*100,0))</f>
        <v/>
      </c>
    </row>
    <row r="23">
      <c r="A23" s="24" t="inlineStr">
        <is>
          <t>총액</t>
        </is>
      </c>
      <c r="B23" s="24" t="inlineStr"/>
      <c r="C23" s="24" t="inlineStr"/>
      <c r="D23" s="25">
        <f>SUM(D2:D22)</f>
        <v/>
      </c>
      <c r="E23" s="25">
        <f>SUM(E2:E22)</f>
        <v/>
      </c>
      <c r="F23" s="25">
        <f>SUM(F2:F22)</f>
        <v/>
      </c>
      <c r="G23" s="25">
        <f>SUM(G2:G22)</f>
        <v/>
      </c>
      <c r="H23" s="26">
        <f>IF(D23=0,0,ROUND((E23+F23)/D23*100,0))</f>
        <v/>
      </c>
    </row>
  </sheetData>
  <mergeCells count="8">
    <mergeCell ref="A4:A18"/>
    <mergeCell ref="B4:B7"/>
    <mergeCell ref="B17:B18"/>
    <mergeCell ref="B8:B10"/>
    <mergeCell ref="B15:B16"/>
    <mergeCell ref="B21:B22"/>
    <mergeCell ref="A19:A20"/>
    <mergeCell ref="A21:A22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23"/>
  <sheetViews>
    <sheetView workbookViewId="0">
      <selection activeCell="A1" sqref="A1"/>
    </sheetView>
  </sheetViews>
  <sheetFormatPr baseColWidth="8" defaultRowHeight="15"/>
  <cols>
    <col width="15" customWidth="1" min="1" max="1"/>
    <col width="20" customWidth="1" min="2" max="2"/>
    <col width="25" customWidth="1" min="3" max="3"/>
    <col width="15" customWidth="1" min="4" max="4"/>
    <col width="15" customWidth="1" min="5" max="5"/>
    <col width="15" customWidth="1" min="6" max="6"/>
    <col width="10" customWidth="1" min="7" max="7"/>
  </cols>
  <sheetData>
    <row r="1">
      <c r="A1" s="28" t="inlineStr">
        <is>
          <t>예산목</t>
        </is>
      </c>
      <c r="B1" s="28" t="inlineStr">
        <is>
          <t>세목</t>
        </is>
      </c>
      <c r="C1" s="28" t="inlineStr">
        <is>
          <t>예산과목</t>
        </is>
      </c>
      <c r="D1" s="28" t="inlineStr">
        <is>
          <t>예산금액</t>
        </is>
      </c>
      <c r="E1" s="28" t="inlineStr">
        <is>
          <t>지출액</t>
        </is>
      </c>
      <c r="F1" s="28" t="inlineStr">
        <is>
          <t>예산잔액</t>
        </is>
      </c>
      <c r="G1" s="28" t="inlineStr">
        <is>
          <t>집행률</t>
        </is>
      </c>
    </row>
    <row r="2">
      <c r="A2" s="24" t="inlineStr">
        <is>
          <t>인건비</t>
        </is>
      </c>
      <c r="B2" s="24" t="inlineStr">
        <is>
          <t>일용임금</t>
        </is>
      </c>
      <c r="C2" s="24" t="inlineStr">
        <is>
          <t>일용임금</t>
        </is>
      </c>
      <c r="D2" s="25" t="n">
        <v>1256007740</v>
      </c>
      <c r="E2" s="25" t="n">
        <v>0</v>
      </c>
      <c r="F2" s="25">
        <f>D2-E2</f>
        <v/>
      </c>
      <c r="G2" s="26">
        <f>IF(D2=0,0,ROUND(E2/D2*100,0))</f>
        <v/>
      </c>
    </row>
    <row r="3">
      <c r="A3" s="24" t="inlineStr">
        <is>
          <t>민간이전</t>
        </is>
      </c>
      <c r="B3" s="24" t="inlineStr">
        <is>
          <t>고용부담금</t>
        </is>
      </c>
      <c r="C3" s="24" t="inlineStr">
        <is>
          <t>일용직 고용부담금</t>
        </is>
      </c>
      <c r="D3" s="25" t="n">
        <v>277035006</v>
      </c>
      <c r="E3" s="25" t="n">
        <v>0</v>
      </c>
      <c r="F3" s="25">
        <f>D3-E3</f>
        <v/>
      </c>
      <c r="G3" s="26">
        <f>IF(D3=0,0,ROUND(E3/D3*100,0))</f>
        <v/>
      </c>
    </row>
    <row r="4">
      <c r="A4" s="27" t="inlineStr">
        <is>
          <t>운영비</t>
        </is>
      </c>
      <c r="B4" s="27" t="inlineStr">
        <is>
          <t>일반수용비</t>
        </is>
      </c>
      <c r="C4" s="24" t="inlineStr">
        <is>
          <t>지급수수료</t>
        </is>
      </c>
      <c r="D4" s="25" t="n">
        <v>82900000</v>
      </c>
      <c r="E4" s="25" t="n">
        <v>2387600</v>
      </c>
      <c r="F4" s="25">
        <f>D4-E4</f>
        <v/>
      </c>
      <c r="G4" s="26">
        <f>IF(D4=0,0,ROUND(E4/D4*100,0))</f>
        <v/>
      </c>
    </row>
    <row r="5">
      <c r="A5" s="24" t="n"/>
      <c r="B5" s="24" t="n"/>
      <c r="C5" s="24" t="inlineStr">
        <is>
          <t>도서인쇄비</t>
        </is>
      </c>
      <c r="D5" s="25" t="n">
        <v>37000000</v>
      </c>
      <c r="E5" s="25" t="n">
        <v>0</v>
      </c>
      <c r="F5" s="25">
        <f>D5-E5</f>
        <v/>
      </c>
      <c r="G5" s="26">
        <f>IF(D5=0,0,ROUND(E5/D5*100,0))</f>
        <v/>
      </c>
    </row>
    <row r="6">
      <c r="A6" s="24" t="n"/>
      <c r="B6" s="24" t="n"/>
      <c r="C6" s="24" t="inlineStr">
        <is>
          <t>소모품비</t>
        </is>
      </c>
      <c r="D6" s="25" t="n">
        <v>29347216</v>
      </c>
      <c r="E6" s="25" t="n">
        <v>2230370</v>
      </c>
      <c r="F6" s="25">
        <f>D6-E6</f>
        <v/>
      </c>
      <c r="G6" s="26">
        <f>IF(D6=0,0,ROUND(E6/D6*100,0))</f>
        <v/>
      </c>
    </row>
    <row r="7">
      <c r="A7" s="24" t="n"/>
      <c r="B7" s="24" t="n"/>
      <c r="C7" s="24" t="inlineStr">
        <is>
          <t>홍보비</t>
        </is>
      </c>
      <c r="D7" s="25" t="n">
        <v>0</v>
      </c>
      <c r="E7" s="25" t="n">
        <v>0</v>
      </c>
      <c r="F7" s="25">
        <f>D7-E7</f>
        <v/>
      </c>
      <c r="G7" s="26">
        <f>IF(D7=0,0,ROUND(E7/D7*100,0))</f>
        <v/>
      </c>
    </row>
    <row r="8">
      <c r="A8" s="24" t="n"/>
      <c r="B8" s="27" t="inlineStr">
        <is>
          <t>공공요금및제세</t>
        </is>
      </c>
      <c r="C8" s="24" t="inlineStr">
        <is>
          <t>제세공과금</t>
        </is>
      </c>
      <c r="D8" s="25" t="n">
        <v>6460038</v>
      </c>
      <c r="E8" s="25" t="n">
        <v>0</v>
      </c>
      <c r="F8" s="25">
        <f>D8-E8</f>
        <v/>
      </c>
      <c r="G8" s="26">
        <f>IF(D8=0,0,ROUND(E8/D8*100,0))</f>
        <v/>
      </c>
    </row>
    <row r="9">
      <c r="A9" s="24" t="n"/>
      <c r="B9" s="24" t="n"/>
      <c r="C9" s="24" t="inlineStr">
        <is>
          <t>통신비</t>
        </is>
      </c>
      <c r="D9" s="25" t="n">
        <v>700000</v>
      </c>
      <c r="E9" s="25" t="n">
        <v>0</v>
      </c>
      <c r="F9" s="25">
        <f>D9-E9</f>
        <v/>
      </c>
      <c r="G9" s="26">
        <f>IF(D9=0,0,ROUND(E9/D9*100,0))</f>
        <v/>
      </c>
    </row>
    <row r="10">
      <c r="A10" s="24" t="n"/>
      <c r="B10" s="24" t="n"/>
      <c r="C10" s="24" t="inlineStr">
        <is>
          <t>보험료</t>
        </is>
      </c>
      <c r="D10" s="25" t="n">
        <v>0</v>
      </c>
      <c r="E10" s="25" t="n">
        <v>0</v>
      </c>
      <c r="F10" s="25">
        <f>D10-E10</f>
        <v/>
      </c>
      <c r="G10" s="26">
        <f>IF(D10=0,0,ROUND(E10/D10*100,0))</f>
        <v/>
      </c>
    </row>
    <row r="11">
      <c r="A11" s="24" t="n"/>
      <c r="B11" s="24" t="inlineStr">
        <is>
          <t>피복비</t>
        </is>
      </c>
      <c r="C11" s="24" t="inlineStr">
        <is>
          <t>피복비</t>
        </is>
      </c>
      <c r="D11" s="25" t="n">
        <v>23400000</v>
      </c>
      <c r="E11" s="25" t="n">
        <v>0</v>
      </c>
      <c r="F11" s="25">
        <f>D11-E11</f>
        <v/>
      </c>
      <c r="G11" s="26">
        <f>IF(D11=0,0,ROUND(E11/D11*100,0))</f>
        <v/>
      </c>
    </row>
    <row r="12">
      <c r="A12" s="24" t="n"/>
      <c r="B12" s="24" t="inlineStr">
        <is>
          <t>임차료</t>
        </is>
      </c>
      <c r="C12" s="24" t="inlineStr">
        <is>
          <t>임차료</t>
        </is>
      </c>
      <c r="D12" s="25" t="n">
        <v>387000000</v>
      </c>
      <c r="E12" s="25" t="n">
        <v>660000</v>
      </c>
      <c r="F12" s="25">
        <f>D12-E12</f>
        <v/>
      </c>
      <c r="G12" s="26">
        <f>IF(D12=0,0,ROUND(E12/D12*100,0))</f>
        <v/>
      </c>
    </row>
    <row r="13">
      <c r="A13" s="24" t="n"/>
      <c r="B13" s="24" t="inlineStr">
        <is>
          <t>유류비</t>
        </is>
      </c>
      <c r="C13" s="24" t="inlineStr">
        <is>
          <t>유류비</t>
        </is>
      </c>
      <c r="D13" s="25" t="n">
        <v>17400000</v>
      </c>
      <c r="E13" s="25" t="n">
        <v>1036060</v>
      </c>
      <c r="F13" s="25">
        <f>D13-E13</f>
        <v/>
      </c>
      <c r="G13" s="26">
        <f>IF(D13=0,0,ROUND(E13/D13*100,0))</f>
        <v/>
      </c>
    </row>
    <row r="14">
      <c r="A14" s="24" t="n"/>
      <c r="B14" s="24" t="inlineStr">
        <is>
          <t>시설장비유지비</t>
        </is>
      </c>
      <c r="C14" s="24" t="inlineStr">
        <is>
          <t>시설장비유지비</t>
        </is>
      </c>
      <c r="D14" s="25" t="n">
        <v>5000000</v>
      </c>
      <c r="E14" s="25" t="n">
        <v>432000</v>
      </c>
      <c r="F14" s="25">
        <f>D14-E14</f>
        <v/>
      </c>
      <c r="G14" s="26">
        <f>IF(D14=0,0,ROUND(E14/D14*100,0))</f>
        <v/>
      </c>
    </row>
    <row r="15">
      <c r="A15" s="24" t="n"/>
      <c r="B15" s="27" t="inlineStr">
        <is>
          <t>복리후생비</t>
        </is>
      </c>
      <c r="C15" s="24" t="inlineStr">
        <is>
          <t>급여성복리후생비(일용직)</t>
        </is>
      </c>
      <c r="D15" s="25" t="n">
        <v>19800000</v>
      </c>
      <c r="E15" s="25" t="n">
        <v>0</v>
      </c>
      <c r="F15" s="25">
        <f>D15-E15</f>
        <v/>
      </c>
      <c r="G15" s="26">
        <f>IF(D15=0,0,ROUND(E15/D15*100,0))</f>
        <v/>
      </c>
    </row>
    <row r="16">
      <c r="A16" s="24" t="n"/>
      <c r="B16" s="24" t="n"/>
      <c r="C16" s="24" t="inlineStr">
        <is>
          <t>일용직 비급여성비용</t>
        </is>
      </c>
      <c r="D16" s="25" t="n">
        <v>11550000</v>
      </c>
      <c r="E16" s="25" t="n">
        <v>0</v>
      </c>
      <c r="F16" s="25">
        <f>D16-E16</f>
        <v/>
      </c>
      <c r="G16" s="26">
        <f>IF(D16=0,0,ROUND(E16/D16*100,0))</f>
        <v/>
      </c>
    </row>
    <row r="17">
      <c r="A17" s="24" t="n"/>
      <c r="B17" s="27" t="inlineStr">
        <is>
          <t>일반용역비</t>
        </is>
      </c>
      <c r="C17" s="24" t="inlineStr">
        <is>
          <t>행사비</t>
        </is>
      </c>
      <c r="D17" s="25" t="n">
        <v>0</v>
      </c>
      <c r="E17" s="25" t="n">
        <v>0</v>
      </c>
      <c r="F17" s="25">
        <f>D17-E17</f>
        <v/>
      </c>
      <c r="G17" s="26">
        <f>IF(D17=0,0,ROUND(E17/D17*100,0))</f>
        <v/>
      </c>
    </row>
    <row r="18">
      <c r="A18" s="24" t="n"/>
      <c r="B18" s="24" t="n"/>
      <c r="C18" s="24" t="inlineStr">
        <is>
          <t>일반용역비</t>
        </is>
      </c>
      <c r="D18" s="25" t="n">
        <v>281000000</v>
      </c>
      <c r="E18" s="25" t="n">
        <v>7339140</v>
      </c>
      <c r="F18" s="25">
        <f>D18-E18</f>
        <v/>
      </c>
      <c r="G18" s="26">
        <f>IF(D18=0,0,ROUND(E18/D18*100,0))</f>
        <v/>
      </c>
    </row>
    <row r="19">
      <c r="A19" s="27" t="inlineStr">
        <is>
          <t>여비</t>
        </is>
      </c>
      <c r="B19" s="24" t="inlineStr">
        <is>
          <t>국내여비</t>
        </is>
      </c>
      <c r="C19" s="24" t="inlineStr">
        <is>
          <t>국내여비</t>
        </is>
      </c>
      <c r="D19" s="25" t="n">
        <v>220000000</v>
      </c>
      <c r="E19" s="25" t="n">
        <v>2020000</v>
      </c>
      <c r="F19" s="25">
        <f>D19-E19</f>
        <v/>
      </c>
      <c r="G19" s="26">
        <f>IF(D19=0,0,ROUND(E19/D19*100,0))</f>
        <v/>
      </c>
    </row>
    <row r="20">
      <c r="A20" s="24" t="n"/>
      <c r="B20" s="24" t="inlineStr">
        <is>
          <t>국외여비</t>
        </is>
      </c>
      <c r="C20" s="24" t="inlineStr">
        <is>
          <t>국외업무여비</t>
        </is>
      </c>
      <c r="D20" s="25" t="n">
        <v>36000000</v>
      </c>
      <c r="E20" s="25" t="n">
        <v>5288580</v>
      </c>
      <c r="F20" s="25">
        <f>D20-E20</f>
        <v/>
      </c>
      <c r="G20" s="26">
        <f>IF(D20=0,0,ROUND(E20/D20*100,0))</f>
        <v/>
      </c>
    </row>
    <row r="21">
      <c r="A21" s="27" t="inlineStr">
        <is>
          <t>업무추진비</t>
        </is>
      </c>
      <c r="B21" s="27" t="inlineStr">
        <is>
          <t>사업추진비</t>
        </is>
      </c>
      <c r="C21" s="24" t="inlineStr">
        <is>
          <t>사업추진비</t>
        </is>
      </c>
      <c r="D21" s="25" t="n">
        <v>29400000</v>
      </c>
      <c r="E21" s="25" t="n">
        <v>653450</v>
      </c>
      <c r="F21" s="25">
        <f>D21-E21</f>
        <v/>
      </c>
      <c r="G21" s="26">
        <f>IF(D21=0,0,ROUND(E21/D21*100,0))</f>
        <v/>
      </c>
    </row>
    <row r="22">
      <c r="A22" s="24" t="n"/>
      <c r="B22" s="24" t="n"/>
      <c r="C22" s="24" t="inlineStr">
        <is>
          <t>회의비</t>
        </is>
      </c>
      <c r="D22" s="25" t="n">
        <v>0</v>
      </c>
      <c r="E22" s="25" t="n">
        <v>0</v>
      </c>
      <c r="F22" s="25">
        <f>D22-E22</f>
        <v/>
      </c>
      <c r="G22" s="26">
        <f>IF(D22=0,0,ROUND(E22/D22*100,0))</f>
        <v/>
      </c>
    </row>
    <row r="23">
      <c r="A23" s="29" t="inlineStr">
        <is>
          <t>총액</t>
        </is>
      </c>
      <c r="B23" s="29" t="inlineStr"/>
      <c r="C23" s="29" t="inlineStr"/>
      <c r="D23" s="30">
        <f>SUM(D2:D22)</f>
        <v/>
      </c>
      <c r="E23" s="30">
        <f>SUM(E2:E22)</f>
        <v/>
      </c>
      <c r="F23" s="30">
        <f>SUM(F2:F22)</f>
        <v/>
      </c>
      <c r="G23" s="31">
        <f>IF(D23=0,0,ROUND(E23/D23*100,0))</f>
        <v/>
      </c>
    </row>
  </sheetData>
  <mergeCells count="8">
    <mergeCell ref="A4:A18"/>
    <mergeCell ref="B4:B7"/>
    <mergeCell ref="B17:B18"/>
    <mergeCell ref="B8:B10"/>
    <mergeCell ref="B15:B16"/>
    <mergeCell ref="B21:B22"/>
    <mergeCell ref="A19:A20"/>
    <mergeCell ref="A21:A22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140"/>
  <sheetViews>
    <sheetView workbookViewId="0">
      <selection activeCell="A1" sqref="A1"/>
    </sheetView>
  </sheetViews>
  <sheetFormatPr baseColWidth="8" defaultRowHeight="15"/>
  <cols>
    <col width="15" customWidth="1" min="1" max="1"/>
    <col width="20" customWidth="1" min="2" max="2"/>
    <col width="25" customWidth="1" min="3" max="3"/>
    <col width="15" customWidth="1" min="4" max="4"/>
    <col width="15" customWidth="1" min="5" max="5"/>
    <col width="15" customWidth="1" min="6" max="6"/>
    <col width="10" customWidth="1" min="7" max="7"/>
  </cols>
  <sheetData>
    <row r="1">
      <c r="A1" s="28" t="inlineStr">
        <is>
          <t>예산목</t>
        </is>
      </c>
      <c r="B1" s="28" t="inlineStr">
        <is>
          <t>세목</t>
        </is>
      </c>
      <c r="C1" s="28" t="inlineStr">
        <is>
          <t>예산과목</t>
        </is>
      </c>
      <c r="D1" s="28" t="inlineStr">
        <is>
          <t>예산금액</t>
        </is>
      </c>
      <c r="E1" s="28" t="inlineStr">
        <is>
          <t>지출액</t>
        </is>
      </c>
      <c r="F1" s="28" t="inlineStr">
        <is>
          <t>예산잔액</t>
        </is>
      </c>
      <c r="G1" s="28" t="inlineStr">
        <is>
          <t>집행률</t>
        </is>
      </c>
    </row>
    <row r="2">
      <c r="A2" s="32" t="inlineStr">
        <is>
          <t>총합</t>
        </is>
      </c>
      <c r="B2" s="32" t="inlineStr"/>
      <c r="C2" s="32" t="inlineStr"/>
      <c r="D2" s="33" t="inlineStr"/>
      <c r="E2" s="33" t="inlineStr"/>
      <c r="F2" s="33">
        <f>D2-E2</f>
        <v/>
      </c>
      <c r="G2" s="34">
        <f>IF(D2=0,0,ROUND(E2/D2*100,0))</f>
        <v/>
      </c>
    </row>
    <row r="3">
      <c r="A3" s="24" t="inlineStr">
        <is>
          <t>인건비</t>
        </is>
      </c>
      <c r="B3" s="24" t="inlineStr">
        <is>
          <t>일용임금</t>
        </is>
      </c>
      <c r="C3" s="24" t="inlineStr">
        <is>
          <t>일용임금</t>
        </is>
      </c>
      <c r="D3" s="25">
        <f>SUM(D32,D60,D88,D116)</f>
        <v/>
      </c>
      <c r="E3" s="25">
        <f>SUM(E32,E60,E88,E116)</f>
        <v/>
      </c>
      <c r="F3" s="25">
        <f>D3-E3</f>
        <v/>
      </c>
      <c r="G3" s="26">
        <f>IF(D3=0,0,ROUND(E3/D3*100,0))</f>
        <v/>
      </c>
    </row>
    <row r="4">
      <c r="A4" s="24" t="inlineStr">
        <is>
          <t>민간이전</t>
        </is>
      </c>
      <c r="B4" s="24" t="inlineStr">
        <is>
          <t>고용부담금</t>
        </is>
      </c>
      <c r="C4" s="24" t="inlineStr">
        <is>
          <t>일용직 고용부담금</t>
        </is>
      </c>
      <c r="D4" s="25">
        <f>SUM(D33,D61,D89,D117)</f>
        <v/>
      </c>
      <c r="E4" s="25">
        <f>SUM(E33,E61,E89,E117)</f>
        <v/>
      </c>
      <c r="F4" s="25">
        <f>D4-E4</f>
        <v/>
      </c>
      <c r="G4" s="26">
        <f>IF(D4=0,0,ROUND(E4/D4*100,0))</f>
        <v/>
      </c>
    </row>
    <row r="5">
      <c r="A5" s="27" t="inlineStr">
        <is>
          <t>운영비</t>
        </is>
      </c>
      <c r="B5" s="27" t="inlineStr">
        <is>
          <t>일반수용비</t>
        </is>
      </c>
      <c r="C5" s="24" t="inlineStr">
        <is>
          <t>지급수수료</t>
        </is>
      </c>
      <c r="D5" s="25">
        <f>SUM(D34,D62,D90,D118)</f>
        <v/>
      </c>
      <c r="E5" s="25">
        <f>SUM(E34,E62,E90,E118)</f>
        <v/>
      </c>
      <c r="F5" s="25">
        <f>D5-E5</f>
        <v/>
      </c>
      <c r="G5" s="26">
        <f>IF(D5=0,0,ROUND(E5/D5*100,0))</f>
        <v/>
      </c>
    </row>
    <row r="6">
      <c r="A6" s="24" t="n"/>
      <c r="B6" s="24" t="n"/>
      <c r="C6" s="24" t="inlineStr">
        <is>
          <t>도서인쇄비</t>
        </is>
      </c>
      <c r="D6" s="25">
        <f>SUM(D35,D63,D91,D119)</f>
        <v/>
      </c>
      <c r="E6" s="25">
        <f>SUM(E35,E63,E91,E119)</f>
        <v/>
      </c>
      <c r="F6" s="25">
        <f>D6-E6</f>
        <v/>
      </c>
      <c r="G6" s="26">
        <f>IF(D6=0,0,ROUND(E6/D6*100,0))</f>
        <v/>
      </c>
    </row>
    <row r="7">
      <c r="A7" s="24" t="n"/>
      <c r="B7" s="24" t="n"/>
      <c r="C7" s="24" t="inlineStr">
        <is>
          <t>소모품비</t>
        </is>
      </c>
      <c r="D7" s="25">
        <f>SUM(D36,D64,D92,D120)</f>
        <v/>
      </c>
      <c r="E7" s="25">
        <f>SUM(E36,E64,E92,E120)</f>
        <v/>
      </c>
      <c r="F7" s="25">
        <f>D7-E7</f>
        <v/>
      </c>
      <c r="G7" s="26">
        <f>IF(D7=0,0,ROUND(E7/D7*100,0))</f>
        <v/>
      </c>
    </row>
    <row r="8">
      <c r="A8" s="24" t="n"/>
      <c r="B8" s="24" t="n"/>
      <c r="C8" s="24" t="inlineStr">
        <is>
          <t>홍보비</t>
        </is>
      </c>
      <c r="D8" s="25">
        <f>SUM(D37,D65,D93,D121)</f>
        <v/>
      </c>
      <c r="E8" s="25">
        <f>SUM(E37,E65,E93,E121)</f>
        <v/>
      </c>
      <c r="F8" s="25">
        <f>D8-E8</f>
        <v/>
      </c>
      <c r="G8" s="26">
        <f>IF(D8=0,0,ROUND(E8/D8*100,0))</f>
        <v/>
      </c>
    </row>
    <row r="9">
      <c r="A9" s="24" t="n"/>
      <c r="B9" s="27" t="inlineStr">
        <is>
          <t>공공요금및제세</t>
        </is>
      </c>
      <c r="C9" s="24" t="inlineStr">
        <is>
          <t>제세공과금</t>
        </is>
      </c>
      <c r="D9" s="25">
        <f>SUM(D38,D66,D94,D122)</f>
        <v/>
      </c>
      <c r="E9" s="25">
        <f>SUM(E38,E66,E94,E122)</f>
        <v/>
      </c>
      <c r="F9" s="25">
        <f>D9-E9</f>
        <v/>
      </c>
      <c r="G9" s="26">
        <f>IF(D9=0,0,ROUND(E9/D9*100,0))</f>
        <v/>
      </c>
    </row>
    <row r="10">
      <c r="A10" s="24" t="n"/>
      <c r="B10" s="24" t="n"/>
      <c r="C10" s="24" t="inlineStr">
        <is>
          <t>통신비</t>
        </is>
      </c>
      <c r="D10" s="25">
        <f>SUM(D39,D67,D95,D123)</f>
        <v/>
      </c>
      <c r="E10" s="25">
        <f>SUM(E39,E67,E95,E123)</f>
        <v/>
      </c>
      <c r="F10" s="25">
        <f>D10-E10</f>
        <v/>
      </c>
      <c r="G10" s="26">
        <f>IF(D10=0,0,ROUND(E10/D10*100,0))</f>
        <v/>
      </c>
    </row>
    <row r="11">
      <c r="A11" s="24" t="n"/>
      <c r="B11" s="24" t="n"/>
      <c r="C11" s="24" t="inlineStr">
        <is>
          <t>보험료</t>
        </is>
      </c>
      <c r="D11" s="25">
        <f>SUM(D40,D68,D96,D124)</f>
        <v/>
      </c>
      <c r="E11" s="25">
        <f>SUM(E40,E68,E96,E124)</f>
        <v/>
      </c>
      <c r="F11" s="25">
        <f>D11-E11</f>
        <v/>
      </c>
      <c r="G11" s="26">
        <f>IF(D11=0,0,ROUND(E11/D11*100,0))</f>
        <v/>
      </c>
    </row>
    <row r="12">
      <c r="A12" s="24" t="n"/>
      <c r="B12" s="24" t="inlineStr">
        <is>
          <t>피복비</t>
        </is>
      </c>
      <c r="C12" s="24" t="inlineStr">
        <is>
          <t>피복비</t>
        </is>
      </c>
      <c r="D12" s="25">
        <f>SUM(D41,D69,D97,D125)</f>
        <v/>
      </c>
      <c r="E12" s="25">
        <f>SUM(E41,E69,E97,E125)</f>
        <v/>
      </c>
      <c r="F12" s="25">
        <f>D12-E12</f>
        <v/>
      </c>
      <c r="G12" s="26">
        <f>IF(D12=0,0,ROUND(E12/D12*100,0))</f>
        <v/>
      </c>
    </row>
    <row r="13">
      <c r="A13" s="24" t="n"/>
      <c r="B13" s="24" t="inlineStr">
        <is>
          <t>임차료</t>
        </is>
      </c>
      <c r="C13" s="24" t="inlineStr">
        <is>
          <t>임차료</t>
        </is>
      </c>
      <c r="D13" s="25">
        <f>SUM(D42,D70,D98,D126)</f>
        <v/>
      </c>
      <c r="E13" s="25">
        <f>SUM(E42,E70,E98,E126)</f>
        <v/>
      </c>
      <c r="F13" s="25">
        <f>D13-E13</f>
        <v/>
      </c>
      <c r="G13" s="26">
        <f>IF(D13=0,0,ROUND(E13/D13*100,0))</f>
        <v/>
      </c>
    </row>
    <row r="14">
      <c r="A14" s="24" t="n"/>
      <c r="B14" s="24" t="inlineStr">
        <is>
          <t>유류비</t>
        </is>
      </c>
      <c r="C14" s="24" t="inlineStr">
        <is>
          <t>유류비</t>
        </is>
      </c>
      <c r="D14" s="25">
        <f>SUM(D43,D71,D99,D127)</f>
        <v/>
      </c>
      <c r="E14" s="25">
        <f>SUM(E43,E71,E99,E127)</f>
        <v/>
      </c>
      <c r="F14" s="25">
        <f>D14-E14</f>
        <v/>
      </c>
      <c r="G14" s="26">
        <f>IF(D14=0,0,ROUND(E14/D14*100,0))</f>
        <v/>
      </c>
    </row>
    <row r="15">
      <c r="A15" s="24" t="n"/>
      <c r="B15" s="24" t="inlineStr">
        <is>
          <t>시설장비유지비</t>
        </is>
      </c>
      <c r="C15" s="24" t="inlineStr">
        <is>
          <t>시설장비유지비</t>
        </is>
      </c>
      <c r="D15" s="25">
        <f>SUM(D44,D72,D100,D128)</f>
        <v/>
      </c>
      <c r="E15" s="25">
        <f>SUM(E44,E72,E100,E128)</f>
        <v/>
      </c>
      <c r="F15" s="25">
        <f>D15-E15</f>
        <v/>
      </c>
      <c r="G15" s="26">
        <f>IF(D15=0,0,ROUND(E15/D15*100,0))</f>
        <v/>
      </c>
    </row>
    <row r="16">
      <c r="A16" s="24" t="n"/>
      <c r="B16" s="27" t="inlineStr">
        <is>
          <t>복리후생비</t>
        </is>
      </c>
      <c r="C16" s="24" t="inlineStr">
        <is>
          <t>급여성복리후생비(일용직)</t>
        </is>
      </c>
      <c r="D16" s="25">
        <f>SUM(D45,D73,D101,D129)</f>
        <v/>
      </c>
      <c r="E16" s="25">
        <f>SUM(E45,E73,E101,E129)</f>
        <v/>
      </c>
      <c r="F16" s="25">
        <f>D16-E16</f>
        <v/>
      </c>
      <c r="G16" s="26">
        <f>IF(D16=0,0,ROUND(E16/D16*100,0))</f>
        <v/>
      </c>
    </row>
    <row r="17">
      <c r="A17" s="24" t="n"/>
      <c r="B17" s="24" t="n"/>
      <c r="C17" s="24" t="inlineStr">
        <is>
          <t>일용직 비급여성비용</t>
        </is>
      </c>
      <c r="D17" s="25">
        <f>SUM(D46,D74,D102,D130)</f>
        <v/>
      </c>
      <c r="E17" s="25">
        <f>SUM(E46,E74,E102,E130)</f>
        <v/>
      </c>
      <c r="F17" s="25">
        <f>D17-E17</f>
        <v/>
      </c>
      <c r="G17" s="26">
        <f>IF(D17=0,0,ROUND(E17/D17*100,0))</f>
        <v/>
      </c>
    </row>
    <row r="18">
      <c r="A18" s="24" t="n"/>
      <c r="B18" s="27" t="inlineStr">
        <is>
          <t>일반용역비</t>
        </is>
      </c>
      <c r="C18" s="24" t="inlineStr">
        <is>
          <t>행사비</t>
        </is>
      </c>
      <c r="D18" s="25">
        <f>SUM(D47,D75,D103,D131)</f>
        <v/>
      </c>
      <c r="E18" s="25">
        <f>SUM(E47,E75,E103,E131)</f>
        <v/>
      </c>
      <c r="F18" s="25">
        <f>D18-E18</f>
        <v/>
      </c>
      <c r="G18" s="26">
        <f>IF(D18=0,0,ROUND(E18/D18*100,0))</f>
        <v/>
      </c>
    </row>
    <row r="19">
      <c r="A19" s="24" t="n"/>
      <c r="B19" s="24" t="n"/>
      <c r="C19" s="24" t="inlineStr">
        <is>
          <t>일반용역비</t>
        </is>
      </c>
      <c r="D19" s="25">
        <f>SUM(D48,D76,D104,D132)</f>
        <v/>
      </c>
      <c r="E19" s="25">
        <f>SUM(E48,E76,E104,E132)</f>
        <v/>
      </c>
      <c r="F19" s="25">
        <f>D19-E19</f>
        <v/>
      </c>
      <c r="G19" s="26">
        <f>IF(D19=0,0,ROUND(E19/D19*100,0))</f>
        <v/>
      </c>
    </row>
    <row r="20">
      <c r="A20" s="27" t="inlineStr">
        <is>
          <t>여비</t>
        </is>
      </c>
      <c r="B20" s="24" t="inlineStr">
        <is>
          <t>국내여비</t>
        </is>
      </c>
      <c r="C20" s="24" t="inlineStr">
        <is>
          <t>국내여비</t>
        </is>
      </c>
      <c r="D20" s="25">
        <f>SUM(D49,D77,D105,D133)</f>
        <v/>
      </c>
      <c r="E20" s="25">
        <f>SUM(E49,E77,E105,E133)</f>
        <v/>
      </c>
      <c r="F20" s="25">
        <f>D20-E20</f>
        <v/>
      </c>
      <c r="G20" s="26">
        <f>IF(D20=0,0,ROUND(E20/D20*100,0))</f>
        <v/>
      </c>
    </row>
    <row r="21">
      <c r="A21" s="24" t="n"/>
      <c r="B21" s="24" t="inlineStr">
        <is>
          <t>국외여비</t>
        </is>
      </c>
      <c r="C21" s="24" t="inlineStr">
        <is>
          <t>국외업무여비</t>
        </is>
      </c>
      <c r="D21" s="25">
        <f>SUM(D50,D78,D106,D134)</f>
        <v/>
      </c>
      <c r="E21" s="25">
        <f>SUM(E50,E78,E106,E134)</f>
        <v/>
      </c>
      <c r="F21" s="25">
        <f>D21-E21</f>
        <v/>
      </c>
      <c r="G21" s="26">
        <f>IF(D21=0,0,ROUND(E21/D21*100,0))</f>
        <v/>
      </c>
    </row>
    <row r="22">
      <c r="A22" s="27" t="inlineStr">
        <is>
          <t>업무추진비</t>
        </is>
      </c>
      <c r="B22" s="27" t="inlineStr">
        <is>
          <t>사업추진비</t>
        </is>
      </c>
      <c r="C22" s="24" t="inlineStr">
        <is>
          <t>사업추진비</t>
        </is>
      </c>
      <c r="D22" s="25">
        <f>SUM(D51,D79,D107,D135)</f>
        <v/>
      </c>
      <c r="E22" s="25">
        <f>SUM(E51,E79,E107,E135)</f>
        <v/>
      </c>
      <c r="F22" s="25">
        <f>D22-E22</f>
        <v/>
      </c>
      <c r="G22" s="26">
        <f>IF(D22=0,0,ROUND(E22/D22*100,0))</f>
        <v/>
      </c>
    </row>
    <row r="23">
      <c r="A23" s="24" t="n"/>
      <c r="B23" s="24" t="n"/>
      <c r="C23" s="24" t="inlineStr">
        <is>
          <t>회의비</t>
        </is>
      </c>
      <c r="D23" s="25">
        <f>SUM(D52,D80,D108,D136)</f>
        <v/>
      </c>
      <c r="E23" s="25">
        <f>SUM(E52,E80,E108,E136)</f>
        <v/>
      </c>
      <c r="F23" s="25">
        <f>D23-E23</f>
        <v/>
      </c>
      <c r="G23" s="26">
        <f>IF(D23=0,0,ROUND(E23/D23*100,0))</f>
        <v/>
      </c>
    </row>
    <row r="24">
      <c r="A24" s="24" t="inlineStr">
        <is>
          <t>연구개발비</t>
        </is>
      </c>
      <c r="B24" s="24" t="inlineStr">
        <is>
          <t>연구개발비</t>
        </is>
      </c>
      <c r="C24" s="24" t="inlineStr">
        <is>
          <t>연구개발비</t>
        </is>
      </c>
      <c r="D24" s="25">
        <f>SUM(D53,D81,D109,D137)</f>
        <v/>
      </c>
      <c r="E24" s="25">
        <f>SUM(E53,E81,E109,E137)</f>
        <v/>
      </c>
      <c r="F24" s="25">
        <f>D24-E24</f>
        <v/>
      </c>
      <c r="G24" s="26">
        <f>IF(D24=0,0,ROUND(E24/D24*100,0))</f>
        <v/>
      </c>
    </row>
    <row r="25">
      <c r="A25" s="24" t="inlineStr">
        <is>
          <t>유형자산</t>
        </is>
      </c>
      <c r="B25" s="24" t="inlineStr">
        <is>
          <t>자산취득비</t>
        </is>
      </c>
      <c r="C25" s="24" t="inlineStr">
        <is>
          <t>자산취득비</t>
        </is>
      </c>
      <c r="D25" s="25">
        <f>SUM(D54,D82,D110,D138)</f>
        <v/>
      </c>
      <c r="E25" s="25">
        <f>SUM(E54,E82,E110,E138)</f>
        <v/>
      </c>
      <c r="F25" s="25">
        <f>D25-E25</f>
        <v/>
      </c>
      <c r="G25" s="26">
        <f>IF(D25=0,0,ROUND(E25/D25*100,0))</f>
        <v/>
      </c>
    </row>
    <row r="26">
      <c r="A26" s="29" t="inlineStr">
        <is>
          <t>총액</t>
        </is>
      </c>
      <c r="B26" s="29" t="inlineStr"/>
      <c r="C26" s="29" t="inlineStr"/>
      <c r="D26" s="30">
        <f>SUM(D2:D25)</f>
        <v/>
      </c>
      <c r="E26" s="30">
        <f>SUM(E2:E25)</f>
        <v/>
      </c>
      <c r="F26" s="30">
        <f>SUM(F2:F25)</f>
        <v/>
      </c>
      <c r="G26" s="31">
        <f>IF(D26=0,0,ROUND(E26/D26*100,0))</f>
        <v/>
      </c>
    </row>
    <row r="27">
      <c r="A27" s="24" t="inlineStr"/>
      <c r="B27" s="24" t="inlineStr"/>
      <c r="C27" s="24" t="inlineStr"/>
      <c r="D27" s="25" t="inlineStr"/>
      <c r="E27" s="25" t="inlineStr"/>
      <c r="F27" s="25">
        <f>D27-E27</f>
        <v/>
      </c>
      <c r="G27" s="26">
        <f>IF(D27=0,0,ROUND(E27/D27*100,0))</f>
        <v/>
      </c>
    </row>
    <row r="28">
      <c r="A28" s="24" t="inlineStr"/>
      <c r="B28" s="24" t="inlineStr"/>
      <c r="C28" s="24" t="inlineStr"/>
      <c r="D28" s="25" t="inlineStr"/>
      <c r="E28" s="25" t="inlineStr"/>
      <c r="F28" s="25">
        <f>D28-E28</f>
        <v/>
      </c>
      <c r="G28" s="26">
        <f>IF(D28=0,0,ROUND(E28/D28*100,0))</f>
        <v/>
      </c>
    </row>
    <row r="29">
      <c r="A29" s="24" t="inlineStr"/>
      <c r="B29" s="24" t="inlineStr"/>
      <c r="C29" s="24" t="inlineStr"/>
      <c r="D29" s="25" t="inlineStr"/>
      <c r="E29" s="25" t="inlineStr"/>
      <c r="F29" s="25">
        <f>D29-E29</f>
        <v/>
      </c>
      <c r="G29" s="26">
        <f>IF(D29=0,0,ROUND(E29/D29*100,0))</f>
        <v/>
      </c>
    </row>
    <row r="30">
      <c r="A30" s="24" t="inlineStr"/>
      <c r="B30" s="24" t="inlineStr"/>
      <c r="C30" s="24" t="inlineStr"/>
      <c r="D30" s="25" t="inlineStr"/>
      <c r="E30" s="25" t="inlineStr"/>
      <c r="F30" s="25">
        <f>D30-E30</f>
        <v/>
      </c>
      <c r="G30" s="26">
        <f>IF(D30=0,0,ROUND(E30/D30*100,0))</f>
        <v/>
      </c>
    </row>
    <row r="31">
      <c r="A31" s="32" t="inlineStr">
        <is>
          <t>AI</t>
        </is>
      </c>
      <c r="B31" s="32" t="inlineStr">
        <is>
          <t>박상헌</t>
        </is>
      </c>
      <c r="C31" s="32" t="inlineStr"/>
      <c r="D31" s="33" t="inlineStr"/>
      <c r="E31" s="33" t="inlineStr"/>
      <c r="F31" s="33">
        <f>D31-E31</f>
        <v/>
      </c>
      <c r="G31" s="34">
        <f>IF(D31=0,0,ROUND(E31/D31*100,0))</f>
        <v/>
      </c>
    </row>
    <row r="32">
      <c r="A32" s="24" t="inlineStr">
        <is>
          <t>인건비</t>
        </is>
      </c>
      <c r="B32" s="24" t="inlineStr">
        <is>
          <t>일용임금</t>
        </is>
      </c>
      <c r="C32" s="24" t="inlineStr">
        <is>
          <t>일용임금</t>
        </is>
      </c>
      <c r="D32" s="25" t="n">
        <v>1256007740</v>
      </c>
      <c r="E32" s="25" t="n">
        <v>0</v>
      </c>
      <c r="F32" s="25">
        <f>D32-E32</f>
        <v/>
      </c>
      <c r="G32" s="26">
        <f>IF(D32=0,0,ROUND(E32/D32*100,0))</f>
        <v/>
      </c>
    </row>
    <row r="33">
      <c r="A33" s="24" t="inlineStr">
        <is>
          <t>민간이전</t>
        </is>
      </c>
      <c r="B33" s="24" t="inlineStr">
        <is>
          <t>고용부담금</t>
        </is>
      </c>
      <c r="C33" s="24" t="inlineStr">
        <is>
          <t>일용직 고용부담금</t>
        </is>
      </c>
      <c r="D33" s="25" t="n">
        <v>277035006</v>
      </c>
      <c r="E33" s="25" t="n">
        <v>0</v>
      </c>
      <c r="F33" s="25">
        <f>D33-E33</f>
        <v/>
      </c>
      <c r="G33" s="26">
        <f>IF(D33=0,0,ROUND(E33/D33*100,0))</f>
        <v/>
      </c>
    </row>
    <row r="34">
      <c r="A34" s="27" t="inlineStr">
        <is>
          <t>운영비</t>
        </is>
      </c>
      <c r="B34" s="27" t="inlineStr">
        <is>
          <t>일반수용비</t>
        </is>
      </c>
      <c r="C34" s="24" t="inlineStr">
        <is>
          <t>지급수수료</t>
        </is>
      </c>
      <c r="D34" s="25" t="n">
        <v>82900000</v>
      </c>
      <c r="E34" s="25" t="n">
        <v>0</v>
      </c>
      <c r="F34" s="25">
        <f>D34-E34</f>
        <v/>
      </c>
      <c r="G34" s="26">
        <f>IF(D34=0,0,ROUND(E34/D34*100,0))</f>
        <v/>
      </c>
    </row>
    <row r="35">
      <c r="A35" s="24" t="n"/>
      <c r="B35" s="24" t="n"/>
      <c r="C35" s="24" t="inlineStr">
        <is>
          <t>도서인쇄비</t>
        </is>
      </c>
      <c r="D35" s="25" t="n">
        <v>37000000</v>
      </c>
      <c r="E35" s="25" t="n">
        <v>0</v>
      </c>
      <c r="F35" s="25">
        <f>D35-E35</f>
        <v/>
      </c>
      <c r="G35" s="26">
        <f>IF(D35=0,0,ROUND(E35/D35*100,0))</f>
        <v/>
      </c>
    </row>
    <row r="36">
      <c r="A36" s="24" t="n"/>
      <c r="B36" s="24" t="n"/>
      <c r="C36" s="24" t="inlineStr">
        <is>
          <t>소모품비</t>
        </is>
      </c>
      <c r="D36" s="25" t="n">
        <v>29347216</v>
      </c>
      <c r="E36" s="25" t="n">
        <v>0</v>
      </c>
      <c r="F36" s="25">
        <f>D36-E36</f>
        <v/>
      </c>
      <c r="G36" s="26">
        <f>IF(D36=0,0,ROUND(E36/D36*100,0))</f>
        <v/>
      </c>
    </row>
    <row r="37">
      <c r="A37" s="24" t="n"/>
      <c r="B37" s="24" t="n"/>
      <c r="C37" s="24" t="inlineStr">
        <is>
          <t>홍보비</t>
        </is>
      </c>
      <c r="D37" s="25" t="n">
        <v>0</v>
      </c>
      <c r="E37" s="25" t="n">
        <v>0</v>
      </c>
      <c r="F37" s="25">
        <f>D37-E37</f>
        <v/>
      </c>
      <c r="G37" s="26">
        <f>IF(D37=0,0,ROUND(E37/D37*100,0))</f>
        <v/>
      </c>
    </row>
    <row r="38">
      <c r="A38" s="24" t="n"/>
      <c r="B38" s="27" t="inlineStr">
        <is>
          <t>공공요금및제세</t>
        </is>
      </c>
      <c r="C38" s="24" t="inlineStr">
        <is>
          <t>제세공과금</t>
        </is>
      </c>
      <c r="D38" s="25" t="n">
        <v>6460038</v>
      </c>
      <c r="E38" s="25" t="n">
        <v>0</v>
      </c>
      <c r="F38" s="25">
        <f>D38-E38</f>
        <v/>
      </c>
      <c r="G38" s="26">
        <f>IF(D38=0,0,ROUND(E38/D38*100,0))</f>
        <v/>
      </c>
    </row>
    <row r="39">
      <c r="A39" s="24" t="n"/>
      <c r="B39" s="24" t="n"/>
      <c r="C39" s="24" t="inlineStr">
        <is>
          <t>통신비</t>
        </is>
      </c>
      <c r="D39" s="25" t="n">
        <v>700000</v>
      </c>
      <c r="E39" s="25" t="n">
        <v>0</v>
      </c>
      <c r="F39" s="25">
        <f>D39-E39</f>
        <v/>
      </c>
      <c r="G39" s="26">
        <f>IF(D39=0,0,ROUND(E39/D39*100,0))</f>
        <v/>
      </c>
    </row>
    <row r="40">
      <c r="A40" s="24" t="n"/>
      <c r="B40" s="24" t="n"/>
      <c r="C40" s="24" t="inlineStr">
        <is>
          <t>보험료</t>
        </is>
      </c>
      <c r="D40" s="25" t="n">
        <v>0</v>
      </c>
      <c r="E40" s="25" t="n">
        <v>0</v>
      </c>
      <c r="F40" s="25">
        <f>D40-E40</f>
        <v/>
      </c>
      <c r="G40" s="26">
        <f>IF(D40=0,0,ROUND(E40/D40*100,0))</f>
        <v/>
      </c>
    </row>
    <row r="41">
      <c r="A41" s="24" t="n"/>
      <c r="B41" s="24" t="inlineStr">
        <is>
          <t>피복비</t>
        </is>
      </c>
      <c r="C41" s="24" t="inlineStr">
        <is>
          <t>피복비</t>
        </is>
      </c>
      <c r="D41" s="25" t="n">
        <v>23400000</v>
      </c>
      <c r="E41" s="25" t="n">
        <v>0</v>
      </c>
      <c r="F41" s="25">
        <f>D41-E41</f>
        <v/>
      </c>
      <c r="G41" s="26">
        <f>IF(D41=0,0,ROUND(E41/D41*100,0))</f>
        <v/>
      </c>
    </row>
    <row r="42">
      <c r="A42" s="24" t="n"/>
      <c r="B42" s="24" t="inlineStr">
        <is>
          <t>임차료</t>
        </is>
      </c>
      <c r="C42" s="24" t="inlineStr">
        <is>
          <t>임차료</t>
        </is>
      </c>
      <c r="D42" s="25" t="n">
        <v>387000000</v>
      </c>
      <c r="E42" s="25" t="n">
        <v>330000</v>
      </c>
      <c r="F42" s="25">
        <f>D42-E42</f>
        <v/>
      </c>
      <c r="G42" s="26">
        <f>IF(D42=0,0,ROUND(E42/D42*100,0))</f>
        <v/>
      </c>
    </row>
    <row r="43">
      <c r="A43" s="24" t="n"/>
      <c r="B43" s="24" t="inlineStr">
        <is>
          <t>유류비</t>
        </is>
      </c>
      <c r="C43" s="24" t="inlineStr">
        <is>
          <t>유류비</t>
        </is>
      </c>
      <c r="D43" s="25" t="n">
        <v>17400000</v>
      </c>
      <c r="E43" s="25" t="n">
        <v>0</v>
      </c>
      <c r="F43" s="25">
        <f>D43-E43</f>
        <v/>
      </c>
      <c r="G43" s="26">
        <f>IF(D43=0,0,ROUND(E43/D43*100,0))</f>
        <v/>
      </c>
    </row>
    <row r="44">
      <c r="A44" s="24" t="n"/>
      <c r="B44" s="24" t="inlineStr">
        <is>
          <t>시설장비유지비</t>
        </is>
      </c>
      <c r="C44" s="24" t="inlineStr">
        <is>
          <t>시설장비유지비</t>
        </is>
      </c>
      <c r="D44" s="25" t="n">
        <v>5000000</v>
      </c>
      <c r="E44" s="25" t="n">
        <v>0</v>
      </c>
      <c r="F44" s="25">
        <f>D44-E44</f>
        <v/>
      </c>
      <c r="G44" s="26">
        <f>IF(D44=0,0,ROUND(E44/D44*100,0))</f>
        <v/>
      </c>
    </row>
    <row r="45">
      <c r="A45" s="24" t="n"/>
      <c r="B45" s="27" t="inlineStr">
        <is>
          <t>복리후생비</t>
        </is>
      </c>
      <c r="C45" s="24" t="inlineStr">
        <is>
          <t>급여성복리후생비(일용직)</t>
        </is>
      </c>
      <c r="D45" s="25" t="n">
        <v>19800000</v>
      </c>
      <c r="E45" s="25" t="n">
        <v>0</v>
      </c>
      <c r="F45" s="25">
        <f>D45-E45</f>
        <v/>
      </c>
      <c r="G45" s="26">
        <f>IF(D45=0,0,ROUND(E45/D45*100,0))</f>
        <v/>
      </c>
    </row>
    <row r="46">
      <c r="A46" s="24" t="n"/>
      <c r="B46" s="24" t="n"/>
      <c r="C46" s="24" t="inlineStr">
        <is>
          <t>일용직 비급여성비용</t>
        </is>
      </c>
      <c r="D46" s="25" t="n">
        <v>11550000</v>
      </c>
      <c r="E46" s="25" t="n">
        <v>0</v>
      </c>
      <c r="F46" s="25">
        <f>D46-E46</f>
        <v/>
      </c>
      <c r="G46" s="26">
        <f>IF(D46=0,0,ROUND(E46/D46*100,0))</f>
        <v/>
      </c>
    </row>
    <row r="47">
      <c r="A47" s="24" t="n"/>
      <c r="B47" s="27" t="inlineStr">
        <is>
          <t>일반용역비</t>
        </is>
      </c>
      <c r="C47" s="24" t="inlineStr">
        <is>
          <t>행사비</t>
        </is>
      </c>
      <c r="D47" s="25" t="n">
        <v>0</v>
      </c>
      <c r="E47" s="25" t="n">
        <v>0</v>
      </c>
      <c r="F47" s="25">
        <f>D47-E47</f>
        <v/>
      </c>
      <c r="G47" s="26">
        <f>IF(D47=0,0,ROUND(E47/D47*100,0))</f>
        <v/>
      </c>
    </row>
    <row r="48">
      <c r="A48" s="24" t="n"/>
      <c r="B48" s="24" t="n"/>
      <c r="C48" s="24" t="inlineStr">
        <is>
          <t>일반용역비</t>
        </is>
      </c>
      <c r="D48" s="25" t="n">
        <v>281000000</v>
      </c>
      <c r="E48" s="25" t="n">
        <v>4416660</v>
      </c>
      <c r="F48" s="25">
        <f>D48-E48</f>
        <v/>
      </c>
      <c r="G48" s="26">
        <f>IF(D48=0,0,ROUND(E48/D48*100,0))</f>
        <v/>
      </c>
    </row>
    <row r="49">
      <c r="A49" s="27" t="inlineStr">
        <is>
          <t>여비</t>
        </is>
      </c>
      <c r="B49" s="24" t="inlineStr">
        <is>
          <t>국내여비</t>
        </is>
      </c>
      <c r="C49" s="24" t="inlineStr">
        <is>
          <t>국내여비</t>
        </is>
      </c>
      <c r="D49" s="25" t="n">
        <v>220000000</v>
      </c>
      <c r="E49" s="25" t="n">
        <v>980000</v>
      </c>
      <c r="F49" s="25">
        <f>D49-E49</f>
        <v/>
      </c>
      <c r="G49" s="26">
        <f>IF(D49=0,0,ROUND(E49/D49*100,0))</f>
        <v/>
      </c>
    </row>
    <row r="50">
      <c r="A50" s="24" t="n"/>
      <c r="B50" s="24" t="inlineStr">
        <is>
          <t>국외여비</t>
        </is>
      </c>
      <c r="C50" s="24" t="inlineStr">
        <is>
          <t>국외업무여비</t>
        </is>
      </c>
      <c r="D50" s="25" t="n">
        <v>36000000</v>
      </c>
      <c r="E50" s="25" t="n">
        <v>0</v>
      </c>
      <c r="F50" s="25">
        <f>D50-E50</f>
        <v/>
      </c>
      <c r="G50" s="26">
        <f>IF(D50=0,0,ROUND(E50/D50*100,0))</f>
        <v/>
      </c>
    </row>
    <row r="51">
      <c r="A51" s="27" t="inlineStr">
        <is>
          <t>업무추진비</t>
        </is>
      </c>
      <c r="B51" s="27" t="inlineStr">
        <is>
          <t>사업추진비</t>
        </is>
      </c>
      <c r="C51" s="24" t="inlineStr">
        <is>
          <t>사업추진비</t>
        </is>
      </c>
      <c r="D51" s="25" t="n">
        <v>29400000</v>
      </c>
      <c r="E51" s="25" t="n">
        <v>36600</v>
      </c>
      <c r="F51" s="25">
        <f>D51-E51</f>
        <v/>
      </c>
      <c r="G51" s="26">
        <f>IF(D51=0,0,ROUND(E51/D51*100,0))</f>
        <v/>
      </c>
    </row>
    <row r="52">
      <c r="A52" s="24" t="n"/>
      <c r="B52" s="24" t="n"/>
      <c r="C52" s="24" t="inlineStr">
        <is>
          <t>회의비</t>
        </is>
      </c>
      <c r="D52" s="25" t="n">
        <v>0</v>
      </c>
      <c r="E52" s="25" t="n">
        <v>0</v>
      </c>
      <c r="F52" s="25">
        <f>D52-E52</f>
        <v/>
      </c>
      <c r="G52" s="26">
        <f>IF(D52=0,0,ROUND(E52/D52*100,0))</f>
        <v/>
      </c>
    </row>
    <row r="53">
      <c r="A53" s="24" t="inlineStr">
        <is>
          <t>연구개발비</t>
        </is>
      </c>
      <c r="B53" s="24" t="inlineStr">
        <is>
          <t>연구개발비</t>
        </is>
      </c>
      <c r="C53" s="24" t="inlineStr">
        <is>
          <t>연구개발비</t>
        </is>
      </c>
      <c r="D53" s="25" t="n">
        <v>0</v>
      </c>
      <c r="E53" s="25" t="n">
        <v>0</v>
      </c>
      <c r="F53" s="25">
        <f>D53-E53</f>
        <v/>
      </c>
      <c r="G53" s="26">
        <f>IF(D53=0,0,ROUND(E53/D53*100,0))</f>
        <v/>
      </c>
    </row>
    <row r="54">
      <c r="A54" s="24" t="inlineStr">
        <is>
          <t>유형자산</t>
        </is>
      </c>
      <c r="B54" s="24" t="inlineStr">
        <is>
          <t>자산취득비</t>
        </is>
      </c>
      <c r="C54" s="24" t="inlineStr">
        <is>
          <t>자산취득비</t>
        </is>
      </c>
      <c r="D54" s="25" t="n">
        <v>0</v>
      </c>
      <c r="E54" s="25" t="n">
        <v>0</v>
      </c>
      <c r="F54" s="25">
        <f>D54-E54</f>
        <v/>
      </c>
      <c r="G54" s="26">
        <f>IF(D54=0,0,ROUND(E54/D54*100,0))</f>
        <v/>
      </c>
    </row>
    <row r="55">
      <c r="A55" s="24" t="inlineStr"/>
      <c r="B55" s="24" t="inlineStr"/>
      <c r="C55" s="24" t="inlineStr"/>
      <c r="D55" s="25" t="inlineStr"/>
      <c r="E55" s="25" t="inlineStr"/>
      <c r="F55" s="25">
        <f>D55-E55</f>
        <v/>
      </c>
      <c r="G55" s="26">
        <f>IF(D55=0,0,ROUND(E55/D55*100,0))</f>
        <v/>
      </c>
    </row>
    <row r="56">
      <c r="A56" s="24" t="inlineStr"/>
      <c r="B56" s="24" t="inlineStr"/>
      <c r="C56" s="24" t="inlineStr"/>
      <c r="D56" s="25" t="inlineStr"/>
      <c r="E56" s="25" t="inlineStr"/>
      <c r="F56" s="25">
        <f>D56-E56</f>
        <v/>
      </c>
      <c r="G56" s="26">
        <f>IF(D56=0,0,ROUND(E56/D56*100,0))</f>
        <v/>
      </c>
    </row>
    <row r="57">
      <c r="A57" s="24" t="inlineStr"/>
      <c r="B57" s="24" t="inlineStr"/>
      <c r="C57" s="24" t="inlineStr"/>
      <c r="D57" s="25" t="inlineStr"/>
      <c r="E57" s="25" t="inlineStr"/>
      <c r="F57" s="25">
        <f>D57-E57</f>
        <v/>
      </c>
      <c r="G57" s="26">
        <f>IF(D57=0,0,ROUND(E57/D57*100,0))</f>
        <v/>
      </c>
    </row>
    <row r="58">
      <c r="A58" s="24" t="inlineStr"/>
      <c r="B58" s="24" t="inlineStr"/>
      <c r="C58" s="24" t="inlineStr"/>
      <c r="D58" s="25" t="inlineStr"/>
      <c r="E58" s="25" t="inlineStr"/>
      <c r="F58" s="25">
        <f>D58-E58</f>
        <v/>
      </c>
      <c r="G58" s="26">
        <f>IF(D58=0,0,ROUND(E58/D58*100,0))</f>
        <v/>
      </c>
    </row>
    <row r="59">
      <c r="A59" s="32" t="inlineStr">
        <is>
          <t>근골격계</t>
        </is>
      </c>
      <c r="B59" s="32" t="inlineStr">
        <is>
          <t>박원일</t>
        </is>
      </c>
      <c r="C59" s="32" t="inlineStr"/>
      <c r="D59" s="33" t="inlineStr"/>
      <c r="E59" s="33" t="inlineStr"/>
      <c r="F59" s="33">
        <f>D59-E59</f>
        <v/>
      </c>
      <c r="G59" s="34">
        <f>IF(D59=0,0,ROUND(E59/D59*100,0))</f>
        <v/>
      </c>
    </row>
    <row r="60">
      <c r="A60" s="24" t="inlineStr">
        <is>
          <t>인건비</t>
        </is>
      </c>
      <c r="B60" s="24" t="inlineStr">
        <is>
          <t>일용임금</t>
        </is>
      </c>
      <c r="C60" s="24" t="inlineStr">
        <is>
          <t>일용임금</t>
        </is>
      </c>
      <c r="D60" s="25" t="n">
        <v>1256007740</v>
      </c>
      <c r="E60" s="25" t="n">
        <v>0</v>
      </c>
      <c r="F60" s="25">
        <f>D60-E60</f>
        <v/>
      </c>
      <c r="G60" s="26">
        <f>IF(D60=0,0,ROUND(E60/D60*100,0))</f>
        <v/>
      </c>
    </row>
    <row r="61">
      <c r="A61" s="24" t="inlineStr">
        <is>
          <t>민간이전</t>
        </is>
      </c>
      <c r="B61" s="24" t="inlineStr">
        <is>
          <t>고용부담금</t>
        </is>
      </c>
      <c r="C61" s="24" t="inlineStr">
        <is>
          <t>일용직 고용부담금</t>
        </is>
      </c>
      <c r="D61" s="25" t="n">
        <v>277035006</v>
      </c>
      <c r="E61" s="25" t="n">
        <v>0</v>
      </c>
      <c r="F61" s="25">
        <f>D61-E61</f>
        <v/>
      </c>
      <c r="G61" s="26">
        <f>IF(D61=0,0,ROUND(E61/D61*100,0))</f>
        <v/>
      </c>
    </row>
    <row r="62">
      <c r="A62" s="27" t="inlineStr">
        <is>
          <t>운영비</t>
        </is>
      </c>
      <c r="B62" s="27" t="inlineStr">
        <is>
          <t>일반수용비</t>
        </is>
      </c>
      <c r="C62" s="24" t="inlineStr">
        <is>
          <t>지급수수료</t>
        </is>
      </c>
      <c r="D62" s="25" t="n">
        <v>82900000</v>
      </c>
      <c r="E62" s="25" t="n">
        <v>0</v>
      </c>
      <c r="F62" s="25">
        <f>D62-E62</f>
        <v/>
      </c>
      <c r="G62" s="26">
        <f>IF(D62=0,0,ROUND(E62/D62*100,0))</f>
        <v/>
      </c>
    </row>
    <row r="63">
      <c r="A63" s="24" t="n"/>
      <c r="B63" s="24" t="n"/>
      <c r="C63" s="24" t="inlineStr">
        <is>
          <t>도서인쇄비</t>
        </is>
      </c>
      <c r="D63" s="25" t="n">
        <v>37000000</v>
      </c>
      <c r="E63" s="25" t="n">
        <v>0</v>
      </c>
      <c r="F63" s="25">
        <f>D63-E63</f>
        <v/>
      </c>
      <c r="G63" s="26">
        <f>IF(D63=0,0,ROUND(E63/D63*100,0))</f>
        <v/>
      </c>
    </row>
    <row r="64">
      <c r="A64" s="24" t="n"/>
      <c r="B64" s="24" t="n"/>
      <c r="C64" s="24" t="inlineStr">
        <is>
          <t>소모품비</t>
        </is>
      </c>
      <c r="D64" s="25" t="n">
        <v>29347216</v>
      </c>
      <c r="E64" s="25" t="n">
        <v>0</v>
      </c>
      <c r="F64" s="25">
        <f>D64-E64</f>
        <v/>
      </c>
      <c r="G64" s="26">
        <f>IF(D64=0,0,ROUND(E64/D64*100,0))</f>
        <v/>
      </c>
    </row>
    <row r="65">
      <c r="A65" s="24" t="n"/>
      <c r="B65" s="24" t="n"/>
      <c r="C65" s="24" t="inlineStr">
        <is>
          <t>홍보비</t>
        </is>
      </c>
      <c r="D65" s="25" t="n">
        <v>0</v>
      </c>
      <c r="E65" s="25" t="n">
        <v>0</v>
      </c>
      <c r="F65" s="25">
        <f>D65-E65</f>
        <v/>
      </c>
      <c r="G65" s="26">
        <f>IF(D65=0,0,ROUND(E65/D65*100,0))</f>
        <v/>
      </c>
    </row>
    <row r="66">
      <c r="A66" s="24" t="n"/>
      <c r="B66" s="27" t="inlineStr">
        <is>
          <t>공공요금및제세</t>
        </is>
      </c>
      <c r="C66" s="24" t="inlineStr">
        <is>
          <t>제세공과금</t>
        </is>
      </c>
      <c r="D66" s="25" t="n">
        <v>6460038</v>
      </c>
      <c r="E66" s="25" t="n">
        <v>0</v>
      </c>
      <c r="F66" s="25">
        <f>D66-E66</f>
        <v/>
      </c>
      <c r="G66" s="26">
        <f>IF(D66=0,0,ROUND(E66/D66*100,0))</f>
        <v/>
      </c>
    </row>
    <row r="67">
      <c r="A67" s="24" t="n"/>
      <c r="B67" s="24" t="n"/>
      <c r="C67" s="24" t="inlineStr">
        <is>
          <t>통신비</t>
        </is>
      </c>
      <c r="D67" s="25" t="n">
        <v>700000</v>
      </c>
      <c r="E67" s="25" t="n">
        <v>0</v>
      </c>
      <c r="F67" s="25">
        <f>D67-E67</f>
        <v/>
      </c>
      <c r="G67" s="26">
        <f>IF(D67=0,0,ROUND(E67/D67*100,0))</f>
        <v/>
      </c>
    </row>
    <row r="68">
      <c r="A68" s="24" t="n"/>
      <c r="B68" s="24" t="n"/>
      <c r="C68" s="24" t="inlineStr">
        <is>
          <t>보험료</t>
        </is>
      </c>
      <c r="D68" s="25" t="n">
        <v>0</v>
      </c>
      <c r="E68" s="25" t="n">
        <v>0</v>
      </c>
      <c r="F68" s="25">
        <f>D68-E68</f>
        <v/>
      </c>
      <c r="G68" s="26">
        <f>IF(D68=0,0,ROUND(E68/D68*100,0))</f>
        <v/>
      </c>
    </row>
    <row r="69">
      <c r="A69" s="24" t="n"/>
      <c r="B69" s="24" t="inlineStr">
        <is>
          <t>피복비</t>
        </is>
      </c>
      <c r="C69" s="24" t="inlineStr">
        <is>
          <t>피복비</t>
        </is>
      </c>
      <c r="D69" s="25" t="n">
        <v>23400000</v>
      </c>
      <c r="E69" s="25" t="n">
        <v>0</v>
      </c>
      <c r="F69" s="25">
        <f>D69-E69</f>
        <v/>
      </c>
      <c r="G69" s="26">
        <f>IF(D69=0,0,ROUND(E69/D69*100,0))</f>
        <v/>
      </c>
    </row>
    <row r="70">
      <c r="A70" s="24" t="n"/>
      <c r="B70" s="24" t="inlineStr">
        <is>
          <t>임차료</t>
        </is>
      </c>
      <c r="C70" s="24" t="inlineStr">
        <is>
          <t>임차료</t>
        </is>
      </c>
      <c r="D70" s="25" t="n">
        <v>387000000</v>
      </c>
      <c r="E70" s="25" t="n">
        <v>0</v>
      </c>
      <c r="F70" s="25">
        <f>D70-E70</f>
        <v/>
      </c>
      <c r="G70" s="26">
        <f>IF(D70=0,0,ROUND(E70/D70*100,0))</f>
        <v/>
      </c>
    </row>
    <row r="71">
      <c r="A71" s="24" t="n"/>
      <c r="B71" s="24" t="inlineStr">
        <is>
          <t>유류비</t>
        </is>
      </c>
      <c r="C71" s="24" t="inlineStr">
        <is>
          <t>유류비</t>
        </is>
      </c>
      <c r="D71" s="25" t="n">
        <v>17400000</v>
      </c>
      <c r="E71" s="25" t="n">
        <v>518104</v>
      </c>
      <c r="F71" s="25">
        <f>D71-E71</f>
        <v/>
      </c>
      <c r="G71" s="26">
        <f>IF(D71=0,0,ROUND(E71/D71*100,0))</f>
        <v/>
      </c>
    </row>
    <row r="72">
      <c r="A72" s="24" t="n"/>
      <c r="B72" s="24" t="inlineStr">
        <is>
          <t>시설장비유지비</t>
        </is>
      </c>
      <c r="C72" s="24" t="inlineStr">
        <is>
          <t>시설장비유지비</t>
        </is>
      </c>
      <c r="D72" s="25" t="n">
        <v>5000000</v>
      </c>
      <c r="E72" s="25" t="n">
        <v>0</v>
      </c>
      <c r="F72" s="25">
        <f>D72-E72</f>
        <v/>
      </c>
      <c r="G72" s="26">
        <f>IF(D72=0,0,ROUND(E72/D72*100,0))</f>
        <v/>
      </c>
    </row>
    <row r="73">
      <c r="A73" s="24" t="n"/>
      <c r="B73" s="27" t="inlineStr">
        <is>
          <t>복리후생비</t>
        </is>
      </c>
      <c r="C73" s="24" t="inlineStr">
        <is>
          <t>급여성복리후생비(일용직)</t>
        </is>
      </c>
      <c r="D73" s="25" t="n">
        <v>19800000</v>
      </c>
      <c r="E73" s="25" t="n">
        <v>0</v>
      </c>
      <c r="F73" s="25">
        <f>D73-E73</f>
        <v/>
      </c>
      <c r="G73" s="26">
        <f>IF(D73=0,0,ROUND(E73/D73*100,0))</f>
        <v/>
      </c>
    </row>
    <row r="74">
      <c r="A74" s="24" t="n"/>
      <c r="B74" s="24" t="n"/>
      <c r="C74" s="24" t="inlineStr">
        <is>
          <t>일용직 비급여성비용</t>
        </is>
      </c>
      <c r="D74" s="25" t="n">
        <v>11550000</v>
      </c>
      <c r="E74" s="25" t="n">
        <v>0</v>
      </c>
      <c r="F74" s="25">
        <f>D74-E74</f>
        <v/>
      </c>
      <c r="G74" s="26">
        <f>IF(D74=0,0,ROUND(E74/D74*100,0))</f>
        <v/>
      </c>
    </row>
    <row r="75">
      <c r="A75" s="24" t="n"/>
      <c r="B75" s="27" t="inlineStr">
        <is>
          <t>일반용역비</t>
        </is>
      </c>
      <c r="C75" s="24" t="inlineStr">
        <is>
          <t>행사비</t>
        </is>
      </c>
      <c r="D75" s="25" t="n">
        <v>0</v>
      </c>
      <c r="E75" s="25" t="n">
        <v>0</v>
      </c>
      <c r="F75" s="25">
        <f>D75-E75</f>
        <v/>
      </c>
      <c r="G75" s="26">
        <f>IF(D75=0,0,ROUND(E75/D75*100,0))</f>
        <v/>
      </c>
    </row>
    <row r="76">
      <c r="A76" s="24" t="n"/>
      <c r="B76" s="24" t="n"/>
      <c r="C76" s="24" t="inlineStr">
        <is>
          <t>일반용역비</t>
        </is>
      </c>
      <c r="D76" s="25" t="n">
        <v>281000000</v>
      </c>
      <c r="E76" s="25" t="n">
        <v>0</v>
      </c>
      <c r="F76" s="25">
        <f>D76-E76</f>
        <v/>
      </c>
      <c r="G76" s="26">
        <f>IF(D76=0,0,ROUND(E76/D76*100,0))</f>
        <v/>
      </c>
    </row>
    <row r="77">
      <c r="A77" s="27" t="inlineStr">
        <is>
          <t>여비</t>
        </is>
      </c>
      <c r="B77" s="24" t="inlineStr">
        <is>
          <t>국내여비</t>
        </is>
      </c>
      <c r="C77" s="24" t="inlineStr">
        <is>
          <t>국내여비</t>
        </is>
      </c>
      <c r="D77" s="25" t="n">
        <v>220000000</v>
      </c>
      <c r="E77" s="25" t="n">
        <v>30000</v>
      </c>
      <c r="F77" s="25">
        <f>D77-E77</f>
        <v/>
      </c>
      <c r="G77" s="26">
        <f>IF(D77=0,0,ROUND(E77/D77*100,0))</f>
        <v/>
      </c>
    </row>
    <row r="78">
      <c r="A78" s="24" t="n"/>
      <c r="B78" s="24" t="inlineStr">
        <is>
          <t>국외여비</t>
        </is>
      </c>
      <c r="C78" s="24" t="inlineStr">
        <is>
          <t>국외업무여비</t>
        </is>
      </c>
      <c r="D78" s="25" t="n">
        <v>36000000</v>
      </c>
      <c r="E78" s="25" t="n">
        <v>0</v>
      </c>
      <c r="F78" s="25">
        <f>D78-E78</f>
        <v/>
      </c>
      <c r="G78" s="26">
        <f>IF(D78=0,0,ROUND(E78/D78*100,0))</f>
        <v/>
      </c>
    </row>
    <row r="79">
      <c r="A79" s="27" t="inlineStr">
        <is>
          <t>업무추진비</t>
        </is>
      </c>
      <c r="B79" s="27" t="inlineStr">
        <is>
          <t>사업추진비</t>
        </is>
      </c>
      <c r="C79" s="24" t="inlineStr">
        <is>
          <t>사업추진비</t>
        </is>
      </c>
      <c r="D79" s="25" t="n">
        <v>29400000</v>
      </c>
      <c r="E79" s="25" t="n">
        <v>56400</v>
      </c>
      <c r="F79" s="25">
        <f>D79-E79</f>
        <v/>
      </c>
      <c r="G79" s="26">
        <f>IF(D79=0,0,ROUND(E79/D79*100,0))</f>
        <v/>
      </c>
    </row>
    <row r="80">
      <c r="A80" s="24" t="n"/>
      <c r="B80" s="24" t="n"/>
      <c r="C80" s="24" t="inlineStr">
        <is>
          <t>회의비</t>
        </is>
      </c>
      <c r="D80" s="25" t="n">
        <v>0</v>
      </c>
      <c r="E80" s="25" t="n">
        <v>0</v>
      </c>
      <c r="F80" s="25">
        <f>D80-E80</f>
        <v/>
      </c>
      <c r="G80" s="26">
        <f>IF(D80=0,0,ROUND(E80/D80*100,0))</f>
        <v/>
      </c>
    </row>
    <row r="81">
      <c r="A81" s="24" t="inlineStr">
        <is>
          <t>연구개발비</t>
        </is>
      </c>
      <c r="B81" s="24" t="inlineStr">
        <is>
          <t>연구개발비</t>
        </is>
      </c>
      <c r="C81" s="24" t="inlineStr">
        <is>
          <t>연구개발비</t>
        </is>
      </c>
      <c r="D81" s="25" t="n">
        <v>0</v>
      </c>
      <c r="E81" s="25" t="n">
        <v>0</v>
      </c>
      <c r="F81" s="25">
        <f>D81-E81</f>
        <v/>
      </c>
      <c r="G81" s="26">
        <f>IF(D81=0,0,ROUND(E81/D81*100,0))</f>
        <v/>
      </c>
    </row>
    <row r="82">
      <c r="A82" s="24" t="inlineStr">
        <is>
          <t>유형자산</t>
        </is>
      </c>
      <c r="B82" s="24" t="inlineStr">
        <is>
          <t>자산취득비</t>
        </is>
      </c>
      <c r="C82" s="24" t="inlineStr">
        <is>
          <t>자산취득비</t>
        </is>
      </c>
      <c r="D82" s="25" t="n">
        <v>0</v>
      </c>
      <c r="E82" s="25" t="n">
        <v>0</v>
      </c>
      <c r="F82" s="25">
        <f>D82-E82</f>
        <v/>
      </c>
      <c r="G82" s="26">
        <f>IF(D82=0,0,ROUND(E82/D82*100,0))</f>
        <v/>
      </c>
    </row>
    <row r="83">
      <c r="A83" s="24" t="inlineStr"/>
      <c r="B83" s="24" t="inlineStr"/>
      <c r="C83" s="24" t="inlineStr"/>
      <c r="D83" s="25" t="inlineStr"/>
      <c r="E83" s="25" t="inlineStr"/>
      <c r="F83" s="25">
        <f>D83-E83</f>
        <v/>
      </c>
      <c r="G83" s="26">
        <f>IF(D83=0,0,ROUND(E83/D83*100,0))</f>
        <v/>
      </c>
    </row>
    <row r="84">
      <c r="A84" s="24" t="inlineStr"/>
      <c r="B84" s="24" t="inlineStr"/>
      <c r="C84" s="24" t="inlineStr"/>
      <c r="D84" s="25" t="inlineStr"/>
      <c r="E84" s="25" t="inlineStr"/>
      <c r="F84" s="25">
        <f>D84-E84</f>
        <v/>
      </c>
      <c r="G84" s="26">
        <f>IF(D84=0,0,ROUND(E84/D84*100,0))</f>
        <v/>
      </c>
    </row>
    <row r="85">
      <c r="A85" s="24" t="inlineStr"/>
      <c r="B85" s="24" t="inlineStr"/>
      <c r="C85" s="24" t="inlineStr"/>
      <c r="D85" s="25" t="inlineStr"/>
      <c r="E85" s="25" t="inlineStr"/>
      <c r="F85" s="25">
        <f>D85-E85</f>
        <v/>
      </c>
      <c r="G85" s="26">
        <f>IF(D85=0,0,ROUND(E85/D85*100,0))</f>
        <v/>
      </c>
    </row>
    <row r="86">
      <c r="A86" s="24" t="inlineStr"/>
      <c r="B86" s="24" t="inlineStr"/>
      <c r="C86" s="24" t="inlineStr"/>
      <c r="D86" s="25" t="inlineStr"/>
      <c r="E86" s="25" t="inlineStr"/>
      <c r="F86" s="25">
        <f>D86-E86</f>
        <v/>
      </c>
      <c r="G86" s="26">
        <f>IF(D86=0,0,ROUND(E86/D86*100,0))</f>
        <v/>
      </c>
    </row>
    <row r="87">
      <c r="A87" s="32" t="inlineStr">
        <is>
          <t>심리가이드북</t>
        </is>
      </c>
      <c r="B87" s="32" t="inlineStr">
        <is>
          <t>김영숙</t>
        </is>
      </c>
      <c r="C87" s="32" t="inlineStr"/>
      <c r="D87" s="33" t="inlineStr"/>
      <c r="E87" s="33" t="inlineStr"/>
      <c r="F87" s="33">
        <f>D87-E87</f>
        <v/>
      </c>
      <c r="G87" s="34">
        <f>IF(D87=0,0,ROUND(E87/D87*100,0))</f>
        <v/>
      </c>
    </row>
    <row r="88">
      <c r="A88" s="24" t="inlineStr">
        <is>
          <t>인건비</t>
        </is>
      </c>
      <c r="B88" s="24" t="inlineStr">
        <is>
          <t>일용임금</t>
        </is>
      </c>
      <c r="C88" s="24" t="inlineStr">
        <is>
          <t>일용임금</t>
        </is>
      </c>
      <c r="D88" s="25" t="n">
        <v>1256007740</v>
      </c>
      <c r="E88" s="25" t="n">
        <v>0</v>
      </c>
      <c r="F88" s="25">
        <f>D88-E88</f>
        <v/>
      </c>
      <c r="G88" s="26">
        <f>IF(D88=0,0,ROUND(E88/D88*100,0))</f>
        <v/>
      </c>
    </row>
    <row r="89">
      <c r="A89" s="24" t="inlineStr">
        <is>
          <t>민간이전</t>
        </is>
      </c>
      <c r="B89" s="24" t="inlineStr">
        <is>
          <t>고용부담금</t>
        </is>
      </c>
      <c r="C89" s="24" t="inlineStr">
        <is>
          <t>일용직 고용부담금</t>
        </is>
      </c>
      <c r="D89" s="25" t="n">
        <v>277035006</v>
      </c>
      <c r="E89" s="25" t="n">
        <v>0</v>
      </c>
      <c r="F89" s="25">
        <f>D89-E89</f>
        <v/>
      </c>
      <c r="G89" s="26">
        <f>IF(D89=0,0,ROUND(E89/D89*100,0))</f>
        <v/>
      </c>
    </row>
    <row r="90">
      <c r="A90" s="27" t="inlineStr">
        <is>
          <t>운영비</t>
        </is>
      </c>
      <c r="B90" s="27" t="inlineStr">
        <is>
          <t>일반수용비</t>
        </is>
      </c>
      <c r="C90" s="24" t="inlineStr">
        <is>
          <t>지급수수료</t>
        </is>
      </c>
      <c r="D90" s="25" t="n">
        <v>82900000</v>
      </c>
      <c r="E90" s="25" t="n">
        <v>0</v>
      </c>
      <c r="F90" s="25">
        <f>D90-E90</f>
        <v/>
      </c>
      <c r="G90" s="26">
        <f>IF(D90=0,0,ROUND(E90/D90*100,0))</f>
        <v/>
      </c>
    </row>
    <row r="91">
      <c r="A91" s="24" t="n"/>
      <c r="B91" s="24" t="n"/>
      <c r="C91" s="24" t="inlineStr">
        <is>
          <t>도서인쇄비</t>
        </is>
      </c>
      <c r="D91" s="25" t="n">
        <v>37000000</v>
      </c>
      <c r="E91" s="25" t="n">
        <v>0</v>
      </c>
      <c r="F91" s="25">
        <f>D91-E91</f>
        <v/>
      </c>
      <c r="G91" s="26">
        <f>IF(D91=0,0,ROUND(E91/D91*100,0))</f>
        <v/>
      </c>
    </row>
    <row r="92">
      <c r="A92" s="24" t="n"/>
      <c r="B92" s="24" t="n"/>
      <c r="C92" s="24" t="inlineStr">
        <is>
          <t>소모품비</t>
        </is>
      </c>
      <c r="D92" s="25" t="n">
        <v>29347216</v>
      </c>
      <c r="E92" s="25" t="n">
        <v>0</v>
      </c>
      <c r="F92" s="25">
        <f>D92-E92</f>
        <v/>
      </c>
      <c r="G92" s="26">
        <f>IF(D92=0,0,ROUND(E92/D92*100,0))</f>
        <v/>
      </c>
    </row>
    <row r="93">
      <c r="A93" s="24" t="n"/>
      <c r="B93" s="24" t="n"/>
      <c r="C93" s="24" t="inlineStr">
        <is>
          <t>홍보비</t>
        </is>
      </c>
      <c r="D93" s="25" t="n">
        <v>0</v>
      </c>
      <c r="E93" s="25" t="n">
        <v>0</v>
      </c>
      <c r="F93" s="25">
        <f>D93-E93</f>
        <v/>
      </c>
      <c r="G93" s="26">
        <f>IF(D93=0,0,ROUND(E93/D93*100,0))</f>
        <v/>
      </c>
    </row>
    <row r="94">
      <c r="A94" s="24" t="n"/>
      <c r="B94" s="27" t="inlineStr">
        <is>
          <t>공공요금및제세</t>
        </is>
      </c>
      <c r="C94" s="24" t="inlineStr">
        <is>
          <t>제세공과금</t>
        </is>
      </c>
      <c r="D94" s="25" t="n">
        <v>6460038</v>
      </c>
      <c r="E94" s="25" t="n">
        <v>0</v>
      </c>
      <c r="F94" s="25">
        <f>D94-E94</f>
        <v/>
      </c>
      <c r="G94" s="26">
        <f>IF(D94=0,0,ROUND(E94/D94*100,0))</f>
        <v/>
      </c>
    </row>
    <row r="95">
      <c r="A95" s="24" t="n"/>
      <c r="B95" s="24" t="n"/>
      <c r="C95" s="24" t="inlineStr">
        <is>
          <t>통신비</t>
        </is>
      </c>
      <c r="D95" s="25" t="n">
        <v>700000</v>
      </c>
      <c r="E95" s="25" t="n">
        <v>0</v>
      </c>
      <c r="F95" s="25">
        <f>D95-E95</f>
        <v/>
      </c>
      <c r="G95" s="26">
        <f>IF(D95=0,0,ROUND(E95/D95*100,0))</f>
        <v/>
      </c>
    </row>
    <row r="96">
      <c r="A96" s="24" t="n"/>
      <c r="B96" s="24" t="n"/>
      <c r="C96" s="24" t="inlineStr">
        <is>
          <t>보험료</t>
        </is>
      </c>
      <c r="D96" s="25" t="n">
        <v>0</v>
      </c>
      <c r="E96" s="25" t="n">
        <v>0</v>
      </c>
      <c r="F96" s="25">
        <f>D96-E96</f>
        <v/>
      </c>
      <c r="G96" s="26">
        <f>IF(D96=0,0,ROUND(E96/D96*100,0))</f>
        <v/>
      </c>
    </row>
    <row r="97">
      <c r="A97" s="24" t="n"/>
      <c r="B97" s="24" t="inlineStr">
        <is>
          <t>피복비</t>
        </is>
      </c>
      <c r="C97" s="24" t="inlineStr">
        <is>
          <t>피복비</t>
        </is>
      </c>
      <c r="D97" s="25" t="n">
        <v>23400000</v>
      </c>
      <c r="E97" s="25" t="n">
        <v>0</v>
      </c>
      <c r="F97" s="25">
        <f>D97-E97</f>
        <v/>
      </c>
      <c r="G97" s="26">
        <f>IF(D97=0,0,ROUND(E97/D97*100,0))</f>
        <v/>
      </c>
    </row>
    <row r="98">
      <c r="A98" s="24" t="n"/>
      <c r="B98" s="24" t="inlineStr">
        <is>
          <t>임차료</t>
        </is>
      </c>
      <c r="C98" s="24" t="inlineStr">
        <is>
          <t>임차료</t>
        </is>
      </c>
      <c r="D98" s="25" t="n">
        <v>387000000</v>
      </c>
      <c r="E98" s="25" t="n">
        <v>0</v>
      </c>
      <c r="F98" s="25">
        <f>D98-E98</f>
        <v/>
      </c>
      <c r="G98" s="26">
        <f>IF(D98=0,0,ROUND(E98/D98*100,0))</f>
        <v/>
      </c>
    </row>
    <row r="99">
      <c r="A99" s="24" t="n"/>
      <c r="B99" s="24" t="inlineStr">
        <is>
          <t>유류비</t>
        </is>
      </c>
      <c r="C99" s="24" t="inlineStr">
        <is>
          <t>유류비</t>
        </is>
      </c>
      <c r="D99" s="25" t="n">
        <v>17400000</v>
      </c>
      <c r="E99" s="25" t="n">
        <v>0</v>
      </c>
      <c r="F99" s="25">
        <f>D99-E99</f>
        <v/>
      </c>
      <c r="G99" s="26">
        <f>IF(D99=0,0,ROUND(E99/D99*100,0))</f>
        <v/>
      </c>
    </row>
    <row r="100">
      <c r="A100" s="24" t="n"/>
      <c r="B100" s="24" t="inlineStr">
        <is>
          <t>시설장비유지비</t>
        </is>
      </c>
      <c r="C100" s="24" t="inlineStr">
        <is>
          <t>시설장비유지비</t>
        </is>
      </c>
      <c r="D100" s="25" t="n">
        <v>5000000</v>
      </c>
      <c r="E100" s="25" t="n">
        <v>0</v>
      </c>
      <c r="F100" s="25">
        <f>D100-E100</f>
        <v/>
      </c>
      <c r="G100" s="26">
        <f>IF(D100=0,0,ROUND(E100/D100*100,0))</f>
        <v/>
      </c>
    </row>
    <row r="101">
      <c r="A101" s="24" t="n"/>
      <c r="B101" s="27" t="inlineStr">
        <is>
          <t>복리후생비</t>
        </is>
      </c>
      <c r="C101" s="24" t="inlineStr">
        <is>
          <t>급여성복리후생비(일용직)</t>
        </is>
      </c>
      <c r="D101" s="25" t="n">
        <v>19800000</v>
      </c>
      <c r="E101" s="25" t="n">
        <v>0</v>
      </c>
      <c r="F101" s="25">
        <f>D101-E101</f>
        <v/>
      </c>
      <c r="G101" s="26">
        <f>IF(D101=0,0,ROUND(E101/D101*100,0))</f>
        <v/>
      </c>
    </row>
    <row r="102">
      <c r="A102" s="24" t="n"/>
      <c r="B102" s="24" t="n"/>
      <c r="C102" s="24" t="inlineStr">
        <is>
          <t>일용직 비급여성비용</t>
        </is>
      </c>
      <c r="D102" s="25" t="n">
        <v>11550000</v>
      </c>
      <c r="E102" s="25" t="n">
        <v>0</v>
      </c>
      <c r="F102" s="25">
        <f>D102-E102</f>
        <v/>
      </c>
      <c r="G102" s="26">
        <f>IF(D102=0,0,ROUND(E102/D102*100,0))</f>
        <v/>
      </c>
    </row>
    <row r="103">
      <c r="A103" s="24" t="n"/>
      <c r="B103" s="27" t="inlineStr">
        <is>
          <t>일반용역비</t>
        </is>
      </c>
      <c r="C103" s="24" t="inlineStr">
        <is>
          <t>행사비</t>
        </is>
      </c>
      <c r="D103" s="25" t="n">
        <v>0</v>
      </c>
      <c r="E103" s="25" t="n">
        <v>0</v>
      </c>
      <c r="F103" s="25">
        <f>D103-E103</f>
        <v/>
      </c>
      <c r="G103" s="26">
        <f>IF(D103=0,0,ROUND(E103/D103*100,0))</f>
        <v/>
      </c>
    </row>
    <row r="104">
      <c r="A104" s="24" t="n"/>
      <c r="B104" s="24" t="n"/>
      <c r="C104" s="24" t="inlineStr">
        <is>
          <t>일반용역비</t>
        </is>
      </c>
      <c r="D104" s="25" t="n">
        <v>281000000</v>
      </c>
      <c r="E104" s="25" t="n">
        <v>0</v>
      </c>
      <c r="F104" s="25">
        <f>D104-E104</f>
        <v/>
      </c>
      <c r="G104" s="26">
        <f>IF(D104=0,0,ROUND(E104/D104*100,0))</f>
        <v/>
      </c>
    </row>
    <row r="105">
      <c r="A105" s="27" t="inlineStr">
        <is>
          <t>여비</t>
        </is>
      </c>
      <c r="B105" s="24" t="inlineStr">
        <is>
          <t>국내여비</t>
        </is>
      </c>
      <c r="C105" s="24" t="inlineStr">
        <is>
          <t>국내여비</t>
        </is>
      </c>
      <c r="D105" s="25" t="n">
        <v>220000000</v>
      </c>
      <c r="E105" s="25" t="n">
        <v>0</v>
      </c>
      <c r="F105" s="25">
        <f>D105-E105</f>
        <v/>
      </c>
      <c r="G105" s="26">
        <f>IF(D105=0,0,ROUND(E105/D105*100,0))</f>
        <v/>
      </c>
    </row>
    <row r="106">
      <c r="A106" s="24" t="n"/>
      <c r="B106" s="24" t="inlineStr">
        <is>
          <t>국외여비</t>
        </is>
      </c>
      <c r="C106" s="24" t="inlineStr">
        <is>
          <t>국외업무여비</t>
        </is>
      </c>
      <c r="D106" s="25" t="n">
        <v>36000000</v>
      </c>
      <c r="E106" s="25" t="n">
        <v>0</v>
      </c>
      <c r="F106" s="25">
        <f>D106-E106</f>
        <v/>
      </c>
      <c r="G106" s="26">
        <f>IF(D106=0,0,ROUND(E106/D106*100,0))</f>
        <v/>
      </c>
    </row>
    <row r="107">
      <c r="A107" s="27" t="inlineStr">
        <is>
          <t>업무추진비</t>
        </is>
      </c>
      <c r="B107" s="27" t="inlineStr">
        <is>
          <t>사업추진비</t>
        </is>
      </c>
      <c r="C107" s="24" t="inlineStr">
        <is>
          <t>사업추진비</t>
        </is>
      </c>
      <c r="D107" s="25" t="n">
        <v>29400000</v>
      </c>
      <c r="E107" s="25" t="n">
        <v>310200</v>
      </c>
      <c r="F107" s="25">
        <f>D107-E107</f>
        <v/>
      </c>
      <c r="G107" s="26">
        <f>IF(D107=0,0,ROUND(E107/D107*100,0))</f>
        <v/>
      </c>
    </row>
    <row r="108">
      <c r="A108" s="24" t="n"/>
      <c r="B108" s="24" t="n"/>
      <c r="C108" s="24" t="inlineStr">
        <is>
          <t>회의비</t>
        </is>
      </c>
      <c r="D108" s="25" t="n">
        <v>0</v>
      </c>
      <c r="E108" s="25" t="n">
        <v>0</v>
      </c>
      <c r="F108" s="25">
        <f>D108-E108</f>
        <v/>
      </c>
      <c r="G108" s="26">
        <f>IF(D108=0,0,ROUND(E108/D108*100,0))</f>
        <v/>
      </c>
    </row>
    <row r="109">
      <c r="A109" s="24" t="inlineStr">
        <is>
          <t>연구개발비</t>
        </is>
      </c>
      <c r="B109" s="24" t="inlineStr">
        <is>
          <t>연구개발비</t>
        </is>
      </c>
      <c r="C109" s="24" t="inlineStr">
        <is>
          <t>연구개발비</t>
        </is>
      </c>
      <c r="D109" s="25" t="n">
        <v>0</v>
      </c>
      <c r="E109" s="25" t="n">
        <v>0</v>
      </c>
      <c r="F109" s="25">
        <f>D109-E109</f>
        <v/>
      </c>
      <c r="G109" s="26">
        <f>IF(D109=0,0,ROUND(E109/D109*100,0))</f>
        <v/>
      </c>
    </row>
    <row r="110">
      <c r="A110" s="24" t="inlineStr">
        <is>
          <t>유형자산</t>
        </is>
      </c>
      <c r="B110" s="24" t="inlineStr">
        <is>
          <t>자산취득비</t>
        </is>
      </c>
      <c r="C110" s="24" t="inlineStr">
        <is>
          <t>자산취득비</t>
        </is>
      </c>
      <c r="D110" s="25" t="n">
        <v>0</v>
      </c>
      <c r="E110" s="25" t="n">
        <v>0</v>
      </c>
      <c r="F110" s="25">
        <f>D110-E110</f>
        <v/>
      </c>
      <c r="G110" s="26">
        <f>IF(D110=0,0,ROUND(E110/D110*100,0))</f>
        <v/>
      </c>
    </row>
    <row r="111">
      <c r="A111" s="24" t="inlineStr"/>
      <c r="B111" s="24" t="inlineStr"/>
      <c r="C111" s="24" t="inlineStr"/>
      <c r="D111" s="25" t="inlineStr"/>
      <c r="E111" s="25" t="inlineStr"/>
      <c r="F111" s="25">
        <f>D111-E111</f>
        <v/>
      </c>
      <c r="G111" s="26">
        <f>IF(D111=0,0,ROUND(E111/D111*100,0))</f>
        <v/>
      </c>
    </row>
    <row r="112">
      <c r="A112" s="24" t="inlineStr"/>
      <c r="B112" s="24" t="inlineStr"/>
      <c r="C112" s="24" t="inlineStr"/>
      <c r="D112" s="25" t="inlineStr"/>
      <c r="E112" s="25" t="inlineStr"/>
      <c r="F112" s="25">
        <f>D112-E112</f>
        <v/>
      </c>
      <c r="G112" s="26">
        <f>IF(D112=0,0,ROUND(E112/D112*100,0))</f>
        <v/>
      </c>
    </row>
    <row r="113">
      <c r="A113" s="24" t="inlineStr"/>
      <c r="B113" s="24" t="inlineStr"/>
      <c r="C113" s="24" t="inlineStr"/>
      <c r="D113" s="25" t="inlineStr"/>
      <c r="E113" s="25" t="inlineStr"/>
      <c r="F113" s="25">
        <f>D113-E113</f>
        <v/>
      </c>
      <c r="G113" s="26">
        <f>IF(D113=0,0,ROUND(E113/D113*100,0))</f>
        <v/>
      </c>
    </row>
    <row r="114">
      <c r="A114" s="24" t="inlineStr"/>
      <c r="B114" s="24" t="inlineStr"/>
      <c r="C114" s="24" t="inlineStr"/>
      <c r="D114" s="25" t="inlineStr"/>
      <c r="E114" s="25" t="inlineStr"/>
      <c r="F114" s="25">
        <f>D114-E114</f>
        <v/>
      </c>
      <c r="G114" s="26">
        <f>IF(D114=0,0,ROUND(E114/D114*100,0))</f>
        <v/>
      </c>
    </row>
    <row r="115">
      <c r="A115" s="32" t="inlineStr">
        <is>
          <t>심리경향성</t>
        </is>
      </c>
      <c r="B115" s="32" t="inlineStr">
        <is>
          <t>김용세</t>
        </is>
      </c>
      <c r="C115" s="32" t="inlineStr"/>
      <c r="D115" s="33" t="inlineStr"/>
      <c r="E115" s="33" t="inlineStr"/>
      <c r="F115" s="33">
        <f>D115-E115</f>
        <v/>
      </c>
      <c r="G115" s="34">
        <f>IF(D115=0,0,ROUND(E115/D115*100,0))</f>
        <v/>
      </c>
    </row>
    <row r="116">
      <c r="A116" s="24" t="inlineStr">
        <is>
          <t>인건비</t>
        </is>
      </c>
      <c r="B116" s="24" t="inlineStr">
        <is>
          <t>일용임금</t>
        </is>
      </c>
      <c r="C116" s="24" t="inlineStr">
        <is>
          <t>일용임금</t>
        </is>
      </c>
      <c r="D116" s="25" t="n">
        <v>1256007740</v>
      </c>
      <c r="E116" s="25" t="n">
        <v>0</v>
      </c>
      <c r="F116" s="25">
        <f>D116-E116</f>
        <v/>
      </c>
      <c r="G116" s="26">
        <f>IF(D116=0,0,ROUND(E116/D116*100,0))</f>
        <v/>
      </c>
    </row>
    <row r="117">
      <c r="A117" s="24" t="inlineStr">
        <is>
          <t>민간이전</t>
        </is>
      </c>
      <c r="B117" s="24" t="inlineStr">
        <is>
          <t>고용부담금</t>
        </is>
      </c>
      <c r="C117" s="24" t="inlineStr">
        <is>
          <t>일용직 고용부담금</t>
        </is>
      </c>
      <c r="D117" s="25" t="n">
        <v>277035006</v>
      </c>
      <c r="E117" s="25" t="n">
        <v>0</v>
      </c>
      <c r="F117" s="25">
        <f>D117-E117</f>
        <v/>
      </c>
      <c r="G117" s="26">
        <f>IF(D117=0,0,ROUND(E117/D117*100,0))</f>
        <v/>
      </c>
    </row>
    <row r="118">
      <c r="A118" s="27" t="inlineStr">
        <is>
          <t>운영비</t>
        </is>
      </c>
      <c r="B118" s="27" t="inlineStr">
        <is>
          <t>일반수용비</t>
        </is>
      </c>
      <c r="C118" s="24" t="inlineStr">
        <is>
          <t>지급수수료</t>
        </is>
      </c>
      <c r="D118" s="25" t="n">
        <v>82900000</v>
      </c>
      <c r="E118" s="25" t="n">
        <v>430000</v>
      </c>
      <c r="F118" s="25">
        <f>D118-E118</f>
        <v/>
      </c>
      <c r="G118" s="26">
        <f>IF(D118=0,0,ROUND(E118/D118*100,0))</f>
        <v/>
      </c>
    </row>
    <row r="119">
      <c r="A119" s="24" t="n"/>
      <c r="B119" s="24" t="n"/>
      <c r="C119" s="24" t="inlineStr">
        <is>
          <t>도서인쇄비</t>
        </is>
      </c>
      <c r="D119" s="25" t="n">
        <v>37000000</v>
      </c>
      <c r="E119" s="25" t="n">
        <v>0</v>
      </c>
      <c r="F119" s="25">
        <f>D119-E119</f>
        <v/>
      </c>
      <c r="G119" s="26">
        <f>IF(D119=0,0,ROUND(E119/D119*100,0))</f>
        <v/>
      </c>
    </row>
    <row r="120">
      <c r="A120" s="24" t="n"/>
      <c r="B120" s="24" t="n"/>
      <c r="C120" s="24" t="inlineStr">
        <is>
          <t>소모품비</t>
        </is>
      </c>
      <c r="D120" s="25" t="n">
        <v>29347216</v>
      </c>
      <c r="E120" s="25" t="n">
        <v>0</v>
      </c>
      <c r="F120" s="25">
        <f>D120-E120</f>
        <v/>
      </c>
      <c r="G120" s="26">
        <f>IF(D120=0,0,ROUND(E120/D120*100,0))</f>
        <v/>
      </c>
    </row>
    <row r="121">
      <c r="A121" s="24" t="n"/>
      <c r="B121" s="24" t="n"/>
      <c r="C121" s="24" t="inlineStr">
        <is>
          <t>홍보비</t>
        </is>
      </c>
      <c r="D121" s="25" t="n">
        <v>0</v>
      </c>
      <c r="E121" s="25" t="n">
        <v>0</v>
      </c>
      <c r="F121" s="25">
        <f>D121-E121</f>
        <v/>
      </c>
      <c r="G121" s="26">
        <f>IF(D121=0,0,ROUND(E121/D121*100,0))</f>
        <v/>
      </c>
    </row>
    <row r="122">
      <c r="A122" s="24" t="n"/>
      <c r="B122" s="27" t="inlineStr">
        <is>
          <t>공공요금및제세</t>
        </is>
      </c>
      <c r="C122" s="24" t="inlineStr">
        <is>
          <t>제세공과금</t>
        </is>
      </c>
      <c r="D122" s="25" t="n">
        <v>6460038</v>
      </c>
      <c r="E122" s="25" t="n">
        <v>0</v>
      </c>
      <c r="F122" s="25">
        <f>D122-E122</f>
        <v/>
      </c>
      <c r="G122" s="26">
        <f>IF(D122=0,0,ROUND(E122/D122*100,0))</f>
        <v/>
      </c>
    </row>
    <row r="123">
      <c r="A123" s="24" t="n"/>
      <c r="B123" s="24" t="n"/>
      <c r="C123" s="24" t="inlineStr">
        <is>
          <t>통신비</t>
        </is>
      </c>
      <c r="D123" s="25" t="n">
        <v>700000</v>
      </c>
      <c r="E123" s="25" t="n">
        <v>0</v>
      </c>
      <c r="F123" s="25">
        <f>D123-E123</f>
        <v/>
      </c>
      <c r="G123" s="26">
        <f>IF(D123=0,0,ROUND(E123/D123*100,0))</f>
        <v/>
      </c>
    </row>
    <row r="124">
      <c r="A124" s="24" t="n"/>
      <c r="B124" s="24" t="n"/>
      <c r="C124" s="24" t="inlineStr">
        <is>
          <t>보험료</t>
        </is>
      </c>
      <c r="D124" s="25" t="n">
        <v>0</v>
      </c>
      <c r="E124" s="25" t="n">
        <v>0</v>
      </c>
      <c r="F124" s="25">
        <f>D124-E124</f>
        <v/>
      </c>
      <c r="G124" s="26">
        <f>IF(D124=0,0,ROUND(E124/D124*100,0))</f>
        <v/>
      </c>
    </row>
    <row r="125">
      <c r="A125" s="24" t="n"/>
      <c r="B125" s="24" t="inlineStr">
        <is>
          <t>피복비</t>
        </is>
      </c>
      <c r="C125" s="24" t="inlineStr">
        <is>
          <t>피복비</t>
        </is>
      </c>
      <c r="D125" s="25" t="n">
        <v>23400000</v>
      </c>
      <c r="E125" s="25" t="n">
        <v>0</v>
      </c>
      <c r="F125" s="25">
        <f>D125-E125</f>
        <v/>
      </c>
      <c r="G125" s="26">
        <f>IF(D125=0,0,ROUND(E125/D125*100,0))</f>
        <v/>
      </c>
    </row>
    <row r="126">
      <c r="A126" s="24" t="n"/>
      <c r="B126" s="24" t="inlineStr">
        <is>
          <t>임차료</t>
        </is>
      </c>
      <c r="C126" s="24" t="inlineStr">
        <is>
          <t>임차료</t>
        </is>
      </c>
      <c r="D126" s="25" t="n">
        <v>387000000</v>
      </c>
      <c r="E126" s="25" t="n">
        <v>0</v>
      </c>
      <c r="F126" s="25">
        <f>D126-E126</f>
        <v/>
      </c>
      <c r="G126" s="26">
        <f>IF(D126=0,0,ROUND(E126/D126*100,0))</f>
        <v/>
      </c>
    </row>
    <row r="127">
      <c r="A127" s="24" t="n"/>
      <c r="B127" s="24" t="inlineStr">
        <is>
          <t>유류비</t>
        </is>
      </c>
      <c r="C127" s="24" t="inlineStr">
        <is>
          <t>유류비</t>
        </is>
      </c>
      <c r="D127" s="25" t="n">
        <v>17400000</v>
      </c>
      <c r="E127" s="25" t="n">
        <v>0</v>
      </c>
      <c r="F127" s="25">
        <f>D127-E127</f>
        <v/>
      </c>
      <c r="G127" s="26">
        <f>IF(D127=0,0,ROUND(E127/D127*100,0))</f>
        <v/>
      </c>
    </row>
    <row r="128">
      <c r="A128" s="24" t="n"/>
      <c r="B128" s="24" t="inlineStr">
        <is>
          <t>시설장비유지비</t>
        </is>
      </c>
      <c r="C128" s="24" t="inlineStr">
        <is>
          <t>시설장비유지비</t>
        </is>
      </c>
      <c r="D128" s="25" t="n">
        <v>5000000</v>
      </c>
      <c r="E128" s="25" t="n">
        <v>0</v>
      </c>
      <c r="F128" s="25">
        <f>D128-E128</f>
        <v/>
      </c>
      <c r="G128" s="26">
        <f>IF(D128=0,0,ROUND(E128/D128*100,0))</f>
        <v/>
      </c>
    </row>
    <row r="129">
      <c r="A129" s="24" t="n"/>
      <c r="B129" s="27" t="inlineStr">
        <is>
          <t>복리후생비</t>
        </is>
      </c>
      <c r="C129" s="24" t="inlineStr">
        <is>
          <t>급여성복리후생비(일용직)</t>
        </is>
      </c>
      <c r="D129" s="25" t="n">
        <v>19800000</v>
      </c>
      <c r="E129" s="25" t="n">
        <v>0</v>
      </c>
      <c r="F129" s="25">
        <f>D129-E129</f>
        <v/>
      </c>
      <c r="G129" s="26">
        <f>IF(D129=0,0,ROUND(E129/D129*100,0))</f>
        <v/>
      </c>
    </row>
    <row r="130">
      <c r="A130" s="24" t="n"/>
      <c r="B130" s="24" t="n"/>
      <c r="C130" s="24" t="inlineStr">
        <is>
          <t>일용직 비급여성비용</t>
        </is>
      </c>
      <c r="D130" s="25" t="n">
        <v>11550000</v>
      </c>
      <c r="E130" s="25" t="n">
        <v>0</v>
      </c>
      <c r="F130" s="25">
        <f>D130-E130</f>
        <v/>
      </c>
      <c r="G130" s="26">
        <f>IF(D130=0,0,ROUND(E130/D130*100,0))</f>
        <v/>
      </c>
    </row>
    <row r="131">
      <c r="A131" s="24" t="n"/>
      <c r="B131" s="27" t="inlineStr">
        <is>
          <t>일반용역비</t>
        </is>
      </c>
      <c r="C131" s="24" t="inlineStr">
        <is>
          <t>행사비</t>
        </is>
      </c>
      <c r="D131" s="25" t="n">
        <v>0</v>
      </c>
      <c r="E131" s="25" t="n">
        <v>0</v>
      </c>
      <c r="F131" s="25">
        <f>D131-E131</f>
        <v/>
      </c>
      <c r="G131" s="26">
        <f>IF(D131=0,0,ROUND(E131/D131*100,0))</f>
        <v/>
      </c>
    </row>
    <row r="132">
      <c r="A132" s="24" t="n"/>
      <c r="B132" s="24" t="n"/>
      <c r="C132" s="24" t="inlineStr">
        <is>
          <t>일반용역비</t>
        </is>
      </c>
      <c r="D132" s="25" t="n">
        <v>281000000</v>
      </c>
      <c r="E132" s="25" t="n">
        <v>0</v>
      </c>
      <c r="F132" s="25">
        <f>D132-E132</f>
        <v/>
      </c>
      <c r="G132" s="26">
        <f>IF(D132=0,0,ROUND(E132/D132*100,0))</f>
        <v/>
      </c>
    </row>
    <row r="133">
      <c r="A133" s="27" t="inlineStr">
        <is>
          <t>여비</t>
        </is>
      </c>
      <c r="B133" s="24" t="inlineStr">
        <is>
          <t>국내여비</t>
        </is>
      </c>
      <c r="C133" s="24" t="inlineStr">
        <is>
          <t>국내여비</t>
        </is>
      </c>
      <c r="D133" s="25" t="n">
        <v>220000000</v>
      </c>
      <c r="E133" s="25" t="n">
        <v>0</v>
      </c>
      <c r="F133" s="25">
        <f>D133-E133</f>
        <v/>
      </c>
      <c r="G133" s="26">
        <f>IF(D133=0,0,ROUND(E133/D133*100,0))</f>
        <v/>
      </c>
    </row>
    <row r="134">
      <c r="A134" s="24" t="n"/>
      <c r="B134" s="24" t="inlineStr">
        <is>
          <t>국외여비</t>
        </is>
      </c>
      <c r="C134" s="24" t="inlineStr">
        <is>
          <t>국외업무여비</t>
        </is>
      </c>
      <c r="D134" s="25" t="n">
        <v>36000000</v>
      </c>
      <c r="E134" s="25" t="n">
        <v>56420</v>
      </c>
      <c r="F134" s="25">
        <f>D134-E134</f>
        <v/>
      </c>
      <c r="G134" s="26">
        <f>IF(D134=0,0,ROUND(E134/D134*100,0))</f>
        <v/>
      </c>
    </row>
    <row r="135">
      <c r="A135" s="27" t="inlineStr">
        <is>
          <t>업무추진비</t>
        </is>
      </c>
      <c r="B135" s="27" t="inlineStr">
        <is>
          <t>사업추진비</t>
        </is>
      </c>
      <c r="C135" s="24" t="inlineStr">
        <is>
          <t>사업추진비</t>
        </is>
      </c>
      <c r="D135" s="25" t="n">
        <v>29400000</v>
      </c>
      <c r="E135" s="25" t="n">
        <v>0</v>
      </c>
      <c r="F135" s="25">
        <f>D135-E135</f>
        <v/>
      </c>
      <c r="G135" s="26">
        <f>IF(D135=0,0,ROUND(E135/D135*100,0))</f>
        <v/>
      </c>
    </row>
    <row r="136">
      <c r="A136" s="24" t="n"/>
      <c r="B136" s="24" t="n"/>
      <c r="C136" s="24" t="inlineStr">
        <is>
          <t>회의비</t>
        </is>
      </c>
      <c r="D136" s="25" t="n">
        <v>0</v>
      </c>
      <c r="E136" s="25" t="n">
        <v>0</v>
      </c>
      <c r="F136" s="25">
        <f>D136-E136</f>
        <v/>
      </c>
      <c r="G136" s="26">
        <f>IF(D136=0,0,ROUND(E136/D136*100,0))</f>
        <v/>
      </c>
    </row>
    <row r="137">
      <c r="A137" s="24" t="inlineStr">
        <is>
          <t>연구개발비</t>
        </is>
      </c>
      <c r="B137" s="24" t="inlineStr">
        <is>
          <t>연구개발비</t>
        </is>
      </c>
      <c r="C137" s="24" t="inlineStr">
        <is>
          <t>연구개발비</t>
        </is>
      </c>
      <c r="D137" s="25" t="n">
        <v>0</v>
      </c>
      <c r="E137" s="25" t="n">
        <v>0</v>
      </c>
      <c r="F137" s="25">
        <f>D137-E137</f>
        <v/>
      </c>
      <c r="G137" s="26">
        <f>IF(D137=0,0,ROUND(E137/D137*100,0))</f>
        <v/>
      </c>
    </row>
    <row r="138">
      <c r="A138" s="24" t="inlineStr">
        <is>
          <t>유형자산</t>
        </is>
      </c>
      <c r="B138" s="24" t="inlineStr">
        <is>
          <t>자산취득비</t>
        </is>
      </c>
      <c r="C138" s="24" t="inlineStr">
        <is>
          <t>자산취득비</t>
        </is>
      </c>
      <c r="D138" s="25" t="n">
        <v>0</v>
      </c>
      <c r="E138" s="25" t="n">
        <v>0</v>
      </c>
      <c r="F138" s="25">
        <f>D138-E138</f>
        <v/>
      </c>
      <c r="G138" s="26">
        <f>IF(D138=0,0,ROUND(E138/D138*100,0))</f>
        <v/>
      </c>
    </row>
    <row r="139">
      <c r="A139" s="24" t="inlineStr"/>
      <c r="B139" s="24" t="inlineStr"/>
      <c r="C139" s="24" t="inlineStr"/>
      <c r="D139" s="25" t="inlineStr"/>
      <c r="E139" s="25" t="inlineStr"/>
      <c r="F139" s="25">
        <f>D139-E139</f>
        <v/>
      </c>
      <c r="G139" s="26">
        <f>IF(D139=0,0,ROUND(E139/D139*100,0))</f>
        <v/>
      </c>
    </row>
    <row r="140">
      <c r="A140" s="24" t="inlineStr"/>
      <c r="B140" s="24" t="inlineStr"/>
      <c r="C140" s="24" t="inlineStr"/>
      <c r="D140" s="25" t="inlineStr"/>
      <c r="E140" s="25" t="inlineStr"/>
      <c r="F140" s="25">
        <f>D140-E140</f>
        <v/>
      </c>
      <c r="G140" s="26">
        <f>IF(D140=0,0,ROUND(E140/D140*100,0))</f>
        <v/>
      </c>
    </row>
  </sheetData>
  <mergeCells count="40">
    <mergeCell ref="A79:A80"/>
    <mergeCell ref="B47:B48"/>
    <mergeCell ref="B131:B132"/>
    <mergeCell ref="B18:B19"/>
    <mergeCell ref="A51:A52"/>
    <mergeCell ref="A105:A106"/>
    <mergeCell ref="B73:B74"/>
    <mergeCell ref="B101:B102"/>
    <mergeCell ref="B62:B65"/>
    <mergeCell ref="A133:A134"/>
    <mergeCell ref="A118:A132"/>
    <mergeCell ref="B66:B68"/>
    <mergeCell ref="A90:A104"/>
    <mergeCell ref="B94:B96"/>
    <mergeCell ref="B107:B108"/>
    <mergeCell ref="A135:A136"/>
    <mergeCell ref="B122:B124"/>
    <mergeCell ref="B103:B104"/>
    <mergeCell ref="A22:A23"/>
    <mergeCell ref="B118:B121"/>
    <mergeCell ref="B34:B37"/>
    <mergeCell ref="A20:A21"/>
    <mergeCell ref="A77:A78"/>
    <mergeCell ref="A5:A19"/>
    <mergeCell ref="B129:B130"/>
    <mergeCell ref="B45:B46"/>
    <mergeCell ref="B5:B8"/>
    <mergeCell ref="A62:A76"/>
    <mergeCell ref="B79:B80"/>
    <mergeCell ref="B51:B52"/>
    <mergeCell ref="B75:B76"/>
    <mergeCell ref="B22:B23"/>
    <mergeCell ref="B135:B136"/>
    <mergeCell ref="A34:A48"/>
    <mergeCell ref="B9:B11"/>
    <mergeCell ref="B16:B17"/>
    <mergeCell ref="A49:A50"/>
    <mergeCell ref="A107:A108"/>
    <mergeCell ref="B38:B40"/>
    <mergeCell ref="B90:B93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36"/>
  <sheetViews>
    <sheetView workbookViewId="0">
      <selection activeCell="A1" sqref="A1"/>
    </sheetView>
  </sheetViews>
  <sheetFormatPr baseColWidth="8" defaultRowHeight="15"/>
  <cols>
    <col width="12" customWidth="1" min="1" max="1"/>
    <col width="15" customWidth="1" min="2" max="2"/>
    <col width="10" customWidth="1" min="3" max="3"/>
    <col width="50" customWidth="1" min="4" max="4"/>
    <col width="12" customWidth="1" min="5" max="5"/>
    <col width="15" customWidth="1" min="6" max="6"/>
    <col width="15" customWidth="1" min="7" max="7"/>
  </cols>
  <sheetData>
    <row r="1">
      <c r="A1" s="35" t="inlineStr">
        <is>
          <t>결의서</t>
        </is>
      </c>
      <c r="B1" s="35" t="inlineStr">
        <is>
          <t>발의일자</t>
        </is>
      </c>
      <c r="C1" s="35" t="inlineStr">
        <is>
          <t>번호</t>
        </is>
      </c>
      <c r="D1" s="35" t="inlineStr">
        <is>
          <t>적요</t>
        </is>
      </c>
      <c r="E1" s="35" t="inlineStr">
        <is>
          <t>작성자</t>
        </is>
      </c>
      <c r="F1" s="35" t="inlineStr">
        <is>
          <t>총지급액</t>
        </is>
      </c>
      <c r="G1" s="35" t="inlineStr">
        <is>
          <t>예산과목</t>
        </is>
      </c>
    </row>
    <row r="2">
      <c r="A2" t="inlineStr">
        <is>
          <t>결의서</t>
        </is>
      </c>
      <c r="B2" t="inlineStr">
        <is>
          <t>2025-06-04</t>
        </is>
      </c>
      <c r="C2" t="n">
        <v>2511</v>
      </c>
      <c r="D2" t="inlineStr">
        <is>
          <t>25 차세대 국내여비(제천기계체조)_박상헌(0606~07)</t>
        </is>
      </c>
      <c r="E2" t="inlineStr">
        <is>
          <t>조두현</t>
        </is>
      </c>
      <c r="F2" t="n">
        <v>75000</v>
      </c>
      <c r="G2" t="inlineStr">
        <is>
          <t>국내여비</t>
        </is>
      </c>
    </row>
    <row r="3">
      <c r="A3" t="inlineStr">
        <is>
          <t>결의서</t>
        </is>
      </c>
      <c r="B3" t="inlineStr">
        <is>
          <t>2025-06-05</t>
        </is>
      </c>
      <c r="C3" t="n">
        <v>2035</v>
      </c>
      <c r="D3" t="inlineStr">
        <is>
          <t>25 차세대 국내여비(주유/소년체전)_박상헌,김용세(0517~18)</t>
        </is>
      </c>
      <c r="E3" t="inlineStr">
        <is>
          <t>조두현</t>
        </is>
      </c>
      <c r="F3" t="n">
        <v>80000</v>
      </c>
      <c r="G3" t="inlineStr">
        <is>
          <t>국내여비</t>
        </is>
      </c>
    </row>
    <row r="4">
      <c r="A4" t="inlineStr">
        <is>
          <t>결의서</t>
        </is>
      </c>
      <c r="B4" t="inlineStr">
        <is>
          <t>2025-06-05</t>
        </is>
      </c>
      <c r="C4" t="n">
        <v>2033</v>
      </c>
      <c r="D4" t="inlineStr">
        <is>
          <t>25 차세대 유류비(업무용차량)_조두현(5월)</t>
        </is>
      </c>
      <c r="E4" t="inlineStr">
        <is>
          <t>조두현</t>
        </is>
      </c>
      <c r="F4" t="n">
        <v>517956</v>
      </c>
      <c r="G4" t="inlineStr">
        <is>
          <t>유류비</t>
        </is>
      </c>
    </row>
    <row r="5">
      <c r="A5" t="inlineStr">
        <is>
          <t>결의서</t>
        </is>
      </c>
      <c r="B5" t="inlineStr">
        <is>
          <t>2025-06-09</t>
        </is>
      </c>
      <c r="C5" t="n">
        <v>2051</v>
      </c>
      <c r="D5" t="inlineStr">
        <is>
          <t>25 차세대 사업추진비(스쿼시심리상담)_현하경(0526)</t>
        </is>
      </c>
      <c r="E5" t="inlineStr">
        <is>
          <t>조두현</t>
        </is>
      </c>
      <c r="F5" t="n">
        <v>19500</v>
      </c>
      <c r="G5" t="inlineStr">
        <is>
          <t>사업추진비</t>
        </is>
      </c>
    </row>
    <row r="6">
      <c r="A6" t="inlineStr">
        <is>
          <t>결의서</t>
        </is>
      </c>
      <c r="B6" t="inlineStr">
        <is>
          <t>2025-06-09</t>
        </is>
      </c>
      <c r="C6" t="n">
        <v>2052</v>
      </c>
      <c r="D6" t="inlineStr">
        <is>
          <t>25 차세대 사업추진비(스쿼시심리상담)_박성무(0526)</t>
        </is>
      </c>
      <c r="E6" t="inlineStr">
        <is>
          <t>조두현</t>
        </is>
      </c>
      <c r="F6" t="n">
        <v>16300</v>
      </c>
      <c r="G6" t="inlineStr">
        <is>
          <t>사업추진비</t>
        </is>
      </c>
    </row>
    <row r="7">
      <c r="A7" t="inlineStr">
        <is>
          <t>결의서</t>
        </is>
      </c>
      <c r="B7" t="inlineStr">
        <is>
          <t>2025-06-09</t>
        </is>
      </c>
      <c r="C7" t="n">
        <v>2053</v>
      </c>
      <c r="D7" t="inlineStr">
        <is>
          <t>25 차세대 사업추진비(스쿼시심리상담)_백성현(0527)</t>
        </is>
      </c>
      <c r="E7" t="inlineStr">
        <is>
          <t>조두현</t>
        </is>
      </c>
      <c r="F7" t="n">
        <v>19600</v>
      </c>
      <c r="G7" t="inlineStr">
        <is>
          <t>사업추진비</t>
        </is>
      </c>
    </row>
    <row r="8">
      <c r="A8" t="inlineStr">
        <is>
          <t>결의서</t>
        </is>
      </c>
      <c r="B8" t="inlineStr">
        <is>
          <t>2025-06-09</t>
        </is>
      </c>
      <c r="C8" t="n">
        <v>2054</v>
      </c>
      <c r="D8" t="inlineStr">
        <is>
          <t>25 차세대 사업추진비(스쿼시심리상담)_박성무(0527)</t>
        </is>
      </c>
      <c r="E8" t="inlineStr">
        <is>
          <t>조두현</t>
        </is>
      </c>
      <c r="F8" t="n">
        <v>14100</v>
      </c>
      <c r="G8" t="inlineStr">
        <is>
          <t>사업추진비</t>
        </is>
      </c>
    </row>
    <row r="9">
      <c r="A9" t="inlineStr">
        <is>
          <t>결의서</t>
        </is>
      </c>
      <c r="B9" t="inlineStr">
        <is>
          <t>2025-06-10</t>
        </is>
      </c>
      <c r="C9" t="n">
        <v>2711</v>
      </c>
      <c r="D9" t="inlineStr">
        <is>
          <t>25 차세대 국내여비(인제레슬링)_김용세(0611)</t>
        </is>
      </c>
      <c r="E9" t="inlineStr">
        <is>
          <t>조두현</t>
        </is>
      </c>
      <c r="F9" t="n">
        <v>37500</v>
      </c>
      <c r="G9" t="inlineStr">
        <is>
          <t>국내여비</t>
        </is>
      </c>
    </row>
    <row r="10">
      <c r="A10" t="inlineStr">
        <is>
          <t>결의서</t>
        </is>
      </c>
      <c r="B10" t="inlineStr">
        <is>
          <t>2025-06-12</t>
        </is>
      </c>
      <c r="C10" t="n">
        <v>2146</v>
      </c>
      <c r="D10" t="inlineStr">
        <is>
          <t>25 차세대 임차료(휴대용와이파이)_조두현(4월-5월)</t>
        </is>
      </c>
      <c r="E10" t="inlineStr">
        <is>
          <t>조두현</t>
        </is>
      </c>
      <c r="F10" t="n">
        <v>330000</v>
      </c>
      <c r="G10" t="inlineStr">
        <is>
          <t>임차료</t>
        </is>
      </c>
    </row>
    <row r="11">
      <c r="A11" t="inlineStr">
        <is>
          <t>결의서</t>
        </is>
      </c>
      <c r="B11" t="inlineStr">
        <is>
          <t>2025-06-12</t>
        </is>
      </c>
      <c r="C11" t="n">
        <v>2145</v>
      </c>
      <c r="D11" t="inlineStr">
        <is>
          <t>25 차세대 소모품비(체력지원)_조두현(0526)</t>
        </is>
      </c>
      <c r="E11" t="inlineStr">
        <is>
          <t>조두현</t>
        </is>
      </c>
      <c r="F11" t="n">
        <v>1543000</v>
      </c>
      <c r="G11" t="inlineStr">
        <is>
          <t>소모품비</t>
        </is>
      </c>
    </row>
    <row r="12">
      <c r="A12" t="inlineStr">
        <is>
          <t>결의서</t>
        </is>
      </c>
      <c r="B12" t="inlineStr">
        <is>
          <t>2025-06-18</t>
        </is>
      </c>
      <c r="C12" t="n">
        <v>2229</v>
      </c>
      <c r="D12" t="inlineStr">
        <is>
          <t>25 차세대 국외업무여비(베트남레슬링)_박원일,곽태진,박선재(0621~27)</t>
        </is>
      </c>
      <c r="E12" t="inlineStr">
        <is>
          <t>조두현</t>
        </is>
      </c>
      <c r="F12" t="n">
        <v>1810800</v>
      </c>
      <c r="G12" t="inlineStr">
        <is>
          <t>국외업무여비</t>
        </is>
      </c>
    </row>
    <row r="13">
      <c r="A13" t="inlineStr">
        <is>
          <t>결의서</t>
        </is>
      </c>
      <c r="B13" t="inlineStr">
        <is>
          <t>2025-06-19</t>
        </is>
      </c>
      <c r="C13" t="n">
        <v>2249</v>
      </c>
      <c r="D13" t="inlineStr">
        <is>
          <t>25 차세대 국외업무여비(숙박/베트남레슬링)_박원일,곽태진,박원일(0621~27)</t>
        </is>
      </c>
      <c r="E13" t="inlineStr">
        <is>
          <t>조두현</t>
        </is>
      </c>
      <c r="F13" t="n">
        <v>2040860</v>
      </c>
      <c r="G13" t="inlineStr">
        <is>
          <t>국외업무여비</t>
        </is>
      </c>
    </row>
    <row r="14">
      <c r="A14" t="inlineStr">
        <is>
          <t>결의서</t>
        </is>
      </c>
      <c r="B14" t="inlineStr">
        <is>
          <t>2025-06-19</t>
        </is>
      </c>
      <c r="C14" t="n">
        <v>2262</v>
      </c>
      <c r="D14" t="inlineStr">
        <is>
          <t>25 차세대 국외업무여비(항공권/베트남레슬링)_박원일,곽태진,박선재(0621~27)</t>
        </is>
      </c>
      <c r="E14" t="inlineStr">
        <is>
          <t>조두현</t>
        </is>
      </c>
      <c r="F14" t="n">
        <v>1380500</v>
      </c>
      <c r="G14" t="inlineStr">
        <is>
          <t>국외업무여비</t>
        </is>
      </c>
    </row>
    <row r="15">
      <c r="A15" t="inlineStr">
        <is>
          <t>결의서</t>
        </is>
      </c>
      <c r="B15" t="inlineStr">
        <is>
          <t>2025-06-23</t>
        </is>
      </c>
      <c r="C15" t="n">
        <v>2301</v>
      </c>
      <c r="D15" t="inlineStr">
        <is>
          <t>25 차세대 지급수수료(조달수수료)_조두현(0610)</t>
        </is>
      </c>
      <c r="E15" t="inlineStr">
        <is>
          <t>조두현</t>
        </is>
      </c>
      <c r="F15" t="n">
        <v>670600</v>
      </c>
      <c r="G15" t="inlineStr">
        <is>
          <t>지급수수료</t>
        </is>
      </c>
    </row>
    <row r="16">
      <c r="A16" t="inlineStr">
        <is>
          <t>결의서</t>
        </is>
      </c>
      <c r="B16" t="inlineStr">
        <is>
          <t>2025-06-27</t>
        </is>
      </c>
      <c r="C16" t="n">
        <v>2631</v>
      </c>
      <c r="D16" t="inlineStr">
        <is>
          <t>25 차세대 국내여비(필드하키)_홍영표외6명(0630~0702)</t>
        </is>
      </c>
      <c r="E16" t="inlineStr">
        <is>
          <t>조두현</t>
        </is>
      </c>
      <c r="F16" t="n">
        <v>787500</v>
      </c>
      <c r="G16" t="inlineStr">
        <is>
          <t>국내여비</t>
        </is>
      </c>
    </row>
    <row r="17">
      <c r="A17" t="inlineStr">
        <is>
          <t>결의서</t>
        </is>
      </c>
      <c r="B17" t="inlineStr">
        <is>
          <t>2025-07-01</t>
        </is>
      </c>
      <c r="C17" t="n">
        <v>2512</v>
      </c>
      <c r="D17" t="inlineStr">
        <is>
          <t>25 차세대 국내여비(주유/제천기계체조)_박상헌(0606~07)</t>
        </is>
      </c>
      <c r="E17" t="inlineStr">
        <is>
          <t>조두현</t>
        </is>
      </c>
      <c r="F17" t="n">
        <v>30000</v>
      </c>
      <c r="G17" t="inlineStr">
        <is>
          <t>국내여비</t>
        </is>
      </c>
    </row>
    <row r="18">
      <c r="A18" t="inlineStr">
        <is>
          <t>결의서</t>
        </is>
      </c>
      <c r="B18" t="inlineStr">
        <is>
          <t>2025-07-02</t>
        </is>
      </c>
      <c r="C18" t="n">
        <v>2576</v>
      </c>
      <c r="D18" t="inlineStr">
        <is>
          <t>25 차세대 시설장비유지비(모니터)_조두현(0630)</t>
        </is>
      </c>
      <c r="E18" t="inlineStr">
        <is>
          <t>조두현</t>
        </is>
      </c>
      <c r="F18" t="n">
        <v>432000</v>
      </c>
      <c r="G18" t="inlineStr">
        <is>
          <t>시설장비유지비</t>
        </is>
      </c>
    </row>
    <row r="19">
      <c r="A19" t="inlineStr">
        <is>
          <t>결의서</t>
        </is>
      </c>
      <c r="B19" t="inlineStr">
        <is>
          <t>2025-07-03</t>
        </is>
      </c>
      <c r="C19" t="n">
        <v>2592</v>
      </c>
      <c r="D19" t="inlineStr">
        <is>
          <t>25 차세대 지급수수료(차량관리)_조두현(0625)</t>
        </is>
      </c>
      <c r="E19" t="inlineStr">
        <is>
          <t>조두현</t>
        </is>
      </c>
      <c r="F19" t="n">
        <v>1243000</v>
      </c>
      <c r="G19" t="inlineStr">
        <is>
          <t>지급수수료</t>
        </is>
      </c>
    </row>
    <row r="20">
      <c r="A20" t="inlineStr">
        <is>
          <t>결의서</t>
        </is>
      </c>
      <c r="B20" t="inlineStr">
        <is>
          <t>2025-07-03</t>
        </is>
      </c>
      <c r="C20" t="n">
        <v>2596</v>
      </c>
      <c r="D20" t="inlineStr">
        <is>
          <t>25 차세대 지급수수료(다이렉트센드)_조두현(0612)</t>
        </is>
      </c>
      <c r="E20" t="inlineStr">
        <is>
          <t>조두현</t>
        </is>
      </c>
      <c r="F20" t="n">
        <v>44000</v>
      </c>
      <c r="G20" t="inlineStr">
        <is>
          <t>지급수수료</t>
        </is>
      </c>
    </row>
    <row r="21">
      <c r="A21" t="inlineStr">
        <is>
          <t>결의서</t>
        </is>
      </c>
      <c r="B21" t="inlineStr">
        <is>
          <t>2025-07-03</t>
        </is>
      </c>
      <c r="C21" t="n">
        <v>2600</v>
      </c>
      <c r="D21" t="inlineStr">
        <is>
          <t>25 차세대 소모품비(칼라콘)_조두현(0604)</t>
        </is>
      </c>
      <c r="E21" t="inlineStr">
        <is>
          <t>조두현</t>
        </is>
      </c>
      <c r="F21" t="n">
        <v>80000</v>
      </c>
      <c r="G21" t="inlineStr">
        <is>
          <t>소모품비</t>
        </is>
      </c>
    </row>
    <row r="22">
      <c r="A22" t="inlineStr">
        <is>
          <t>결의서</t>
        </is>
      </c>
      <c r="B22" t="inlineStr">
        <is>
          <t>2025-07-03</t>
        </is>
      </c>
      <c r="C22" t="n">
        <v>2585</v>
      </c>
      <c r="D22" t="inlineStr">
        <is>
          <t>25 차세대 사업추진비(생수)_조두현(0624)</t>
        </is>
      </c>
      <c r="E22" t="inlineStr">
        <is>
          <t>조두현</t>
        </is>
      </c>
      <c r="F22" t="n">
        <v>180750</v>
      </c>
      <c r="G22" t="inlineStr">
        <is>
          <t>사업추진비</t>
        </is>
      </c>
    </row>
    <row r="23">
      <c r="A23" t="inlineStr">
        <is>
          <t>결의서</t>
        </is>
      </c>
      <c r="B23" t="inlineStr">
        <is>
          <t>2025-07-03</t>
        </is>
      </c>
      <c r="C23" t="n">
        <v>2587</v>
      </c>
      <c r="D23" t="inlineStr">
        <is>
          <t>25 차세대 소모품비(차량용품)_조두현(0624)</t>
        </is>
      </c>
      <c r="E23" t="inlineStr">
        <is>
          <t>조두현</t>
        </is>
      </c>
      <c r="F23" t="n">
        <v>372300</v>
      </c>
      <c r="G23" t="inlineStr">
        <is>
          <t>소모품비</t>
        </is>
      </c>
    </row>
    <row r="24">
      <c r="A24" t="inlineStr">
        <is>
          <t>결의서</t>
        </is>
      </c>
      <c r="B24" t="inlineStr">
        <is>
          <t>2025-07-03</t>
        </is>
      </c>
      <c r="C24" t="n">
        <v>2589</v>
      </c>
      <c r="D24" t="inlineStr">
        <is>
          <t>25 차세대 소모품비(선풍기)_조두현(0624)</t>
        </is>
      </c>
      <c r="E24" t="inlineStr">
        <is>
          <t>조두현</t>
        </is>
      </c>
      <c r="F24" t="n">
        <v>235070</v>
      </c>
      <c r="G24" t="inlineStr">
        <is>
          <t>소모품비</t>
        </is>
      </c>
    </row>
    <row r="25">
      <c r="A25" t="inlineStr">
        <is>
          <t>결의서</t>
        </is>
      </c>
      <c r="B25" t="inlineStr">
        <is>
          <t>2025-07-04</t>
        </is>
      </c>
      <c r="C25" t="n">
        <v>2627</v>
      </c>
      <c r="D25" t="inlineStr">
        <is>
          <t>25 차세대 일반용역비(G클라우드)_조두현(6월)</t>
        </is>
      </c>
      <c r="E25" t="inlineStr">
        <is>
          <t>조두현</t>
        </is>
      </c>
      <c r="F25" t="n">
        <v>2922480</v>
      </c>
      <c r="G25" t="inlineStr">
        <is>
          <t>일반용역비</t>
        </is>
      </c>
    </row>
    <row r="26">
      <c r="A26" t="inlineStr">
        <is>
          <t>결의서</t>
        </is>
      </c>
      <c r="B26" t="inlineStr">
        <is>
          <t>2025-07-04</t>
        </is>
      </c>
      <c r="C26" t="n">
        <v>2636</v>
      </c>
      <c r="D26" t="inlineStr">
        <is>
          <t>25 차세대 국외업무여비(보험/베트남레슬링)_박원일,곽태진,박선재(0621~27)</t>
        </is>
      </c>
      <c r="E26" t="inlineStr">
        <is>
          <t>조두현</t>
        </is>
      </c>
      <c r="F26" t="n">
        <v>56420</v>
      </c>
      <c r="G26" t="inlineStr">
        <is>
          <t>국외업무여비</t>
        </is>
      </c>
    </row>
    <row r="27">
      <c r="A27" t="inlineStr">
        <is>
          <t>결의서</t>
        </is>
      </c>
      <c r="B27" t="inlineStr">
        <is>
          <t>2025-07-04</t>
        </is>
      </c>
      <c r="C27" t="n">
        <v>2622</v>
      </c>
      <c r="D27" t="inlineStr">
        <is>
          <t>25 차세대 일반용역비(정보넷)_조두현(6월)</t>
        </is>
      </c>
      <c r="E27" t="inlineStr">
        <is>
          <t>조두현</t>
        </is>
      </c>
      <c r="F27" t="n">
        <v>4416660</v>
      </c>
      <c r="G27" t="inlineStr">
        <is>
          <t>일반용역비</t>
        </is>
      </c>
    </row>
    <row r="28">
      <c r="A28" t="inlineStr">
        <is>
          <t>결의서</t>
        </is>
      </c>
      <c r="B28" t="inlineStr">
        <is>
          <t>2025-07-04</t>
        </is>
      </c>
      <c r="C28" t="n">
        <v>2633</v>
      </c>
      <c r="D28" t="inlineStr">
        <is>
          <t>25 차세대 국내여비(숙박/필드하키)_홍영표외6명(0701~0702)</t>
        </is>
      </c>
      <c r="E28" t="inlineStr">
        <is>
          <t>조두현</t>
        </is>
      </c>
      <c r="F28" t="n">
        <v>490000</v>
      </c>
      <c r="G28" t="inlineStr">
        <is>
          <t>국내여비</t>
        </is>
      </c>
    </row>
    <row r="29">
      <c r="A29" t="inlineStr">
        <is>
          <t>결의서</t>
        </is>
      </c>
      <c r="B29" t="inlineStr">
        <is>
          <t>2025-07-04</t>
        </is>
      </c>
      <c r="C29" t="n">
        <v>2635</v>
      </c>
      <c r="D29" t="inlineStr">
        <is>
          <t>25 차세대 국내여비(숙박/필드하키)_홍영표외6명(0630~0701)</t>
        </is>
      </c>
      <c r="E29" t="inlineStr">
        <is>
          <t>조두현</t>
        </is>
      </c>
      <c r="F29" t="n">
        <v>490000</v>
      </c>
      <c r="G29" t="inlineStr">
        <is>
          <t>국내여비</t>
        </is>
      </c>
    </row>
    <row r="30">
      <c r="A30" t="inlineStr">
        <is>
          <t>결의서</t>
        </is>
      </c>
      <c r="B30" t="inlineStr">
        <is>
          <t>2025-07-07</t>
        </is>
      </c>
      <c r="C30" t="n">
        <v>2707</v>
      </c>
      <c r="D30" t="inlineStr">
        <is>
          <t>25 차세대 지급수수료(용달/레슬링)_조두현(0604~18)</t>
        </is>
      </c>
      <c r="E30" t="inlineStr">
        <is>
          <t>조두현</t>
        </is>
      </c>
      <c r="F30" t="n">
        <v>430000</v>
      </c>
      <c r="G30" t="inlineStr">
        <is>
          <t>지급수수료</t>
        </is>
      </c>
    </row>
    <row r="31">
      <c r="A31" t="inlineStr">
        <is>
          <t>결의서</t>
        </is>
      </c>
      <c r="B31" t="inlineStr">
        <is>
          <t>2025-07-07</t>
        </is>
      </c>
      <c r="C31" t="n">
        <v>2704</v>
      </c>
      <c r="D31" t="inlineStr">
        <is>
          <t>25 차세대 사업추진비(배드민턴지도자협의)_김용세(0612)</t>
        </is>
      </c>
      <c r="E31" t="inlineStr">
        <is>
          <t>조두현</t>
        </is>
      </c>
      <c r="F31" t="n">
        <v>56400</v>
      </c>
      <c r="G31" t="inlineStr">
        <is>
          <t>사업추진비</t>
        </is>
      </c>
    </row>
    <row r="32">
      <c r="A32" t="inlineStr">
        <is>
          <t>결의서</t>
        </is>
      </c>
      <c r="B32" t="inlineStr">
        <is>
          <t>2025-07-07</t>
        </is>
      </c>
      <c r="C32" t="n">
        <v>2703</v>
      </c>
      <c r="D32" t="inlineStr">
        <is>
          <t>25 차세대 사업추진비(업무협의)_김용세(0604)</t>
        </is>
      </c>
      <c r="E32" t="inlineStr">
        <is>
          <t>조두현</t>
        </is>
      </c>
      <c r="F32" t="n">
        <v>36600</v>
      </c>
      <c r="G32" t="inlineStr">
        <is>
          <t>사업추진비</t>
        </is>
      </c>
    </row>
    <row r="33">
      <c r="A33" t="inlineStr">
        <is>
          <t>결의서</t>
        </is>
      </c>
      <c r="B33" t="inlineStr">
        <is>
          <t>2025-07-07</t>
        </is>
      </c>
      <c r="C33" t="n">
        <v>2659</v>
      </c>
      <c r="D33" t="inlineStr">
        <is>
          <t>25 차세대 임차료(휴대용와이파이)_조두현(5월-6월)</t>
        </is>
      </c>
      <c r="E33" t="inlineStr">
        <is>
          <t>조두현</t>
        </is>
      </c>
      <c r="F33" t="n">
        <v>330000</v>
      </c>
      <c r="G33" t="inlineStr">
        <is>
          <t>임차료</t>
        </is>
      </c>
    </row>
    <row r="34">
      <c r="A34" t="inlineStr">
        <is>
          <t>결의서</t>
        </is>
      </c>
      <c r="B34" t="inlineStr">
        <is>
          <t>2025-07-07</t>
        </is>
      </c>
      <c r="C34" t="n">
        <v>2705</v>
      </c>
      <c r="D34" t="inlineStr">
        <is>
          <t>25 차세대 사업추진비(지원논의)_길세기(0619)</t>
        </is>
      </c>
      <c r="E34" t="inlineStr">
        <is>
          <t>조두현</t>
        </is>
      </c>
      <c r="F34" t="n">
        <v>310200</v>
      </c>
      <c r="G34" t="inlineStr">
        <is>
          <t>사업추진비</t>
        </is>
      </c>
    </row>
    <row r="35">
      <c r="A35" t="inlineStr">
        <is>
          <t>결의서</t>
        </is>
      </c>
      <c r="B35" t="inlineStr">
        <is>
          <t>2025-07-07</t>
        </is>
      </c>
      <c r="C35" t="n">
        <v>2706</v>
      </c>
      <c r="D35" t="inlineStr">
        <is>
          <t>25 차세대 유류비(업무용차량)_조두현(6월)</t>
        </is>
      </c>
      <c r="E35" t="inlineStr">
        <is>
          <t>조두현</t>
        </is>
      </c>
      <c r="F35" t="n">
        <v>518104</v>
      </c>
      <c r="G35" t="inlineStr">
        <is>
          <t>유류비</t>
        </is>
      </c>
    </row>
    <row r="36">
      <c r="A36" t="inlineStr">
        <is>
          <t>결의서</t>
        </is>
      </c>
      <c r="B36" t="inlineStr">
        <is>
          <t>2025-07-08</t>
        </is>
      </c>
      <c r="C36" t="n">
        <v>2713</v>
      </c>
      <c r="D36" t="inlineStr">
        <is>
          <t>25 차세대 국내여비(주유/인제레슬링)_김용세(0611)</t>
        </is>
      </c>
      <c r="E36" t="inlineStr">
        <is>
          <t>조두현</t>
        </is>
      </c>
      <c r="F36" t="n">
        <v>30000</v>
      </c>
      <c r="G36" t="inlineStr">
        <is>
          <t>국내여비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I12"/>
  <sheetViews>
    <sheetView workbookViewId="0">
      <selection activeCell="A1" sqref="A1"/>
    </sheetView>
  </sheetViews>
  <sheetFormatPr baseColWidth="8" defaultRowHeight="15"/>
  <cols>
    <col width="12" customWidth="1" min="1" max="1"/>
    <col width="15" customWidth="1" min="2" max="2"/>
    <col width="10" customWidth="1" min="3" max="3"/>
    <col width="50" customWidth="1" min="4" max="4"/>
    <col width="12" customWidth="1" min="5" max="5"/>
    <col width="15" customWidth="1" min="6" max="6"/>
    <col width="15" customWidth="1" min="7" max="7"/>
    <col width="15" customWidth="1" min="8" max="8"/>
    <col width="15" customWidth="1" min="9" max="9"/>
  </cols>
  <sheetData>
    <row r="1">
      <c r="A1" s="35" t="inlineStr">
        <is>
          <t>결의서</t>
        </is>
      </c>
      <c r="B1" s="35" t="inlineStr">
        <is>
          <t>발의일자</t>
        </is>
      </c>
      <c r="C1" s="35" t="inlineStr">
        <is>
          <t>번호</t>
        </is>
      </c>
      <c r="D1" s="35" t="inlineStr">
        <is>
          <t>적요</t>
        </is>
      </c>
      <c r="E1" s="35" t="inlineStr">
        <is>
          <t>작성자</t>
        </is>
      </c>
      <c r="F1" s="35" t="inlineStr">
        <is>
          <t>총지급액</t>
        </is>
      </c>
      <c r="G1" s="35" t="inlineStr">
        <is>
          <t>예산과목</t>
        </is>
      </c>
      <c r="H1" s="35" t="inlineStr">
        <is>
          <t>연구자</t>
        </is>
      </c>
      <c r="I1" s="35" t="inlineStr">
        <is>
          <t>반영일</t>
        </is>
      </c>
    </row>
    <row r="2">
      <c r="A2" t="inlineStr">
        <is>
          <t>결의서</t>
        </is>
      </c>
      <c r="B2" t="inlineStr">
        <is>
          <t>2025-07-04</t>
        </is>
      </c>
      <c r="C2" t="n">
        <v>2636</v>
      </c>
      <c r="D2" t="inlineStr">
        <is>
          <t>25 심층연구(심리경향성) 지급수수료(자문회의)_김용세</t>
        </is>
      </c>
      <c r="E2" t="inlineStr">
        <is>
          <t>조두현</t>
        </is>
      </c>
      <c r="F2" t="n">
        <v>56420</v>
      </c>
      <c r="G2" t="inlineStr">
        <is>
          <t>국외업무여비</t>
        </is>
      </c>
      <c r="H2" t="inlineStr">
        <is>
          <t>김용세</t>
        </is>
      </c>
      <c r="I2" t="inlineStr"/>
    </row>
    <row r="3">
      <c r="A3" t="inlineStr">
        <is>
          <t>결의서</t>
        </is>
      </c>
      <c r="B3" t="inlineStr">
        <is>
          <t>2025-07-04</t>
        </is>
      </c>
      <c r="C3" t="n">
        <v>2622</v>
      </c>
      <c r="D3" t="inlineStr">
        <is>
          <t>25 심층연구(AI) 지급수수료(공동연구수당)_박상헌(3/3)</t>
        </is>
      </c>
      <c r="E3" t="inlineStr">
        <is>
          <t>조두현</t>
        </is>
      </c>
      <c r="F3" t="n">
        <v>4416660</v>
      </c>
      <c r="G3" t="inlineStr">
        <is>
          <t>일반용역비</t>
        </is>
      </c>
      <c r="H3" t="inlineStr">
        <is>
          <t>박상헌</t>
        </is>
      </c>
      <c r="I3" t="inlineStr"/>
    </row>
    <row r="4">
      <c r="A4" t="inlineStr">
        <is>
          <t>결의서</t>
        </is>
      </c>
      <c r="B4" t="inlineStr">
        <is>
          <t>2025-07-04</t>
        </is>
      </c>
      <c r="C4" t="n">
        <v>2633</v>
      </c>
      <c r="D4" t="inlineStr">
        <is>
          <t>25 심층연구(AI) 지급수수료(자료처리요원)_박상헌(3/3)</t>
        </is>
      </c>
      <c r="E4" t="inlineStr">
        <is>
          <t>조두현</t>
        </is>
      </c>
      <c r="F4" t="n">
        <v>490000</v>
      </c>
      <c r="G4" t="inlineStr">
        <is>
          <t>국내여비</t>
        </is>
      </c>
      <c r="H4" t="inlineStr">
        <is>
          <t>박상헌</t>
        </is>
      </c>
      <c r="I4" t="inlineStr"/>
    </row>
    <row r="5">
      <c r="A5" t="inlineStr">
        <is>
          <t>결의서</t>
        </is>
      </c>
      <c r="B5" t="inlineStr">
        <is>
          <t>2025-07-04</t>
        </is>
      </c>
      <c r="C5" t="n">
        <v>2635</v>
      </c>
      <c r="D5" t="inlineStr">
        <is>
          <t>25 심층연구(AI) 회의비(프로그램개발)_박상헌(1011)</t>
        </is>
      </c>
      <c r="E5" t="inlineStr">
        <is>
          <t>조두현</t>
        </is>
      </c>
      <c r="F5" t="n">
        <v>490000</v>
      </c>
      <c r="G5" t="inlineStr">
        <is>
          <t>국내여비</t>
        </is>
      </c>
      <c r="H5" t="inlineStr">
        <is>
          <t>박상헌</t>
        </is>
      </c>
      <c r="I5" t="inlineStr"/>
    </row>
    <row r="6">
      <c r="A6" t="inlineStr">
        <is>
          <t>결의서</t>
        </is>
      </c>
      <c r="B6" t="inlineStr">
        <is>
          <t>2025-07-07</t>
        </is>
      </c>
      <c r="C6" t="n">
        <v>2707</v>
      </c>
      <c r="D6" t="inlineStr">
        <is>
          <t>25 심층연구(심리경향성) 회의비(업무협의)_김용세(1002)</t>
        </is>
      </c>
      <c r="E6" t="inlineStr">
        <is>
          <t>조두현</t>
        </is>
      </c>
      <c r="F6" t="n">
        <v>430000</v>
      </c>
      <c r="G6" t="inlineStr">
        <is>
          <t>지급수수료</t>
        </is>
      </c>
      <c r="H6" t="inlineStr">
        <is>
          <t>김용세</t>
        </is>
      </c>
      <c r="I6" t="inlineStr"/>
    </row>
    <row r="7">
      <c r="A7" t="inlineStr">
        <is>
          <t>결의서</t>
        </is>
      </c>
      <c r="B7" t="inlineStr">
        <is>
          <t>2025-07-07</t>
        </is>
      </c>
      <c r="C7" t="n">
        <v>2704</v>
      </c>
      <c r="D7" t="inlineStr">
        <is>
          <t>25 심층연구(근골격계) 지급수수료(채용)_박원일(1030)</t>
        </is>
      </c>
      <c r="E7" t="inlineStr">
        <is>
          <t>조두현</t>
        </is>
      </c>
      <c r="F7" t="n">
        <v>56400</v>
      </c>
      <c r="G7" t="inlineStr">
        <is>
          <t>사업추진비</t>
        </is>
      </c>
      <c r="H7" t="inlineStr">
        <is>
          <t>박원일</t>
        </is>
      </c>
      <c r="I7" t="inlineStr"/>
    </row>
    <row r="8">
      <c r="A8" t="inlineStr">
        <is>
          <t>결의서</t>
        </is>
      </c>
      <c r="B8" t="inlineStr">
        <is>
          <t>2025-07-07</t>
        </is>
      </c>
      <c r="C8" t="n">
        <v>2703</v>
      </c>
      <c r="D8" t="inlineStr">
        <is>
          <t>25 심층연구(AI) 소모품비(연구관리)_박상헌(1031)</t>
        </is>
      </c>
      <c r="E8" t="inlineStr">
        <is>
          <t>조두현</t>
        </is>
      </c>
      <c r="F8" t="n">
        <v>36600</v>
      </c>
      <c r="G8" t="inlineStr">
        <is>
          <t>사업추진비</t>
        </is>
      </c>
      <c r="H8" t="inlineStr">
        <is>
          <t>박상헌</t>
        </is>
      </c>
      <c r="I8" t="inlineStr"/>
    </row>
    <row r="9">
      <c r="A9" t="inlineStr">
        <is>
          <t>결의서</t>
        </is>
      </c>
      <c r="B9" t="inlineStr">
        <is>
          <t>2025-07-07</t>
        </is>
      </c>
      <c r="C9" t="n">
        <v>2659</v>
      </c>
      <c r="D9" t="inlineStr">
        <is>
          <t>25 심층연구(AI) 회의비(연구관리)_박상헌(1030)</t>
        </is>
      </c>
      <c r="E9" t="inlineStr">
        <is>
          <t>조두현</t>
        </is>
      </c>
      <c r="F9" t="n">
        <v>330000</v>
      </c>
      <c r="G9" t="inlineStr">
        <is>
          <t>임차료</t>
        </is>
      </c>
      <c r="H9" t="inlineStr">
        <is>
          <t>박상헌</t>
        </is>
      </c>
      <c r="I9" t="inlineStr"/>
    </row>
    <row r="10">
      <c r="A10" t="inlineStr">
        <is>
          <t>결의서</t>
        </is>
      </c>
      <c r="B10" t="inlineStr">
        <is>
          <t>2025-07-07</t>
        </is>
      </c>
      <c r="C10" t="n">
        <v>2705</v>
      </c>
      <c r="D10" t="inlineStr">
        <is>
          <t>25 심층연구(심리가이드북) 도서인쇄비(책자)_김영숙(1219)</t>
        </is>
      </c>
      <c r="E10" t="inlineStr">
        <is>
          <t>조두현</t>
        </is>
      </c>
      <c r="F10" t="n">
        <v>310200</v>
      </c>
      <c r="G10" t="inlineStr">
        <is>
          <t>사업추진비</t>
        </is>
      </c>
      <c r="H10" t="inlineStr">
        <is>
          <t>김영숙</t>
        </is>
      </c>
      <c r="I10" t="inlineStr"/>
    </row>
    <row r="11">
      <c r="A11" t="inlineStr">
        <is>
          <t>결의서</t>
        </is>
      </c>
      <c r="B11" t="inlineStr">
        <is>
          <t>2025-07-07</t>
        </is>
      </c>
      <c r="C11" t="n">
        <v>2706</v>
      </c>
      <c r="D11" t="inlineStr">
        <is>
          <t>25 심층연구(근골격계) 회의비(결과보고)_박원일(0116)</t>
        </is>
      </c>
      <c r="E11" t="inlineStr">
        <is>
          <t>조두현</t>
        </is>
      </c>
      <c r="F11" t="n">
        <v>518104</v>
      </c>
      <c r="G11" t="inlineStr">
        <is>
          <t>유류비</t>
        </is>
      </c>
      <c r="H11" t="inlineStr">
        <is>
          <t>박원일</t>
        </is>
      </c>
      <c r="I11" t="inlineStr"/>
    </row>
    <row r="12">
      <c r="A12" t="inlineStr">
        <is>
          <t>결의서</t>
        </is>
      </c>
      <c r="B12" t="inlineStr">
        <is>
          <t>2025-07-08</t>
        </is>
      </c>
      <c r="C12" t="n">
        <v>2713</v>
      </c>
      <c r="D12" t="inlineStr">
        <is>
          <t>25 심층연구(근골격계) 회의비(연구보완)_박원일(0117)</t>
        </is>
      </c>
      <c r="E12" t="inlineStr">
        <is>
          <t>조두현</t>
        </is>
      </c>
      <c r="F12" t="n">
        <v>30000</v>
      </c>
      <c r="G12" t="inlineStr">
        <is>
          <t>국내여비</t>
        </is>
      </c>
      <c r="H12" t="inlineStr">
        <is>
          <t>박원일</t>
        </is>
      </c>
      <c r="I1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2025-09-08T06:58:24Z</dcterms:created>
  <dcterms:modified xmlns:dcterms="http://purl.org/dc/terms/" xmlns:xsi="http://www.w3.org/2001/XMLSchema-instance" xsi:type="dcterms:W3CDTF">2025-09-08T06:58:24Z</dcterms:modified>
</cp:coreProperties>
</file>