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/Desktop/K_HM/KISS-/test/"/>
    </mc:Choice>
  </mc:AlternateContent>
  <xr:revisionPtr revIDLastSave="0" documentId="13_ncr:1_{5A2F6715-8D2F-7B44-82BA-1FFD95234C46}" xr6:coauthVersionLast="47" xr6:coauthVersionMax="47" xr10:uidLastSave="{00000000-0000-0000-0000-000000000000}"/>
  <bookViews>
    <workbookView xWindow="0" yWindow="500" windowWidth="38400" windowHeight="19500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F24" i="4" s="1"/>
  <c r="E23" i="4"/>
  <c r="D23" i="4"/>
  <c r="G23" i="4" s="1"/>
  <c r="E22" i="4"/>
  <c r="D22" i="4"/>
  <c r="G22" i="4" s="1"/>
  <c r="E21" i="4"/>
  <c r="D21" i="4"/>
  <c r="G21" i="4" s="1"/>
  <c r="E20" i="4"/>
  <c r="D20" i="4"/>
  <c r="G20" i="4" s="1"/>
  <c r="E19" i="4"/>
  <c r="D19" i="4"/>
  <c r="G19" i="4" s="1"/>
  <c r="E18" i="4"/>
  <c r="D18" i="4"/>
  <c r="G18" i="4" s="1"/>
  <c r="E17" i="4"/>
  <c r="D17" i="4"/>
  <c r="G17" i="4" s="1"/>
  <c r="E16" i="4"/>
  <c r="D16" i="4"/>
  <c r="G16" i="4" s="1"/>
  <c r="E15" i="4"/>
  <c r="D15" i="4"/>
  <c r="G15" i="4" s="1"/>
  <c r="E14" i="4"/>
  <c r="D14" i="4"/>
  <c r="G14" i="4" s="1"/>
  <c r="E13" i="4"/>
  <c r="D13" i="4"/>
  <c r="G13" i="4" s="1"/>
  <c r="E12" i="4"/>
  <c r="D12" i="4"/>
  <c r="G12" i="4" s="1"/>
  <c r="E11" i="4"/>
  <c r="D11" i="4"/>
  <c r="G11" i="4" s="1"/>
  <c r="E10" i="4"/>
  <c r="D10" i="4"/>
  <c r="G10" i="4" s="1"/>
  <c r="E9" i="4"/>
  <c r="D9" i="4"/>
  <c r="G9" i="4" s="1"/>
  <c r="E8" i="4"/>
  <c r="D8" i="4"/>
  <c r="G8" i="4" s="1"/>
  <c r="E7" i="4"/>
  <c r="D7" i="4"/>
  <c r="G7" i="4" s="1"/>
  <c r="E6" i="4"/>
  <c r="D6" i="4"/>
  <c r="F6" i="4" s="1"/>
  <c r="E5" i="4"/>
  <c r="D5" i="4"/>
  <c r="G5" i="4" s="1"/>
  <c r="E4" i="4"/>
  <c r="D4" i="4"/>
  <c r="G4" i="4" s="1"/>
  <c r="E3" i="4"/>
  <c r="E26" i="4" s="1"/>
  <c r="D3" i="4"/>
  <c r="D26" i="4" s="1"/>
  <c r="G26" i="4" s="1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E23" i="2"/>
  <c r="D23" i="2"/>
  <c r="H23" i="2" s="1"/>
  <c r="H22" i="2"/>
  <c r="C48" i="1" s="1"/>
  <c r="G22" i="2"/>
  <c r="H21" i="2"/>
  <c r="C47" i="1" s="1"/>
  <c r="G21" i="2"/>
  <c r="E47" i="1" s="1"/>
  <c r="H20" i="2"/>
  <c r="C46" i="1" s="1"/>
  <c r="G20" i="2"/>
  <c r="E46" i="1" s="1"/>
  <c r="H19" i="2"/>
  <c r="C45" i="1" s="1"/>
  <c r="G19" i="2"/>
  <c r="H18" i="2"/>
  <c r="C44" i="1" s="1"/>
  <c r="G18" i="2"/>
  <c r="H17" i="2"/>
  <c r="C43" i="1" s="1"/>
  <c r="G17" i="2"/>
  <c r="E43" i="1" s="1"/>
  <c r="H16" i="2"/>
  <c r="C42" i="1" s="1"/>
  <c r="G16" i="2"/>
  <c r="E42" i="1" s="1"/>
  <c r="H15" i="2"/>
  <c r="G15" i="2"/>
  <c r="H14" i="2"/>
  <c r="C40" i="1" s="1"/>
  <c r="G14" i="2"/>
  <c r="H13" i="2"/>
  <c r="C39" i="1" s="1"/>
  <c r="G13" i="2"/>
  <c r="H12" i="2"/>
  <c r="C38" i="1" s="1"/>
  <c r="G12" i="2"/>
  <c r="E38" i="1" s="1"/>
  <c r="H11" i="2"/>
  <c r="C37" i="1" s="1"/>
  <c r="G11" i="2"/>
  <c r="E37" i="1" s="1"/>
  <c r="H10" i="2"/>
  <c r="C36" i="1" s="1"/>
  <c r="G10" i="2"/>
  <c r="H9" i="2"/>
  <c r="C35" i="1" s="1"/>
  <c r="G9" i="2"/>
  <c r="E35" i="1" s="1"/>
  <c r="H8" i="2"/>
  <c r="C34" i="1" s="1"/>
  <c r="G8" i="2"/>
  <c r="E34" i="1" s="1"/>
  <c r="H7" i="2"/>
  <c r="C33" i="1" s="1"/>
  <c r="G7" i="2"/>
  <c r="H6" i="2"/>
  <c r="C32" i="1" s="1"/>
  <c r="G6" i="2"/>
  <c r="E32" i="1" s="1"/>
  <c r="H5" i="2"/>
  <c r="C31" i="1" s="1"/>
  <c r="G5" i="2"/>
  <c r="E31" i="1" s="1"/>
  <c r="H4" i="2"/>
  <c r="C30" i="1" s="1"/>
  <c r="G4" i="2"/>
  <c r="E30" i="1" s="1"/>
  <c r="H3" i="2"/>
  <c r="G3" i="2"/>
  <c r="H2" i="2"/>
  <c r="C28" i="1" s="1"/>
  <c r="G2" i="2"/>
  <c r="E28" i="1" s="1"/>
  <c r="E48" i="1"/>
  <c r="D48" i="1"/>
  <c r="D47" i="1"/>
  <c r="D46" i="1"/>
  <c r="E45" i="1"/>
  <c r="D45" i="1"/>
  <c r="E44" i="1"/>
  <c r="D44" i="1"/>
  <c r="D43" i="1"/>
  <c r="D42" i="1"/>
  <c r="E41" i="1"/>
  <c r="D41" i="1"/>
  <c r="C41" i="1"/>
  <c r="E40" i="1"/>
  <c r="D40" i="1"/>
  <c r="E39" i="1"/>
  <c r="D39" i="1"/>
  <c r="D38" i="1"/>
  <c r="D37" i="1"/>
  <c r="E36" i="1"/>
  <c r="D36" i="1"/>
  <c r="D35" i="1"/>
  <c r="D34" i="1"/>
  <c r="E33" i="1"/>
  <c r="D33" i="1"/>
  <c r="D32" i="1"/>
  <c r="D31" i="1"/>
  <c r="D30" i="1"/>
  <c r="E29" i="1"/>
  <c r="D29" i="1"/>
  <c r="C29" i="1"/>
  <c r="D28" i="1"/>
  <c r="C23" i="1"/>
  <c r="C22" i="1"/>
  <c r="G23" i="2" l="1"/>
  <c r="B9" i="1"/>
  <c r="C16" i="1"/>
  <c r="C18" i="1"/>
  <c r="D9" i="1"/>
  <c r="F9" i="1"/>
  <c r="C17" i="1"/>
  <c r="C24" i="1"/>
  <c r="H9" i="1"/>
  <c r="F9" i="4"/>
  <c r="F18" i="4"/>
  <c r="F3" i="4"/>
  <c r="F26" i="4" s="1"/>
  <c r="F12" i="4"/>
  <c r="F15" i="4"/>
  <c r="F21" i="4"/>
  <c r="G3" i="4"/>
  <c r="G6" i="4"/>
  <c r="G24" i="4"/>
  <c r="F19" i="4"/>
  <c r="F13" i="4"/>
  <c r="F4" i="4"/>
  <c r="F7" i="4"/>
  <c r="F16" i="4"/>
  <c r="F22" i="4"/>
  <c r="F25" i="4"/>
  <c r="F5" i="4"/>
  <c r="F8" i="4"/>
  <c r="F11" i="4"/>
  <c r="F14" i="4"/>
  <c r="F17" i="4"/>
  <c r="F20" i="4"/>
  <c r="F23" i="4"/>
  <c r="F10" i="4"/>
</calcChain>
</file>

<file path=xl/sharedStrings.xml><?xml version="1.0" encoding="utf-8"?>
<sst xmlns="http://schemas.openxmlformats.org/spreadsheetml/2006/main" count="643" uniqueCount="139">
  <si>
    <t>업데이트: 2025-07-22</t>
  </si>
  <si>
    <t>KISS 연구비 집행 관리 대시보드</t>
  </si>
  <si>
    <t>실시간 예산 집행 현황 및 KPI 지표 | Executive Dashboard</t>
  </si>
  <si>
    <t>핵심 성과 지표 (KPI)</t>
  </si>
  <si>
    <t>총액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</si>
  <si>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</si>
  <si>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</si>
  <si>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</si>
  <si>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</si>
  <si>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</si>
  <si>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</si>
  <si>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</si>
  <si>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</si>
  <si>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</si>
  <si>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</si>
  <si>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</si>
  <si>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</si>
  <si>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</si>
  <si>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</si>
  <si>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</si>
  <si>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</si>
  <si>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예산과목</t>
  </si>
  <si>
    <t>예산금액</t>
  </si>
  <si>
    <t>일용임금</t>
  </si>
  <si>
    <t>일용직 고용부담금</t>
  </si>
  <si>
    <t>지급수수료</t>
  </si>
  <si>
    <t>도서인쇄비</t>
  </si>
  <si>
    <t>소모품비</t>
  </si>
  <si>
    <t>홍보비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</si>
  <si>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</si>
  <si>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</si>
  <si>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</si>
  <si>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</si>
  <si>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</si>
  <si>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</si>
  <si>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</si>
  <si>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급여성복리후생비(일용직)</t>
  </si>
  <si>
    <t>일용직 비급여성비용</t>
  </si>
  <si>
    <t>행사비</t>
  </si>
  <si>
    <t>일반용역비</t>
  </si>
  <si>
    <t>국내여비</t>
  </si>
  <si>
    <t>국외업무여비</t>
  </si>
  <si>
    <t>사업추진비</t>
  </si>
  <si>
    <t>회의비</t>
  </si>
  <si>
    <t>예산목</t>
  </si>
  <si>
    <t>세목</t>
  </si>
  <si>
    <t>인건비</t>
  </si>
  <si>
    <t>민간이전</t>
  </si>
  <si>
    <t>고용부담금</t>
  </si>
  <si>
    <t>운영비</t>
  </si>
  <si>
    <t>일반수용비</t>
  </si>
  <si>
    <t>공공요금및제세</t>
  </si>
  <si>
    <t>복리후생비</t>
  </si>
  <si>
    <t>여비</t>
  </si>
  <si>
    <t>국외여비</t>
  </si>
  <si>
    <t>업무추진비</t>
  </si>
  <si>
    <t>지출액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</si>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</sst>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2"/>
      <charset val="129"/>
    </font>
    <font>
      <i/>
      <sz val="14"/>
      <color rgb="FFE5E7EB"/>
      <name val="맑은 고딕"/>
      <family val="2"/>
      <charset val="129"/>
    </font>
    <font>
      <sz val="10"/>
      <color rgb="FFE5E7EB"/>
      <name val="맑은 고딕"/>
      <family val="2"/>
      <charset val="129"/>
    </font>
    <font>
      <b/>
      <sz val="18"/>
      <color rgb="FFC0C0C0"/>
      <name val="맑은 고딕"/>
      <family val="2"/>
      <charset val="129"/>
    </font>
    <font>
      <b/>
      <sz val="13"/>
      <color rgb="FFFFFFFF"/>
      <name val="맑은 고딕"/>
      <family val="2"/>
      <charset val="129"/>
    </font>
    <font>
      <b/>
      <sz val="18"/>
      <color rgb="FF10B981"/>
      <name val="맑은 고딕"/>
      <family val="2"/>
      <charset val="129"/>
    </font>
    <font>
      <b/>
      <sz val="18"/>
      <color rgb="FF3B82F6"/>
      <name val="맑은 고딕"/>
      <family val="2"/>
      <charset val="129"/>
    </font>
    <font>
      <b/>
      <sz val="18"/>
      <color rgb="FFF59E0B"/>
      <name val="맑은 고딕"/>
      <family val="2"/>
      <charset val="129"/>
    </font>
    <font>
      <b/>
      <sz val="16"/>
      <color rgb="FFC0C0C0"/>
      <name val="맑은 고딕"/>
      <family val="2"/>
      <charset val="129"/>
    </font>
    <font>
      <sz val="12"/>
      <color rgb="FFFFFFFF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rgb="FFFFFFFF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b/>
      <sz val="11"/>
      <color rgb="FF1F4E79"/>
      <name val="맑은 고딕"/>
      <family val="2"/>
      <charset val="129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2" borderId="0" xfId="0" applyFont="1" applyFill="1"/>
    <xf numFmtId="0" fontId="10" fillId="4" borderId="0" xfId="0" applyFont="1" applyFill="1"/>
    <xf numFmtId="0" fontId="11" fillId="4" borderId="0" xfId="0" applyFont="1" applyFill="1"/>
    <xf numFmtId="3" fontId="11" fillId="4" borderId="0" xfId="0" applyNumberFormat="1" applyFont="1" applyFill="1"/>
    <xf numFmtId="0" fontId="4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3" fontId="12" fillId="4" borderId="0" xfId="0" applyNumberFormat="1" applyFont="1" applyFill="1" applyAlignment="1">
      <alignment horizontal="right" vertical="center"/>
    </xf>
    <xf numFmtId="0" fontId="13" fillId="5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center"/>
    </xf>
    <xf numFmtId="3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left" vertical="center"/>
    </xf>
    <xf numFmtId="3" fontId="16" fillId="6" borderId="4" xfId="0" applyNumberFormat="1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center"/>
    </xf>
    <xf numFmtId="3" fontId="17" fillId="7" borderId="4" xfId="0" applyNumberFormat="1" applyFont="1" applyFill="1" applyBorder="1" applyAlignment="1">
      <alignment horizontal="right" vertical="center"/>
    </xf>
    <xf numFmtId="0" fontId="17" fillId="7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top"/>
    </xf>
    <xf numFmtId="0" fontId="0" fillId="3" borderId="1" xfId="0" applyFill="1" applyBorder="1"/>
    <xf numFmtId="0" fontId="0" fillId="2" borderId="2" xfId="0" applyFill="1" applyBorder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대시보드!$C$15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대시보드!$B$16:$B$18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대시보드!$C$16:$C$18</c:f>
              <c:numCache>
                <c:formatCode>General</c:formatCode>
                <c:ptCount val="3"/>
                <c:pt idx="0">
                  <c:v>21</c:v>
                </c:pt>
                <c:pt idx="1">
                  <c:v>15.9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F-704C-B562-4A737242C3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대시보드!$C$21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대시보드!$B$22:$B$24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대시보드!$C$22:$C$24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109689038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9E47-9A02-6E372DA700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workbookViewId="0"/>
  </sheetViews>
  <sheetFormatPr baseColWidth="10" defaultColWidth="8.83203125" defaultRowHeight="17"/>
  <cols>
    <col min="1" max="1" width="3" customWidth="1"/>
    <col min="2" max="2" width="25" customWidth="1"/>
    <col min="3" max="3" width="12" customWidth="1"/>
    <col min="4" max="5" width="15" customWidth="1"/>
    <col min="6" max="7" width="20" customWidth="1"/>
    <col min="8" max="21" width="18" customWidth="1"/>
    <col min="22" max="22" width="3" customWidth="1"/>
  </cols>
  <sheetData>
    <row r="1" spans="1:22" ht="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36" t="s">
        <v>1</v>
      </c>
      <c r="C2" s="33"/>
      <c r="D2" s="33"/>
      <c r="E2" s="33"/>
      <c r="F2" s="33"/>
      <c r="G2" s="33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32" t="s">
        <v>2</v>
      </c>
      <c r="C3" s="33"/>
      <c r="D3" s="33"/>
      <c r="E3" s="33"/>
      <c r="F3" s="33"/>
      <c r="G3" s="33"/>
      <c r="H3" s="3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0" customHeight="1">
      <c r="A4" s="1"/>
      <c r="B4" s="30"/>
      <c r="C4" s="31"/>
      <c r="D4" s="31"/>
      <c r="E4" s="31"/>
      <c r="F4" s="31"/>
      <c r="G4" s="31"/>
      <c r="H4" s="31"/>
      <c r="I4" s="31"/>
      <c r="J4" s="31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" customHeight="1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" customHeight="1">
      <c r="A8" s="1"/>
      <c r="B8" s="4" t="s">
        <v>4</v>
      </c>
      <c r="C8" s="1"/>
      <c r="D8" s="4" t="s">
        <v>5</v>
      </c>
      <c r="E8" s="1"/>
      <c r="F8" s="4" t="s">
        <v>6</v>
      </c>
      <c r="G8" s="1"/>
      <c r="H8" s="4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5" customHeight="1">
      <c r="A9" s="1"/>
      <c r="B9" s="5" t="str">
        <f>ROUND((총액!E23+총액!F23)/총액!D23*100,1)&amp;"%"</f>
        <v>21%</v>
      </c>
      <c r="C9" s="1"/>
      <c r="D9" s="6" t="str">
        <f>ROUND(총액!E23/총액!D23*100,1)&amp;"%"</f>
        <v>15.9%</v>
      </c>
      <c r="E9" s="1"/>
      <c r="F9" s="7" t="str">
        <f>ROUND(총액!F23/총액!D23*100,1)&amp;"%"</f>
        <v>5.2%</v>
      </c>
      <c r="G9" s="1"/>
      <c r="H9" s="8" t="str">
        <f>TEXT(총액!G23,"#,##0")</f>
        <v>109,689,038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" customHeight="1">
      <c r="A12" s="1"/>
      <c r="B12" s="3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5" customHeight="1">
      <c r="A14" s="1"/>
      <c r="B14" s="3" t="s">
        <v>9</v>
      </c>
      <c r="C14" s="1"/>
      <c r="D14" s="9" t="s">
        <v>10</v>
      </c>
      <c r="E14" s="1"/>
      <c r="F14" s="1"/>
      <c r="G14" s="1"/>
      <c r="H14" s="9" t="s">
        <v>11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5" customHeight="1">
      <c r="A15" s="1"/>
      <c r="B15" s="10" t="s">
        <v>12</v>
      </c>
      <c r="C15" s="10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5" customHeight="1">
      <c r="A16" s="1"/>
      <c r="B16" s="11" t="s">
        <v>14</v>
      </c>
      <c r="C16" s="11">
        <f>ROUND((총액!E23+총액!F23)/총액!D23*100,1)</f>
        <v>21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5" customHeight="1">
      <c r="A17" s="1"/>
      <c r="B17" s="11" t="s">
        <v>15</v>
      </c>
      <c r="C17" s="11">
        <f>ROUND(총액!E23/총액!D23*100,1)</f>
        <v>15.9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5" customHeight="1">
      <c r="A18" s="1"/>
      <c r="B18" s="11" t="s">
        <v>16</v>
      </c>
      <c r="C18" s="11">
        <f>ROUND(총액!F23/총액!D23*100,1)</f>
        <v>5.2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5" customHeight="1">
      <c r="A20" s="1"/>
      <c r="B20" s="3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5" customHeight="1">
      <c r="A21" s="1"/>
      <c r="B21" s="11" t="s">
        <v>12</v>
      </c>
      <c r="C21" s="11" t="s">
        <v>18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5" customHeight="1">
      <c r="A22" s="1"/>
      <c r="B22" s="11" t="s">
        <v>15</v>
      </c>
      <c r="C22" s="12">
        <f>총액!E23</f>
        <v>22047200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5" customHeight="1">
      <c r="A23" s="1"/>
      <c r="B23" s="11" t="s">
        <v>16</v>
      </c>
      <c r="C23" s="12">
        <f>총액!F23</f>
        <v>7164384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5" customHeight="1">
      <c r="A24" s="1"/>
      <c r="B24" s="11" t="s">
        <v>19</v>
      </c>
      <c r="C24" s="12">
        <f>총액!G23</f>
        <v>109689038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5" customHeight="1">
      <c r="A26" s="1"/>
      <c r="B26" s="13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5" customHeight="1">
      <c r="A27" s="1"/>
      <c r="B27" s="14" t="s">
        <v>21</v>
      </c>
      <c r="C27" s="14" t="s">
        <v>13</v>
      </c>
      <c r="D27" s="14" t="s">
        <v>22</v>
      </c>
      <c r="E27" s="14" t="s">
        <v>19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5" customHeight="1">
      <c r="A28" s="1"/>
      <c r="B28" s="15" t="s">
        <v>23</v>
      </c>
      <c r="C28" s="16">
        <f>총액!H2</f>
        <v>0</v>
      </c>
      <c r="D28" s="17">
        <f>총액!D2</f>
        <v>5435435</v>
      </c>
      <c r="E28" s="17">
        <f>총액!G2</f>
        <v>5435435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5" customHeight="1">
      <c r="A29" s="1"/>
      <c r="B29" s="15" t="s">
        <v>24</v>
      </c>
      <c r="C29" s="16">
        <f>총액!H3</f>
        <v>0</v>
      </c>
      <c r="D29" s="17">
        <f>총액!D3</f>
        <v>5345435</v>
      </c>
      <c r="E29" s="17">
        <f>총액!G3</f>
        <v>5345435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5" customHeight="1">
      <c r="A30" s="1"/>
      <c r="B30" s="15" t="s">
        <v>25</v>
      </c>
      <c r="C30" s="16">
        <f>총액!H4</f>
        <v>88</v>
      </c>
      <c r="D30" s="17">
        <f>총액!D4</f>
        <v>3213213</v>
      </c>
      <c r="E30" s="17">
        <f>총액!G4</f>
        <v>395613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5" customHeight="1">
      <c r="A31" s="1"/>
      <c r="B31" s="15" t="s">
        <v>26</v>
      </c>
      <c r="C31" s="16">
        <f>총액!H5</f>
        <v>0</v>
      </c>
      <c r="D31" s="17">
        <f>총액!D5</f>
        <v>321312</v>
      </c>
      <c r="E31" s="17">
        <f>총액!G5</f>
        <v>321312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5" customHeight="1">
      <c r="A32" s="1"/>
      <c r="B32" s="15" t="s">
        <v>27</v>
      </c>
      <c r="C32" s="16">
        <f>총액!H6</f>
        <v>714</v>
      </c>
      <c r="D32" s="17">
        <f>총액!D6</f>
        <v>312312</v>
      </c>
      <c r="E32" s="17">
        <f>총액!G6</f>
        <v>-1918058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5" customHeight="1">
      <c r="A33" s="1"/>
      <c r="B33" s="15" t="s">
        <v>28</v>
      </c>
      <c r="C33" s="16">
        <f>총액!H7</f>
        <v>0</v>
      </c>
      <c r="D33" s="17">
        <f>총액!D7</f>
        <v>312321</v>
      </c>
      <c r="E33" s="17">
        <f>총액!G7</f>
        <v>312321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5" customHeight="1">
      <c r="A34" s="1"/>
      <c r="B34" s="15" t="s">
        <v>29</v>
      </c>
      <c r="C34" s="16">
        <f>총액!H8</f>
        <v>0</v>
      </c>
      <c r="D34" s="17">
        <f>총액!D8</f>
        <v>321312</v>
      </c>
      <c r="E34" s="17">
        <f>총액!G8</f>
        <v>321312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5" customHeight="1">
      <c r="A35" s="1"/>
      <c r="B35" s="15" t="s">
        <v>30</v>
      </c>
      <c r="C35" s="16">
        <f>총액!H9</f>
        <v>0</v>
      </c>
      <c r="D35" s="17">
        <f>총액!D9</f>
        <v>3213</v>
      </c>
      <c r="E35" s="17">
        <f>총액!G9</f>
        <v>3213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5" customHeight="1">
      <c r="A36" s="1"/>
      <c r="B36" s="15" t="s">
        <v>31</v>
      </c>
      <c r="C36" s="16">
        <f>총액!H10</f>
        <v>0</v>
      </c>
      <c r="D36" s="17">
        <f>총액!D10</f>
        <v>3213</v>
      </c>
      <c r="E36" s="17">
        <f>총액!G10</f>
        <v>3213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5" customHeight="1">
      <c r="A37" s="1"/>
      <c r="B37" s="15" t="s">
        <v>32</v>
      </c>
      <c r="C37" s="16">
        <f>총액!H11</f>
        <v>0</v>
      </c>
      <c r="D37" s="17">
        <f>총액!D11</f>
        <v>3213</v>
      </c>
      <c r="E37" s="17">
        <f>총액!G11</f>
        <v>3213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5" customHeight="1">
      <c r="A38" s="1"/>
      <c r="B38" s="15" t="s">
        <v>33</v>
      </c>
      <c r="C38" s="16">
        <f>총액!H12</f>
        <v>317</v>
      </c>
      <c r="D38" s="17">
        <f>총액!D12</f>
        <v>312312</v>
      </c>
      <c r="E38" s="17">
        <f>총액!G12</f>
        <v>-677688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5" customHeight="1">
      <c r="A39" s="1"/>
      <c r="B39" s="15" t="s">
        <v>34</v>
      </c>
      <c r="C39" s="16">
        <f>총액!H13</f>
        <v>498</v>
      </c>
      <c r="D39" s="17">
        <f>총액!D13</f>
        <v>312321</v>
      </c>
      <c r="E39" s="17">
        <f>총액!G13</f>
        <v>-1241843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5" customHeight="1">
      <c r="A40" s="1"/>
      <c r="B40" s="15" t="s">
        <v>35</v>
      </c>
      <c r="C40" s="16">
        <f>총액!H14</f>
        <v>134</v>
      </c>
      <c r="D40" s="17">
        <f>총액!D14</f>
        <v>321312</v>
      </c>
      <c r="E40" s="17">
        <f>총액!G14</f>
        <v>-110688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5" customHeight="1">
      <c r="A41" s="1"/>
      <c r="B41" s="15" t="s">
        <v>36</v>
      </c>
      <c r="C41" s="16">
        <f>총액!H15</f>
        <v>0</v>
      </c>
      <c r="D41" s="17">
        <f>총액!D15</f>
        <v>312312</v>
      </c>
      <c r="E41" s="17">
        <f>총액!G15</f>
        <v>312312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5" customHeight="1">
      <c r="A42" s="1"/>
      <c r="B42" s="15" t="s">
        <v>37</v>
      </c>
      <c r="C42" s="16">
        <f>총액!H16</f>
        <v>0</v>
      </c>
      <c r="D42" s="17">
        <f>총액!D16</f>
        <v>3123</v>
      </c>
      <c r="E42" s="17">
        <f>총액!G16</f>
        <v>3123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5" customHeight="1">
      <c r="A43" s="1"/>
      <c r="B43" s="15" t="s">
        <v>38</v>
      </c>
      <c r="C43" s="16">
        <f>총액!H17</f>
        <v>0</v>
      </c>
      <c r="D43" s="17">
        <f>총액!D17</f>
        <v>4234234</v>
      </c>
      <c r="E43" s="17">
        <f>총액!G17</f>
        <v>4234234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5" customHeight="1">
      <c r="A44" s="1"/>
      <c r="B44" s="15" t="s">
        <v>39</v>
      </c>
      <c r="C44" s="16">
        <f>총액!H18</f>
        <v>22</v>
      </c>
      <c r="D44" s="17">
        <f>총액!D18</f>
        <v>53454353</v>
      </c>
      <c r="E44" s="17">
        <f>총액!G18</f>
        <v>41698553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5" customHeight="1">
      <c r="A45" s="1"/>
      <c r="B45" s="15" t="s">
        <v>40</v>
      </c>
      <c r="C45" s="16">
        <f>총액!H19</f>
        <v>57</v>
      </c>
      <c r="D45" s="17">
        <f>총액!D19</f>
        <v>5345345</v>
      </c>
      <c r="E45" s="17">
        <f>총액!G19</f>
        <v>2315345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5" customHeight="1">
      <c r="A46" s="1"/>
      <c r="B46" s="15" t="s">
        <v>41</v>
      </c>
      <c r="C46" s="16">
        <f>총액!H20</f>
        <v>10</v>
      </c>
      <c r="D46" s="17">
        <f>총액!D20</f>
        <v>53454353</v>
      </c>
      <c r="E46" s="17">
        <f>총액!G20</f>
        <v>48109353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5" customHeight="1">
      <c r="A47" s="1"/>
      <c r="B47" s="15" t="s">
        <v>42</v>
      </c>
      <c r="C47" s="16">
        <f>총액!H21</f>
        <v>198</v>
      </c>
      <c r="D47" s="17">
        <f>총액!D21</f>
        <v>534543</v>
      </c>
      <c r="E47" s="17">
        <f>총액!G21</f>
        <v>-522107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5" customHeight="1">
      <c r="A48" s="1"/>
      <c r="B48" s="15" t="s">
        <v>43</v>
      </c>
      <c r="C48" s="16">
        <f>총액!H22</f>
        <v>0</v>
      </c>
      <c r="D48" s="17">
        <f>총액!D22</f>
        <v>5345435</v>
      </c>
      <c r="E48" s="17">
        <f>총액!G22</f>
        <v>5345435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5" customHeight="1">
      <c r="A50" s="1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4">
    <mergeCell ref="B4:K4"/>
    <mergeCell ref="B3:H3"/>
    <mergeCell ref="B50:K50"/>
    <mergeCell ref="B2:H2"/>
  </mergeCells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E28" sqref="E28"/>
    </sheetView>
  </sheetViews>
  <sheetFormatPr baseColWidth="10" defaultColWidth="8.83203125" defaultRowHeight="17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18" t="s">
        <v>44</v>
      </c>
      <c r="B1" s="18" t="s">
        <v>45</v>
      </c>
      <c r="C1" s="18" t="s">
        <v>21</v>
      </c>
      <c r="D1" s="18" t="s">
        <v>22</v>
      </c>
      <c r="E1" s="18" t="s">
        <v>15</v>
      </c>
      <c r="F1" s="18" t="s">
        <v>16</v>
      </c>
      <c r="G1" s="18" t="s">
        <v>19</v>
      </c>
      <c r="H1" s="18" t="s">
        <v>9</v>
      </c>
    </row>
    <row r="2" spans="1:8">
      <c r="A2" s="19" t="s">
        <v>46</v>
      </c>
      <c r="B2" s="19" t="s">
        <v>23</v>
      </c>
      <c r="C2" s="19" t="s">
        <v>23</v>
      </c>
      <c r="D2" s="20">
        <v>5435435</v>
      </c>
      <c r="E2" s="20">
        <v>0</v>
      </c>
      <c r="F2" s="20">
        <v>0</v>
      </c>
      <c r="G2" s="20">
        <f t="shared" ref="G2:G22" si="0">D2-E2-F2</f>
        <v>5435435</v>
      </c>
      <c r="H2" s="21">
        <f t="shared" ref="H2:H23" si="1">IF(D2=0,0,ROUND((E2+F2)/D2*100,0))</f>
        <v>0</v>
      </c>
    </row>
    <row r="3" spans="1:8">
      <c r="A3" s="19" t="s">
        <v>47</v>
      </c>
      <c r="B3" s="19" t="s">
        <v>48</v>
      </c>
      <c r="C3" s="19" t="s">
        <v>24</v>
      </c>
      <c r="D3" s="20">
        <v>5345435</v>
      </c>
      <c r="E3" s="20">
        <v>0</v>
      </c>
      <c r="F3" s="20">
        <v>0</v>
      </c>
      <c r="G3" s="20">
        <f t="shared" si="0"/>
        <v>5345435</v>
      </c>
      <c r="H3" s="21">
        <f t="shared" si="1"/>
        <v>0</v>
      </c>
    </row>
    <row r="4" spans="1:8">
      <c r="A4" s="37" t="s">
        <v>49</v>
      </c>
      <c r="B4" s="37" t="s">
        <v>50</v>
      </c>
      <c r="C4" s="19" t="s">
        <v>25</v>
      </c>
      <c r="D4" s="20">
        <v>3213213</v>
      </c>
      <c r="E4" s="20">
        <v>2387600</v>
      </c>
      <c r="F4" s="20">
        <v>430000</v>
      </c>
      <c r="G4" s="20">
        <f t="shared" si="0"/>
        <v>395613</v>
      </c>
      <c r="H4" s="21">
        <f t="shared" si="1"/>
        <v>88</v>
      </c>
    </row>
    <row r="5" spans="1:8">
      <c r="A5" s="38"/>
      <c r="B5" s="38"/>
      <c r="C5" s="19" t="s">
        <v>26</v>
      </c>
      <c r="D5" s="20">
        <v>321312</v>
      </c>
      <c r="E5" s="20">
        <v>0</v>
      </c>
      <c r="F5" s="20">
        <v>0</v>
      </c>
      <c r="G5" s="20">
        <f t="shared" si="0"/>
        <v>321312</v>
      </c>
      <c r="H5" s="21">
        <f t="shared" si="1"/>
        <v>0</v>
      </c>
    </row>
    <row r="6" spans="1:8">
      <c r="A6" s="38"/>
      <c r="B6" s="38"/>
      <c r="C6" s="19" t="s">
        <v>27</v>
      </c>
      <c r="D6" s="20">
        <v>312312</v>
      </c>
      <c r="E6" s="20">
        <v>2230370</v>
      </c>
      <c r="F6" s="20">
        <v>0</v>
      </c>
      <c r="G6" s="20">
        <f t="shared" si="0"/>
        <v>-1918058</v>
      </c>
      <c r="H6" s="21">
        <f t="shared" si="1"/>
        <v>714</v>
      </c>
    </row>
    <row r="7" spans="1:8">
      <c r="A7" s="38"/>
      <c r="B7" s="38"/>
      <c r="C7" s="19" t="s">
        <v>28</v>
      </c>
      <c r="D7" s="20">
        <v>312321</v>
      </c>
      <c r="E7" s="20">
        <v>0</v>
      </c>
      <c r="F7" s="20">
        <v>0</v>
      </c>
      <c r="G7" s="20">
        <f t="shared" si="0"/>
        <v>312321</v>
      </c>
      <c r="H7" s="21">
        <f t="shared" si="1"/>
        <v>0</v>
      </c>
    </row>
    <row r="8" spans="1:8">
      <c r="A8" s="38"/>
      <c r="B8" s="37" t="s">
        <v>51</v>
      </c>
      <c r="C8" s="19" t="s">
        <v>29</v>
      </c>
      <c r="D8" s="20">
        <v>321312</v>
      </c>
      <c r="E8" s="20">
        <v>0</v>
      </c>
      <c r="F8" s="20">
        <v>0</v>
      </c>
      <c r="G8" s="20">
        <f t="shared" si="0"/>
        <v>321312</v>
      </c>
      <c r="H8" s="21">
        <f t="shared" si="1"/>
        <v>0</v>
      </c>
    </row>
    <row r="9" spans="1:8">
      <c r="A9" s="38"/>
      <c r="B9" s="38"/>
      <c r="C9" s="19" t="s">
        <v>30</v>
      </c>
      <c r="D9" s="20">
        <v>3213</v>
      </c>
      <c r="E9" s="20">
        <v>0</v>
      </c>
      <c r="F9" s="20">
        <v>0</v>
      </c>
      <c r="G9" s="20">
        <f t="shared" si="0"/>
        <v>3213</v>
      </c>
      <c r="H9" s="21">
        <f t="shared" si="1"/>
        <v>0</v>
      </c>
    </row>
    <row r="10" spans="1:8">
      <c r="A10" s="38"/>
      <c r="B10" s="38"/>
      <c r="C10" s="19" t="s">
        <v>31</v>
      </c>
      <c r="D10" s="20">
        <v>3213</v>
      </c>
      <c r="E10" s="20">
        <v>0</v>
      </c>
      <c r="F10" s="20">
        <v>0</v>
      </c>
      <c r="G10" s="20">
        <f t="shared" si="0"/>
        <v>3213</v>
      </c>
      <c r="H10" s="21">
        <f t="shared" si="1"/>
        <v>0</v>
      </c>
    </row>
    <row r="11" spans="1:8">
      <c r="A11" s="38"/>
      <c r="B11" s="19" t="s">
        <v>32</v>
      </c>
      <c r="C11" s="19" t="s">
        <v>32</v>
      </c>
      <c r="D11" s="20">
        <v>3213</v>
      </c>
      <c r="E11" s="20">
        <v>0</v>
      </c>
      <c r="F11" s="20">
        <v>0</v>
      </c>
      <c r="G11" s="20">
        <f t="shared" si="0"/>
        <v>3213</v>
      </c>
      <c r="H11" s="21">
        <f t="shared" si="1"/>
        <v>0</v>
      </c>
    </row>
    <row r="12" spans="1:8">
      <c r="A12" s="38"/>
      <c r="B12" s="19" t="s">
        <v>33</v>
      </c>
      <c r="C12" s="19" t="s">
        <v>33</v>
      </c>
      <c r="D12" s="20">
        <v>312312</v>
      </c>
      <c r="E12" s="20">
        <v>660000</v>
      </c>
      <c r="F12" s="20">
        <v>330000</v>
      </c>
      <c r="G12" s="20">
        <f t="shared" si="0"/>
        <v>-677688</v>
      </c>
      <c r="H12" s="21">
        <f t="shared" si="1"/>
        <v>317</v>
      </c>
    </row>
    <row r="13" spans="1:8">
      <c r="A13" s="38"/>
      <c r="B13" s="19" t="s">
        <v>34</v>
      </c>
      <c r="C13" s="19" t="s">
        <v>34</v>
      </c>
      <c r="D13" s="20">
        <v>312321</v>
      </c>
      <c r="E13" s="20">
        <v>1036060</v>
      </c>
      <c r="F13" s="20">
        <v>518104</v>
      </c>
      <c r="G13" s="20">
        <f t="shared" si="0"/>
        <v>-1241843</v>
      </c>
      <c r="H13" s="21">
        <f t="shared" si="1"/>
        <v>498</v>
      </c>
    </row>
    <row r="14" spans="1:8">
      <c r="A14" s="38"/>
      <c r="B14" s="19" t="s">
        <v>35</v>
      </c>
      <c r="C14" s="19" t="s">
        <v>35</v>
      </c>
      <c r="D14" s="20">
        <v>321312</v>
      </c>
      <c r="E14" s="20">
        <v>432000</v>
      </c>
      <c r="F14" s="20">
        <v>0</v>
      </c>
      <c r="G14" s="20">
        <f t="shared" si="0"/>
        <v>-110688</v>
      </c>
      <c r="H14" s="21">
        <f t="shared" si="1"/>
        <v>134</v>
      </c>
    </row>
    <row r="15" spans="1:8">
      <c r="A15" s="38"/>
      <c r="B15" s="37" t="s">
        <v>52</v>
      </c>
      <c r="C15" s="19" t="s">
        <v>36</v>
      </c>
      <c r="D15" s="20">
        <v>312312</v>
      </c>
      <c r="E15" s="20">
        <v>0</v>
      </c>
      <c r="F15" s="20">
        <v>0</v>
      </c>
      <c r="G15" s="20">
        <f t="shared" si="0"/>
        <v>312312</v>
      </c>
      <c r="H15" s="21">
        <f t="shared" si="1"/>
        <v>0</v>
      </c>
    </row>
    <row r="16" spans="1:8">
      <c r="A16" s="38"/>
      <c r="B16" s="38"/>
      <c r="C16" s="19" t="s">
        <v>37</v>
      </c>
      <c r="D16" s="20">
        <v>3123</v>
      </c>
      <c r="E16" s="20">
        <v>0</v>
      </c>
      <c r="F16" s="20">
        <v>0</v>
      </c>
      <c r="G16" s="20">
        <f t="shared" si="0"/>
        <v>3123</v>
      </c>
      <c r="H16" s="21">
        <f t="shared" si="1"/>
        <v>0</v>
      </c>
    </row>
    <row r="17" spans="1:8">
      <c r="A17" s="38"/>
      <c r="B17" s="37" t="s">
        <v>39</v>
      </c>
      <c r="C17" s="19" t="s">
        <v>38</v>
      </c>
      <c r="D17" s="20">
        <v>4234234</v>
      </c>
      <c r="E17" s="20">
        <v>0</v>
      </c>
      <c r="F17" s="20">
        <v>0</v>
      </c>
      <c r="G17" s="20">
        <f t="shared" si="0"/>
        <v>4234234</v>
      </c>
      <c r="H17" s="21">
        <f t="shared" si="1"/>
        <v>0</v>
      </c>
    </row>
    <row r="18" spans="1:8">
      <c r="A18" s="38"/>
      <c r="B18" s="38"/>
      <c r="C18" s="19" t="s">
        <v>39</v>
      </c>
      <c r="D18" s="20">
        <v>53454353</v>
      </c>
      <c r="E18" s="20">
        <v>7339140</v>
      </c>
      <c r="F18" s="20">
        <v>4416660</v>
      </c>
      <c r="G18" s="20">
        <f t="shared" si="0"/>
        <v>41698553</v>
      </c>
      <c r="H18" s="21">
        <f t="shared" si="1"/>
        <v>22</v>
      </c>
    </row>
    <row r="19" spans="1:8">
      <c r="A19" s="37" t="s">
        <v>53</v>
      </c>
      <c r="B19" s="19" t="s">
        <v>40</v>
      </c>
      <c r="C19" s="19" t="s">
        <v>40</v>
      </c>
      <c r="D19" s="20">
        <v>5345345</v>
      </c>
      <c r="E19" s="20">
        <v>2020000</v>
      </c>
      <c r="F19" s="20">
        <v>1010000</v>
      </c>
      <c r="G19" s="20">
        <f t="shared" si="0"/>
        <v>2315345</v>
      </c>
      <c r="H19" s="21">
        <f t="shared" si="1"/>
        <v>57</v>
      </c>
    </row>
    <row r="20" spans="1:8">
      <c r="A20" s="38"/>
      <c r="B20" s="19" t="s">
        <v>54</v>
      </c>
      <c r="C20" s="19" t="s">
        <v>41</v>
      </c>
      <c r="D20" s="20">
        <v>53454353</v>
      </c>
      <c r="E20" s="20">
        <v>5288580</v>
      </c>
      <c r="F20" s="20">
        <v>56420</v>
      </c>
      <c r="G20" s="20">
        <f t="shared" si="0"/>
        <v>48109353</v>
      </c>
      <c r="H20" s="21">
        <f t="shared" si="1"/>
        <v>10</v>
      </c>
    </row>
    <row r="21" spans="1:8">
      <c r="A21" s="37" t="s">
        <v>55</v>
      </c>
      <c r="B21" s="37" t="s">
        <v>42</v>
      </c>
      <c r="C21" s="19" t="s">
        <v>42</v>
      </c>
      <c r="D21" s="20">
        <v>534543</v>
      </c>
      <c r="E21" s="20">
        <v>653450</v>
      </c>
      <c r="F21" s="20">
        <v>403200</v>
      </c>
      <c r="G21" s="20">
        <f t="shared" si="0"/>
        <v>-522107</v>
      </c>
      <c r="H21" s="21">
        <f t="shared" si="1"/>
        <v>198</v>
      </c>
    </row>
    <row r="22" spans="1:8">
      <c r="A22" s="38"/>
      <c r="B22" s="38"/>
      <c r="C22" s="19" t="s">
        <v>43</v>
      </c>
      <c r="D22" s="20">
        <v>5345435</v>
      </c>
      <c r="E22" s="20">
        <v>0</v>
      </c>
      <c r="F22" s="20">
        <v>0</v>
      </c>
      <c r="G22" s="20">
        <f t="shared" si="0"/>
        <v>5345435</v>
      </c>
      <c r="H22" s="21">
        <f t="shared" si="1"/>
        <v>0</v>
      </c>
    </row>
    <row r="23" spans="1:8">
      <c r="A23" s="19" t="s">
        <v>14</v>
      </c>
      <c r="B23" s="19"/>
      <c r="C23" s="19"/>
      <c r="D23" s="20">
        <f>SUM(D2:D22)</f>
        <v>138900622</v>
      </c>
      <c r="E23" s="20">
        <f>SUM(E2:E22)</f>
        <v>22047200</v>
      </c>
      <c r="F23" s="20">
        <f>SUM(F2:F22)</f>
        <v>7164384</v>
      </c>
      <c r="G23" s="20">
        <f>SUM(G2:G22)</f>
        <v>109689038</v>
      </c>
      <c r="H23" s="21">
        <f t="shared" si="1"/>
        <v>21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baseColWidth="10" defaultColWidth="8.83203125" defaultRowHeight="17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2" t="s">
        <v>44</v>
      </c>
      <c r="B1" s="22" t="s">
        <v>45</v>
      </c>
      <c r="C1" s="22" t="s">
        <v>21</v>
      </c>
      <c r="D1" s="22" t="s">
        <v>22</v>
      </c>
      <c r="E1" s="22" t="s">
        <v>56</v>
      </c>
      <c r="F1" s="22" t="s">
        <v>19</v>
      </c>
      <c r="G1" s="22" t="s">
        <v>9</v>
      </c>
    </row>
    <row r="2" spans="1:7">
      <c r="A2" s="19" t="s">
        <v>46</v>
      </c>
      <c r="B2" s="19" t="s">
        <v>23</v>
      </c>
      <c r="C2" s="19" t="s">
        <v>23</v>
      </c>
      <c r="D2" s="20">
        <v>0</v>
      </c>
      <c r="E2" s="20">
        <v>0</v>
      </c>
      <c r="F2" s="20">
        <f t="shared" ref="F2:F22" si="0">D2-E2</f>
        <v>0</v>
      </c>
      <c r="G2" s="21">
        <f t="shared" ref="G2:G23" si="1">IF(D2=0,0,ROUND(E2/D2*100,0))</f>
        <v>0</v>
      </c>
    </row>
    <row r="3" spans="1:7">
      <c r="A3" s="19" t="s">
        <v>47</v>
      </c>
      <c r="B3" s="19" t="s">
        <v>48</v>
      </c>
      <c r="C3" s="19" t="s">
        <v>24</v>
      </c>
      <c r="D3" s="20">
        <v>0</v>
      </c>
      <c r="E3" s="20">
        <v>0</v>
      </c>
      <c r="F3" s="20">
        <f t="shared" si="0"/>
        <v>0</v>
      </c>
      <c r="G3" s="21">
        <f t="shared" si="1"/>
        <v>0</v>
      </c>
    </row>
    <row r="4" spans="1:7">
      <c r="A4" s="37" t="s">
        <v>49</v>
      </c>
      <c r="B4" s="37" t="s">
        <v>50</v>
      </c>
      <c r="C4" s="19" t="s">
        <v>25</v>
      </c>
      <c r="D4" s="20">
        <v>0</v>
      </c>
      <c r="E4" s="20">
        <v>2387600</v>
      </c>
      <c r="F4" s="20">
        <f t="shared" si="0"/>
        <v>-2387600</v>
      </c>
      <c r="G4" s="21">
        <f t="shared" si="1"/>
        <v>0</v>
      </c>
    </row>
    <row r="5" spans="1:7">
      <c r="A5" s="38"/>
      <c r="B5" s="38"/>
      <c r="C5" s="19" t="s">
        <v>26</v>
      </c>
      <c r="D5" s="20">
        <v>0</v>
      </c>
      <c r="E5" s="20">
        <v>0</v>
      </c>
      <c r="F5" s="20">
        <f t="shared" si="0"/>
        <v>0</v>
      </c>
      <c r="G5" s="21">
        <f t="shared" si="1"/>
        <v>0</v>
      </c>
    </row>
    <row r="6" spans="1:7">
      <c r="A6" s="38"/>
      <c r="B6" s="38"/>
      <c r="C6" s="19" t="s">
        <v>27</v>
      </c>
      <c r="D6" s="20">
        <v>0</v>
      </c>
      <c r="E6" s="20">
        <v>2230370</v>
      </c>
      <c r="F6" s="20">
        <f t="shared" si="0"/>
        <v>-2230370</v>
      </c>
      <c r="G6" s="21">
        <f t="shared" si="1"/>
        <v>0</v>
      </c>
    </row>
    <row r="7" spans="1:7">
      <c r="A7" s="38"/>
      <c r="B7" s="38"/>
      <c r="C7" s="19" t="s">
        <v>28</v>
      </c>
      <c r="D7" s="20">
        <v>0</v>
      </c>
      <c r="E7" s="20">
        <v>0</v>
      </c>
      <c r="F7" s="20">
        <f t="shared" si="0"/>
        <v>0</v>
      </c>
      <c r="G7" s="21">
        <f t="shared" si="1"/>
        <v>0</v>
      </c>
    </row>
    <row r="8" spans="1:7">
      <c r="A8" s="38"/>
      <c r="B8" s="37" t="s">
        <v>51</v>
      </c>
      <c r="C8" s="19" t="s">
        <v>29</v>
      </c>
      <c r="D8" s="20">
        <v>0</v>
      </c>
      <c r="E8" s="20">
        <v>0</v>
      </c>
      <c r="F8" s="20">
        <f t="shared" si="0"/>
        <v>0</v>
      </c>
      <c r="G8" s="21">
        <f t="shared" si="1"/>
        <v>0</v>
      </c>
    </row>
    <row r="9" spans="1:7">
      <c r="A9" s="38"/>
      <c r="B9" s="38"/>
      <c r="C9" s="19" t="s">
        <v>30</v>
      </c>
      <c r="D9" s="20">
        <v>0</v>
      </c>
      <c r="E9" s="20">
        <v>0</v>
      </c>
      <c r="F9" s="20">
        <f t="shared" si="0"/>
        <v>0</v>
      </c>
      <c r="G9" s="21">
        <f t="shared" si="1"/>
        <v>0</v>
      </c>
    </row>
    <row r="10" spans="1:7">
      <c r="A10" s="38"/>
      <c r="B10" s="38"/>
      <c r="C10" s="19" t="s">
        <v>31</v>
      </c>
      <c r="D10" s="20">
        <v>0</v>
      </c>
      <c r="E10" s="20">
        <v>0</v>
      </c>
      <c r="F10" s="20">
        <f t="shared" si="0"/>
        <v>0</v>
      </c>
      <c r="G10" s="21">
        <f t="shared" si="1"/>
        <v>0</v>
      </c>
    </row>
    <row r="11" spans="1:7">
      <c r="A11" s="38"/>
      <c r="B11" s="19" t="s">
        <v>32</v>
      </c>
      <c r="C11" s="19" t="s">
        <v>32</v>
      </c>
      <c r="D11" s="20">
        <v>0</v>
      </c>
      <c r="E11" s="20">
        <v>0</v>
      </c>
      <c r="F11" s="20">
        <f t="shared" si="0"/>
        <v>0</v>
      </c>
      <c r="G11" s="21">
        <f t="shared" si="1"/>
        <v>0</v>
      </c>
    </row>
    <row r="12" spans="1:7">
      <c r="A12" s="38"/>
      <c r="B12" s="19" t="s">
        <v>33</v>
      </c>
      <c r="C12" s="19" t="s">
        <v>33</v>
      </c>
      <c r="D12" s="20">
        <v>0</v>
      </c>
      <c r="E12" s="20">
        <v>660000</v>
      </c>
      <c r="F12" s="20">
        <f t="shared" si="0"/>
        <v>-660000</v>
      </c>
      <c r="G12" s="21">
        <f t="shared" si="1"/>
        <v>0</v>
      </c>
    </row>
    <row r="13" spans="1:7">
      <c r="A13" s="38"/>
      <c r="B13" s="19" t="s">
        <v>34</v>
      </c>
      <c r="C13" s="19" t="s">
        <v>34</v>
      </c>
      <c r="D13" s="20">
        <v>0</v>
      </c>
      <c r="E13" s="20">
        <v>1036060</v>
      </c>
      <c r="F13" s="20">
        <f t="shared" si="0"/>
        <v>-1036060</v>
      </c>
      <c r="G13" s="21">
        <f t="shared" si="1"/>
        <v>0</v>
      </c>
    </row>
    <row r="14" spans="1:7">
      <c r="A14" s="38"/>
      <c r="B14" s="19" t="s">
        <v>35</v>
      </c>
      <c r="C14" s="19" t="s">
        <v>35</v>
      </c>
      <c r="D14" s="20">
        <v>0</v>
      </c>
      <c r="E14" s="20">
        <v>432000</v>
      </c>
      <c r="F14" s="20">
        <f t="shared" si="0"/>
        <v>-432000</v>
      </c>
      <c r="G14" s="21">
        <f t="shared" si="1"/>
        <v>0</v>
      </c>
    </row>
    <row r="15" spans="1:7">
      <c r="A15" s="38"/>
      <c r="B15" s="37" t="s">
        <v>52</v>
      </c>
      <c r="C15" s="19" t="s">
        <v>36</v>
      </c>
      <c r="D15" s="20">
        <v>0</v>
      </c>
      <c r="E15" s="20">
        <v>0</v>
      </c>
      <c r="F15" s="20">
        <f t="shared" si="0"/>
        <v>0</v>
      </c>
      <c r="G15" s="21">
        <f t="shared" si="1"/>
        <v>0</v>
      </c>
    </row>
    <row r="16" spans="1:7">
      <c r="A16" s="38"/>
      <c r="B16" s="38"/>
      <c r="C16" s="19" t="s">
        <v>37</v>
      </c>
      <c r="D16" s="20">
        <v>0</v>
      </c>
      <c r="E16" s="20">
        <v>0</v>
      </c>
      <c r="F16" s="20">
        <f t="shared" si="0"/>
        <v>0</v>
      </c>
      <c r="G16" s="21">
        <f t="shared" si="1"/>
        <v>0</v>
      </c>
    </row>
    <row r="17" spans="1:7">
      <c r="A17" s="38"/>
      <c r="B17" s="37" t="s">
        <v>39</v>
      </c>
      <c r="C17" s="19" t="s">
        <v>38</v>
      </c>
      <c r="D17" s="20">
        <v>0</v>
      </c>
      <c r="E17" s="20">
        <v>0</v>
      </c>
      <c r="F17" s="20">
        <f t="shared" si="0"/>
        <v>0</v>
      </c>
      <c r="G17" s="21">
        <f t="shared" si="1"/>
        <v>0</v>
      </c>
    </row>
    <row r="18" spans="1:7">
      <c r="A18" s="38"/>
      <c r="B18" s="38"/>
      <c r="C18" s="19" t="s">
        <v>39</v>
      </c>
      <c r="D18" s="20">
        <v>0</v>
      </c>
      <c r="E18" s="20">
        <v>7339140</v>
      </c>
      <c r="F18" s="20">
        <f t="shared" si="0"/>
        <v>-7339140</v>
      </c>
      <c r="G18" s="21">
        <f t="shared" si="1"/>
        <v>0</v>
      </c>
    </row>
    <row r="19" spans="1:7">
      <c r="A19" s="37" t="s">
        <v>53</v>
      </c>
      <c r="B19" s="19" t="s">
        <v>40</v>
      </c>
      <c r="C19" s="19" t="s">
        <v>40</v>
      </c>
      <c r="D19" s="20">
        <v>0</v>
      </c>
      <c r="E19" s="20">
        <v>2020000</v>
      </c>
      <c r="F19" s="20">
        <f t="shared" si="0"/>
        <v>-2020000</v>
      </c>
      <c r="G19" s="21">
        <f t="shared" si="1"/>
        <v>0</v>
      </c>
    </row>
    <row r="20" spans="1:7">
      <c r="A20" s="38"/>
      <c r="B20" s="19" t="s">
        <v>54</v>
      </c>
      <c r="C20" s="19" t="s">
        <v>41</v>
      </c>
      <c r="D20" s="20">
        <v>0</v>
      </c>
      <c r="E20" s="20">
        <v>5288580</v>
      </c>
      <c r="F20" s="20">
        <f t="shared" si="0"/>
        <v>-5288580</v>
      </c>
      <c r="G20" s="21">
        <f t="shared" si="1"/>
        <v>0</v>
      </c>
    </row>
    <row r="21" spans="1:7">
      <c r="A21" s="37" t="s">
        <v>55</v>
      </c>
      <c r="B21" s="37" t="s">
        <v>42</v>
      </c>
      <c r="C21" s="19" t="s">
        <v>42</v>
      </c>
      <c r="D21" s="20">
        <v>0</v>
      </c>
      <c r="E21" s="20">
        <v>653450</v>
      </c>
      <c r="F21" s="20">
        <f t="shared" si="0"/>
        <v>-653450</v>
      </c>
      <c r="G21" s="21">
        <f t="shared" si="1"/>
        <v>0</v>
      </c>
    </row>
    <row r="22" spans="1:7">
      <c r="A22" s="38"/>
      <c r="B22" s="38"/>
      <c r="C22" s="19" t="s">
        <v>43</v>
      </c>
      <c r="D22" s="20">
        <v>0</v>
      </c>
      <c r="E22" s="20">
        <v>0</v>
      </c>
      <c r="F22" s="20">
        <f t="shared" si="0"/>
        <v>0</v>
      </c>
      <c r="G22" s="21">
        <f t="shared" si="1"/>
        <v>0</v>
      </c>
    </row>
    <row r="23" spans="1:7">
      <c r="A23" s="23" t="s">
        <v>14</v>
      </c>
      <c r="B23" s="23"/>
      <c r="C23" s="23"/>
      <c r="D23" s="24">
        <f>SUM(D2:D22)</f>
        <v>0</v>
      </c>
      <c r="E23" s="24">
        <f>SUM(E2:E22)</f>
        <v>22047200</v>
      </c>
      <c r="F23" s="24">
        <f>SUM(F2:F22)</f>
        <v>-22047200</v>
      </c>
      <c r="G23" s="25">
        <f t="shared" si="1"/>
        <v>0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baseColWidth="10" defaultColWidth="8.83203125" defaultRowHeight="17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2" t="s">
        <v>44</v>
      </c>
      <c r="B1" s="22" t="s">
        <v>45</v>
      </c>
      <c r="C1" s="22" t="s">
        <v>21</v>
      </c>
      <c r="D1" s="22" t="s">
        <v>22</v>
      </c>
      <c r="E1" s="22" t="s">
        <v>56</v>
      </c>
      <c r="F1" s="22" t="s">
        <v>19</v>
      </c>
      <c r="G1" s="22" t="s">
        <v>9</v>
      </c>
    </row>
    <row r="2" spans="1:7">
      <c r="A2" s="26" t="s">
        <v>57</v>
      </c>
      <c r="B2" s="26"/>
      <c r="C2" s="26"/>
      <c r="D2" s="27"/>
      <c r="E2" s="27"/>
      <c r="F2" s="27">
        <f t="shared" ref="F2:F25" si="0">D2-E2</f>
        <v>0</v>
      </c>
      <c r="G2" s="28">
        <f t="shared" ref="G2:G33" si="1">IF(D2=0,0,ROUND(E2/D2*100,0))</f>
        <v>0</v>
      </c>
    </row>
    <row r="3" spans="1:7">
      <c r="A3" s="19" t="s">
        <v>46</v>
      </c>
      <c r="B3" s="19" t="s">
        <v>23</v>
      </c>
      <c r="C3" s="19" t="s">
        <v>23</v>
      </c>
      <c r="D3" s="20">
        <f t="shared" ref="D3:E25" si="2">SUM(D32,D60,D88,D116)</f>
        <v>0</v>
      </c>
      <c r="E3" s="20">
        <f t="shared" si="2"/>
        <v>0</v>
      </c>
      <c r="F3" s="20">
        <f t="shared" si="0"/>
        <v>0</v>
      </c>
      <c r="G3" s="21">
        <f t="shared" si="1"/>
        <v>0</v>
      </c>
    </row>
    <row r="4" spans="1:7">
      <c r="A4" s="19" t="s">
        <v>47</v>
      </c>
      <c r="B4" s="19" t="s">
        <v>48</v>
      </c>
      <c r="C4" s="19" t="s">
        <v>24</v>
      </c>
      <c r="D4" s="20">
        <f t="shared" si="2"/>
        <v>0</v>
      </c>
      <c r="E4" s="20">
        <f t="shared" si="2"/>
        <v>0</v>
      </c>
      <c r="F4" s="20">
        <f t="shared" si="0"/>
        <v>0</v>
      </c>
      <c r="G4" s="21">
        <f t="shared" si="1"/>
        <v>0</v>
      </c>
    </row>
    <row r="5" spans="1:7">
      <c r="A5" s="37" t="s">
        <v>49</v>
      </c>
      <c r="B5" s="37" t="s">
        <v>50</v>
      </c>
      <c r="C5" s="19" t="s">
        <v>25</v>
      </c>
      <c r="D5" s="20">
        <f t="shared" si="2"/>
        <v>0</v>
      </c>
      <c r="E5" s="20">
        <f t="shared" si="2"/>
        <v>430000</v>
      </c>
      <c r="F5" s="20">
        <f t="shared" si="0"/>
        <v>-430000</v>
      </c>
      <c r="G5" s="21">
        <f t="shared" si="1"/>
        <v>0</v>
      </c>
    </row>
    <row r="6" spans="1:7">
      <c r="A6" s="38"/>
      <c r="B6" s="38"/>
      <c r="C6" s="19" t="s">
        <v>26</v>
      </c>
      <c r="D6" s="20">
        <f t="shared" si="2"/>
        <v>0</v>
      </c>
      <c r="E6" s="20">
        <f t="shared" si="2"/>
        <v>0</v>
      </c>
      <c r="F6" s="20">
        <f t="shared" si="0"/>
        <v>0</v>
      </c>
      <c r="G6" s="21">
        <f t="shared" si="1"/>
        <v>0</v>
      </c>
    </row>
    <row r="7" spans="1:7">
      <c r="A7" s="38"/>
      <c r="B7" s="38"/>
      <c r="C7" s="19" t="s">
        <v>27</v>
      </c>
      <c r="D7" s="20">
        <f t="shared" si="2"/>
        <v>0</v>
      </c>
      <c r="E7" s="20">
        <f t="shared" si="2"/>
        <v>0</v>
      </c>
      <c r="F7" s="20">
        <f t="shared" si="0"/>
        <v>0</v>
      </c>
      <c r="G7" s="21">
        <f t="shared" si="1"/>
        <v>0</v>
      </c>
    </row>
    <row r="8" spans="1:7">
      <c r="A8" s="38"/>
      <c r="B8" s="38"/>
      <c r="C8" s="19" t="s">
        <v>28</v>
      </c>
      <c r="D8" s="20">
        <f t="shared" si="2"/>
        <v>0</v>
      </c>
      <c r="E8" s="20">
        <f t="shared" si="2"/>
        <v>0</v>
      </c>
      <c r="F8" s="20">
        <f t="shared" si="0"/>
        <v>0</v>
      </c>
      <c r="G8" s="21">
        <f t="shared" si="1"/>
        <v>0</v>
      </c>
    </row>
    <row r="9" spans="1:7">
      <c r="A9" s="38"/>
      <c r="B9" s="37" t="s">
        <v>51</v>
      </c>
      <c r="C9" s="19" t="s">
        <v>29</v>
      </c>
      <c r="D9" s="20">
        <f t="shared" si="2"/>
        <v>0</v>
      </c>
      <c r="E9" s="20">
        <f t="shared" si="2"/>
        <v>0</v>
      </c>
      <c r="F9" s="20">
        <f t="shared" si="0"/>
        <v>0</v>
      </c>
      <c r="G9" s="21">
        <f t="shared" si="1"/>
        <v>0</v>
      </c>
    </row>
    <row r="10" spans="1:7">
      <c r="A10" s="38"/>
      <c r="B10" s="38"/>
      <c r="C10" s="19" t="s">
        <v>30</v>
      </c>
      <c r="D10" s="20">
        <f t="shared" si="2"/>
        <v>0</v>
      </c>
      <c r="E10" s="20">
        <f t="shared" si="2"/>
        <v>0</v>
      </c>
      <c r="F10" s="20">
        <f t="shared" si="0"/>
        <v>0</v>
      </c>
      <c r="G10" s="21">
        <f t="shared" si="1"/>
        <v>0</v>
      </c>
    </row>
    <row r="11" spans="1:7">
      <c r="A11" s="38"/>
      <c r="B11" s="38"/>
      <c r="C11" s="19" t="s">
        <v>31</v>
      </c>
      <c r="D11" s="20">
        <f t="shared" si="2"/>
        <v>0</v>
      </c>
      <c r="E11" s="20">
        <f t="shared" si="2"/>
        <v>0</v>
      </c>
      <c r="F11" s="20">
        <f t="shared" si="0"/>
        <v>0</v>
      </c>
      <c r="G11" s="21">
        <f t="shared" si="1"/>
        <v>0</v>
      </c>
    </row>
    <row r="12" spans="1:7">
      <c r="A12" s="38"/>
      <c r="B12" s="19" t="s">
        <v>32</v>
      </c>
      <c r="C12" s="19" t="s">
        <v>32</v>
      </c>
      <c r="D12" s="20">
        <f t="shared" si="2"/>
        <v>0</v>
      </c>
      <c r="E12" s="20">
        <f t="shared" si="2"/>
        <v>0</v>
      </c>
      <c r="F12" s="20">
        <f t="shared" si="0"/>
        <v>0</v>
      </c>
      <c r="G12" s="21">
        <f t="shared" si="1"/>
        <v>0</v>
      </c>
    </row>
    <row r="13" spans="1:7">
      <c r="A13" s="38"/>
      <c r="B13" s="19" t="s">
        <v>33</v>
      </c>
      <c r="C13" s="19" t="s">
        <v>33</v>
      </c>
      <c r="D13" s="20">
        <f t="shared" si="2"/>
        <v>0</v>
      </c>
      <c r="E13" s="20">
        <f t="shared" si="2"/>
        <v>330000</v>
      </c>
      <c r="F13" s="20">
        <f t="shared" si="0"/>
        <v>-330000</v>
      </c>
      <c r="G13" s="21">
        <f t="shared" si="1"/>
        <v>0</v>
      </c>
    </row>
    <row r="14" spans="1:7">
      <c r="A14" s="38"/>
      <c r="B14" s="19" t="s">
        <v>34</v>
      </c>
      <c r="C14" s="19" t="s">
        <v>34</v>
      </c>
      <c r="D14" s="20">
        <f t="shared" si="2"/>
        <v>0</v>
      </c>
      <c r="E14" s="20">
        <f t="shared" si="2"/>
        <v>518104</v>
      </c>
      <c r="F14" s="20">
        <f t="shared" si="0"/>
        <v>-518104</v>
      </c>
      <c r="G14" s="21">
        <f t="shared" si="1"/>
        <v>0</v>
      </c>
    </row>
    <row r="15" spans="1:7">
      <c r="A15" s="38"/>
      <c r="B15" s="19" t="s">
        <v>35</v>
      </c>
      <c r="C15" s="19" t="s">
        <v>35</v>
      </c>
      <c r="D15" s="20">
        <f t="shared" si="2"/>
        <v>0</v>
      </c>
      <c r="E15" s="20">
        <f t="shared" si="2"/>
        <v>0</v>
      </c>
      <c r="F15" s="20">
        <f t="shared" si="0"/>
        <v>0</v>
      </c>
      <c r="G15" s="21">
        <f t="shared" si="1"/>
        <v>0</v>
      </c>
    </row>
    <row r="16" spans="1:7">
      <c r="A16" s="38"/>
      <c r="B16" s="37" t="s">
        <v>52</v>
      </c>
      <c r="C16" s="19" t="s">
        <v>36</v>
      </c>
      <c r="D16" s="20">
        <f t="shared" si="2"/>
        <v>0</v>
      </c>
      <c r="E16" s="20">
        <f t="shared" si="2"/>
        <v>0</v>
      </c>
      <c r="F16" s="20">
        <f t="shared" si="0"/>
        <v>0</v>
      </c>
      <c r="G16" s="21">
        <f t="shared" si="1"/>
        <v>0</v>
      </c>
    </row>
    <row r="17" spans="1:7">
      <c r="A17" s="38"/>
      <c r="B17" s="38"/>
      <c r="C17" s="19" t="s">
        <v>37</v>
      </c>
      <c r="D17" s="20">
        <f t="shared" si="2"/>
        <v>0</v>
      </c>
      <c r="E17" s="20">
        <f t="shared" si="2"/>
        <v>0</v>
      </c>
      <c r="F17" s="20">
        <f t="shared" si="0"/>
        <v>0</v>
      </c>
      <c r="G17" s="21">
        <f t="shared" si="1"/>
        <v>0</v>
      </c>
    </row>
    <row r="18" spans="1:7">
      <c r="A18" s="38"/>
      <c r="B18" s="37" t="s">
        <v>39</v>
      </c>
      <c r="C18" s="19" t="s">
        <v>38</v>
      </c>
      <c r="D18" s="20">
        <f t="shared" si="2"/>
        <v>0</v>
      </c>
      <c r="E18" s="20">
        <f t="shared" si="2"/>
        <v>0</v>
      </c>
      <c r="F18" s="20">
        <f t="shared" si="0"/>
        <v>0</v>
      </c>
      <c r="G18" s="21">
        <f t="shared" si="1"/>
        <v>0</v>
      </c>
    </row>
    <row r="19" spans="1:7">
      <c r="A19" s="38"/>
      <c r="B19" s="38"/>
      <c r="C19" s="19" t="s">
        <v>39</v>
      </c>
      <c r="D19" s="20">
        <f t="shared" si="2"/>
        <v>0</v>
      </c>
      <c r="E19" s="20">
        <f t="shared" si="2"/>
        <v>4416660</v>
      </c>
      <c r="F19" s="20">
        <f t="shared" si="0"/>
        <v>-4416660</v>
      </c>
      <c r="G19" s="21">
        <f t="shared" si="1"/>
        <v>0</v>
      </c>
    </row>
    <row r="20" spans="1:7">
      <c r="A20" s="37" t="s">
        <v>53</v>
      </c>
      <c r="B20" s="19" t="s">
        <v>40</v>
      </c>
      <c r="C20" s="19" t="s">
        <v>40</v>
      </c>
      <c r="D20" s="20">
        <f t="shared" si="2"/>
        <v>0</v>
      </c>
      <c r="E20" s="20">
        <f t="shared" si="2"/>
        <v>1010000</v>
      </c>
      <c r="F20" s="20">
        <f t="shared" si="0"/>
        <v>-1010000</v>
      </c>
      <c r="G20" s="21">
        <f t="shared" si="1"/>
        <v>0</v>
      </c>
    </row>
    <row r="21" spans="1:7">
      <c r="A21" s="38"/>
      <c r="B21" s="19" t="s">
        <v>54</v>
      </c>
      <c r="C21" s="19" t="s">
        <v>41</v>
      </c>
      <c r="D21" s="20">
        <f t="shared" si="2"/>
        <v>0</v>
      </c>
      <c r="E21" s="20">
        <f t="shared" si="2"/>
        <v>56420</v>
      </c>
      <c r="F21" s="20">
        <f t="shared" si="0"/>
        <v>-56420</v>
      </c>
      <c r="G21" s="21">
        <f t="shared" si="1"/>
        <v>0</v>
      </c>
    </row>
    <row r="22" spans="1:7">
      <c r="A22" s="37" t="s">
        <v>55</v>
      </c>
      <c r="B22" s="37" t="s">
        <v>42</v>
      </c>
      <c r="C22" s="19" t="s">
        <v>42</v>
      </c>
      <c r="D22" s="20">
        <f t="shared" si="2"/>
        <v>0</v>
      </c>
      <c r="E22" s="20">
        <f t="shared" si="2"/>
        <v>403200</v>
      </c>
      <c r="F22" s="20">
        <f t="shared" si="0"/>
        <v>-403200</v>
      </c>
      <c r="G22" s="21">
        <f t="shared" si="1"/>
        <v>0</v>
      </c>
    </row>
    <row r="23" spans="1:7">
      <c r="A23" s="38"/>
      <c r="B23" s="38"/>
      <c r="C23" s="19" t="s">
        <v>43</v>
      </c>
      <c r="D23" s="20">
        <f t="shared" si="2"/>
        <v>0</v>
      </c>
      <c r="E23" s="20">
        <f t="shared" si="2"/>
        <v>0</v>
      </c>
      <c r="F23" s="20">
        <f t="shared" si="0"/>
        <v>0</v>
      </c>
      <c r="G23" s="21">
        <f t="shared" si="1"/>
        <v>0</v>
      </c>
    </row>
    <row r="24" spans="1:7">
      <c r="A24" s="19" t="s">
        <v>58</v>
      </c>
      <c r="B24" s="19" t="s">
        <v>58</v>
      </c>
      <c r="C24" s="19" t="s">
        <v>58</v>
      </c>
      <c r="D24" s="20">
        <f t="shared" si="2"/>
        <v>0</v>
      </c>
      <c r="E24" s="20">
        <f t="shared" si="2"/>
        <v>0</v>
      </c>
      <c r="F24" s="20">
        <f t="shared" si="0"/>
        <v>0</v>
      </c>
      <c r="G24" s="21">
        <f t="shared" si="1"/>
        <v>0</v>
      </c>
    </row>
    <row r="25" spans="1:7">
      <c r="A25" s="19" t="s">
        <v>59</v>
      </c>
      <c r="B25" s="19" t="s">
        <v>60</v>
      </c>
      <c r="C25" s="19" t="s">
        <v>60</v>
      </c>
      <c r="D25" s="20">
        <f t="shared" si="2"/>
        <v>0</v>
      </c>
      <c r="E25" s="20">
        <f t="shared" si="2"/>
        <v>0</v>
      </c>
      <c r="F25" s="20">
        <f t="shared" si="0"/>
        <v>0</v>
      </c>
      <c r="G25" s="21">
        <f t="shared" si="1"/>
        <v>0</v>
      </c>
    </row>
    <row r="26" spans="1:7">
      <c r="A26" s="23" t="s">
        <v>14</v>
      </c>
      <c r="B26" s="23"/>
      <c r="C26" s="23"/>
      <c r="D26" s="24">
        <f>SUM(D2:D25)</f>
        <v>0</v>
      </c>
      <c r="E26" s="24">
        <f>SUM(E2:E25)</f>
        <v>7164384</v>
      </c>
      <c r="F26" s="24">
        <f>SUM(F2:F25)</f>
        <v>-7164384</v>
      </c>
      <c r="G26" s="25">
        <f t="shared" si="1"/>
        <v>0</v>
      </c>
    </row>
    <row r="27" spans="1:7">
      <c r="A27" s="19"/>
      <c r="B27" s="19"/>
      <c r="C27" s="19"/>
      <c r="D27" s="20"/>
      <c r="E27" s="20"/>
      <c r="F27" s="20">
        <f t="shared" ref="F27:F58" si="3">D27-E27</f>
        <v>0</v>
      </c>
      <c r="G27" s="21">
        <f t="shared" si="1"/>
        <v>0</v>
      </c>
    </row>
    <row r="28" spans="1:7">
      <c r="A28" s="19"/>
      <c r="B28" s="19"/>
      <c r="C28" s="19"/>
      <c r="D28" s="20"/>
      <c r="E28" s="20"/>
      <c r="F28" s="20">
        <f t="shared" si="3"/>
        <v>0</v>
      </c>
      <c r="G28" s="21">
        <f t="shared" si="1"/>
        <v>0</v>
      </c>
    </row>
    <row r="29" spans="1:7">
      <c r="A29" s="19"/>
      <c r="B29" s="19"/>
      <c r="C29" s="19"/>
      <c r="D29" s="20"/>
      <c r="E29" s="20"/>
      <c r="F29" s="20">
        <f t="shared" si="3"/>
        <v>0</v>
      </c>
      <c r="G29" s="21">
        <f t="shared" si="1"/>
        <v>0</v>
      </c>
    </row>
    <row r="30" spans="1:7">
      <c r="A30" s="19"/>
      <c r="B30" s="19"/>
      <c r="C30" s="19"/>
      <c r="D30" s="20"/>
      <c r="E30" s="20"/>
      <c r="F30" s="20">
        <f t="shared" si="3"/>
        <v>0</v>
      </c>
      <c r="G30" s="21">
        <f t="shared" si="1"/>
        <v>0</v>
      </c>
    </row>
    <row r="31" spans="1:7">
      <c r="A31" s="26" t="s">
        <v>61</v>
      </c>
      <c r="B31" s="26" t="s">
        <v>62</v>
      </c>
      <c r="C31" s="26"/>
      <c r="D31" s="27"/>
      <c r="E31" s="27"/>
      <c r="F31" s="27">
        <f t="shared" si="3"/>
        <v>0</v>
      </c>
      <c r="G31" s="28">
        <f t="shared" si="1"/>
        <v>0</v>
      </c>
    </row>
    <row r="32" spans="1:7">
      <c r="A32" s="19" t="s">
        <v>46</v>
      </c>
      <c r="B32" s="19" t="s">
        <v>23</v>
      </c>
      <c r="C32" s="19" t="s">
        <v>23</v>
      </c>
      <c r="D32" s="20">
        <v>0</v>
      </c>
      <c r="E32" s="20">
        <v>0</v>
      </c>
      <c r="F32" s="20">
        <f t="shared" si="3"/>
        <v>0</v>
      </c>
      <c r="G32" s="21">
        <f t="shared" si="1"/>
        <v>0</v>
      </c>
    </row>
    <row r="33" spans="1:7">
      <c r="A33" s="19" t="s">
        <v>47</v>
      </c>
      <c r="B33" s="19" t="s">
        <v>48</v>
      </c>
      <c r="C33" s="19" t="s">
        <v>24</v>
      </c>
      <c r="D33" s="20">
        <v>0</v>
      </c>
      <c r="E33" s="20">
        <v>0</v>
      </c>
      <c r="F33" s="20">
        <f t="shared" si="3"/>
        <v>0</v>
      </c>
      <c r="G33" s="21">
        <f t="shared" si="1"/>
        <v>0</v>
      </c>
    </row>
    <row r="34" spans="1:7">
      <c r="A34" s="37" t="s">
        <v>49</v>
      </c>
      <c r="B34" s="37" t="s">
        <v>50</v>
      </c>
      <c r="C34" s="19" t="s">
        <v>25</v>
      </c>
      <c r="D34" s="20">
        <v>0</v>
      </c>
      <c r="E34" s="20">
        <v>0</v>
      </c>
      <c r="F34" s="20">
        <f t="shared" si="3"/>
        <v>0</v>
      </c>
      <c r="G34" s="21">
        <f t="shared" ref="G34:G65" si="4">IF(D34=0,0,ROUND(E34/D34*100,0))</f>
        <v>0</v>
      </c>
    </row>
    <row r="35" spans="1:7">
      <c r="A35" s="38"/>
      <c r="B35" s="38"/>
      <c r="C35" s="19" t="s">
        <v>26</v>
      </c>
      <c r="D35" s="20">
        <v>0</v>
      </c>
      <c r="E35" s="20">
        <v>0</v>
      </c>
      <c r="F35" s="20">
        <f t="shared" si="3"/>
        <v>0</v>
      </c>
      <c r="G35" s="21">
        <f t="shared" si="4"/>
        <v>0</v>
      </c>
    </row>
    <row r="36" spans="1:7">
      <c r="A36" s="38"/>
      <c r="B36" s="38"/>
      <c r="C36" s="19" t="s">
        <v>27</v>
      </c>
      <c r="D36" s="20">
        <v>0</v>
      </c>
      <c r="E36" s="20">
        <v>0</v>
      </c>
      <c r="F36" s="20">
        <f t="shared" si="3"/>
        <v>0</v>
      </c>
      <c r="G36" s="21">
        <f t="shared" si="4"/>
        <v>0</v>
      </c>
    </row>
    <row r="37" spans="1:7">
      <c r="A37" s="38"/>
      <c r="B37" s="38"/>
      <c r="C37" s="19" t="s">
        <v>28</v>
      </c>
      <c r="D37" s="20">
        <v>0</v>
      </c>
      <c r="E37" s="20">
        <v>0</v>
      </c>
      <c r="F37" s="20">
        <f t="shared" si="3"/>
        <v>0</v>
      </c>
      <c r="G37" s="21">
        <f t="shared" si="4"/>
        <v>0</v>
      </c>
    </row>
    <row r="38" spans="1:7">
      <c r="A38" s="38"/>
      <c r="B38" s="37" t="s">
        <v>51</v>
      </c>
      <c r="C38" s="19" t="s">
        <v>29</v>
      </c>
      <c r="D38" s="20">
        <v>0</v>
      </c>
      <c r="E38" s="20">
        <v>0</v>
      </c>
      <c r="F38" s="20">
        <f t="shared" si="3"/>
        <v>0</v>
      </c>
      <c r="G38" s="21">
        <f t="shared" si="4"/>
        <v>0</v>
      </c>
    </row>
    <row r="39" spans="1:7">
      <c r="A39" s="38"/>
      <c r="B39" s="38"/>
      <c r="C39" s="19" t="s">
        <v>30</v>
      </c>
      <c r="D39" s="20">
        <v>0</v>
      </c>
      <c r="E39" s="20">
        <v>0</v>
      </c>
      <c r="F39" s="20">
        <f t="shared" si="3"/>
        <v>0</v>
      </c>
      <c r="G39" s="21">
        <f t="shared" si="4"/>
        <v>0</v>
      </c>
    </row>
    <row r="40" spans="1:7">
      <c r="A40" s="38"/>
      <c r="B40" s="38"/>
      <c r="C40" s="19" t="s">
        <v>31</v>
      </c>
      <c r="D40" s="20">
        <v>0</v>
      </c>
      <c r="E40" s="20">
        <v>0</v>
      </c>
      <c r="F40" s="20">
        <f t="shared" si="3"/>
        <v>0</v>
      </c>
      <c r="G40" s="21">
        <f t="shared" si="4"/>
        <v>0</v>
      </c>
    </row>
    <row r="41" spans="1:7">
      <c r="A41" s="38"/>
      <c r="B41" s="19" t="s">
        <v>32</v>
      </c>
      <c r="C41" s="19" t="s">
        <v>32</v>
      </c>
      <c r="D41" s="20">
        <v>0</v>
      </c>
      <c r="E41" s="20">
        <v>0</v>
      </c>
      <c r="F41" s="20">
        <f t="shared" si="3"/>
        <v>0</v>
      </c>
      <c r="G41" s="21">
        <f t="shared" si="4"/>
        <v>0</v>
      </c>
    </row>
    <row r="42" spans="1:7">
      <c r="A42" s="38"/>
      <c r="B42" s="19" t="s">
        <v>33</v>
      </c>
      <c r="C42" s="19" t="s">
        <v>33</v>
      </c>
      <c r="D42" s="20">
        <v>0</v>
      </c>
      <c r="E42" s="20">
        <v>330000</v>
      </c>
      <c r="F42" s="20">
        <f t="shared" si="3"/>
        <v>-330000</v>
      </c>
      <c r="G42" s="21">
        <f t="shared" si="4"/>
        <v>0</v>
      </c>
    </row>
    <row r="43" spans="1:7">
      <c r="A43" s="38"/>
      <c r="B43" s="19" t="s">
        <v>34</v>
      </c>
      <c r="C43" s="19" t="s">
        <v>34</v>
      </c>
      <c r="D43" s="20">
        <v>0</v>
      </c>
      <c r="E43" s="20">
        <v>0</v>
      </c>
      <c r="F43" s="20">
        <f t="shared" si="3"/>
        <v>0</v>
      </c>
      <c r="G43" s="21">
        <f t="shared" si="4"/>
        <v>0</v>
      </c>
    </row>
    <row r="44" spans="1:7">
      <c r="A44" s="38"/>
      <c r="B44" s="19" t="s">
        <v>35</v>
      </c>
      <c r="C44" s="19" t="s">
        <v>35</v>
      </c>
      <c r="D44" s="20">
        <v>0</v>
      </c>
      <c r="E44" s="20">
        <v>0</v>
      </c>
      <c r="F44" s="20">
        <f t="shared" si="3"/>
        <v>0</v>
      </c>
      <c r="G44" s="21">
        <f t="shared" si="4"/>
        <v>0</v>
      </c>
    </row>
    <row r="45" spans="1:7">
      <c r="A45" s="38"/>
      <c r="B45" s="37" t="s">
        <v>52</v>
      </c>
      <c r="C45" s="19" t="s">
        <v>36</v>
      </c>
      <c r="D45" s="20">
        <v>0</v>
      </c>
      <c r="E45" s="20">
        <v>0</v>
      </c>
      <c r="F45" s="20">
        <f t="shared" si="3"/>
        <v>0</v>
      </c>
      <c r="G45" s="21">
        <f t="shared" si="4"/>
        <v>0</v>
      </c>
    </row>
    <row r="46" spans="1:7">
      <c r="A46" s="38"/>
      <c r="B46" s="38"/>
      <c r="C46" s="19" t="s">
        <v>37</v>
      </c>
      <c r="D46" s="20">
        <v>0</v>
      </c>
      <c r="E46" s="20">
        <v>0</v>
      </c>
      <c r="F46" s="20">
        <f t="shared" si="3"/>
        <v>0</v>
      </c>
      <c r="G46" s="21">
        <f t="shared" si="4"/>
        <v>0</v>
      </c>
    </row>
    <row r="47" spans="1:7">
      <c r="A47" s="38"/>
      <c r="B47" s="37" t="s">
        <v>39</v>
      </c>
      <c r="C47" s="19" t="s">
        <v>38</v>
      </c>
      <c r="D47" s="20">
        <v>0</v>
      </c>
      <c r="E47" s="20">
        <v>0</v>
      </c>
      <c r="F47" s="20">
        <f t="shared" si="3"/>
        <v>0</v>
      </c>
      <c r="G47" s="21">
        <f t="shared" si="4"/>
        <v>0</v>
      </c>
    </row>
    <row r="48" spans="1:7">
      <c r="A48" s="38"/>
      <c r="B48" s="38"/>
      <c r="C48" s="19" t="s">
        <v>39</v>
      </c>
      <c r="D48" s="20">
        <v>0</v>
      </c>
      <c r="E48" s="20">
        <v>4416660</v>
      </c>
      <c r="F48" s="20">
        <f t="shared" si="3"/>
        <v>-4416660</v>
      </c>
      <c r="G48" s="21">
        <f t="shared" si="4"/>
        <v>0</v>
      </c>
    </row>
    <row r="49" spans="1:7">
      <c r="A49" s="37" t="s">
        <v>53</v>
      </c>
      <c r="B49" s="19" t="s">
        <v>40</v>
      </c>
      <c r="C49" s="19" t="s">
        <v>40</v>
      </c>
      <c r="D49" s="20">
        <v>0</v>
      </c>
      <c r="E49" s="20">
        <v>980000</v>
      </c>
      <c r="F49" s="20">
        <f t="shared" si="3"/>
        <v>-980000</v>
      </c>
      <c r="G49" s="21">
        <f t="shared" si="4"/>
        <v>0</v>
      </c>
    </row>
    <row r="50" spans="1:7">
      <c r="A50" s="38"/>
      <c r="B50" s="19" t="s">
        <v>54</v>
      </c>
      <c r="C50" s="19" t="s">
        <v>41</v>
      </c>
      <c r="D50" s="20">
        <v>0</v>
      </c>
      <c r="E50" s="20">
        <v>0</v>
      </c>
      <c r="F50" s="20">
        <f t="shared" si="3"/>
        <v>0</v>
      </c>
      <c r="G50" s="21">
        <f t="shared" si="4"/>
        <v>0</v>
      </c>
    </row>
    <row r="51" spans="1:7">
      <c r="A51" s="37" t="s">
        <v>55</v>
      </c>
      <c r="B51" s="37" t="s">
        <v>42</v>
      </c>
      <c r="C51" s="19" t="s">
        <v>42</v>
      </c>
      <c r="D51" s="20">
        <v>0</v>
      </c>
      <c r="E51" s="20">
        <v>36600</v>
      </c>
      <c r="F51" s="20">
        <f t="shared" si="3"/>
        <v>-36600</v>
      </c>
      <c r="G51" s="21">
        <f t="shared" si="4"/>
        <v>0</v>
      </c>
    </row>
    <row r="52" spans="1:7">
      <c r="A52" s="38"/>
      <c r="B52" s="38"/>
      <c r="C52" s="19" t="s">
        <v>43</v>
      </c>
      <c r="D52" s="20">
        <v>0</v>
      </c>
      <c r="E52" s="20">
        <v>0</v>
      </c>
      <c r="F52" s="20">
        <f t="shared" si="3"/>
        <v>0</v>
      </c>
      <c r="G52" s="21">
        <f t="shared" si="4"/>
        <v>0</v>
      </c>
    </row>
    <row r="53" spans="1:7">
      <c r="A53" s="19" t="s">
        <v>58</v>
      </c>
      <c r="B53" s="19" t="s">
        <v>58</v>
      </c>
      <c r="C53" s="19" t="s">
        <v>58</v>
      </c>
      <c r="D53" s="20">
        <v>0</v>
      </c>
      <c r="E53" s="20">
        <v>0</v>
      </c>
      <c r="F53" s="20">
        <f t="shared" si="3"/>
        <v>0</v>
      </c>
      <c r="G53" s="21">
        <f t="shared" si="4"/>
        <v>0</v>
      </c>
    </row>
    <row r="54" spans="1:7">
      <c r="A54" s="19" t="s">
        <v>59</v>
      </c>
      <c r="B54" s="19" t="s">
        <v>60</v>
      </c>
      <c r="C54" s="19" t="s">
        <v>60</v>
      </c>
      <c r="D54" s="20">
        <v>0</v>
      </c>
      <c r="E54" s="20">
        <v>0</v>
      </c>
      <c r="F54" s="20">
        <f t="shared" si="3"/>
        <v>0</v>
      </c>
      <c r="G54" s="21">
        <f t="shared" si="4"/>
        <v>0</v>
      </c>
    </row>
    <row r="55" spans="1:7">
      <c r="A55" s="19"/>
      <c r="B55" s="19"/>
      <c r="C55" s="19"/>
      <c r="D55" s="20"/>
      <c r="E55" s="20"/>
      <c r="F55" s="20">
        <f t="shared" si="3"/>
        <v>0</v>
      </c>
      <c r="G55" s="21">
        <f t="shared" si="4"/>
        <v>0</v>
      </c>
    </row>
    <row r="56" spans="1:7">
      <c r="A56" s="19"/>
      <c r="B56" s="19"/>
      <c r="C56" s="19"/>
      <c r="D56" s="20"/>
      <c r="E56" s="20"/>
      <c r="F56" s="20">
        <f t="shared" si="3"/>
        <v>0</v>
      </c>
      <c r="G56" s="21">
        <f t="shared" si="4"/>
        <v>0</v>
      </c>
    </row>
    <row r="57" spans="1:7">
      <c r="A57" s="19"/>
      <c r="B57" s="19"/>
      <c r="C57" s="19"/>
      <c r="D57" s="20"/>
      <c r="E57" s="20"/>
      <c r="F57" s="20">
        <f t="shared" si="3"/>
        <v>0</v>
      </c>
      <c r="G57" s="21">
        <f t="shared" si="4"/>
        <v>0</v>
      </c>
    </row>
    <row r="58" spans="1:7">
      <c r="A58" s="19"/>
      <c r="B58" s="19"/>
      <c r="C58" s="19"/>
      <c r="D58" s="20"/>
      <c r="E58" s="20"/>
      <c r="F58" s="20">
        <f t="shared" si="3"/>
        <v>0</v>
      </c>
      <c r="G58" s="21">
        <f t="shared" si="4"/>
        <v>0</v>
      </c>
    </row>
    <row r="59" spans="1:7">
      <c r="A59" s="26" t="s">
        <v>63</v>
      </c>
      <c r="B59" s="26" t="s">
        <v>64</v>
      </c>
      <c r="C59" s="26"/>
      <c r="D59" s="27"/>
      <c r="E59" s="27"/>
      <c r="F59" s="27">
        <f t="shared" ref="F59:F90" si="5">D59-E59</f>
        <v>0</v>
      </c>
      <c r="G59" s="28">
        <f t="shared" si="4"/>
        <v>0</v>
      </c>
    </row>
    <row r="60" spans="1:7">
      <c r="A60" s="19" t="s">
        <v>46</v>
      </c>
      <c r="B60" s="19" t="s">
        <v>23</v>
      </c>
      <c r="C60" s="19" t="s">
        <v>23</v>
      </c>
      <c r="D60" s="20">
        <v>0</v>
      </c>
      <c r="E60" s="20">
        <v>0</v>
      </c>
      <c r="F60" s="20">
        <f t="shared" si="5"/>
        <v>0</v>
      </c>
      <c r="G60" s="21">
        <f t="shared" si="4"/>
        <v>0</v>
      </c>
    </row>
    <row r="61" spans="1:7">
      <c r="A61" s="19" t="s">
        <v>47</v>
      </c>
      <c r="B61" s="19" t="s">
        <v>48</v>
      </c>
      <c r="C61" s="19" t="s">
        <v>24</v>
      </c>
      <c r="D61" s="20">
        <v>0</v>
      </c>
      <c r="E61" s="20">
        <v>0</v>
      </c>
      <c r="F61" s="20">
        <f t="shared" si="5"/>
        <v>0</v>
      </c>
      <c r="G61" s="21">
        <f t="shared" si="4"/>
        <v>0</v>
      </c>
    </row>
    <row r="62" spans="1:7">
      <c r="A62" s="37" t="s">
        <v>49</v>
      </c>
      <c r="B62" s="37" t="s">
        <v>50</v>
      </c>
      <c r="C62" s="19" t="s">
        <v>25</v>
      </c>
      <c r="D62" s="20">
        <v>0</v>
      </c>
      <c r="E62" s="20">
        <v>0</v>
      </c>
      <c r="F62" s="20">
        <f t="shared" si="5"/>
        <v>0</v>
      </c>
      <c r="G62" s="21">
        <f t="shared" si="4"/>
        <v>0</v>
      </c>
    </row>
    <row r="63" spans="1:7">
      <c r="A63" s="38"/>
      <c r="B63" s="38"/>
      <c r="C63" s="19" t="s">
        <v>26</v>
      </c>
      <c r="D63" s="20">
        <v>0</v>
      </c>
      <c r="E63" s="20">
        <v>0</v>
      </c>
      <c r="F63" s="20">
        <f t="shared" si="5"/>
        <v>0</v>
      </c>
      <c r="G63" s="21">
        <f t="shared" si="4"/>
        <v>0</v>
      </c>
    </row>
    <row r="64" spans="1:7">
      <c r="A64" s="38"/>
      <c r="B64" s="38"/>
      <c r="C64" s="19" t="s">
        <v>27</v>
      </c>
      <c r="D64" s="20">
        <v>0</v>
      </c>
      <c r="E64" s="20">
        <v>0</v>
      </c>
      <c r="F64" s="20">
        <f t="shared" si="5"/>
        <v>0</v>
      </c>
      <c r="G64" s="21">
        <f t="shared" si="4"/>
        <v>0</v>
      </c>
    </row>
    <row r="65" spans="1:7">
      <c r="A65" s="38"/>
      <c r="B65" s="38"/>
      <c r="C65" s="19" t="s">
        <v>28</v>
      </c>
      <c r="D65" s="20">
        <v>0</v>
      </c>
      <c r="E65" s="20">
        <v>0</v>
      </c>
      <c r="F65" s="20">
        <f t="shared" si="5"/>
        <v>0</v>
      </c>
      <c r="G65" s="21">
        <f t="shared" si="4"/>
        <v>0</v>
      </c>
    </row>
    <row r="66" spans="1:7">
      <c r="A66" s="38"/>
      <c r="B66" s="37" t="s">
        <v>51</v>
      </c>
      <c r="C66" s="19" t="s">
        <v>29</v>
      </c>
      <c r="D66" s="20">
        <v>0</v>
      </c>
      <c r="E66" s="20">
        <v>0</v>
      </c>
      <c r="F66" s="20">
        <f t="shared" si="5"/>
        <v>0</v>
      </c>
      <c r="G66" s="21">
        <f t="shared" ref="G66:G97" si="6">IF(D66=0,0,ROUND(E66/D66*100,0))</f>
        <v>0</v>
      </c>
    </row>
    <row r="67" spans="1:7">
      <c r="A67" s="38"/>
      <c r="B67" s="38"/>
      <c r="C67" s="19" t="s">
        <v>30</v>
      </c>
      <c r="D67" s="20">
        <v>0</v>
      </c>
      <c r="E67" s="20">
        <v>0</v>
      </c>
      <c r="F67" s="20">
        <f t="shared" si="5"/>
        <v>0</v>
      </c>
      <c r="G67" s="21">
        <f t="shared" si="6"/>
        <v>0</v>
      </c>
    </row>
    <row r="68" spans="1:7">
      <c r="A68" s="38"/>
      <c r="B68" s="38"/>
      <c r="C68" s="19" t="s">
        <v>31</v>
      </c>
      <c r="D68" s="20">
        <v>0</v>
      </c>
      <c r="E68" s="20">
        <v>0</v>
      </c>
      <c r="F68" s="20">
        <f t="shared" si="5"/>
        <v>0</v>
      </c>
      <c r="G68" s="21">
        <f t="shared" si="6"/>
        <v>0</v>
      </c>
    </row>
    <row r="69" spans="1:7">
      <c r="A69" s="38"/>
      <c r="B69" s="19" t="s">
        <v>32</v>
      </c>
      <c r="C69" s="19" t="s">
        <v>32</v>
      </c>
      <c r="D69" s="20">
        <v>0</v>
      </c>
      <c r="E69" s="20">
        <v>0</v>
      </c>
      <c r="F69" s="20">
        <f t="shared" si="5"/>
        <v>0</v>
      </c>
      <c r="G69" s="21">
        <f t="shared" si="6"/>
        <v>0</v>
      </c>
    </row>
    <row r="70" spans="1:7">
      <c r="A70" s="38"/>
      <c r="B70" s="19" t="s">
        <v>33</v>
      </c>
      <c r="C70" s="19" t="s">
        <v>33</v>
      </c>
      <c r="D70" s="20">
        <v>0</v>
      </c>
      <c r="E70" s="20">
        <v>0</v>
      </c>
      <c r="F70" s="20">
        <f t="shared" si="5"/>
        <v>0</v>
      </c>
      <c r="G70" s="21">
        <f t="shared" si="6"/>
        <v>0</v>
      </c>
    </row>
    <row r="71" spans="1:7">
      <c r="A71" s="38"/>
      <c r="B71" s="19" t="s">
        <v>34</v>
      </c>
      <c r="C71" s="19" t="s">
        <v>34</v>
      </c>
      <c r="D71" s="20">
        <v>0</v>
      </c>
      <c r="E71" s="20">
        <v>518104</v>
      </c>
      <c r="F71" s="20">
        <f t="shared" si="5"/>
        <v>-518104</v>
      </c>
      <c r="G71" s="21">
        <f t="shared" si="6"/>
        <v>0</v>
      </c>
    </row>
    <row r="72" spans="1:7">
      <c r="A72" s="38"/>
      <c r="B72" s="19" t="s">
        <v>35</v>
      </c>
      <c r="C72" s="19" t="s">
        <v>35</v>
      </c>
      <c r="D72" s="20">
        <v>0</v>
      </c>
      <c r="E72" s="20">
        <v>0</v>
      </c>
      <c r="F72" s="20">
        <f t="shared" si="5"/>
        <v>0</v>
      </c>
      <c r="G72" s="21">
        <f t="shared" si="6"/>
        <v>0</v>
      </c>
    </row>
    <row r="73" spans="1:7">
      <c r="A73" s="38"/>
      <c r="B73" s="37" t="s">
        <v>52</v>
      </c>
      <c r="C73" s="19" t="s">
        <v>36</v>
      </c>
      <c r="D73" s="20">
        <v>0</v>
      </c>
      <c r="E73" s="20">
        <v>0</v>
      </c>
      <c r="F73" s="20">
        <f t="shared" si="5"/>
        <v>0</v>
      </c>
      <c r="G73" s="21">
        <f t="shared" si="6"/>
        <v>0</v>
      </c>
    </row>
    <row r="74" spans="1:7">
      <c r="A74" s="38"/>
      <c r="B74" s="38"/>
      <c r="C74" s="19" t="s">
        <v>37</v>
      </c>
      <c r="D74" s="20">
        <v>0</v>
      </c>
      <c r="E74" s="20">
        <v>0</v>
      </c>
      <c r="F74" s="20">
        <f t="shared" si="5"/>
        <v>0</v>
      </c>
      <c r="G74" s="21">
        <f t="shared" si="6"/>
        <v>0</v>
      </c>
    </row>
    <row r="75" spans="1:7">
      <c r="A75" s="38"/>
      <c r="B75" s="37" t="s">
        <v>39</v>
      </c>
      <c r="C75" s="19" t="s">
        <v>38</v>
      </c>
      <c r="D75" s="20">
        <v>0</v>
      </c>
      <c r="E75" s="20">
        <v>0</v>
      </c>
      <c r="F75" s="20">
        <f t="shared" si="5"/>
        <v>0</v>
      </c>
      <c r="G75" s="21">
        <f t="shared" si="6"/>
        <v>0</v>
      </c>
    </row>
    <row r="76" spans="1:7">
      <c r="A76" s="38"/>
      <c r="B76" s="38"/>
      <c r="C76" s="19" t="s">
        <v>39</v>
      </c>
      <c r="D76" s="20">
        <v>0</v>
      </c>
      <c r="E76" s="20">
        <v>0</v>
      </c>
      <c r="F76" s="20">
        <f t="shared" si="5"/>
        <v>0</v>
      </c>
      <c r="G76" s="21">
        <f t="shared" si="6"/>
        <v>0</v>
      </c>
    </row>
    <row r="77" spans="1:7">
      <c r="A77" s="37" t="s">
        <v>53</v>
      </c>
      <c r="B77" s="19" t="s">
        <v>40</v>
      </c>
      <c r="C77" s="19" t="s">
        <v>40</v>
      </c>
      <c r="D77" s="20">
        <v>0</v>
      </c>
      <c r="E77" s="20">
        <v>30000</v>
      </c>
      <c r="F77" s="20">
        <f t="shared" si="5"/>
        <v>-30000</v>
      </c>
      <c r="G77" s="21">
        <f t="shared" si="6"/>
        <v>0</v>
      </c>
    </row>
    <row r="78" spans="1:7">
      <c r="A78" s="38"/>
      <c r="B78" s="19" t="s">
        <v>54</v>
      </c>
      <c r="C78" s="19" t="s">
        <v>41</v>
      </c>
      <c r="D78" s="20">
        <v>0</v>
      </c>
      <c r="E78" s="20">
        <v>0</v>
      </c>
      <c r="F78" s="20">
        <f t="shared" si="5"/>
        <v>0</v>
      </c>
      <c r="G78" s="21">
        <f t="shared" si="6"/>
        <v>0</v>
      </c>
    </row>
    <row r="79" spans="1:7">
      <c r="A79" s="37" t="s">
        <v>55</v>
      </c>
      <c r="B79" s="37" t="s">
        <v>42</v>
      </c>
      <c r="C79" s="19" t="s">
        <v>42</v>
      </c>
      <c r="D79" s="20">
        <v>0</v>
      </c>
      <c r="E79" s="20">
        <v>56400</v>
      </c>
      <c r="F79" s="20">
        <f t="shared" si="5"/>
        <v>-56400</v>
      </c>
      <c r="G79" s="21">
        <f t="shared" si="6"/>
        <v>0</v>
      </c>
    </row>
    <row r="80" spans="1:7">
      <c r="A80" s="38"/>
      <c r="B80" s="38"/>
      <c r="C80" s="19" t="s">
        <v>43</v>
      </c>
      <c r="D80" s="20">
        <v>0</v>
      </c>
      <c r="E80" s="20">
        <v>0</v>
      </c>
      <c r="F80" s="20">
        <f t="shared" si="5"/>
        <v>0</v>
      </c>
      <c r="G80" s="21">
        <f t="shared" si="6"/>
        <v>0</v>
      </c>
    </row>
    <row r="81" spans="1:7">
      <c r="A81" s="19" t="s">
        <v>58</v>
      </c>
      <c r="B81" s="19" t="s">
        <v>58</v>
      </c>
      <c r="C81" s="19" t="s">
        <v>58</v>
      </c>
      <c r="D81" s="20">
        <v>0</v>
      </c>
      <c r="E81" s="20">
        <v>0</v>
      </c>
      <c r="F81" s="20">
        <f t="shared" si="5"/>
        <v>0</v>
      </c>
      <c r="G81" s="21">
        <f t="shared" si="6"/>
        <v>0</v>
      </c>
    </row>
    <row r="82" spans="1:7">
      <c r="A82" s="19" t="s">
        <v>59</v>
      </c>
      <c r="B82" s="19" t="s">
        <v>60</v>
      </c>
      <c r="C82" s="19" t="s">
        <v>60</v>
      </c>
      <c r="D82" s="20">
        <v>0</v>
      </c>
      <c r="E82" s="20">
        <v>0</v>
      </c>
      <c r="F82" s="20">
        <f t="shared" si="5"/>
        <v>0</v>
      </c>
      <c r="G82" s="21">
        <f t="shared" si="6"/>
        <v>0</v>
      </c>
    </row>
    <row r="83" spans="1:7">
      <c r="A83" s="19"/>
      <c r="B83" s="19"/>
      <c r="C83" s="19"/>
      <c r="D83" s="20"/>
      <c r="E83" s="20"/>
      <c r="F83" s="20">
        <f t="shared" si="5"/>
        <v>0</v>
      </c>
      <c r="G83" s="21">
        <f t="shared" si="6"/>
        <v>0</v>
      </c>
    </row>
    <row r="84" spans="1:7">
      <c r="A84" s="19"/>
      <c r="B84" s="19"/>
      <c r="C84" s="19"/>
      <c r="D84" s="20"/>
      <c r="E84" s="20"/>
      <c r="F84" s="20">
        <f t="shared" si="5"/>
        <v>0</v>
      </c>
      <c r="G84" s="21">
        <f t="shared" si="6"/>
        <v>0</v>
      </c>
    </row>
    <row r="85" spans="1:7">
      <c r="A85" s="19"/>
      <c r="B85" s="19"/>
      <c r="C85" s="19"/>
      <c r="D85" s="20"/>
      <c r="E85" s="20"/>
      <c r="F85" s="20">
        <f t="shared" si="5"/>
        <v>0</v>
      </c>
      <c r="G85" s="21">
        <f t="shared" si="6"/>
        <v>0</v>
      </c>
    </row>
    <row r="86" spans="1:7">
      <c r="A86" s="19"/>
      <c r="B86" s="19"/>
      <c r="C86" s="19"/>
      <c r="D86" s="20"/>
      <c r="E86" s="20"/>
      <c r="F86" s="20">
        <f t="shared" si="5"/>
        <v>0</v>
      </c>
      <c r="G86" s="21">
        <f t="shared" si="6"/>
        <v>0</v>
      </c>
    </row>
    <row r="87" spans="1:7">
      <c r="A87" s="26" t="s">
        <v>65</v>
      </c>
      <c r="B87" s="26" t="s">
        <v>66</v>
      </c>
      <c r="C87" s="26"/>
      <c r="D87" s="27"/>
      <c r="E87" s="27"/>
      <c r="F87" s="27">
        <f t="shared" si="5"/>
        <v>0</v>
      </c>
      <c r="G87" s="28">
        <f t="shared" si="6"/>
        <v>0</v>
      </c>
    </row>
    <row r="88" spans="1:7">
      <c r="A88" s="19" t="s">
        <v>46</v>
      </c>
      <c r="B88" s="19" t="s">
        <v>23</v>
      </c>
      <c r="C88" s="19" t="s">
        <v>23</v>
      </c>
      <c r="D88" s="20">
        <v>0</v>
      </c>
      <c r="E88" s="20">
        <v>0</v>
      </c>
      <c r="F88" s="20">
        <f t="shared" si="5"/>
        <v>0</v>
      </c>
      <c r="G88" s="21">
        <f t="shared" si="6"/>
        <v>0</v>
      </c>
    </row>
    <row r="89" spans="1:7">
      <c r="A89" s="19" t="s">
        <v>47</v>
      </c>
      <c r="B89" s="19" t="s">
        <v>48</v>
      </c>
      <c r="C89" s="19" t="s">
        <v>24</v>
      </c>
      <c r="D89" s="20">
        <v>0</v>
      </c>
      <c r="E89" s="20">
        <v>0</v>
      </c>
      <c r="F89" s="20">
        <f t="shared" si="5"/>
        <v>0</v>
      </c>
      <c r="G89" s="21">
        <f t="shared" si="6"/>
        <v>0</v>
      </c>
    </row>
    <row r="90" spans="1:7">
      <c r="A90" s="37" t="s">
        <v>49</v>
      </c>
      <c r="B90" s="37" t="s">
        <v>50</v>
      </c>
      <c r="C90" s="19" t="s">
        <v>25</v>
      </c>
      <c r="D90" s="20">
        <v>0</v>
      </c>
      <c r="E90" s="20">
        <v>0</v>
      </c>
      <c r="F90" s="20">
        <f t="shared" si="5"/>
        <v>0</v>
      </c>
      <c r="G90" s="21">
        <f t="shared" si="6"/>
        <v>0</v>
      </c>
    </row>
    <row r="91" spans="1:7">
      <c r="A91" s="38"/>
      <c r="B91" s="38"/>
      <c r="C91" s="19" t="s">
        <v>26</v>
      </c>
      <c r="D91" s="20">
        <v>0</v>
      </c>
      <c r="E91" s="20">
        <v>0</v>
      </c>
      <c r="F91" s="20">
        <f t="shared" ref="F91:F122" si="7">D91-E91</f>
        <v>0</v>
      </c>
      <c r="G91" s="21">
        <f t="shared" si="6"/>
        <v>0</v>
      </c>
    </row>
    <row r="92" spans="1:7">
      <c r="A92" s="38"/>
      <c r="B92" s="38"/>
      <c r="C92" s="19" t="s">
        <v>27</v>
      </c>
      <c r="D92" s="20">
        <v>0</v>
      </c>
      <c r="E92" s="20">
        <v>0</v>
      </c>
      <c r="F92" s="20">
        <f t="shared" si="7"/>
        <v>0</v>
      </c>
      <c r="G92" s="21">
        <f t="shared" si="6"/>
        <v>0</v>
      </c>
    </row>
    <row r="93" spans="1:7">
      <c r="A93" s="38"/>
      <c r="B93" s="38"/>
      <c r="C93" s="19" t="s">
        <v>28</v>
      </c>
      <c r="D93" s="20">
        <v>0</v>
      </c>
      <c r="E93" s="20">
        <v>0</v>
      </c>
      <c r="F93" s="20">
        <f t="shared" si="7"/>
        <v>0</v>
      </c>
      <c r="G93" s="21">
        <f t="shared" si="6"/>
        <v>0</v>
      </c>
    </row>
    <row r="94" spans="1:7">
      <c r="A94" s="38"/>
      <c r="B94" s="37" t="s">
        <v>51</v>
      </c>
      <c r="C94" s="19" t="s">
        <v>29</v>
      </c>
      <c r="D94" s="20">
        <v>0</v>
      </c>
      <c r="E94" s="20">
        <v>0</v>
      </c>
      <c r="F94" s="20">
        <f t="shared" si="7"/>
        <v>0</v>
      </c>
      <c r="G94" s="21">
        <f t="shared" si="6"/>
        <v>0</v>
      </c>
    </row>
    <row r="95" spans="1:7">
      <c r="A95" s="38"/>
      <c r="B95" s="38"/>
      <c r="C95" s="19" t="s">
        <v>30</v>
      </c>
      <c r="D95" s="20">
        <v>0</v>
      </c>
      <c r="E95" s="20">
        <v>0</v>
      </c>
      <c r="F95" s="20">
        <f t="shared" si="7"/>
        <v>0</v>
      </c>
      <c r="G95" s="21">
        <f t="shared" si="6"/>
        <v>0</v>
      </c>
    </row>
    <row r="96" spans="1:7">
      <c r="A96" s="38"/>
      <c r="B96" s="38"/>
      <c r="C96" s="19" t="s">
        <v>31</v>
      </c>
      <c r="D96" s="20">
        <v>0</v>
      </c>
      <c r="E96" s="20">
        <v>0</v>
      </c>
      <c r="F96" s="20">
        <f t="shared" si="7"/>
        <v>0</v>
      </c>
      <c r="G96" s="21">
        <f t="shared" si="6"/>
        <v>0</v>
      </c>
    </row>
    <row r="97" spans="1:7">
      <c r="A97" s="38"/>
      <c r="B97" s="19" t="s">
        <v>32</v>
      </c>
      <c r="C97" s="19" t="s">
        <v>32</v>
      </c>
      <c r="D97" s="20">
        <v>0</v>
      </c>
      <c r="E97" s="20">
        <v>0</v>
      </c>
      <c r="F97" s="20">
        <f t="shared" si="7"/>
        <v>0</v>
      </c>
      <c r="G97" s="21">
        <f t="shared" si="6"/>
        <v>0</v>
      </c>
    </row>
    <row r="98" spans="1:7">
      <c r="A98" s="38"/>
      <c r="B98" s="19" t="s">
        <v>33</v>
      </c>
      <c r="C98" s="19" t="s">
        <v>33</v>
      </c>
      <c r="D98" s="20">
        <v>0</v>
      </c>
      <c r="E98" s="20">
        <v>0</v>
      </c>
      <c r="F98" s="20">
        <f t="shared" si="7"/>
        <v>0</v>
      </c>
      <c r="G98" s="21">
        <f t="shared" ref="G98:G129" si="8">IF(D98=0,0,ROUND(E98/D98*100,0))</f>
        <v>0</v>
      </c>
    </row>
    <row r="99" spans="1:7">
      <c r="A99" s="38"/>
      <c r="B99" s="19" t="s">
        <v>34</v>
      </c>
      <c r="C99" s="19" t="s">
        <v>34</v>
      </c>
      <c r="D99" s="20">
        <v>0</v>
      </c>
      <c r="E99" s="20">
        <v>0</v>
      </c>
      <c r="F99" s="20">
        <f t="shared" si="7"/>
        <v>0</v>
      </c>
      <c r="G99" s="21">
        <f t="shared" si="8"/>
        <v>0</v>
      </c>
    </row>
    <row r="100" spans="1:7">
      <c r="A100" s="38"/>
      <c r="B100" s="19" t="s">
        <v>35</v>
      </c>
      <c r="C100" s="19" t="s">
        <v>35</v>
      </c>
      <c r="D100" s="20">
        <v>0</v>
      </c>
      <c r="E100" s="20">
        <v>0</v>
      </c>
      <c r="F100" s="20">
        <f t="shared" si="7"/>
        <v>0</v>
      </c>
      <c r="G100" s="21">
        <f t="shared" si="8"/>
        <v>0</v>
      </c>
    </row>
    <row r="101" spans="1:7">
      <c r="A101" s="38"/>
      <c r="B101" s="37" t="s">
        <v>52</v>
      </c>
      <c r="C101" s="19" t="s">
        <v>36</v>
      </c>
      <c r="D101" s="20">
        <v>0</v>
      </c>
      <c r="E101" s="20">
        <v>0</v>
      </c>
      <c r="F101" s="20">
        <f t="shared" si="7"/>
        <v>0</v>
      </c>
      <c r="G101" s="21">
        <f t="shared" si="8"/>
        <v>0</v>
      </c>
    </row>
    <row r="102" spans="1:7">
      <c r="A102" s="38"/>
      <c r="B102" s="38"/>
      <c r="C102" s="19" t="s">
        <v>37</v>
      </c>
      <c r="D102" s="20">
        <v>0</v>
      </c>
      <c r="E102" s="20">
        <v>0</v>
      </c>
      <c r="F102" s="20">
        <f t="shared" si="7"/>
        <v>0</v>
      </c>
      <c r="G102" s="21">
        <f t="shared" si="8"/>
        <v>0</v>
      </c>
    </row>
    <row r="103" spans="1:7">
      <c r="A103" s="38"/>
      <c r="B103" s="37" t="s">
        <v>39</v>
      </c>
      <c r="C103" s="19" t="s">
        <v>38</v>
      </c>
      <c r="D103" s="20">
        <v>0</v>
      </c>
      <c r="E103" s="20">
        <v>0</v>
      </c>
      <c r="F103" s="20">
        <f t="shared" si="7"/>
        <v>0</v>
      </c>
      <c r="G103" s="21">
        <f t="shared" si="8"/>
        <v>0</v>
      </c>
    </row>
    <row r="104" spans="1:7">
      <c r="A104" s="38"/>
      <c r="B104" s="38"/>
      <c r="C104" s="19" t="s">
        <v>39</v>
      </c>
      <c r="D104" s="20">
        <v>0</v>
      </c>
      <c r="E104" s="20">
        <v>0</v>
      </c>
      <c r="F104" s="20">
        <f t="shared" si="7"/>
        <v>0</v>
      </c>
      <c r="G104" s="21">
        <f t="shared" si="8"/>
        <v>0</v>
      </c>
    </row>
    <row r="105" spans="1:7">
      <c r="A105" s="37" t="s">
        <v>53</v>
      </c>
      <c r="B105" s="19" t="s">
        <v>40</v>
      </c>
      <c r="C105" s="19" t="s">
        <v>40</v>
      </c>
      <c r="D105" s="20">
        <v>0</v>
      </c>
      <c r="E105" s="20">
        <v>0</v>
      </c>
      <c r="F105" s="20">
        <f t="shared" si="7"/>
        <v>0</v>
      </c>
      <c r="G105" s="21">
        <f t="shared" si="8"/>
        <v>0</v>
      </c>
    </row>
    <row r="106" spans="1:7">
      <c r="A106" s="38"/>
      <c r="B106" s="19" t="s">
        <v>54</v>
      </c>
      <c r="C106" s="19" t="s">
        <v>41</v>
      </c>
      <c r="D106" s="20">
        <v>0</v>
      </c>
      <c r="E106" s="20">
        <v>0</v>
      </c>
      <c r="F106" s="20">
        <f t="shared" si="7"/>
        <v>0</v>
      </c>
      <c r="G106" s="21">
        <f t="shared" si="8"/>
        <v>0</v>
      </c>
    </row>
    <row r="107" spans="1:7">
      <c r="A107" s="37" t="s">
        <v>55</v>
      </c>
      <c r="B107" s="37" t="s">
        <v>42</v>
      </c>
      <c r="C107" s="19" t="s">
        <v>42</v>
      </c>
      <c r="D107" s="20">
        <v>0</v>
      </c>
      <c r="E107" s="20">
        <v>310200</v>
      </c>
      <c r="F107" s="20">
        <f t="shared" si="7"/>
        <v>-310200</v>
      </c>
      <c r="G107" s="21">
        <f t="shared" si="8"/>
        <v>0</v>
      </c>
    </row>
    <row r="108" spans="1:7">
      <c r="A108" s="38"/>
      <c r="B108" s="38"/>
      <c r="C108" s="19" t="s">
        <v>43</v>
      </c>
      <c r="D108" s="20">
        <v>0</v>
      </c>
      <c r="E108" s="20">
        <v>0</v>
      </c>
      <c r="F108" s="20">
        <f t="shared" si="7"/>
        <v>0</v>
      </c>
      <c r="G108" s="21">
        <f t="shared" si="8"/>
        <v>0</v>
      </c>
    </row>
    <row r="109" spans="1:7">
      <c r="A109" s="19" t="s">
        <v>58</v>
      </c>
      <c r="B109" s="19" t="s">
        <v>58</v>
      </c>
      <c r="C109" s="19" t="s">
        <v>58</v>
      </c>
      <c r="D109" s="20">
        <v>0</v>
      </c>
      <c r="E109" s="20">
        <v>0</v>
      </c>
      <c r="F109" s="20">
        <f t="shared" si="7"/>
        <v>0</v>
      </c>
      <c r="G109" s="21">
        <f t="shared" si="8"/>
        <v>0</v>
      </c>
    </row>
    <row r="110" spans="1:7">
      <c r="A110" s="19" t="s">
        <v>59</v>
      </c>
      <c r="B110" s="19" t="s">
        <v>60</v>
      </c>
      <c r="C110" s="19" t="s">
        <v>60</v>
      </c>
      <c r="D110" s="20">
        <v>0</v>
      </c>
      <c r="E110" s="20">
        <v>0</v>
      </c>
      <c r="F110" s="20">
        <f t="shared" si="7"/>
        <v>0</v>
      </c>
      <c r="G110" s="21">
        <f t="shared" si="8"/>
        <v>0</v>
      </c>
    </row>
    <row r="111" spans="1:7">
      <c r="A111" s="19"/>
      <c r="B111" s="19"/>
      <c r="C111" s="19"/>
      <c r="D111" s="20"/>
      <c r="E111" s="20"/>
      <c r="F111" s="20">
        <f t="shared" si="7"/>
        <v>0</v>
      </c>
      <c r="G111" s="21">
        <f t="shared" si="8"/>
        <v>0</v>
      </c>
    </row>
    <row r="112" spans="1:7">
      <c r="A112" s="19"/>
      <c r="B112" s="19"/>
      <c r="C112" s="19"/>
      <c r="D112" s="20"/>
      <c r="E112" s="20"/>
      <c r="F112" s="20">
        <f t="shared" si="7"/>
        <v>0</v>
      </c>
      <c r="G112" s="21">
        <f t="shared" si="8"/>
        <v>0</v>
      </c>
    </row>
    <row r="113" spans="1:7">
      <c r="A113" s="19"/>
      <c r="B113" s="19"/>
      <c r="C113" s="19"/>
      <c r="D113" s="20"/>
      <c r="E113" s="20"/>
      <c r="F113" s="20">
        <f t="shared" si="7"/>
        <v>0</v>
      </c>
      <c r="G113" s="21">
        <f t="shared" si="8"/>
        <v>0</v>
      </c>
    </row>
    <row r="114" spans="1:7">
      <c r="A114" s="19"/>
      <c r="B114" s="19"/>
      <c r="C114" s="19"/>
      <c r="D114" s="20"/>
      <c r="E114" s="20"/>
      <c r="F114" s="20">
        <f t="shared" si="7"/>
        <v>0</v>
      </c>
      <c r="G114" s="21">
        <f t="shared" si="8"/>
        <v>0</v>
      </c>
    </row>
    <row r="115" spans="1:7">
      <c r="A115" s="26" t="s">
        <v>67</v>
      </c>
      <c r="B115" s="26" t="s">
        <v>68</v>
      </c>
      <c r="C115" s="26"/>
      <c r="D115" s="27"/>
      <c r="E115" s="27"/>
      <c r="F115" s="27">
        <f t="shared" si="7"/>
        <v>0</v>
      </c>
      <c r="G115" s="28">
        <f t="shared" si="8"/>
        <v>0</v>
      </c>
    </row>
    <row r="116" spans="1:7">
      <c r="A116" s="19" t="s">
        <v>46</v>
      </c>
      <c r="B116" s="19" t="s">
        <v>23</v>
      </c>
      <c r="C116" s="19" t="s">
        <v>23</v>
      </c>
      <c r="D116" s="20">
        <v>0</v>
      </c>
      <c r="E116" s="20">
        <v>0</v>
      </c>
      <c r="F116" s="20">
        <f t="shared" si="7"/>
        <v>0</v>
      </c>
      <c r="G116" s="21">
        <f t="shared" si="8"/>
        <v>0</v>
      </c>
    </row>
    <row r="117" spans="1:7">
      <c r="A117" s="19" t="s">
        <v>47</v>
      </c>
      <c r="B117" s="19" t="s">
        <v>48</v>
      </c>
      <c r="C117" s="19" t="s">
        <v>24</v>
      </c>
      <c r="D117" s="20">
        <v>0</v>
      </c>
      <c r="E117" s="20">
        <v>0</v>
      </c>
      <c r="F117" s="20">
        <f t="shared" si="7"/>
        <v>0</v>
      </c>
      <c r="G117" s="21">
        <f t="shared" si="8"/>
        <v>0</v>
      </c>
    </row>
    <row r="118" spans="1:7">
      <c r="A118" s="37" t="s">
        <v>49</v>
      </c>
      <c r="B118" s="37" t="s">
        <v>50</v>
      </c>
      <c r="C118" s="19" t="s">
        <v>25</v>
      </c>
      <c r="D118" s="20">
        <v>0</v>
      </c>
      <c r="E118" s="20">
        <v>430000</v>
      </c>
      <c r="F118" s="20">
        <f t="shared" si="7"/>
        <v>-430000</v>
      </c>
      <c r="G118" s="21">
        <f t="shared" si="8"/>
        <v>0</v>
      </c>
    </row>
    <row r="119" spans="1:7">
      <c r="A119" s="38"/>
      <c r="B119" s="38"/>
      <c r="C119" s="19" t="s">
        <v>26</v>
      </c>
      <c r="D119" s="20">
        <v>0</v>
      </c>
      <c r="E119" s="20">
        <v>0</v>
      </c>
      <c r="F119" s="20">
        <f t="shared" si="7"/>
        <v>0</v>
      </c>
      <c r="G119" s="21">
        <f t="shared" si="8"/>
        <v>0</v>
      </c>
    </row>
    <row r="120" spans="1:7">
      <c r="A120" s="38"/>
      <c r="B120" s="38"/>
      <c r="C120" s="19" t="s">
        <v>27</v>
      </c>
      <c r="D120" s="20">
        <v>0</v>
      </c>
      <c r="E120" s="20">
        <v>0</v>
      </c>
      <c r="F120" s="20">
        <f t="shared" si="7"/>
        <v>0</v>
      </c>
      <c r="G120" s="21">
        <f t="shared" si="8"/>
        <v>0</v>
      </c>
    </row>
    <row r="121" spans="1:7">
      <c r="A121" s="38"/>
      <c r="B121" s="38"/>
      <c r="C121" s="19" t="s">
        <v>28</v>
      </c>
      <c r="D121" s="20">
        <v>0</v>
      </c>
      <c r="E121" s="20">
        <v>0</v>
      </c>
      <c r="F121" s="20">
        <f t="shared" si="7"/>
        <v>0</v>
      </c>
      <c r="G121" s="21">
        <f t="shared" si="8"/>
        <v>0</v>
      </c>
    </row>
    <row r="122" spans="1:7">
      <c r="A122" s="38"/>
      <c r="B122" s="37" t="s">
        <v>51</v>
      </c>
      <c r="C122" s="19" t="s">
        <v>29</v>
      </c>
      <c r="D122" s="20">
        <v>0</v>
      </c>
      <c r="E122" s="20">
        <v>0</v>
      </c>
      <c r="F122" s="20">
        <f t="shared" si="7"/>
        <v>0</v>
      </c>
      <c r="G122" s="21">
        <f t="shared" si="8"/>
        <v>0</v>
      </c>
    </row>
    <row r="123" spans="1:7">
      <c r="A123" s="38"/>
      <c r="B123" s="38"/>
      <c r="C123" s="19" t="s">
        <v>30</v>
      </c>
      <c r="D123" s="20">
        <v>0</v>
      </c>
      <c r="E123" s="20">
        <v>0</v>
      </c>
      <c r="F123" s="20">
        <f t="shared" ref="F123:F154" si="9">D123-E123</f>
        <v>0</v>
      </c>
      <c r="G123" s="21">
        <f t="shared" si="8"/>
        <v>0</v>
      </c>
    </row>
    <row r="124" spans="1:7">
      <c r="A124" s="38"/>
      <c r="B124" s="38"/>
      <c r="C124" s="19" t="s">
        <v>31</v>
      </c>
      <c r="D124" s="20">
        <v>0</v>
      </c>
      <c r="E124" s="20">
        <v>0</v>
      </c>
      <c r="F124" s="20">
        <f t="shared" si="9"/>
        <v>0</v>
      </c>
      <c r="G124" s="21">
        <f t="shared" si="8"/>
        <v>0</v>
      </c>
    </row>
    <row r="125" spans="1:7">
      <c r="A125" s="38"/>
      <c r="B125" s="19" t="s">
        <v>32</v>
      </c>
      <c r="C125" s="19" t="s">
        <v>32</v>
      </c>
      <c r="D125" s="20">
        <v>0</v>
      </c>
      <c r="E125" s="20">
        <v>0</v>
      </c>
      <c r="F125" s="20">
        <f t="shared" si="9"/>
        <v>0</v>
      </c>
      <c r="G125" s="21">
        <f t="shared" si="8"/>
        <v>0</v>
      </c>
    </row>
    <row r="126" spans="1:7">
      <c r="A126" s="38"/>
      <c r="B126" s="19" t="s">
        <v>33</v>
      </c>
      <c r="C126" s="19" t="s">
        <v>33</v>
      </c>
      <c r="D126" s="20">
        <v>0</v>
      </c>
      <c r="E126" s="20">
        <v>0</v>
      </c>
      <c r="F126" s="20">
        <f t="shared" si="9"/>
        <v>0</v>
      </c>
      <c r="G126" s="21">
        <f t="shared" si="8"/>
        <v>0</v>
      </c>
    </row>
    <row r="127" spans="1:7">
      <c r="A127" s="38"/>
      <c r="B127" s="19" t="s">
        <v>34</v>
      </c>
      <c r="C127" s="19" t="s">
        <v>34</v>
      </c>
      <c r="D127" s="20">
        <v>0</v>
      </c>
      <c r="E127" s="20">
        <v>0</v>
      </c>
      <c r="F127" s="20">
        <f t="shared" si="9"/>
        <v>0</v>
      </c>
      <c r="G127" s="21">
        <f t="shared" si="8"/>
        <v>0</v>
      </c>
    </row>
    <row r="128" spans="1:7">
      <c r="A128" s="38"/>
      <c r="B128" s="19" t="s">
        <v>35</v>
      </c>
      <c r="C128" s="19" t="s">
        <v>35</v>
      </c>
      <c r="D128" s="20">
        <v>0</v>
      </c>
      <c r="E128" s="20">
        <v>0</v>
      </c>
      <c r="F128" s="20">
        <f t="shared" si="9"/>
        <v>0</v>
      </c>
      <c r="G128" s="21">
        <f t="shared" si="8"/>
        <v>0</v>
      </c>
    </row>
    <row r="129" spans="1:7">
      <c r="A129" s="38"/>
      <c r="B129" s="37" t="s">
        <v>52</v>
      </c>
      <c r="C129" s="19" t="s">
        <v>36</v>
      </c>
      <c r="D129" s="20">
        <v>0</v>
      </c>
      <c r="E129" s="20">
        <v>0</v>
      </c>
      <c r="F129" s="20">
        <f t="shared" si="9"/>
        <v>0</v>
      </c>
      <c r="G129" s="21">
        <f t="shared" si="8"/>
        <v>0</v>
      </c>
    </row>
    <row r="130" spans="1:7">
      <c r="A130" s="38"/>
      <c r="B130" s="38"/>
      <c r="C130" s="19" t="s">
        <v>37</v>
      </c>
      <c r="D130" s="20">
        <v>0</v>
      </c>
      <c r="E130" s="20">
        <v>0</v>
      </c>
      <c r="F130" s="20">
        <f t="shared" si="9"/>
        <v>0</v>
      </c>
      <c r="G130" s="21">
        <f t="shared" ref="G130:G140" si="10">IF(D130=0,0,ROUND(E130/D130*100,0))</f>
        <v>0</v>
      </c>
    </row>
    <row r="131" spans="1:7">
      <c r="A131" s="38"/>
      <c r="B131" s="37" t="s">
        <v>39</v>
      </c>
      <c r="C131" s="19" t="s">
        <v>38</v>
      </c>
      <c r="D131" s="20">
        <v>0</v>
      </c>
      <c r="E131" s="20">
        <v>0</v>
      </c>
      <c r="F131" s="20">
        <f t="shared" si="9"/>
        <v>0</v>
      </c>
      <c r="G131" s="21">
        <f t="shared" si="10"/>
        <v>0</v>
      </c>
    </row>
    <row r="132" spans="1:7">
      <c r="A132" s="38"/>
      <c r="B132" s="38"/>
      <c r="C132" s="19" t="s">
        <v>39</v>
      </c>
      <c r="D132" s="20">
        <v>0</v>
      </c>
      <c r="E132" s="20">
        <v>0</v>
      </c>
      <c r="F132" s="20">
        <f t="shared" si="9"/>
        <v>0</v>
      </c>
      <c r="G132" s="21">
        <f t="shared" si="10"/>
        <v>0</v>
      </c>
    </row>
    <row r="133" spans="1:7">
      <c r="A133" s="37" t="s">
        <v>53</v>
      </c>
      <c r="B133" s="19" t="s">
        <v>40</v>
      </c>
      <c r="C133" s="19" t="s">
        <v>40</v>
      </c>
      <c r="D133" s="20">
        <v>0</v>
      </c>
      <c r="E133" s="20">
        <v>0</v>
      </c>
      <c r="F133" s="20">
        <f t="shared" si="9"/>
        <v>0</v>
      </c>
      <c r="G133" s="21">
        <f t="shared" si="10"/>
        <v>0</v>
      </c>
    </row>
    <row r="134" spans="1:7">
      <c r="A134" s="38"/>
      <c r="B134" s="19" t="s">
        <v>54</v>
      </c>
      <c r="C134" s="19" t="s">
        <v>41</v>
      </c>
      <c r="D134" s="20">
        <v>0</v>
      </c>
      <c r="E134" s="20">
        <v>56420</v>
      </c>
      <c r="F134" s="20">
        <f t="shared" si="9"/>
        <v>-56420</v>
      </c>
      <c r="G134" s="21">
        <f t="shared" si="10"/>
        <v>0</v>
      </c>
    </row>
    <row r="135" spans="1:7">
      <c r="A135" s="37" t="s">
        <v>55</v>
      </c>
      <c r="B135" s="37" t="s">
        <v>42</v>
      </c>
      <c r="C135" s="19" t="s">
        <v>42</v>
      </c>
      <c r="D135" s="20">
        <v>0</v>
      </c>
      <c r="E135" s="20">
        <v>0</v>
      </c>
      <c r="F135" s="20">
        <f t="shared" si="9"/>
        <v>0</v>
      </c>
      <c r="G135" s="21">
        <f t="shared" si="10"/>
        <v>0</v>
      </c>
    </row>
    <row r="136" spans="1:7">
      <c r="A136" s="38"/>
      <c r="B136" s="38"/>
      <c r="C136" s="19" t="s">
        <v>43</v>
      </c>
      <c r="D136" s="20">
        <v>0</v>
      </c>
      <c r="E136" s="20">
        <v>0</v>
      </c>
      <c r="F136" s="20">
        <f t="shared" si="9"/>
        <v>0</v>
      </c>
      <c r="G136" s="21">
        <f t="shared" si="10"/>
        <v>0</v>
      </c>
    </row>
    <row r="137" spans="1:7">
      <c r="A137" s="19" t="s">
        <v>58</v>
      </c>
      <c r="B137" s="19" t="s">
        <v>58</v>
      </c>
      <c r="C137" s="19" t="s">
        <v>58</v>
      </c>
      <c r="D137" s="20">
        <v>0</v>
      </c>
      <c r="E137" s="20">
        <v>0</v>
      </c>
      <c r="F137" s="20">
        <f t="shared" si="9"/>
        <v>0</v>
      </c>
      <c r="G137" s="21">
        <f t="shared" si="10"/>
        <v>0</v>
      </c>
    </row>
    <row r="138" spans="1:7">
      <c r="A138" s="19" t="s">
        <v>59</v>
      </c>
      <c r="B138" s="19" t="s">
        <v>60</v>
      </c>
      <c r="C138" s="19" t="s">
        <v>60</v>
      </c>
      <c r="D138" s="20">
        <v>0</v>
      </c>
      <c r="E138" s="20">
        <v>0</v>
      </c>
      <c r="F138" s="20">
        <f t="shared" si="9"/>
        <v>0</v>
      </c>
      <c r="G138" s="21">
        <f t="shared" si="10"/>
        <v>0</v>
      </c>
    </row>
    <row r="139" spans="1:7">
      <c r="A139" s="19"/>
      <c r="B139" s="19"/>
      <c r="C139" s="19"/>
      <c r="D139" s="20"/>
      <c r="E139" s="20"/>
      <c r="F139" s="20">
        <f t="shared" si="9"/>
        <v>0</v>
      </c>
      <c r="G139" s="21">
        <f t="shared" si="10"/>
        <v>0</v>
      </c>
    </row>
    <row r="140" spans="1:7">
      <c r="A140" s="19"/>
      <c r="B140" s="19"/>
      <c r="C140" s="19"/>
      <c r="D140" s="20"/>
      <c r="E140" s="20"/>
      <c r="F140" s="20">
        <f t="shared" si="9"/>
        <v>0</v>
      </c>
      <c r="G140" s="21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baseColWidth="10" defaultColWidth="8.83203125" defaultRowHeight="17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29" t="s">
        <v>69</v>
      </c>
      <c r="B1" s="29" t="s">
        <v>70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21</v>
      </c>
    </row>
    <row r="2" spans="1:7">
      <c r="A2" t="s">
        <v>69</v>
      </c>
      <c r="B2" t="s">
        <v>75</v>
      </c>
      <c r="C2">
        <v>2511</v>
      </c>
      <c r="D2" t="s">
        <v>76</v>
      </c>
      <c r="E2" t="s">
        <v>77</v>
      </c>
      <c r="F2">
        <v>75000</v>
      </c>
      <c r="G2" t="s">
        <v>40</v>
      </c>
    </row>
    <row r="3" spans="1:7">
      <c r="A3" t="s">
        <v>69</v>
      </c>
      <c r="B3" t="s">
        <v>78</v>
      </c>
      <c r="C3">
        <v>2035</v>
      </c>
      <c r="D3" t="s">
        <v>79</v>
      </c>
      <c r="E3" t="s">
        <v>77</v>
      </c>
      <c r="F3">
        <v>80000</v>
      </c>
      <c r="G3" t="s">
        <v>40</v>
      </c>
    </row>
    <row r="4" spans="1:7">
      <c r="A4" t="s">
        <v>69</v>
      </c>
      <c r="B4" t="s">
        <v>78</v>
      </c>
      <c r="C4">
        <v>2033</v>
      </c>
      <c r="D4" t="s">
        <v>80</v>
      </c>
      <c r="E4" t="s">
        <v>77</v>
      </c>
      <c r="F4">
        <v>517956</v>
      </c>
      <c r="G4" t="s">
        <v>34</v>
      </c>
    </row>
    <row r="5" spans="1:7">
      <c r="A5" t="s">
        <v>69</v>
      </c>
      <c r="B5" t="s">
        <v>81</v>
      </c>
      <c r="C5">
        <v>2051</v>
      </c>
      <c r="D5" t="s">
        <v>82</v>
      </c>
      <c r="E5" t="s">
        <v>77</v>
      </c>
      <c r="F5">
        <v>19500</v>
      </c>
      <c r="G5" t="s">
        <v>42</v>
      </c>
    </row>
    <row r="6" spans="1:7">
      <c r="A6" t="s">
        <v>69</v>
      </c>
      <c r="B6" t="s">
        <v>81</v>
      </c>
      <c r="C6">
        <v>2052</v>
      </c>
      <c r="D6" t="s">
        <v>83</v>
      </c>
      <c r="E6" t="s">
        <v>77</v>
      </c>
      <c r="F6">
        <v>16300</v>
      </c>
      <c r="G6" t="s">
        <v>42</v>
      </c>
    </row>
    <row r="7" spans="1:7">
      <c r="A7" t="s">
        <v>69</v>
      </c>
      <c r="B7" t="s">
        <v>81</v>
      </c>
      <c r="C7">
        <v>2053</v>
      </c>
      <c r="D7" t="s">
        <v>84</v>
      </c>
      <c r="E7" t="s">
        <v>77</v>
      </c>
      <c r="F7">
        <v>19600</v>
      </c>
      <c r="G7" t="s">
        <v>42</v>
      </c>
    </row>
    <row r="8" spans="1:7">
      <c r="A8" t="s">
        <v>69</v>
      </c>
      <c r="B8" t="s">
        <v>81</v>
      </c>
      <c r="C8">
        <v>2054</v>
      </c>
      <c r="D8" t="s">
        <v>85</v>
      </c>
      <c r="E8" t="s">
        <v>77</v>
      </c>
      <c r="F8">
        <v>14100</v>
      </c>
      <c r="G8" t="s">
        <v>42</v>
      </c>
    </row>
    <row r="9" spans="1:7">
      <c r="A9" t="s">
        <v>69</v>
      </c>
      <c r="B9" t="s">
        <v>86</v>
      </c>
      <c r="C9">
        <v>2711</v>
      </c>
      <c r="D9" t="s">
        <v>87</v>
      </c>
      <c r="E9" t="s">
        <v>77</v>
      </c>
      <c r="F9">
        <v>37500</v>
      </c>
      <c r="G9" t="s">
        <v>40</v>
      </c>
    </row>
    <row r="10" spans="1:7">
      <c r="A10" t="s">
        <v>69</v>
      </c>
      <c r="B10" t="s">
        <v>88</v>
      </c>
      <c r="C10">
        <v>2146</v>
      </c>
      <c r="D10" t="s">
        <v>89</v>
      </c>
      <c r="E10" t="s">
        <v>77</v>
      </c>
      <c r="F10">
        <v>330000</v>
      </c>
      <c r="G10" t="s">
        <v>33</v>
      </c>
    </row>
    <row r="11" spans="1:7">
      <c r="A11" t="s">
        <v>69</v>
      </c>
      <c r="B11" t="s">
        <v>88</v>
      </c>
      <c r="C11">
        <v>2145</v>
      </c>
      <c r="D11" t="s">
        <v>90</v>
      </c>
      <c r="E11" t="s">
        <v>77</v>
      </c>
      <c r="F11">
        <v>1543000</v>
      </c>
      <c r="G11" t="s">
        <v>27</v>
      </c>
    </row>
    <row r="12" spans="1:7">
      <c r="A12" t="s">
        <v>69</v>
      </c>
      <c r="B12" t="s">
        <v>91</v>
      </c>
      <c r="C12">
        <v>2229</v>
      </c>
      <c r="D12" t="s">
        <v>92</v>
      </c>
      <c r="E12" t="s">
        <v>77</v>
      </c>
      <c r="F12">
        <v>1810800</v>
      </c>
      <c r="G12" t="s">
        <v>41</v>
      </c>
    </row>
    <row r="13" spans="1:7">
      <c r="A13" t="s">
        <v>69</v>
      </c>
      <c r="B13" t="s">
        <v>93</v>
      </c>
      <c r="C13">
        <v>2249</v>
      </c>
      <c r="D13" t="s">
        <v>94</v>
      </c>
      <c r="E13" t="s">
        <v>77</v>
      </c>
      <c r="F13">
        <v>2040860</v>
      </c>
      <c r="G13" t="s">
        <v>41</v>
      </c>
    </row>
    <row r="14" spans="1:7">
      <c r="A14" t="s">
        <v>69</v>
      </c>
      <c r="B14" t="s">
        <v>93</v>
      </c>
      <c r="C14">
        <v>2262</v>
      </c>
      <c r="D14" t="s">
        <v>95</v>
      </c>
      <c r="E14" t="s">
        <v>77</v>
      </c>
      <c r="F14">
        <v>1380500</v>
      </c>
      <c r="G14" t="s">
        <v>41</v>
      </c>
    </row>
    <row r="15" spans="1:7">
      <c r="A15" t="s">
        <v>69</v>
      </c>
      <c r="B15" t="s">
        <v>96</v>
      </c>
      <c r="C15">
        <v>2301</v>
      </c>
      <c r="D15" t="s">
        <v>97</v>
      </c>
      <c r="E15" t="s">
        <v>77</v>
      </c>
      <c r="F15">
        <v>670600</v>
      </c>
      <c r="G15" t="s">
        <v>25</v>
      </c>
    </row>
    <row r="16" spans="1:7">
      <c r="A16" t="s">
        <v>69</v>
      </c>
      <c r="B16" t="s">
        <v>98</v>
      </c>
      <c r="C16">
        <v>2631</v>
      </c>
      <c r="D16" t="s">
        <v>99</v>
      </c>
      <c r="E16" t="s">
        <v>77</v>
      </c>
      <c r="F16">
        <v>787500</v>
      </c>
      <c r="G16" t="s">
        <v>40</v>
      </c>
    </row>
    <row r="17" spans="1:7">
      <c r="A17" t="s">
        <v>69</v>
      </c>
      <c r="B17" t="s">
        <v>100</v>
      </c>
      <c r="C17">
        <v>2512</v>
      </c>
      <c r="D17" t="s">
        <v>101</v>
      </c>
      <c r="E17" t="s">
        <v>77</v>
      </c>
      <c r="F17">
        <v>30000</v>
      </c>
      <c r="G17" t="s">
        <v>40</v>
      </c>
    </row>
    <row r="18" spans="1:7">
      <c r="A18" t="s">
        <v>69</v>
      </c>
      <c r="B18" t="s">
        <v>102</v>
      </c>
      <c r="C18">
        <v>2576</v>
      </c>
      <c r="D18" t="s">
        <v>103</v>
      </c>
      <c r="E18" t="s">
        <v>77</v>
      </c>
      <c r="F18">
        <v>432000</v>
      </c>
      <c r="G18" t="s">
        <v>35</v>
      </c>
    </row>
    <row r="19" spans="1:7">
      <c r="A19" t="s">
        <v>69</v>
      </c>
      <c r="B19" t="s">
        <v>104</v>
      </c>
      <c r="C19">
        <v>2592</v>
      </c>
      <c r="D19" t="s">
        <v>105</v>
      </c>
      <c r="E19" t="s">
        <v>77</v>
      </c>
      <c r="F19">
        <v>1243000</v>
      </c>
      <c r="G19" t="s">
        <v>25</v>
      </c>
    </row>
    <row r="20" spans="1:7">
      <c r="A20" t="s">
        <v>69</v>
      </c>
      <c r="B20" t="s">
        <v>104</v>
      </c>
      <c r="C20">
        <v>2596</v>
      </c>
      <c r="D20" t="s">
        <v>106</v>
      </c>
      <c r="E20" t="s">
        <v>77</v>
      </c>
      <c r="F20">
        <v>44000</v>
      </c>
      <c r="G20" t="s">
        <v>25</v>
      </c>
    </row>
    <row r="21" spans="1:7">
      <c r="A21" t="s">
        <v>69</v>
      </c>
      <c r="B21" t="s">
        <v>104</v>
      </c>
      <c r="C21">
        <v>2600</v>
      </c>
      <c r="D21" t="s">
        <v>107</v>
      </c>
      <c r="E21" t="s">
        <v>77</v>
      </c>
      <c r="F21">
        <v>80000</v>
      </c>
      <c r="G21" t="s">
        <v>27</v>
      </c>
    </row>
    <row r="22" spans="1:7">
      <c r="A22" t="s">
        <v>69</v>
      </c>
      <c r="B22" t="s">
        <v>104</v>
      </c>
      <c r="C22">
        <v>2585</v>
      </c>
      <c r="D22" t="s">
        <v>108</v>
      </c>
      <c r="E22" t="s">
        <v>77</v>
      </c>
      <c r="F22">
        <v>180750</v>
      </c>
      <c r="G22" t="s">
        <v>42</v>
      </c>
    </row>
    <row r="23" spans="1:7">
      <c r="A23" t="s">
        <v>69</v>
      </c>
      <c r="B23" t="s">
        <v>104</v>
      </c>
      <c r="C23">
        <v>2587</v>
      </c>
      <c r="D23" t="s">
        <v>109</v>
      </c>
      <c r="E23" t="s">
        <v>77</v>
      </c>
      <c r="F23">
        <v>372300</v>
      </c>
      <c r="G23" t="s">
        <v>27</v>
      </c>
    </row>
    <row r="24" spans="1:7">
      <c r="A24" t="s">
        <v>69</v>
      </c>
      <c r="B24" t="s">
        <v>104</v>
      </c>
      <c r="C24">
        <v>2589</v>
      </c>
      <c r="D24" t="s">
        <v>110</v>
      </c>
      <c r="E24" t="s">
        <v>77</v>
      </c>
      <c r="F24">
        <v>235070</v>
      </c>
      <c r="G24" t="s">
        <v>27</v>
      </c>
    </row>
    <row r="25" spans="1:7">
      <c r="A25" t="s">
        <v>69</v>
      </c>
      <c r="B25" t="s">
        <v>111</v>
      </c>
      <c r="C25">
        <v>2627</v>
      </c>
      <c r="D25" t="s">
        <v>112</v>
      </c>
      <c r="E25" t="s">
        <v>77</v>
      </c>
      <c r="F25">
        <v>2922480</v>
      </c>
      <c r="G25" t="s">
        <v>39</v>
      </c>
    </row>
    <row r="26" spans="1:7">
      <c r="A26" t="s">
        <v>69</v>
      </c>
      <c r="B26" t="s">
        <v>111</v>
      </c>
      <c r="C26">
        <v>2636</v>
      </c>
      <c r="D26" t="s">
        <v>113</v>
      </c>
      <c r="E26" t="s">
        <v>77</v>
      </c>
      <c r="F26">
        <v>56420</v>
      </c>
      <c r="G26" t="s">
        <v>41</v>
      </c>
    </row>
    <row r="27" spans="1:7">
      <c r="A27" t="s">
        <v>69</v>
      </c>
      <c r="B27" t="s">
        <v>111</v>
      </c>
      <c r="C27">
        <v>2622</v>
      </c>
      <c r="D27" t="s">
        <v>114</v>
      </c>
      <c r="E27" t="s">
        <v>77</v>
      </c>
      <c r="F27">
        <v>4416660</v>
      </c>
      <c r="G27" t="s">
        <v>39</v>
      </c>
    </row>
    <row r="28" spans="1:7">
      <c r="A28" t="s">
        <v>69</v>
      </c>
      <c r="B28" t="s">
        <v>111</v>
      </c>
      <c r="C28">
        <v>2633</v>
      </c>
      <c r="D28" t="s">
        <v>115</v>
      </c>
      <c r="E28" t="s">
        <v>77</v>
      </c>
      <c r="F28">
        <v>490000</v>
      </c>
      <c r="G28" t="s">
        <v>40</v>
      </c>
    </row>
    <row r="29" spans="1:7">
      <c r="A29" t="s">
        <v>69</v>
      </c>
      <c r="B29" t="s">
        <v>111</v>
      </c>
      <c r="C29">
        <v>2635</v>
      </c>
      <c r="D29" t="s">
        <v>116</v>
      </c>
      <c r="E29" t="s">
        <v>77</v>
      </c>
      <c r="F29">
        <v>490000</v>
      </c>
      <c r="G29" t="s">
        <v>40</v>
      </c>
    </row>
    <row r="30" spans="1:7">
      <c r="A30" t="s">
        <v>69</v>
      </c>
      <c r="B30" t="s">
        <v>117</v>
      </c>
      <c r="C30">
        <v>2707</v>
      </c>
      <c r="D30" t="s">
        <v>118</v>
      </c>
      <c r="E30" t="s">
        <v>77</v>
      </c>
      <c r="F30">
        <v>430000</v>
      </c>
      <c r="G30" t="s">
        <v>25</v>
      </c>
    </row>
    <row r="31" spans="1:7">
      <c r="A31" t="s">
        <v>69</v>
      </c>
      <c r="B31" t="s">
        <v>117</v>
      </c>
      <c r="C31">
        <v>2704</v>
      </c>
      <c r="D31" t="s">
        <v>119</v>
      </c>
      <c r="E31" t="s">
        <v>77</v>
      </c>
      <c r="F31">
        <v>56400</v>
      </c>
      <c r="G31" t="s">
        <v>42</v>
      </c>
    </row>
    <row r="32" spans="1:7">
      <c r="A32" t="s">
        <v>69</v>
      </c>
      <c r="B32" t="s">
        <v>117</v>
      </c>
      <c r="C32">
        <v>2703</v>
      </c>
      <c r="D32" t="s">
        <v>120</v>
      </c>
      <c r="E32" t="s">
        <v>77</v>
      </c>
      <c r="F32">
        <v>36600</v>
      </c>
      <c r="G32" t="s">
        <v>42</v>
      </c>
    </row>
    <row r="33" spans="1:7">
      <c r="A33" t="s">
        <v>69</v>
      </c>
      <c r="B33" t="s">
        <v>117</v>
      </c>
      <c r="C33">
        <v>2659</v>
      </c>
      <c r="D33" t="s">
        <v>121</v>
      </c>
      <c r="E33" t="s">
        <v>77</v>
      </c>
      <c r="F33">
        <v>330000</v>
      </c>
      <c r="G33" t="s">
        <v>33</v>
      </c>
    </row>
    <row r="34" spans="1:7">
      <c r="A34" t="s">
        <v>69</v>
      </c>
      <c r="B34" t="s">
        <v>117</v>
      </c>
      <c r="C34">
        <v>2705</v>
      </c>
      <c r="D34" t="s">
        <v>122</v>
      </c>
      <c r="E34" t="s">
        <v>77</v>
      </c>
      <c r="F34">
        <v>310200</v>
      </c>
      <c r="G34" t="s">
        <v>42</v>
      </c>
    </row>
    <row r="35" spans="1:7">
      <c r="A35" t="s">
        <v>69</v>
      </c>
      <c r="B35" t="s">
        <v>117</v>
      </c>
      <c r="C35">
        <v>2706</v>
      </c>
      <c r="D35" t="s">
        <v>123</v>
      </c>
      <c r="E35" t="s">
        <v>77</v>
      </c>
      <c r="F35">
        <v>518104</v>
      </c>
      <c r="G35" t="s">
        <v>34</v>
      </c>
    </row>
    <row r="36" spans="1:7">
      <c r="A36" t="s">
        <v>69</v>
      </c>
      <c r="B36" t="s">
        <v>124</v>
      </c>
      <c r="C36">
        <v>2713</v>
      </c>
      <c r="D36" t="s">
        <v>125</v>
      </c>
      <c r="E36" t="s">
        <v>77</v>
      </c>
      <c r="F36">
        <v>30000</v>
      </c>
      <c r="G36" t="s">
        <v>40</v>
      </c>
    </row>
  </sheetData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baseColWidth="10" defaultColWidth="8.83203125" defaultRowHeight="17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29" t="s">
        <v>69</v>
      </c>
      <c r="B1" s="29" t="s">
        <v>70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21</v>
      </c>
      <c r="H1" s="29" t="s">
        <v>126</v>
      </c>
      <c r="I1" s="29" t="s">
        <v>127</v>
      </c>
    </row>
    <row r="2" spans="1:9">
      <c r="A2" t="s">
        <v>69</v>
      </c>
      <c r="B2" t="s">
        <v>111</v>
      </c>
      <c r="C2">
        <v>2636</v>
      </c>
      <c r="D2" t="s">
        <v>128</v>
      </c>
      <c r="E2" t="s">
        <v>77</v>
      </c>
      <c r="F2">
        <v>56420</v>
      </c>
      <c r="G2" t="s">
        <v>41</v>
      </c>
      <c r="H2" t="s">
        <v>68</v>
      </c>
    </row>
    <row r="3" spans="1:9">
      <c r="A3" t="s">
        <v>69</v>
      </c>
      <c r="B3" t="s">
        <v>111</v>
      </c>
      <c r="C3">
        <v>2622</v>
      </c>
      <c r="D3" t="s">
        <v>129</v>
      </c>
      <c r="E3" t="s">
        <v>77</v>
      </c>
      <c r="F3">
        <v>4416660</v>
      </c>
      <c r="G3" t="s">
        <v>39</v>
      </c>
      <c r="H3" t="s">
        <v>62</v>
      </c>
    </row>
    <row r="4" spans="1:9">
      <c r="A4" t="s">
        <v>69</v>
      </c>
      <c r="B4" t="s">
        <v>111</v>
      </c>
      <c r="C4">
        <v>2633</v>
      </c>
      <c r="D4" t="s">
        <v>130</v>
      </c>
      <c r="E4" t="s">
        <v>77</v>
      </c>
      <c r="F4">
        <v>490000</v>
      </c>
      <c r="G4" t="s">
        <v>40</v>
      </c>
      <c r="H4" t="s">
        <v>62</v>
      </c>
    </row>
    <row r="5" spans="1:9">
      <c r="A5" t="s">
        <v>69</v>
      </c>
      <c r="B5" t="s">
        <v>111</v>
      </c>
      <c r="C5">
        <v>2635</v>
      </c>
      <c r="D5" t="s">
        <v>131</v>
      </c>
      <c r="E5" t="s">
        <v>77</v>
      </c>
      <c r="F5">
        <v>490000</v>
      </c>
      <c r="G5" t="s">
        <v>40</v>
      </c>
      <c r="H5" t="s">
        <v>62</v>
      </c>
    </row>
    <row r="6" spans="1:9">
      <c r="A6" t="s">
        <v>69</v>
      </c>
      <c r="B6" t="s">
        <v>117</v>
      </c>
      <c r="C6">
        <v>2707</v>
      </c>
      <c r="D6" t="s">
        <v>132</v>
      </c>
      <c r="E6" t="s">
        <v>77</v>
      </c>
      <c r="F6">
        <v>430000</v>
      </c>
      <c r="G6" t="s">
        <v>25</v>
      </c>
      <c r="H6" t="s">
        <v>68</v>
      </c>
    </row>
    <row r="7" spans="1:9">
      <c r="A7" t="s">
        <v>69</v>
      </c>
      <c r="B7" t="s">
        <v>117</v>
      </c>
      <c r="C7">
        <v>2704</v>
      </c>
      <c r="D7" t="s">
        <v>133</v>
      </c>
      <c r="E7" t="s">
        <v>77</v>
      </c>
      <c r="F7">
        <v>56400</v>
      </c>
      <c r="G7" t="s">
        <v>42</v>
      </c>
      <c r="H7" t="s">
        <v>64</v>
      </c>
    </row>
    <row r="8" spans="1:9">
      <c r="A8" t="s">
        <v>69</v>
      </c>
      <c r="B8" t="s">
        <v>117</v>
      </c>
      <c r="C8">
        <v>2703</v>
      </c>
      <c r="D8" t="s">
        <v>134</v>
      </c>
      <c r="E8" t="s">
        <v>77</v>
      </c>
      <c r="F8">
        <v>36600</v>
      </c>
      <c r="G8" t="s">
        <v>42</v>
      </c>
      <c r="H8" t="s">
        <v>62</v>
      </c>
    </row>
    <row r="9" spans="1:9">
      <c r="A9" t="s">
        <v>69</v>
      </c>
      <c r="B9" t="s">
        <v>117</v>
      </c>
      <c r="C9">
        <v>2659</v>
      </c>
      <c r="D9" t="s">
        <v>135</v>
      </c>
      <c r="E9" t="s">
        <v>77</v>
      </c>
      <c r="F9">
        <v>330000</v>
      </c>
      <c r="G9" t="s">
        <v>33</v>
      </c>
      <c r="H9" t="s">
        <v>62</v>
      </c>
    </row>
    <row r="10" spans="1:9">
      <c r="A10" t="s">
        <v>69</v>
      </c>
      <c r="B10" t="s">
        <v>117</v>
      </c>
      <c r="C10">
        <v>2705</v>
      </c>
      <c r="D10" t="s">
        <v>136</v>
      </c>
      <c r="E10" t="s">
        <v>77</v>
      </c>
      <c r="F10">
        <v>310200</v>
      </c>
      <c r="G10" t="s">
        <v>42</v>
      </c>
      <c r="H10" t="s">
        <v>66</v>
      </c>
    </row>
    <row r="11" spans="1:9">
      <c r="A11" t="s">
        <v>69</v>
      </c>
      <c r="B11" t="s">
        <v>117</v>
      </c>
      <c r="C11">
        <v>2706</v>
      </c>
      <c r="D11" t="s">
        <v>137</v>
      </c>
      <c r="E11" t="s">
        <v>77</v>
      </c>
      <c r="F11">
        <v>518104</v>
      </c>
      <c r="G11" t="s">
        <v>34</v>
      </c>
      <c r="H11" t="s">
        <v>64</v>
      </c>
    </row>
    <row r="12" spans="1:9">
      <c r="A12" t="s">
        <v>69</v>
      </c>
      <c r="B12" t="s">
        <v>124</v>
      </c>
      <c r="C12">
        <v>2713</v>
      </c>
      <c r="D12" t="s">
        <v>138</v>
      </c>
      <c r="E12" t="s">
        <v>77</v>
      </c>
      <c r="F12">
        <v>30000</v>
      </c>
      <c r="G12" t="s">
        <v>40</v>
      </c>
      <c r="H12" t="s">
        <v>64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대시보드</vt:lpstr>
      <vt:lpstr>총액</vt:lpstr>
      <vt:lpstr>사업비</vt:lpstr>
      <vt:lpstr>연구비</vt:lpstr>
      <vt:lpstr>집행관리(사업비)</vt:lpstr>
      <vt:lpstr>집행관리(연구비)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2025-07-23T01:04:34Z</dcterms:created>
  <dcterms:modified xsi:type="dcterms:W3CDTF">2025-07-23T01:05:29Z</dcterms:modified>
</cp:coreProperties>
</file>