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avis\IdeaProjects\avalon\"/>
    </mc:Choice>
  </mc:AlternateContent>
  <bookViews>
    <workbookView xWindow="0" yWindow="0" windowWidth="18870" windowHeight="6735" activeTab="4"/>
  </bookViews>
  <sheets>
    <sheet name="mats" sheetId="1" r:id="rId1"/>
    <sheet name="effects" sheetId="2" r:id="rId2"/>
    <sheet name="items" sheetId="3" r:id="rId3"/>
    <sheet name="recipes" sheetId="4" r:id="rId4"/>
    <sheet name="recipe_req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7" i="5"/>
  <c r="F9" i="5"/>
  <c r="F11" i="5"/>
  <c r="F12" i="5"/>
  <c r="F14" i="5"/>
  <c r="F2" i="5"/>
  <c r="C2" i="4" l="1"/>
  <c r="C3" i="4"/>
  <c r="C4" i="4"/>
  <c r="C6" i="4"/>
  <c r="C8" i="4"/>
  <c r="C10" i="4"/>
  <c r="C11" i="4"/>
  <c r="C13" i="4"/>
  <c r="E1" i="3"/>
  <c r="E2" i="3"/>
  <c r="E3" i="3"/>
  <c r="E5" i="3"/>
  <c r="E7" i="3"/>
  <c r="E9" i="3"/>
  <c r="E10" i="3"/>
  <c r="E12" i="3"/>
  <c r="E3" i="2" l="1"/>
  <c r="E4" i="2"/>
  <c r="E5" i="2"/>
  <c r="E6" i="2"/>
  <c r="E7" i="2"/>
  <c r="E2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" i="1"/>
  <c r="D1" i="1"/>
</calcChain>
</file>

<file path=xl/sharedStrings.xml><?xml version="1.0" encoding="utf-8"?>
<sst xmlns="http://schemas.openxmlformats.org/spreadsheetml/2006/main" count="258" uniqueCount="93">
  <si>
    <t>WOOD</t>
  </si>
  <si>
    <t>Pine</t>
  </si>
  <si>
    <t>Fir</t>
  </si>
  <si>
    <t>Iron</t>
  </si>
  <si>
    <t>Tin</t>
  </si>
  <si>
    <t>Bronze</t>
  </si>
  <si>
    <t>Copper</t>
  </si>
  <si>
    <t>Lead</t>
  </si>
  <si>
    <t>Gold</t>
  </si>
  <si>
    <t>Silver</t>
  </si>
  <si>
    <t>Zinc</t>
  </si>
  <si>
    <t>Quiksilver</t>
  </si>
  <si>
    <t>Brass</t>
  </si>
  <si>
    <t>Yew</t>
  </si>
  <si>
    <t>Spruce</t>
  </si>
  <si>
    <t>Ash</t>
  </si>
  <si>
    <t>Walnut</t>
  </si>
  <si>
    <t>Cherry</t>
  </si>
  <si>
    <t>Blackwood</t>
  </si>
  <si>
    <t>Sandalwood</t>
  </si>
  <si>
    <t>Ironwood</t>
  </si>
  <si>
    <t>Kingwood</t>
  </si>
  <si>
    <t>METAL</t>
  </si>
  <si>
    <t>Fleece</t>
  </si>
  <si>
    <t>Wool</t>
  </si>
  <si>
    <t>Fur</t>
  </si>
  <si>
    <t>Rawhide</t>
  </si>
  <si>
    <t>Leather</t>
  </si>
  <si>
    <t>Burlap</t>
  </si>
  <si>
    <t>Flax</t>
  </si>
  <si>
    <t>Jute</t>
  </si>
  <si>
    <t>Cotton</t>
  </si>
  <si>
    <t>Silk</t>
  </si>
  <si>
    <t>HIDE</t>
  </si>
  <si>
    <t>CLOTH</t>
  </si>
  <si>
    <t>Diamond</t>
  </si>
  <si>
    <t>Amythest</t>
  </si>
  <si>
    <t>Aquamarine</t>
  </si>
  <si>
    <t>Beryl</t>
  </si>
  <si>
    <t>Emerald</t>
  </si>
  <si>
    <t>Citrine</t>
  </si>
  <si>
    <t>Ruby</t>
  </si>
  <si>
    <t>Sapphire</t>
  </si>
  <si>
    <t>Feldspar</t>
  </si>
  <si>
    <t>Moonstone</t>
  </si>
  <si>
    <t>Sunstone</t>
  </si>
  <si>
    <t>Garnet</t>
  </si>
  <si>
    <t>Topaz</t>
  </si>
  <si>
    <t>Hematite</t>
  </si>
  <si>
    <t>Jasper</t>
  </si>
  <si>
    <t>Lapis Lazuli</t>
  </si>
  <si>
    <t>Opal</t>
  </si>
  <si>
    <t>Quartz</t>
  </si>
  <si>
    <t>Flint</t>
  </si>
  <si>
    <t>Tourmaline</t>
  </si>
  <si>
    <t>Turquoise</t>
  </si>
  <si>
    <t>Jet</t>
  </si>
  <si>
    <t>Coral</t>
  </si>
  <si>
    <t>Pearl</t>
  </si>
  <si>
    <t>Obsidian</t>
  </si>
  <si>
    <t>GEM</t>
  </si>
  <si>
    <t>Amber</t>
  </si>
  <si>
    <t>Bone</t>
  </si>
  <si>
    <t>Tar</t>
  </si>
  <si>
    <t>Saltpeter</t>
  </si>
  <si>
    <t>Sulfur</t>
  </si>
  <si>
    <t>Clay</t>
  </si>
  <si>
    <t>Charcoal</t>
  </si>
  <si>
    <t>Phosphorus</t>
  </si>
  <si>
    <t>MISC</t>
  </si>
  <si>
    <t>ADDED_PIERCING_RESIST</t>
  </si>
  <si>
    <t>MAT</t>
  </si>
  <si>
    <t>EFFECTTYPE</t>
  </si>
  <si>
    <t>VALUE</t>
  </si>
  <si>
    <t>LESS_FIRE_RESIST</t>
  </si>
  <si>
    <t>SLOT</t>
  </si>
  <si>
    <t>BODY</t>
  </si>
  <si>
    <t>Hide Armor</t>
  </si>
  <si>
    <t>NECK</t>
  </si>
  <si>
    <t>Gold Amulet</t>
  </si>
  <si>
    <t>Silver Amulet</t>
  </si>
  <si>
    <t>RING</t>
  </si>
  <si>
    <t>Brass Ring</t>
  </si>
  <si>
    <t>LEFT_HAND</t>
  </si>
  <si>
    <t>Quarterstaff</t>
  </si>
  <si>
    <t>Iron Sword</t>
  </si>
  <si>
    <t>Bronze Sword</t>
  </si>
  <si>
    <t>Copper Sword</t>
  </si>
  <si>
    <t>extra cap</t>
  </si>
  <si>
    <t>itemname</t>
  </si>
  <si>
    <t>material name</t>
  </si>
  <si>
    <t>recipe item name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</si>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</sst>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b/>
      <sz val="9"/>
      <color rgb="FF000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19" workbookViewId="0">
      <selection activeCell="A25" sqref="A25"/>
    </sheetView>
  </sheetViews>
  <sheetFormatPr defaultRowHeight="15" x14ac:dyDescent="0.25"/>
  <cols>
    <col min="1" max="1" width="11.85546875" bestFit="1" customWidth="1"/>
    <col min="2" max="2" width="13.5703125" customWidth="1"/>
    <col min="3" max="3" width="97.5703125" bestFit="1" customWidth="1"/>
  </cols>
  <sheetData>
    <row r="1" spans="1:4" x14ac:dyDescent="0.25">
      <c r="A1" s="2" t="s">
        <v>1</v>
      </c>
      <c r="B1" t="s">
        <v>0</v>
      </c>
      <c r="C1" t="str">
        <f>"INSERT INTO `material` (name, material_type) VALUES ('"&amp;A1&amp;"', '"&amp;B1&amp;"'); "</f>
        <v xml:space="preserve">INSERT INTO `material` (name, material_type) VALUES ('Pine', 'WOOD'); </v>
      </c>
      <c r="D1" t="str">
        <f>""</f>
        <v/>
      </c>
    </row>
    <row r="2" spans="1:4" x14ac:dyDescent="0.25">
      <c r="A2" s="2" t="s">
        <v>2</v>
      </c>
      <c r="B2" t="s">
        <v>0</v>
      </c>
      <c r="C2" t="str">
        <f t="shared" ref="C2:C64" si="0">"INSERT INTO `material` (name, material_type) VALUES ('"&amp;A2&amp;"', '"&amp;B2&amp;"'); "</f>
        <v xml:space="preserve">INSERT INTO `material` (name, material_type) VALUES ('Fir', 'WOOD'); </v>
      </c>
    </row>
    <row r="3" spans="1:4" x14ac:dyDescent="0.25">
      <c r="A3" s="1" t="s">
        <v>13</v>
      </c>
      <c r="B3" t="s">
        <v>0</v>
      </c>
      <c r="C3" t="str">
        <f t="shared" si="0"/>
        <v xml:space="preserve">INSERT INTO `material` (name, material_type) VALUES ('Yew', 'WOOD'); </v>
      </c>
    </row>
    <row r="4" spans="1:4" x14ac:dyDescent="0.25">
      <c r="A4" s="1" t="s">
        <v>14</v>
      </c>
      <c r="B4" t="s">
        <v>0</v>
      </c>
      <c r="C4" t="str">
        <f t="shared" si="0"/>
        <v xml:space="preserve">INSERT INTO `material` (name, material_type) VALUES ('Spruce', 'WOOD'); </v>
      </c>
    </row>
    <row r="5" spans="1:4" x14ac:dyDescent="0.25">
      <c r="A5" s="1" t="s">
        <v>15</v>
      </c>
      <c r="B5" t="s">
        <v>0</v>
      </c>
      <c r="C5" t="str">
        <f t="shared" si="0"/>
        <v xml:space="preserve">INSERT INTO `material` (name, material_type) VALUES ('Ash', 'WOOD'); </v>
      </c>
    </row>
    <row r="6" spans="1:4" x14ac:dyDescent="0.25">
      <c r="A6" s="1" t="s">
        <v>16</v>
      </c>
      <c r="B6" t="s">
        <v>0</v>
      </c>
      <c r="C6" t="str">
        <f t="shared" si="0"/>
        <v xml:space="preserve">INSERT INTO `material` (name, material_type) VALUES ('Walnut', 'WOOD'); </v>
      </c>
    </row>
    <row r="7" spans="1:4" x14ac:dyDescent="0.25">
      <c r="A7" s="1" t="s">
        <v>17</v>
      </c>
      <c r="B7" t="s">
        <v>0</v>
      </c>
      <c r="C7" t="str">
        <f t="shared" si="0"/>
        <v xml:space="preserve">INSERT INTO `material` (name, material_type) VALUES ('Cherry', 'WOOD'); </v>
      </c>
    </row>
    <row r="8" spans="1:4" x14ac:dyDescent="0.25">
      <c r="A8" s="1" t="s">
        <v>18</v>
      </c>
      <c r="B8" t="s">
        <v>0</v>
      </c>
      <c r="C8" t="str">
        <f t="shared" si="0"/>
        <v xml:space="preserve">INSERT INTO `material` (name, material_type) VALUES ('Blackwood', 'WOOD'); </v>
      </c>
    </row>
    <row r="9" spans="1:4" x14ac:dyDescent="0.25">
      <c r="A9" s="1" t="s">
        <v>19</v>
      </c>
      <c r="B9" t="s">
        <v>0</v>
      </c>
      <c r="C9" t="str">
        <f t="shared" si="0"/>
        <v xml:space="preserve">INSERT INTO `material` (name, material_type) VALUES ('Sandalwood', 'WOOD'); </v>
      </c>
    </row>
    <row r="10" spans="1:4" x14ac:dyDescent="0.25">
      <c r="A10" s="1" t="s">
        <v>20</v>
      </c>
      <c r="B10" t="s">
        <v>0</v>
      </c>
      <c r="C10" t="str">
        <f t="shared" si="0"/>
        <v xml:space="preserve">INSERT INTO `material` (name, material_type) VALUES ('Ironwood', 'WOOD'); </v>
      </c>
    </row>
    <row r="11" spans="1:4" x14ac:dyDescent="0.25">
      <c r="A11" s="1" t="s">
        <v>21</v>
      </c>
      <c r="B11" t="s">
        <v>0</v>
      </c>
      <c r="C11" t="str">
        <f t="shared" si="0"/>
        <v xml:space="preserve">INSERT INTO `material` (name, material_type) VALUES ('Kingwood', 'WOOD'); </v>
      </c>
    </row>
    <row r="12" spans="1:4" x14ac:dyDescent="0.25">
      <c r="A12" t="s">
        <v>3</v>
      </c>
      <c r="B12" t="s">
        <v>22</v>
      </c>
      <c r="C12" t="str">
        <f t="shared" si="0"/>
        <v xml:space="preserve">INSERT INTO `material` (name, material_type) VALUES ('Iron', 'METAL'); </v>
      </c>
    </row>
    <row r="13" spans="1:4" x14ac:dyDescent="0.25">
      <c r="A13" t="s">
        <v>4</v>
      </c>
      <c r="B13" t="s">
        <v>22</v>
      </c>
      <c r="C13" t="str">
        <f t="shared" si="0"/>
        <v xml:space="preserve">INSERT INTO `material` (name, material_type) VALUES ('Tin', 'METAL'); </v>
      </c>
    </row>
    <row r="14" spans="1:4" x14ac:dyDescent="0.25">
      <c r="A14" t="s">
        <v>5</v>
      </c>
      <c r="B14" t="s">
        <v>22</v>
      </c>
      <c r="C14" t="str">
        <f t="shared" si="0"/>
        <v xml:space="preserve">INSERT INTO `material` (name, material_type) VALUES ('Bronze', 'METAL'); </v>
      </c>
    </row>
    <row r="15" spans="1:4" x14ac:dyDescent="0.25">
      <c r="A15" t="s">
        <v>6</v>
      </c>
      <c r="B15" t="s">
        <v>22</v>
      </c>
      <c r="C15" t="str">
        <f t="shared" si="0"/>
        <v xml:space="preserve">INSERT INTO `material` (name, material_type) VALUES ('Copper', 'METAL'); </v>
      </c>
    </row>
    <row r="16" spans="1:4" x14ac:dyDescent="0.25">
      <c r="A16" t="s">
        <v>7</v>
      </c>
      <c r="B16" t="s">
        <v>22</v>
      </c>
      <c r="C16" t="str">
        <f t="shared" si="0"/>
        <v xml:space="preserve">INSERT INTO `material` (name, material_type) VALUES ('Lead', 'METAL'); </v>
      </c>
    </row>
    <row r="17" spans="1:3" x14ac:dyDescent="0.25">
      <c r="A17" t="s">
        <v>8</v>
      </c>
      <c r="B17" t="s">
        <v>22</v>
      </c>
      <c r="C17" t="str">
        <f t="shared" si="0"/>
        <v xml:space="preserve">INSERT INTO `material` (name, material_type) VALUES ('Gold', 'METAL'); </v>
      </c>
    </row>
    <row r="18" spans="1:3" x14ac:dyDescent="0.25">
      <c r="A18" t="s">
        <v>9</v>
      </c>
      <c r="B18" t="s">
        <v>22</v>
      </c>
      <c r="C18" t="str">
        <f t="shared" si="0"/>
        <v xml:space="preserve">INSERT INTO `material` (name, material_type) VALUES ('Silver', 'METAL'); </v>
      </c>
    </row>
    <row r="19" spans="1:3" x14ac:dyDescent="0.25">
      <c r="A19" t="s">
        <v>10</v>
      </c>
      <c r="B19" t="s">
        <v>22</v>
      </c>
      <c r="C19" t="str">
        <f t="shared" si="0"/>
        <v xml:space="preserve">INSERT INTO `material` (name, material_type) VALUES ('Zinc', 'METAL'); </v>
      </c>
    </row>
    <row r="20" spans="1:3" x14ac:dyDescent="0.25">
      <c r="A20" t="s">
        <v>11</v>
      </c>
      <c r="B20" t="s">
        <v>22</v>
      </c>
      <c r="C20" t="str">
        <f t="shared" si="0"/>
        <v xml:space="preserve">INSERT INTO `material` (name, material_type) VALUES ('Quiksilver', 'METAL'); </v>
      </c>
    </row>
    <row r="21" spans="1:3" x14ac:dyDescent="0.25">
      <c r="A21" t="s">
        <v>12</v>
      </c>
      <c r="B21" t="s">
        <v>22</v>
      </c>
      <c r="C21" t="str">
        <f t="shared" si="0"/>
        <v xml:space="preserve">INSERT INTO `material` (name, material_type) VALUES ('Brass', 'METAL'); </v>
      </c>
    </row>
    <row r="22" spans="1:3" x14ac:dyDescent="0.25">
      <c r="A22" t="s">
        <v>23</v>
      </c>
      <c r="B22" t="s">
        <v>33</v>
      </c>
      <c r="C22" t="str">
        <f t="shared" si="0"/>
        <v xml:space="preserve">INSERT INTO `material` (name, material_type) VALUES ('Fleece', 'HIDE'); </v>
      </c>
    </row>
    <row r="23" spans="1:3" x14ac:dyDescent="0.25">
      <c r="A23" t="s">
        <v>24</v>
      </c>
      <c r="B23" t="s">
        <v>33</v>
      </c>
      <c r="C23" t="str">
        <f t="shared" si="0"/>
        <v xml:space="preserve">INSERT INTO `material` (name, material_type) VALUES ('Wool', 'HIDE'); </v>
      </c>
    </row>
    <row r="24" spans="1:3" x14ac:dyDescent="0.25">
      <c r="A24" t="s">
        <v>25</v>
      </c>
      <c r="B24" t="s">
        <v>33</v>
      </c>
      <c r="C24" t="str">
        <f t="shared" si="0"/>
        <v xml:space="preserve">INSERT INTO `material` (name, material_type) VALUES ('Fur', 'HIDE'); </v>
      </c>
    </row>
    <row r="25" spans="1:3" x14ac:dyDescent="0.25">
      <c r="A25" t="s">
        <v>26</v>
      </c>
      <c r="B25" t="s">
        <v>33</v>
      </c>
      <c r="C25" t="str">
        <f t="shared" si="0"/>
        <v xml:space="preserve">INSERT INTO `material` (name, material_type) VALUES ('Rawhide', 'HIDE'); </v>
      </c>
    </row>
    <row r="26" spans="1:3" x14ac:dyDescent="0.25">
      <c r="A26" t="s">
        <v>27</v>
      </c>
      <c r="B26" t="s">
        <v>33</v>
      </c>
      <c r="C26" t="str">
        <f t="shared" si="0"/>
        <v xml:space="preserve">INSERT INTO `material` (name, material_type) VALUES ('Leather', 'HIDE'); </v>
      </c>
    </row>
    <row r="27" spans="1:3" x14ac:dyDescent="0.25">
      <c r="A27" t="s">
        <v>28</v>
      </c>
      <c r="B27" t="s">
        <v>34</v>
      </c>
      <c r="C27" t="str">
        <f t="shared" si="0"/>
        <v xml:space="preserve">INSERT INTO `material` (name, material_type) VALUES ('Burlap', 'CLOTH'); </v>
      </c>
    </row>
    <row r="28" spans="1:3" x14ac:dyDescent="0.25">
      <c r="A28" t="s">
        <v>29</v>
      </c>
      <c r="B28" t="s">
        <v>34</v>
      </c>
      <c r="C28" t="str">
        <f t="shared" si="0"/>
        <v xml:space="preserve">INSERT INTO `material` (name, material_type) VALUES ('Flax', 'CLOTH'); </v>
      </c>
    </row>
    <row r="29" spans="1:3" x14ac:dyDescent="0.25">
      <c r="A29" t="s">
        <v>30</v>
      </c>
      <c r="B29" t="s">
        <v>34</v>
      </c>
      <c r="C29" t="str">
        <f t="shared" si="0"/>
        <v xml:space="preserve">INSERT INTO `material` (name, material_type) VALUES ('Jute', 'CLOTH'); </v>
      </c>
    </row>
    <row r="30" spans="1:3" x14ac:dyDescent="0.25">
      <c r="A30" t="s">
        <v>31</v>
      </c>
      <c r="B30" t="s">
        <v>34</v>
      </c>
      <c r="C30" t="str">
        <f t="shared" si="0"/>
        <v xml:space="preserve">INSERT INTO `material` (name, material_type) VALUES ('Cotton', 'CLOTH'); </v>
      </c>
    </row>
    <row r="31" spans="1:3" x14ac:dyDescent="0.25">
      <c r="A31" t="s">
        <v>32</v>
      </c>
      <c r="B31" t="s">
        <v>34</v>
      </c>
      <c r="C31" t="str">
        <f t="shared" si="0"/>
        <v xml:space="preserve">INSERT INTO `material` (name, material_type) VALUES ('Silk', 'CLOTH'); </v>
      </c>
    </row>
    <row r="32" spans="1:3" x14ac:dyDescent="0.25">
      <c r="A32" t="s">
        <v>35</v>
      </c>
      <c r="B32" t="s">
        <v>60</v>
      </c>
      <c r="C32" t="str">
        <f t="shared" si="0"/>
        <v xml:space="preserve">INSERT INTO `material` (name, material_type) VALUES ('Diamond', 'GEM'); </v>
      </c>
    </row>
    <row r="33" spans="1:3" x14ac:dyDescent="0.25">
      <c r="A33" t="s">
        <v>36</v>
      </c>
      <c r="B33" t="s">
        <v>60</v>
      </c>
      <c r="C33" t="str">
        <f t="shared" si="0"/>
        <v xml:space="preserve">INSERT INTO `material` (name, material_type) VALUES ('Amythest', 'GEM'); </v>
      </c>
    </row>
    <row r="34" spans="1:3" x14ac:dyDescent="0.25">
      <c r="A34" t="s">
        <v>37</v>
      </c>
      <c r="B34" t="s">
        <v>60</v>
      </c>
      <c r="C34" t="str">
        <f t="shared" si="0"/>
        <v xml:space="preserve">INSERT INTO `material` (name, material_type) VALUES ('Aquamarine', 'GEM'); </v>
      </c>
    </row>
    <row r="35" spans="1:3" x14ac:dyDescent="0.25">
      <c r="A35" t="s">
        <v>38</v>
      </c>
      <c r="B35" t="s">
        <v>60</v>
      </c>
      <c r="C35" t="str">
        <f t="shared" si="0"/>
        <v xml:space="preserve">INSERT INTO `material` (name, material_type) VALUES ('Beryl', 'GEM'); </v>
      </c>
    </row>
    <row r="36" spans="1:3" x14ac:dyDescent="0.25">
      <c r="A36" t="s">
        <v>39</v>
      </c>
      <c r="B36" t="s">
        <v>60</v>
      </c>
      <c r="C36" t="str">
        <f t="shared" si="0"/>
        <v xml:space="preserve">INSERT INTO `material` (name, material_type) VALUES ('Emerald', 'GEM'); </v>
      </c>
    </row>
    <row r="37" spans="1:3" x14ac:dyDescent="0.25">
      <c r="A37" t="s">
        <v>40</v>
      </c>
      <c r="B37" t="s">
        <v>60</v>
      </c>
      <c r="C37" t="str">
        <f t="shared" si="0"/>
        <v xml:space="preserve">INSERT INTO `material` (name, material_type) VALUES ('Citrine', 'GEM'); </v>
      </c>
    </row>
    <row r="38" spans="1:3" x14ac:dyDescent="0.25">
      <c r="A38" t="s">
        <v>41</v>
      </c>
      <c r="B38" t="s">
        <v>60</v>
      </c>
      <c r="C38" t="str">
        <f t="shared" si="0"/>
        <v xml:space="preserve">INSERT INTO `material` (name, material_type) VALUES ('Ruby', 'GEM'); </v>
      </c>
    </row>
    <row r="39" spans="1:3" x14ac:dyDescent="0.25">
      <c r="A39" t="s">
        <v>42</v>
      </c>
      <c r="B39" t="s">
        <v>60</v>
      </c>
      <c r="C39" t="str">
        <f t="shared" si="0"/>
        <v xml:space="preserve">INSERT INTO `material` (name, material_type) VALUES ('Sapphire', 'GEM'); </v>
      </c>
    </row>
    <row r="40" spans="1:3" x14ac:dyDescent="0.25">
      <c r="A40" t="s">
        <v>43</v>
      </c>
      <c r="B40" t="s">
        <v>60</v>
      </c>
      <c r="C40" t="str">
        <f t="shared" si="0"/>
        <v xml:space="preserve">INSERT INTO `material` (name, material_type) VALUES ('Feldspar', 'GEM'); </v>
      </c>
    </row>
    <row r="41" spans="1:3" x14ac:dyDescent="0.25">
      <c r="A41" t="s">
        <v>44</v>
      </c>
      <c r="B41" t="s">
        <v>60</v>
      </c>
      <c r="C41" t="str">
        <f t="shared" si="0"/>
        <v xml:space="preserve">INSERT INTO `material` (name, material_type) VALUES ('Moonstone', 'GEM'); </v>
      </c>
    </row>
    <row r="42" spans="1:3" x14ac:dyDescent="0.25">
      <c r="A42" t="s">
        <v>45</v>
      </c>
      <c r="B42" t="s">
        <v>60</v>
      </c>
      <c r="C42" t="str">
        <f t="shared" si="0"/>
        <v xml:space="preserve">INSERT INTO `material` (name, material_type) VALUES ('Sunstone', 'GEM'); </v>
      </c>
    </row>
    <row r="43" spans="1:3" x14ac:dyDescent="0.25">
      <c r="A43" t="s">
        <v>46</v>
      </c>
      <c r="B43" t="s">
        <v>60</v>
      </c>
      <c r="C43" t="str">
        <f t="shared" si="0"/>
        <v xml:space="preserve">INSERT INTO `material` (name, material_type) VALUES ('Garnet', 'GEM'); </v>
      </c>
    </row>
    <row r="44" spans="1:3" x14ac:dyDescent="0.25">
      <c r="A44" t="s">
        <v>47</v>
      </c>
      <c r="B44" t="s">
        <v>60</v>
      </c>
      <c r="C44" t="str">
        <f t="shared" si="0"/>
        <v xml:space="preserve">INSERT INTO `material` (name, material_type) VALUES ('Topaz', 'GEM'); </v>
      </c>
    </row>
    <row r="45" spans="1:3" x14ac:dyDescent="0.25">
      <c r="A45" t="s">
        <v>48</v>
      </c>
      <c r="B45" t="s">
        <v>60</v>
      </c>
      <c r="C45" t="str">
        <f t="shared" si="0"/>
        <v xml:space="preserve">INSERT INTO `material` (name, material_type) VALUES ('Hematite', 'GEM'); </v>
      </c>
    </row>
    <row r="46" spans="1:3" x14ac:dyDescent="0.25">
      <c r="A46" t="s">
        <v>49</v>
      </c>
      <c r="B46" t="s">
        <v>60</v>
      </c>
      <c r="C46" t="str">
        <f t="shared" si="0"/>
        <v xml:space="preserve">INSERT INTO `material` (name, material_type) VALUES ('Jasper', 'GEM'); </v>
      </c>
    </row>
    <row r="47" spans="1:3" x14ac:dyDescent="0.25">
      <c r="A47" t="s">
        <v>50</v>
      </c>
      <c r="B47" t="s">
        <v>60</v>
      </c>
      <c r="C47" t="str">
        <f t="shared" si="0"/>
        <v xml:space="preserve">INSERT INTO `material` (name, material_type) VALUES ('Lapis Lazuli', 'GEM'); </v>
      </c>
    </row>
    <row r="48" spans="1:3" x14ac:dyDescent="0.25">
      <c r="A48" t="s">
        <v>51</v>
      </c>
      <c r="B48" t="s">
        <v>60</v>
      </c>
      <c r="C48" t="str">
        <f t="shared" si="0"/>
        <v xml:space="preserve">INSERT INTO `material` (name, material_type) VALUES ('Opal', 'GEM'); </v>
      </c>
    </row>
    <row r="49" spans="1:3" x14ac:dyDescent="0.25">
      <c r="A49" t="s">
        <v>52</v>
      </c>
      <c r="B49" t="s">
        <v>60</v>
      </c>
      <c r="C49" t="str">
        <f t="shared" si="0"/>
        <v xml:space="preserve">INSERT INTO `material` (name, material_type) VALUES ('Quartz', 'GEM'); </v>
      </c>
    </row>
    <row r="50" spans="1:3" x14ac:dyDescent="0.25">
      <c r="A50" t="s">
        <v>53</v>
      </c>
      <c r="B50" t="s">
        <v>60</v>
      </c>
      <c r="C50" t="str">
        <f t="shared" si="0"/>
        <v xml:space="preserve">INSERT INTO `material` (name, material_type) VALUES ('Flint', 'GEM'); </v>
      </c>
    </row>
    <row r="51" spans="1:3" x14ac:dyDescent="0.25">
      <c r="A51" t="s">
        <v>54</v>
      </c>
      <c r="B51" t="s">
        <v>60</v>
      </c>
      <c r="C51" t="str">
        <f t="shared" si="0"/>
        <v xml:space="preserve">INSERT INTO `material` (name, material_type) VALUES ('Tourmaline', 'GEM'); </v>
      </c>
    </row>
    <row r="52" spans="1:3" x14ac:dyDescent="0.25">
      <c r="A52" t="s">
        <v>55</v>
      </c>
      <c r="B52" t="s">
        <v>60</v>
      </c>
      <c r="C52" t="str">
        <f t="shared" si="0"/>
        <v xml:space="preserve">INSERT INTO `material` (name, material_type) VALUES ('Turquoise', 'GEM'); </v>
      </c>
    </row>
    <row r="53" spans="1:3" x14ac:dyDescent="0.25">
      <c r="A53" t="s">
        <v>56</v>
      </c>
      <c r="B53" t="s">
        <v>60</v>
      </c>
      <c r="C53" t="str">
        <f t="shared" si="0"/>
        <v xml:space="preserve">INSERT INTO `material` (name, material_type) VALUES ('Jet', 'GEM'); </v>
      </c>
    </row>
    <row r="54" spans="1:3" x14ac:dyDescent="0.25">
      <c r="A54" t="s">
        <v>57</v>
      </c>
      <c r="B54" t="s">
        <v>60</v>
      </c>
      <c r="C54" t="str">
        <f t="shared" si="0"/>
        <v xml:space="preserve">INSERT INTO `material` (name, material_type) VALUES ('Coral', 'GEM'); </v>
      </c>
    </row>
    <row r="55" spans="1:3" x14ac:dyDescent="0.25">
      <c r="A55" t="s">
        <v>58</v>
      </c>
      <c r="B55" t="s">
        <v>60</v>
      </c>
      <c r="C55" t="str">
        <f t="shared" si="0"/>
        <v xml:space="preserve">INSERT INTO `material` (name, material_type) VALUES ('Pearl', 'GEM'); </v>
      </c>
    </row>
    <row r="56" spans="1:3" x14ac:dyDescent="0.25">
      <c r="A56" t="s">
        <v>59</v>
      </c>
      <c r="B56" t="s">
        <v>60</v>
      </c>
      <c r="C56" t="str">
        <f t="shared" si="0"/>
        <v xml:space="preserve">INSERT INTO `material` (name, material_type) VALUES ('Obsidian', 'GEM'); </v>
      </c>
    </row>
    <row r="57" spans="1:3" x14ac:dyDescent="0.25">
      <c r="A57" t="s">
        <v>61</v>
      </c>
      <c r="B57" t="s">
        <v>69</v>
      </c>
      <c r="C57" t="str">
        <f t="shared" si="0"/>
        <v xml:space="preserve">INSERT INTO `material` (name, material_type) VALUES ('Amber', 'MISC'); </v>
      </c>
    </row>
    <row r="58" spans="1:3" x14ac:dyDescent="0.25">
      <c r="A58" t="s">
        <v>62</v>
      </c>
      <c r="B58" t="s">
        <v>69</v>
      </c>
      <c r="C58" t="str">
        <f t="shared" si="0"/>
        <v xml:space="preserve">INSERT INTO `material` (name, material_type) VALUES ('Bone', 'MISC'); </v>
      </c>
    </row>
    <row r="59" spans="1:3" x14ac:dyDescent="0.25">
      <c r="A59" t="s">
        <v>63</v>
      </c>
      <c r="B59" t="s">
        <v>69</v>
      </c>
      <c r="C59" t="str">
        <f t="shared" si="0"/>
        <v xml:space="preserve">INSERT INTO `material` (name, material_type) VALUES ('Tar', 'MISC'); </v>
      </c>
    </row>
    <row r="60" spans="1:3" x14ac:dyDescent="0.25">
      <c r="A60" t="s">
        <v>64</v>
      </c>
      <c r="B60" t="s">
        <v>69</v>
      </c>
      <c r="C60" t="str">
        <f t="shared" si="0"/>
        <v xml:space="preserve">INSERT INTO `material` (name, material_type) VALUES ('Saltpeter', 'MISC'); </v>
      </c>
    </row>
    <row r="61" spans="1:3" x14ac:dyDescent="0.25">
      <c r="A61" t="s">
        <v>65</v>
      </c>
      <c r="B61" t="s">
        <v>69</v>
      </c>
      <c r="C61" t="str">
        <f t="shared" si="0"/>
        <v xml:space="preserve">INSERT INTO `material` (name, material_type) VALUES ('Sulfur', 'MISC'); </v>
      </c>
    </row>
    <row r="62" spans="1:3" x14ac:dyDescent="0.25">
      <c r="A62" t="s">
        <v>66</v>
      </c>
      <c r="B62" t="s">
        <v>69</v>
      </c>
      <c r="C62" t="str">
        <f t="shared" si="0"/>
        <v xml:space="preserve">INSERT INTO `material` (name, material_type) VALUES ('Clay', 'MISC'); </v>
      </c>
    </row>
    <row r="63" spans="1:3" x14ac:dyDescent="0.25">
      <c r="A63" t="s">
        <v>67</v>
      </c>
      <c r="B63" t="s">
        <v>69</v>
      </c>
      <c r="C63" t="str">
        <f t="shared" si="0"/>
        <v xml:space="preserve">INSERT INTO `material` (name, material_type) VALUES ('Charcoal', 'MISC'); </v>
      </c>
    </row>
    <row r="64" spans="1:3" x14ac:dyDescent="0.25">
      <c r="A64" t="s">
        <v>68</v>
      </c>
      <c r="B64" t="s">
        <v>69</v>
      </c>
      <c r="C64" t="str">
        <f t="shared" si="0"/>
        <v xml:space="preserve">INSERT INTO `material` (name, material_type) VALUES ('Phosphorus', 'MISC');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E2" sqref="E2:E7"/>
    </sheetView>
  </sheetViews>
  <sheetFormatPr defaultRowHeight="15" x14ac:dyDescent="0.25"/>
  <cols>
    <col min="1" max="1" width="11.85546875" bestFit="1" customWidth="1"/>
    <col min="2" max="2" width="22.42578125" bestFit="1" customWidth="1"/>
    <col min="3" max="3" width="11.5703125" customWidth="1"/>
    <col min="5" max="5" width="139.7109375" bestFit="1" customWidth="1"/>
  </cols>
  <sheetData>
    <row r="1" spans="1:5" x14ac:dyDescent="0.25">
      <c r="A1" t="s">
        <v>71</v>
      </c>
      <c r="B1" t="s">
        <v>72</v>
      </c>
      <c r="C1" t="s">
        <v>73</v>
      </c>
      <c r="D1" t="s">
        <v>75</v>
      </c>
    </row>
    <row r="2" spans="1:5" x14ac:dyDescent="0.25">
      <c r="A2" s="2" t="s">
        <v>1</v>
      </c>
      <c r="B2" s="1" t="s">
        <v>70</v>
      </c>
      <c r="C2">
        <v>2</v>
      </c>
      <c r="D2" t="s">
        <v>76</v>
      </c>
      <c r="E2" t="str">
        <f>"INSERT INTO `material_effect` (material_id, type, val, slot) VALUES ( (SELECT `id` FROM `material` WHERE `name`='"&amp;A2&amp;"'), '"&amp;B2&amp;"', '"&amp;C2&amp;"', '"&amp;D2&amp;"' );"</f>
        <v>INSERT INTO `material_effect` (material_id, type, val, slot) VALUES ( (SELECT `id` FROM `material` WHERE `name`='Pine'), 'ADDED_PIERCING_RESIST', '2', 'BODY' );</v>
      </c>
    </row>
    <row r="3" spans="1:5" x14ac:dyDescent="0.25">
      <c r="A3" s="2" t="s">
        <v>1</v>
      </c>
      <c r="B3" s="1" t="s">
        <v>74</v>
      </c>
      <c r="C3">
        <v>2</v>
      </c>
      <c r="D3" t="s">
        <v>76</v>
      </c>
      <c r="E3" t="str">
        <f t="shared" ref="E3:E7" si="0">"INSERT INTO `material_effect` (material_id, type, val, slot) VALUES ( (SELECT `id` FROM `material` WHERE `name`='"&amp;A3&amp;"'), '"&amp;B3&amp;"', '"&amp;C3&amp;"', '"&amp;D3&amp;"' );"</f>
        <v>INSERT INTO `material_effect` (material_id, type, val, slot) VALUES ( (SELECT `id` FROM `material` WHERE `name`='Pine'), 'LESS_FIRE_RESIST', '2', 'BODY' );</v>
      </c>
    </row>
    <row r="4" spans="1:5" x14ac:dyDescent="0.25">
      <c r="A4" s="2" t="s">
        <v>2</v>
      </c>
      <c r="B4" s="1" t="s">
        <v>70</v>
      </c>
      <c r="C4">
        <v>5</v>
      </c>
      <c r="D4" t="s">
        <v>76</v>
      </c>
      <c r="E4" t="str">
        <f t="shared" si="0"/>
        <v>INSERT INTO `material_effect` (material_id, type, val, slot) VALUES ( (SELECT `id` FROM `material` WHERE `name`='Fir'), 'ADDED_PIERCING_RESIST', '5', 'BODY' );</v>
      </c>
    </row>
    <row r="5" spans="1:5" x14ac:dyDescent="0.25">
      <c r="A5" s="2" t="s">
        <v>2</v>
      </c>
      <c r="B5" s="1" t="s">
        <v>74</v>
      </c>
      <c r="C5">
        <v>5</v>
      </c>
      <c r="D5" t="s">
        <v>76</v>
      </c>
      <c r="E5" t="str">
        <f t="shared" si="0"/>
        <v>INSERT INTO `material_effect` (material_id, type, val, slot) VALUES ( (SELECT `id` FROM `material` WHERE `name`='Fir'), 'LESS_FIRE_RESIST', '5', 'BODY' );</v>
      </c>
    </row>
    <row r="6" spans="1:5" x14ac:dyDescent="0.25">
      <c r="A6" s="1" t="s">
        <v>13</v>
      </c>
      <c r="B6" s="1" t="s">
        <v>70</v>
      </c>
      <c r="C6">
        <v>10</v>
      </c>
      <c r="D6" t="s">
        <v>76</v>
      </c>
      <c r="E6" t="str">
        <f t="shared" si="0"/>
        <v>INSERT INTO `material_effect` (material_id, type, val, slot) VALUES ( (SELECT `id` FROM `material` WHERE `name`='Yew'), 'ADDED_PIERCING_RESIST', '10', 'BODY' );</v>
      </c>
    </row>
    <row r="7" spans="1:5" x14ac:dyDescent="0.25">
      <c r="A7" s="1" t="s">
        <v>13</v>
      </c>
      <c r="B7" s="1" t="s">
        <v>74</v>
      </c>
      <c r="C7">
        <v>10</v>
      </c>
      <c r="D7" t="s">
        <v>76</v>
      </c>
      <c r="E7" t="str">
        <f t="shared" si="0"/>
        <v>INSERT INTO `material_effect` (material_id, type, val, slot) VALUES ( (SELECT `id` FROM `material` WHERE `name`='Yew'), 'LESS_FIRE_RESIST', '10', 'BODY' );</v>
      </c>
    </row>
    <row r="8" spans="1:5" x14ac:dyDescent="0.25">
      <c r="A8" s="1" t="s">
        <v>14</v>
      </c>
    </row>
    <row r="9" spans="1:5" x14ac:dyDescent="0.25">
      <c r="A9" s="1" t="s">
        <v>15</v>
      </c>
    </row>
    <row r="10" spans="1:5" x14ac:dyDescent="0.25">
      <c r="A10" s="1" t="s">
        <v>16</v>
      </c>
    </row>
    <row r="11" spans="1:5" x14ac:dyDescent="0.25">
      <c r="A11" s="1" t="s">
        <v>17</v>
      </c>
    </row>
    <row r="12" spans="1:5" x14ac:dyDescent="0.25">
      <c r="A12" s="1" t="s">
        <v>18</v>
      </c>
    </row>
    <row r="13" spans="1:5" x14ac:dyDescent="0.25">
      <c r="A13" s="1" t="s">
        <v>19</v>
      </c>
    </row>
    <row r="14" spans="1:5" x14ac:dyDescent="0.25">
      <c r="A14" s="1" t="s">
        <v>20</v>
      </c>
    </row>
    <row r="15" spans="1:5" x14ac:dyDescent="0.25">
      <c r="A15" s="1" t="s">
        <v>21</v>
      </c>
    </row>
    <row r="16" spans="1:5" x14ac:dyDescent="0.25">
      <c r="A16" t="s">
        <v>3</v>
      </c>
    </row>
    <row r="17" spans="1:1" x14ac:dyDescent="0.25">
      <c r="A17" t="s">
        <v>4</v>
      </c>
    </row>
    <row r="18" spans="1:1" x14ac:dyDescent="0.25">
      <c r="A18" t="s">
        <v>5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8</v>
      </c>
    </row>
    <row r="22" spans="1:1" x14ac:dyDescent="0.25">
      <c r="A22" t="s">
        <v>9</v>
      </c>
    </row>
    <row r="23" spans="1:1" x14ac:dyDescent="0.25">
      <c r="A23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5" max="5" width="77.28515625" bestFit="1" customWidth="1"/>
  </cols>
  <sheetData>
    <row r="1" spans="1:5" x14ac:dyDescent="0.25">
      <c r="A1" t="s">
        <v>87</v>
      </c>
      <c r="B1" s="1" t="s">
        <v>83</v>
      </c>
      <c r="E1" s="3" t="str">
        <f>"INSERT INTO `item` (name, body_slot) VALUES ('"&amp;A1&amp;"', '"&amp;B1&amp;"');"</f>
        <v>INSERT INTO `item` (name, body_slot) VALUES ('Copper Sword', 'LEFT_HAND');</v>
      </c>
    </row>
    <row r="2" spans="1:5" x14ac:dyDescent="0.25">
      <c r="A2" t="s">
        <v>86</v>
      </c>
      <c r="B2" s="1" t="s">
        <v>83</v>
      </c>
      <c r="E2" s="3" t="str">
        <f>"INSERT INTO `item` (name, body_slot) VALUES ('"&amp;A2&amp;"', '"&amp;B2&amp;"');"</f>
        <v>INSERT INTO `item` (name, body_slot) VALUES ('Bronze Sword', 'LEFT_HAND');</v>
      </c>
    </row>
    <row r="3" spans="1:5" x14ac:dyDescent="0.25">
      <c r="A3" t="s">
        <v>85</v>
      </c>
      <c r="B3" s="1" t="s">
        <v>83</v>
      </c>
      <c r="E3" s="3" t="str">
        <f>"INSERT INTO `item` (name, body_slot) VALUES ('"&amp;A3&amp;"', '"&amp;B3&amp;"');"</f>
        <v>INSERT INTO `item` (name, body_slot) VALUES ('Iron Sword', 'LEFT_HAND');</v>
      </c>
    </row>
    <row r="4" spans="1:5" x14ac:dyDescent="0.25">
      <c r="E4" s="3"/>
    </row>
    <row r="5" spans="1:5" x14ac:dyDescent="0.25">
      <c r="A5" t="s">
        <v>84</v>
      </c>
      <c r="B5" s="1" t="s">
        <v>83</v>
      </c>
      <c r="E5" s="3" t="str">
        <f>"INSERT INTO `item` (name, body_slot) VALUES ('"&amp;A5&amp;"', '"&amp;B5&amp;"');"</f>
        <v>INSERT INTO `item` (name, body_slot) VALUES ('Quarterstaff', 'LEFT_HAND');</v>
      </c>
    </row>
    <row r="6" spans="1:5" x14ac:dyDescent="0.25">
      <c r="E6" s="3"/>
    </row>
    <row r="7" spans="1:5" x14ac:dyDescent="0.25">
      <c r="A7" t="s">
        <v>82</v>
      </c>
      <c r="B7" s="1" t="s">
        <v>81</v>
      </c>
      <c r="E7" s="3" t="str">
        <f>"INSERT INTO `item` (name, body_slot) VALUES ('"&amp;A7&amp;"', '"&amp;B7&amp;"');"</f>
        <v>INSERT INTO `item` (name, body_slot) VALUES ('Brass Ring', 'RING');</v>
      </c>
    </row>
    <row r="8" spans="1:5" x14ac:dyDescent="0.25">
      <c r="E8" s="3"/>
    </row>
    <row r="9" spans="1:5" x14ac:dyDescent="0.25">
      <c r="A9" t="s">
        <v>80</v>
      </c>
      <c r="B9" s="1" t="s">
        <v>78</v>
      </c>
      <c r="E9" s="3" t="str">
        <f>"INSERT INTO `item` (name, body_slot) VALUES ('"&amp;A9&amp;"', '"&amp;B9&amp;"');"</f>
        <v>INSERT INTO `item` (name, body_slot) VALUES ('Silver Amulet', 'NECK');</v>
      </c>
    </row>
    <row r="10" spans="1:5" x14ac:dyDescent="0.25">
      <c r="A10" t="s">
        <v>79</v>
      </c>
      <c r="B10" s="1" t="s">
        <v>78</v>
      </c>
      <c r="E10" s="3" t="str">
        <f>"INSERT INTO `item` (name, body_slot) VALUES ('"&amp;A10&amp;"', '"&amp;B10&amp;"');"</f>
        <v>INSERT INTO `item` (name, body_slot) VALUES ('Gold Amulet', 'NECK');</v>
      </c>
    </row>
    <row r="11" spans="1:5" x14ac:dyDescent="0.25">
      <c r="E11" s="3"/>
    </row>
    <row r="12" spans="1:5" x14ac:dyDescent="0.25">
      <c r="A12" t="s">
        <v>77</v>
      </c>
      <c r="B12" s="1" t="s">
        <v>76</v>
      </c>
      <c r="E12" s="3" t="str">
        <f>"INSERT INTO `item` (name, body_slot) VALUES ('"&amp;A12&amp;"', '"&amp;B12&amp;"');"</f>
        <v>INSERT INTO `item` (name, body_slot) VALUES ('Hide Armor', 'BODY');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:A13"/>
    </sheetView>
  </sheetViews>
  <sheetFormatPr defaultRowHeight="15" x14ac:dyDescent="0.25"/>
  <cols>
    <col min="1" max="1" width="19.28515625" customWidth="1"/>
    <col min="3" max="3" width="105.85546875" bestFit="1" customWidth="1"/>
  </cols>
  <sheetData>
    <row r="1" spans="1:3" x14ac:dyDescent="0.25">
      <c r="A1" t="s">
        <v>89</v>
      </c>
      <c r="B1" t="s">
        <v>88</v>
      </c>
    </row>
    <row r="2" spans="1:3" x14ac:dyDescent="0.25">
      <c r="A2" t="s">
        <v>87</v>
      </c>
      <c r="B2">
        <v>10</v>
      </c>
      <c r="C2" t="str">
        <f>"INSERT INTO `recipe` (item_id, extra_capacity) VALUES ( (SELECT id FROM item WHERE name = '"&amp;A2&amp;"'), '"&amp;B2&amp;"');"</f>
        <v>INSERT INTO `recipe` (item_id, extra_capacity) VALUES ( (SELECT id FROM item WHERE name = 'Copper Sword'), '10');</v>
      </c>
    </row>
    <row r="3" spans="1:3" x14ac:dyDescent="0.25">
      <c r="A3" t="s">
        <v>86</v>
      </c>
      <c r="B3">
        <v>15</v>
      </c>
      <c r="C3" t="str">
        <f>"INSERT INTO `recipe` (item_id, extra_capacity) VALUES ( (SELECT id FROM item WHERE name = '"&amp;A3&amp;"'), '"&amp;B3&amp;"');"</f>
        <v>INSERT INTO `recipe` (item_id, extra_capacity) VALUES ( (SELECT id FROM item WHERE name = 'Bronze Sword'), '15');</v>
      </c>
    </row>
    <row r="4" spans="1:3" x14ac:dyDescent="0.25">
      <c r="A4" t="s">
        <v>85</v>
      </c>
      <c r="B4">
        <v>20</v>
      </c>
      <c r="C4" t="str">
        <f>"INSERT INTO `recipe` (item_id, extra_capacity) VALUES ( (SELECT id FROM item WHERE name = '"&amp;A4&amp;"'), '"&amp;B4&amp;"');"</f>
        <v>INSERT INTO `recipe` (item_id, extra_capacity) VALUES ( (SELECT id FROM item WHERE name = 'Iron Sword'), '20');</v>
      </c>
    </row>
    <row r="6" spans="1:3" x14ac:dyDescent="0.25">
      <c r="A6" t="s">
        <v>84</v>
      </c>
      <c r="B6">
        <v>10</v>
      </c>
      <c r="C6" t="str">
        <f>"INSERT INTO `recipe` (item_id, extra_capacity) VALUES ( (SELECT id FROM item WHERE name = '"&amp;A6&amp;"'), '"&amp;B6&amp;"');"</f>
        <v>INSERT INTO `recipe` (item_id, extra_capacity) VALUES ( (SELECT id FROM item WHERE name = 'Quarterstaff'), '10');</v>
      </c>
    </row>
    <row r="8" spans="1:3" x14ac:dyDescent="0.25">
      <c r="A8" t="s">
        <v>82</v>
      </c>
      <c r="B8">
        <v>7</v>
      </c>
      <c r="C8" t="str">
        <f>"INSERT INTO `recipe` (item_id, extra_capacity) VALUES ( (SELECT id FROM item WHERE name = '"&amp;A8&amp;"'), '"&amp;B8&amp;"');"</f>
        <v>INSERT INTO `recipe` (item_id, extra_capacity) VALUES ( (SELECT id FROM item WHERE name = 'Brass Ring'), '7');</v>
      </c>
    </row>
    <row r="10" spans="1:3" x14ac:dyDescent="0.25">
      <c r="A10" t="s">
        <v>80</v>
      </c>
      <c r="B10">
        <v>5</v>
      </c>
      <c r="C10" t="str">
        <f>"INSERT INTO `recipe` (item_id, extra_capacity) VALUES ( (SELECT id FROM item WHERE name = '"&amp;A10&amp;"'), '"&amp;B10&amp;"');"</f>
        <v>INSERT INTO `recipe` (item_id, extra_capacity) VALUES ( (SELECT id FROM item WHERE name = 'Silver Amulet'), '5');</v>
      </c>
    </row>
    <row r="11" spans="1:3" x14ac:dyDescent="0.25">
      <c r="A11" t="s">
        <v>79</v>
      </c>
      <c r="B11">
        <v>10</v>
      </c>
      <c r="C11" t="str">
        <f>"INSERT INTO `recipe` (item_id, extra_capacity) VALUES ( (SELECT id FROM item WHERE name = '"&amp;A11&amp;"'), '"&amp;B11&amp;"');"</f>
        <v>INSERT INTO `recipe` (item_id, extra_capacity) VALUES ( (SELECT id FROM item WHERE name = 'Gold Amulet'), '10');</v>
      </c>
    </row>
    <row r="13" spans="1:3" x14ac:dyDescent="0.25">
      <c r="A13" t="s">
        <v>77</v>
      </c>
      <c r="B13">
        <v>15</v>
      </c>
      <c r="C13" t="str">
        <f>"INSERT INTO `recipe` (item_id, extra_capacity) VALUES ( (SELECT id FROM item WHERE name = '"&amp;A13&amp;"'), '"&amp;B13&amp;"');"</f>
        <v>INSERT INTO `recipe` (item_id, extra_capacity) VALUES ( (SELECT id FROM item WHERE name = 'Hide Armor'), '15');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4" sqref="F2:F14"/>
    </sheetView>
  </sheetViews>
  <sheetFormatPr defaultRowHeight="15" x14ac:dyDescent="0.25"/>
  <cols>
    <col min="1" max="1" width="14" bestFit="1" customWidth="1"/>
    <col min="2" max="2" width="16.7109375" bestFit="1" customWidth="1"/>
    <col min="3" max="3" width="11.85546875" customWidth="1"/>
    <col min="6" max="6" width="96.42578125" bestFit="1" customWidth="1"/>
  </cols>
  <sheetData>
    <row r="1" spans="1:6" x14ac:dyDescent="0.25">
      <c r="A1" t="s">
        <v>90</v>
      </c>
      <c r="B1" t="s">
        <v>91</v>
      </c>
      <c r="C1" t="s">
        <v>92</v>
      </c>
    </row>
    <row r="2" spans="1:6" x14ac:dyDescent="0.25">
      <c r="A2" t="s">
        <v>6</v>
      </c>
      <c r="B2" t="s">
        <v>87</v>
      </c>
      <c r="C2">
        <v>3</v>
      </c>
      <c r="F2" t="str">
        <f>"INSERT INTO `recipe_requirement` (`material_id`, `recipe_id`, `quantity`) VALUES ( (SELECT id FROM `material` WHERE name = '"&amp;A2&amp;"'), (SELECT r.id FROM `recipe` r JOIN `item` i ON r.item_id = i.id WHERE i.name = '"&amp;B2&amp;"'), '"&amp;C2&amp;"');"</f>
        <v>INSERT INTO `recipe_requirement` (`material_id`, `recipe_id`, `quantity`) VALUES ( (SELECT id FROM `material` WHERE name = 'Copper'), (SELECT r.id FROM `recipe` r JOIN `item` i ON r.item_id = i.id WHERE i.name = 'Copper Sword'), '3');</v>
      </c>
    </row>
    <row r="3" spans="1:6" x14ac:dyDescent="0.25">
      <c r="A3" t="s">
        <v>6</v>
      </c>
      <c r="B3" t="s">
        <v>86</v>
      </c>
      <c r="C3">
        <v>2</v>
      </c>
      <c r="F3" t="str">
        <f t="shared" ref="F3:F14" si="0">"INSERT INTO `recipe_requirement` (`material_id`, `recipe_id`, `quantity`) VALUES ( (SELECT id FROM `material` WHERE name = '"&amp;A3&amp;"'), (SELECT r.id FROM `recipe` r JOIN `item` i ON r.item_id = i.id WHERE i.name = '"&amp;B3&amp;"'), '"&amp;C3&amp;"');"</f>
        <v>INSERT INTO `recipe_requirement` (`material_id`, `recipe_id`, `quantity`) VALUES ( (SELECT id FROM `material` WHERE name = 'Copper'), (SELECT r.id FROM `recipe` r JOIN `item` i ON r.item_id = i.id WHERE i.name = 'Bronze Sword'), '2');</v>
      </c>
    </row>
    <row r="4" spans="1:6" x14ac:dyDescent="0.25">
      <c r="A4" t="s">
        <v>4</v>
      </c>
      <c r="B4" t="s">
        <v>86</v>
      </c>
      <c r="C4">
        <v>2</v>
      </c>
      <c r="F4" t="str">
        <f t="shared" si="0"/>
        <v>INSERT INTO `recipe_requirement` (`material_id`, `recipe_id`, `quantity`) VALUES ( (SELECT id FROM `material` WHERE name = 'Tin'), (SELECT r.id FROM `recipe` r JOIN `item` i ON r.item_id = i.id WHERE i.name = 'Bronze Sword'), '2');</v>
      </c>
    </row>
    <row r="5" spans="1:6" x14ac:dyDescent="0.25">
      <c r="A5" t="s">
        <v>3</v>
      </c>
      <c r="B5" t="s">
        <v>85</v>
      </c>
      <c r="C5">
        <v>5</v>
      </c>
      <c r="F5" t="str">
        <f t="shared" si="0"/>
        <v>INSERT INTO `recipe_requirement` (`material_id`, `recipe_id`, `quantity`) VALUES ( (SELECT id FROM `material` WHERE name = 'Iron'), (SELECT r.id FROM `recipe` r JOIN `item` i ON r.item_id = i.id WHERE i.name = 'Iron Sword'), '5');</v>
      </c>
    </row>
    <row r="7" spans="1:6" x14ac:dyDescent="0.25">
      <c r="A7" s="2" t="s">
        <v>1</v>
      </c>
      <c r="B7" t="s">
        <v>84</v>
      </c>
      <c r="C7">
        <v>4</v>
      </c>
      <c r="F7" t="str">
        <f t="shared" si="0"/>
        <v>INSERT INTO `recipe_requirement` (`material_id`, `recipe_id`, `quantity`) VALUES ( (SELECT id FROM `material` WHERE name = 'Pine'), (SELECT r.id FROM `recipe` r JOIN `item` i ON r.item_id = i.id WHERE i.name = 'Quarterstaff'), '4');</v>
      </c>
    </row>
    <row r="9" spans="1:6" x14ac:dyDescent="0.25">
      <c r="A9" t="s">
        <v>12</v>
      </c>
      <c r="B9" t="s">
        <v>82</v>
      </c>
      <c r="C9">
        <v>2</v>
      </c>
      <c r="F9" t="str">
        <f t="shared" si="0"/>
        <v>INSERT INTO `recipe_requirement` (`material_id`, `recipe_id`, `quantity`) VALUES ( (SELECT id FROM `material` WHERE name = 'Brass'), (SELECT r.id FROM `recipe` r JOIN `item` i ON r.item_id = i.id WHERE i.name = 'Brass Ring'), '2');</v>
      </c>
    </row>
    <row r="11" spans="1:6" x14ac:dyDescent="0.25">
      <c r="A11" t="s">
        <v>9</v>
      </c>
      <c r="B11" t="s">
        <v>80</v>
      </c>
      <c r="C11">
        <v>2</v>
      </c>
      <c r="F11" t="str">
        <f t="shared" si="0"/>
        <v>INSERT INTO `recipe_requirement` (`material_id`, `recipe_id`, `quantity`) VALUES ( (SELECT id FROM `material` WHERE name = 'Silver'), (SELECT r.id FROM `recipe` r JOIN `item` i ON r.item_id = i.id WHERE i.name = 'Silver Amulet'), '2');</v>
      </c>
    </row>
    <row r="12" spans="1:6" x14ac:dyDescent="0.25">
      <c r="A12" t="s">
        <v>8</v>
      </c>
      <c r="B12" t="s">
        <v>79</v>
      </c>
      <c r="C12">
        <v>3</v>
      </c>
      <c r="F12" t="str">
        <f t="shared" si="0"/>
        <v>INSERT INTO `recipe_requirement` (`material_id`, `recipe_id`, `quantity`) VALUES ( (SELECT id FROM `material` WHERE name = 'Gold'), (SELECT r.id FROM `recipe` r JOIN `item` i ON r.item_id = i.id WHERE i.name = 'Gold Amulet'), '3');</v>
      </c>
    </row>
    <row r="14" spans="1:6" x14ac:dyDescent="0.25">
      <c r="A14" t="s">
        <v>26</v>
      </c>
      <c r="B14" t="s">
        <v>77</v>
      </c>
      <c r="C14">
        <v>5</v>
      </c>
      <c r="F14" t="str">
        <f t="shared" si="0"/>
        <v>INSERT INTO `recipe_requirement` (`material_id`, `recipe_id`, `quantity`) VALUES ( (SELECT id FROM `material` WHERE name = 'Rawhide'), (SELECT r.id FROM `recipe` r JOIN `item` i ON r.item_id = i.id WHERE i.name = 'Hide Armor'), '5');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mats</vt:lpstr>
      <vt:lpstr>effects</vt:lpstr>
      <vt:lpstr>items</vt:lpstr>
      <vt:lpstr>recipes</vt:lpstr>
      <vt:lpstr>recipe_reqs</vt:lpstr>
    </vt:vector>
  </TitlesOfParts>
  <Company>SciQuest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Davis</dc:creator>
  <cp:lastModifiedBy>Hunter Davis</cp:lastModifiedBy>
  <dcterms:created xsi:type="dcterms:W3CDTF">2017-06-21T21:18:11Z</dcterms:created>
  <dcterms:modified xsi:type="dcterms:W3CDTF">2017-06-22T18:56:07Z</dcterms:modified>
</cp:coreProperties>
</file>