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<sst xmlns="http://schemas.openxmlformats.org/spreadsheetml/2006/main" count="342" uniqueCount="149">
  <si>
    <t xml:space="preserve">Sequence Number</t>
  </si>
  <si>
    <t xml:space="preserve">Series</t>
  </si>
  <si>
    <t xml:space="preserve">Courses</t>
  </si>
  <si>
    <t xml:space="preserve">Duration</t>
  </si>
  <si>
    <t xml:space="preserve">Effort</t>
  </si>
  <si>
    <t xml:space="preserve">Prerequisites</t>
  </si>
  <si>
    <t xml:space="preserve">Sequence</t>
  </si>
  <si>
    <t xml:space="preserve">Weeks</t>
  </si>
  <si>
    <t xml:space="preserve">Hours</t>
  </si>
  <si>
    <t xml:space="preserve">Total Hours</t>
  </si>
  <si>
    <t xml:space="preserve">Actual Time</t>
  </si>
  <si>
    <t xml:space="preserve">Status</t>
  </si>
  <si>
    <t xml:space="preserve">Hunter Hours</t>
  </si>
  <si>
    <t xml:space="preserve">Target Completion Date</t>
  </si>
  <si>
    <t xml:space="preserve">Intro to CS</t>
  </si>
  <si>
    <t xml:space="preserve">Introduction to Computer Science - CS50 (alt)</t>
  </si>
  <si>
    <t xml:space="preserve">12 weeks</t>
  </si>
  <si>
    <t xml:space="preserve">10-20 hours/week</t>
  </si>
  <si>
    <t xml:space="preserve">none</t>
  </si>
  <si>
    <t xml:space="preserve">Introduction to CS</t>
  </si>
  <si>
    <t xml:space="preserve">Completed (up to week 7)</t>
  </si>
  <si>
    <t xml:space="preserve">Introduction to Computer Science and Programming using Python</t>
  </si>
  <si>
    <t xml:space="preserve">9 weeks</t>
  </si>
  <si>
    <t xml:space="preserve">15 hours/week</t>
  </si>
  <si>
    <t xml:space="preserve">high school algebra</t>
  </si>
  <si>
    <t xml:space="preserve">In Progress</t>
  </si>
  <si>
    <t xml:space="preserve">Programming</t>
  </si>
  <si>
    <t xml:space="preserve">How to Code - Simple Data</t>
  </si>
  <si>
    <t xml:space="preserve">7 weeks</t>
  </si>
  <si>
    <t xml:space="preserve">8-10 hours/week</t>
  </si>
  <si>
    <t xml:space="preserve">Core Programming</t>
  </si>
  <si>
    <t xml:space="preserve">Not Started</t>
  </si>
  <si>
    <t xml:space="preserve">How to Code - Complex Data</t>
  </si>
  <si>
    <t xml:space="preserve">6 weeks</t>
  </si>
  <si>
    <t xml:space="preserve">How to Code: Simple Data</t>
  </si>
  <si>
    <t xml:space="preserve">Software Construction - Data Abstraction</t>
  </si>
  <si>
    <t xml:space="preserve">Software Construction - Object-Oriented Design</t>
  </si>
  <si>
    <t xml:space="preserve">Programming Languages, Part A</t>
  </si>
  <si>
    <t xml:space="preserve">4 weeks</t>
  </si>
  <si>
    <t xml:space="preserve">8-16 hours/week</t>
  </si>
  <si>
    <t xml:space="preserve">recommended: Java, C</t>
  </si>
  <si>
    <t xml:space="preserve">Programming Languages, Part B</t>
  </si>
  <si>
    <t xml:space="preserve">3 weeks</t>
  </si>
  <si>
    <t xml:space="preserve">Programming Languages, Part C</t>
  </si>
  <si>
    <t xml:space="preserve">Math</t>
  </si>
  <si>
    <t xml:space="preserve">Essence of Linear Algebra</t>
  </si>
  <si>
    <t xml:space="preserve">-</t>
  </si>
  <si>
    <t xml:space="preserve">pre-calculus</t>
  </si>
  <si>
    <t xml:space="preserve">Core Math</t>
  </si>
  <si>
    <t xml:space="preserve">Linear Algebra - Foundations to Frontiers(alt)</t>
  </si>
  <si>
    <t xml:space="preserve">15 weeks</t>
  </si>
  <si>
    <t xml:space="preserve">8 hours/week</t>
  </si>
  <si>
    <t xml:space="preserve">Calculus One1 (alt)</t>
  </si>
  <si>
    <t xml:space="preserve">16 weeks</t>
  </si>
  <si>
    <t xml:space="preserve">Calculus Two: Sequences and Series</t>
  </si>
  <si>
    <t xml:space="preserve">9-10 hours/week</t>
  </si>
  <si>
    <t xml:space="preserve">Calculus One</t>
  </si>
  <si>
    <t xml:space="preserve">Mathematics for Computer Science</t>
  </si>
  <si>
    <t xml:space="preserve">13 weeks</t>
  </si>
  <si>
    <t xml:space="preserve">5 hours/week</t>
  </si>
  <si>
    <t xml:space="preserve">single variable calculus (Calculus Two)</t>
  </si>
  <si>
    <t xml:space="preserve">Systems</t>
  </si>
  <si>
    <t xml:space="preserve">Build a Modern Computer from First Principles: From Nand to Tetris (alt)</t>
  </si>
  <si>
    <t xml:space="preserve">7-13 hours/week</t>
  </si>
  <si>
    <t xml:space="preserve">Core Systems</t>
  </si>
  <si>
    <t xml:space="preserve">Build a Modern Computer from First Principles: Nand to Tetris Part II</t>
  </si>
  <si>
    <t xml:space="preserve">12-18 hours/week</t>
  </si>
  <si>
    <r>
      <rPr>
        <sz val="10"/>
        <rFont val="Times New Roman"/>
        <family val="1"/>
      </rPr>
      <t xml:space="preserve">one of </t>
    </r>
    <r>
      <rPr>
        <sz val="10"/>
        <color rgb="FF0000FF"/>
        <rFont val="Times New Roman"/>
        <family val="1"/>
      </rPr>
      <t xml:space="preserve">these programming languages</t>
    </r>
    <r>
      <rPr>
        <sz val="10"/>
        <rFont val="Times New Roman"/>
        <family val="1"/>
      </rPr>
      <t xml:space="preserve">, From Nand to Tetris Part I</t>
    </r>
  </si>
  <si>
    <t xml:space="preserve">Introduction to Computer Networking</t>
  </si>
  <si>
    <t xml:space="preserve">8 weeks</t>
  </si>
  <si>
    <t xml:space="preserve">4–12 hours/week</t>
  </si>
  <si>
    <t xml:space="preserve">algebra, probability, basic CS</t>
  </si>
  <si>
    <t xml:space="preserve">ops-class.org - Hack the Kernel</t>
  </si>
  <si>
    <t xml:space="preserve">6 hours/week</t>
  </si>
  <si>
    <t xml:space="preserve">algorithms</t>
  </si>
  <si>
    <t xml:space="preserve">Theory</t>
  </si>
  <si>
    <t xml:space="preserve">Algorithms: Design and Analysis, Part I</t>
  </si>
  <si>
    <t xml:space="preserve">4-8 hours/week</t>
  </si>
  <si>
    <t xml:space="preserve">any programming language, Mathematics for Computer Science</t>
  </si>
  <si>
    <t xml:space="preserve">Core Theory</t>
  </si>
  <si>
    <t xml:space="preserve">Algorithms: Design and Analysis, Part II</t>
  </si>
  <si>
    <t xml:space="preserve">Part I</t>
  </si>
  <si>
    <t xml:space="preserve">Applications</t>
  </si>
  <si>
    <t xml:space="preserve">Databases</t>
  </si>
  <si>
    <t xml:space="preserve">8-12 hours/week</t>
  </si>
  <si>
    <t xml:space="preserve">some programming, basic CS</t>
  </si>
  <si>
    <t xml:space="preserve">Core Applications</t>
  </si>
  <si>
    <t xml:space="preserve">Machine Learning</t>
  </si>
  <si>
    <t xml:space="preserve">11 weeks</t>
  </si>
  <si>
    <t xml:space="preserve">4-6 hours/week</t>
  </si>
  <si>
    <t xml:space="preserve">linear algebra</t>
  </si>
  <si>
    <t xml:space="preserve">Computer Graphics</t>
  </si>
  <si>
    <t xml:space="preserve">12 hours/week</t>
  </si>
  <si>
    <t xml:space="preserve">C++ or Java, linear algebra</t>
  </si>
  <si>
    <t xml:space="preserve">Cryptography I</t>
  </si>
  <si>
    <t xml:space="preserve">5-7 hours/week</t>
  </si>
  <si>
    <t xml:space="preserve">linear algebra, probability</t>
  </si>
  <si>
    <t xml:space="preserve">Software Engineering: Introduction</t>
  </si>
  <si>
    <t xml:space="preserve">Software Development Capstone Project</t>
  </si>
  <si>
    <t xml:space="preserve">6-7 weeks</t>
  </si>
  <si>
    <t xml:space="preserve">Compilers</t>
  </si>
  <si>
    <t xml:space="preserve">6-8 hours/week</t>
  </si>
  <si>
    <t xml:space="preserve">Advanced Programming</t>
  </si>
  <si>
    <t xml:space="preserve">Software Debugging</t>
  </si>
  <si>
    <t xml:space="preserve">Python, object-oriented programming</t>
  </si>
  <si>
    <t xml:space="preserve">Software Testing</t>
  </si>
  <si>
    <t xml:space="preserve">Python, programming experience</t>
  </si>
  <si>
    <t xml:space="preserve">LAFF: Programming for Correctness</t>
  </si>
  <si>
    <t xml:space="preserve">Introduction to Parallel Programming (alt)</t>
  </si>
  <si>
    <t xml:space="preserve">C, algorithms</t>
  </si>
  <si>
    <t xml:space="preserve">Software Architecture &amp; Design</t>
  </si>
  <si>
    <t xml:space="preserve">software engineering in Java</t>
  </si>
  <si>
    <t xml:space="preserve">Calculus: Parametric Equations and Polar Coordinates</t>
  </si>
  <si>
    <t xml:space="preserve">single-variable calculus (Calculus Two)</t>
  </si>
  <si>
    <t xml:space="preserve">Advanced Math</t>
  </si>
  <si>
    <t xml:space="preserve">Multivariable Calculus</t>
  </si>
  <si>
    <t xml:space="preserve">Parametric Equations and Polar Coordinates</t>
  </si>
  <si>
    <t xml:space="preserve">Introduction to Probability - The Science of Uncertainty</t>
  </si>
  <si>
    <t xml:space="preserve">18 weeks</t>
  </si>
  <si>
    <t xml:space="preserve">Reliable Distributed Systems, Part 1</t>
  </si>
  <si>
    <t xml:space="preserve">5 weeks</t>
  </si>
  <si>
    <t xml:space="preserve">Scala, intermediate CS</t>
  </si>
  <si>
    <t xml:space="preserve">Advanced Systems</t>
  </si>
  <si>
    <t xml:space="preserve">Reliable Distributed Systems, Part 2</t>
  </si>
  <si>
    <t xml:space="preserve">Part 1</t>
  </si>
  <si>
    <t xml:space="preserve">Electricity and Magnetism, Part 11</t>
  </si>
  <si>
    <t xml:space="preserve">calculus, basic mechanics</t>
  </si>
  <si>
    <t xml:space="preserve">Electricity and Magnetism, Part 2</t>
  </si>
  <si>
    <t xml:space="preserve">Electricity and Magnetism, Part 1</t>
  </si>
  <si>
    <t xml:space="preserve">Computation Structures 1: Digital Circuits</t>
  </si>
  <si>
    <t xml:space="preserve">10 weeks</t>
  </si>
  <si>
    <t xml:space="preserve">electricity, magnetism</t>
  </si>
  <si>
    <t xml:space="preserve">Computation Structures 2: Computer Architecture</t>
  </si>
  <si>
    <t xml:space="preserve">Computation Structures 1</t>
  </si>
  <si>
    <t xml:space="preserve">Computation Structures 3: Computer Organization</t>
  </si>
  <si>
    <t xml:space="preserve">Computation Structures 2</t>
  </si>
  <si>
    <t xml:space="preserve">Introduction to Logic</t>
  </si>
  <si>
    <t xml:space="preserve">set theory</t>
  </si>
  <si>
    <t xml:space="preserve">Advanced Theory</t>
  </si>
  <si>
    <t xml:space="preserve">Automata Theory</t>
  </si>
  <si>
    <t xml:space="preserve">10 hours/week</t>
  </si>
  <si>
    <t xml:space="preserve">discrete mathematics, logic, algorithms</t>
  </si>
  <si>
    <t xml:space="preserve">Computational Geometry</t>
  </si>
  <si>
    <t xml:space="preserve">algorithms, C++</t>
  </si>
  <si>
    <t xml:space="preserve">Introduction to Formal Concept Analysis</t>
  </si>
  <si>
    <t xml:space="preserve">logic, probability</t>
  </si>
  <si>
    <t xml:space="preserve">Game Theory</t>
  </si>
  <si>
    <t xml:space="preserve">x hours/week</t>
  </si>
  <si>
    <t xml:space="preserve">mathematical thinking, probability, calculus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</si>
</sst>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b val="true"/>
      <sz val="10"/>
      <color rgb="FF000000"/>
      <name val="Times New Roman"/>
      <family val="1"/>
    </font>
    <font>
      <sz val="10"/>
      <color rgb="FF0000FF"/>
      <name val="Times New Roman"/>
      <family val="1"/>
    </font>
    <font>
      <b val="true"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CFE7F5"/>
      </patternFill>
    </fill>
    <fill>
      <patternFill patternType="solid">
        <fgColor rgb="FFFFCCFF"/>
        <bgColor rgb="FFEEEEEE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CC"/>
        <bgColor rgb="FFFFFF99"/>
      </patternFill>
    </fill>
    <fill>
      <patternFill patternType="solid">
        <fgColor rgb="FFCFE7F5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dx.org/course/introduction-computer-science-mitx-6-00-1x-10" TargetMode="External"/><Relationship Id="rId2" Type="http://schemas.openxmlformats.org/officeDocument/2006/relationships/hyperlink" Target="https://www.edx.org/course/how-code-simple-data-ubcx-htc1x" TargetMode="External"/><Relationship Id="rId3" Type="http://schemas.openxmlformats.org/officeDocument/2006/relationships/hyperlink" Target="https://www.edx.org/course/how-code-complex-data-ubcx-htc2x" TargetMode="External"/><Relationship Id="rId4" Type="http://schemas.openxmlformats.org/officeDocument/2006/relationships/hyperlink" Target="https://www.edx.org/course/software-construction-data-abstraction-ubcx-softconst1x" TargetMode="External"/><Relationship Id="rId5" Type="http://schemas.openxmlformats.org/officeDocument/2006/relationships/hyperlink" Target="https://www.edx.org/course/software-construction-object-oriented-ubcx-softconst2x" TargetMode="External"/><Relationship Id="rId6" Type="http://schemas.openxmlformats.org/officeDocument/2006/relationships/hyperlink" Target="https://www.coursera.org/learn/programming-languages" TargetMode="External"/><Relationship Id="rId7" Type="http://schemas.openxmlformats.org/officeDocument/2006/relationships/hyperlink" Target="https://www.coursera.org/learn/programming-languages-part-b" TargetMode="External"/><Relationship Id="rId8" Type="http://schemas.openxmlformats.org/officeDocument/2006/relationships/hyperlink" Target="https://www.coursera.org/learn/programming-languages-part-c" TargetMode="External"/><Relationship Id="rId9" Type="http://schemas.openxmlformats.org/officeDocument/2006/relationships/hyperlink" Target="https://www.youtube.com/playlist?list=PLZHQObOWTQDPD3MizzM2xVFitgF8hE_ab" TargetMode="External"/><Relationship Id="rId10" Type="http://schemas.openxmlformats.org/officeDocument/2006/relationships/hyperlink" Target="https://www.coursera.org/learn/advanced-calculus" TargetMode="External"/><Relationship Id="rId11" Type="http://schemas.openxmlformats.org/officeDocument/2006/relationships/hyperlink" Target="https://ocw.mit.edu/courses/electrical-engineering-and-computer-science/6-042j-mathematics-for-computer-science-spring-2015/index.htm" TargetMode="External"/><Relationship Id="rId12" Type="http://schemas.openxmlformats.org/officeDocument/2006/relationships/hyperlink" Target="https://www.coursera.org/learn/nand2tetris2" TargetMode="External"/><Relationship Id="rId13" Type="http://schemas.openxmlformats.org/officeDocument/2006/relationships/hyperlink" Target="https://user-images.githubusercontent.com/2046800/35426340-f6ce6358-026a-11e8-8bbb-4e95ac36b1d7.png" TargetMode="External"/><Relationship Id="rId14" Type="http://schemas.openxmlformats.org/officeDocument/2006/relationships/hyperlink" Target="https://lagunita.stanford.edu/courses/Engineering/Networking-SP/SelfPaced/about" TargetMode="External"/><Relationship Id="rId15" Type="http://schemas.openxmlformats.org/officeDocument/2006/relationships/hyperlink" Target="https://www.ops-class.org/" TargetMode="External"/><Relationship Id="rId16" Type="http://schemas.openxmlformats.org/officeDocument/2006/relationships/hyperlink" Target="https://lagunita.stanford.edu/courses/course-v1:Engineering+Algorithms1+SelfPaced/about" TargetMode="External"/><Relationship Id="rId17" Type="http://schemas.openxmlformats.org/officeDocument/2006/relationships/hyperlink" Target="https://lagunita.stanford.edu/courses/course-v1:Engineering+Algorithms2+SelfPaced/about" TargetMode="External"/><Relationship Id="rId18" Type="http://schemas.openxmlformats.org/officeDocument/2006/relationships/hyperlink" Target="https://lagunita.stanford.edu/courses/DB/2014/SelfPaced/about" TargetMode="External"/><Relationship Id="rId19" Type="http://schemas.openxmlformats.org/officeDocument/2006/relationships/hyperlink" Target="https://www.coursera.org/learn/machine-learning" TargetMode="External"/><Relationship Id="rId20" Type="http://schemas.openxmlformats.org/officeDocument/2006/relationships/hyperlink" Target="https://www.edx.org/course/computer-graphics-uc-san-diegox-cse167x" TargetMode="External"/><Relationship Id="rId21" Type="http://schemas.openxmlformats.org/officeDocument/2006/relationships/hyperlink" Target="https://www.coursera.org/course/crypto" TargetMode="External"/><Relationship Id="rId22" Type="http://schemas.openxmlformats.org/officeDocument/2006/relationships/hyperlink" Target="https://www.edx.org/course/software-engineering-introduction-ubcx-softeng1x" TargetMode="External"/><Relationship Id="rId23" Type="http://schemas.openxmlformats.org/officeDocument/2006/relationships/hyperlink" Target="https://www.edx.org/course/software-development-capstone-project-ubcx-softengprjx" TargetMode="External"/><Relationship Id="rId24" Type="http://schemas.openxmlformats.org/officeDocument/2006/relationships/hyperlink" Target="https://lagunita.stanford.edu/courses/Engineering/Compilers/Fall2014/about" TargetMode="External"/><Relationship Id="rId25" Type="http://schemas.openxmlformats.org/officeDocument/2006/relationships/hyperlink" Target="https://www.udacity.com/course/software-debugging--cs259" TargetMode="External"/><Relationship Id="rId26" Type="http://schemas.openxmlformats.org/officeDocument/2006/relationships/hyperlink" Target="https://www.udacity.com/course/software-testing--cs258" TargetMode="External"/><Relationship Id="rId27" Type="http://schemas.openxmlformats.org/officeDocument/2006/relationships/hyperlink" Target="https://www.edx.org/course/laff-programming-correctness-utaustinx-ut-p4c-14-01x" TargetMode="External"/><Relationship Id="rId28" Type="http://schemas.openxmlformats.org/officeDocument/2006/relationships/hyperlink" Target="https://www.udacity.com/course/software-architecture-design--ud821" TargetMode="External"/><Relationship Id="rId29" Type="http://schemas.openxmlformats.org/officeDocument/2006/relationships/hyperlink" Target="https://ocw.mit.edu/courses/mathematics/18-01sc-single-variable-calculus-fall-2010/unit-4-techniques-of-integration/part-c-parametric-equations-and-polar-coordinates/" TargetMode="External"/><Relationship Id="rId30" Type="http://schemas.openxmlformats.org/officeDocument/2006/relationships/hyperlink" Target="https://ocw.mit.edu/courses/mathematics/18-02sc-multivariable-calculus-fall-2010/index.htm" TargetMode="External"/><Relationship Id="rId31" Type="http://schemas.openxmlformats.org/officeDocument/2006/relationships/hyperlink" Target="https://www.edx.org/course/introduction-probability-science-mitx-6-041x-2" TargetMode="External"/><Relationship Id="rId32" Type="http://schemas.openxmlformats.org/officeDocument/2006/relationships/hyperlink" Target="https://www.edx.org/course/reliable-distributed-algorithms-part-1-kthx-id2203-1x" TargetMode="External"/><Relationship Id="rId33" Type="http://schemas.openxmlformats.org/officeDocument/2006/relationships/hyperlink" Target="https://www.edx.org/course/reliable-distributed-algorithms-part-2-kthx-id2203-2x" TargetMode="External"/><Relationship Id="rId34" Type="http://schemas.openxmlformats.org/officeDocument/2006/relationships/hyperlink" Target="https://www.edx.org/course/electricity-magnetism-part-1-ricex-phys102-1x-0" TargetMode="External"/><Relationship Id="rId35" Type="http://schemas.openxmlformats.org/officeDocument/2006/relationships/hyperlink" Target="https://www.edx.org/course/electricity-magnetism-part-2-ricex-phys102-2x-0" TargetMode="External"/><Relationship Id="rId36" Type="http://schemas.openxmlformats.org/officeDocument/2006/relationships/hyperlink" Target="https://www.edx.org/course/computation-structures-part-1-digital-mitx-6-004-1x-0" TargetMode="External"/><Relationship Id="rId37" Type="http://schemas.openxmlformats.org/officeDocument/2006/relationships/hyperlink" Target="https://www.edx.org/course/computation-structures-2-computer-mitx-6-004-2x" TargetMode="External"/><Relationship Id="rId38" Type="http://schemas.openxmlformats.org/officeDocument/2006/relationships/hyperlink" Target="https://www.edx.org/course/computation-structures-3-computer-mitx-6-004-3x-0" TargetMode="External"/><Relationship Id="rId39" Type="http://schemas.openxmlformats.org/officeDocument/2006/relationships/hyperlink" Target="https://www.coursera.org/learn/logic-introduction" TargetMode="External"/><Relationship Id="rId40" Type="http://schemas.openxmlformats.org/officeDocument/2006/relationships/hyperlink" Target="https://lagunita.stanford.edu/courses/course-v1:ComputerScience+Automata+Fall2016/about" TargetMode="External"/><Relationship Id="rId41" Type="http://schemas.openxmlformats.org/officeDocument/2006/relationships/hyperlink" Target="https://www.edx.org/course/computational-geometry-tsinghuax-70240183x" TargetMode="External"/><Relationship Id="rId42" Type="http://schemas.openxmlformats.org/officeDocument/2006/relationships/hyperlink" Target="https://www.coursera.org/learn/formal-concept-analysis" TargetMode="External"/><Relationship Id="rId43" Type="http://schemas.openxmlformats.org/officeDocument/2006/relationships/hyperlink" Target="https://www.coursera.org/learn/game-theory-1" TargetMode="External"/><Relationship Id="rId4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8" activeCellId="0" sqref="F18"/>
    </sheetView>
  </sheetViews>
  <sheetFormatPr defaultRowHeight="12.8"/>
  <cols>
    <col collapsed="false" hidden="false" max="2" min="1" style="0" width="11.5204081632653"/>
    <col collapsed="false" hidden="false" max="3" min="3" style="1" width="49.9030612244898"/>
    <col collapsed="false" hidden="false" max="5" min="4" style="0" width="11.5204081632653"/>
    <col collapsed="false" hidden="false" max="6" min="6" style="0" width="21.6785714285714"/>
    <col collapsed="false" hidden="false" max="1025" min="7" style="0" width="11.5204081632653"/>
  </cols>
  <sheetData>
    <row r="1" customFormat="false" ht="32.6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23.15" hidden="false" customHeight="false" outlineLevel="0" collapsed="false">
      <c r="A2" s="4" t="n">
        <v>0</v>
      </c>
      <c r="B2" s="4" t="s">
        <v>14</v>
      </c>
      <c r="C2" s="5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n">
        <v>12</v>
      </c>
      <c r="I2" s="4" t="n">
        <v>10</v>
      </c>
      <c r="J2" s="4" t="n">
        <f aca="false">H2*I2</f>
        <v>120</v>
      </c>
      <c r="K2" s="4" t="n">
        <f aca="false">10+10+20</f>
        <v>40</v>
      </c>
      <c r="L2" s="4" t="s">
        <v>20</v>
      </c>
      <c r="M2" s="4" t="n">
        <v>40</v>
      </c>
      <c r="N2" s="6" t="n">
        <v>43209</v>
      </c>
    </row>
    <row r="3" customFormat="false" ht="21.7" hidden="false" customHeight="false" outlineLevel="0" collapsed="false">
      <c r="A3" s="4" t="n">
        <v>1</v>
      </c>
      <c r="B3" s="4" t="s">
        <v>14</v>
      </c>
      <c r="C3" s="5" t="s">
        <v>21</v>
      </c>
      <c r="D3" s="4" t="s">
        <v>22</v>
      </c>
      <c r="E3" s="4" t="s">
        <v>23</v>
      </c>
      <c r="F3" s="4" t="s">
        <v>24</v>
      </c>
      <c r="G3" s="4" t="s">
        <v>19</v>
      </c>
      <c r="H3" s="4" t="n">
        <v>9</v>
      </c>
      <c r="I3" s="4" t="n">
        <v>10</v>
      </c>
      <c r="J3" s="4" t="n">
        <f aca="false">H3*I3</f>
        <v>90</v>
      </c>
      <c r="K3" s="4" t="n">
        <v>1</v>
      </c>
      <c r="L3" s="4" t="s">
        <v>25</v>
      </c>
      <c r="M3" s="4" t="n">
        <f aca="false">J3*0.66</f>
        <v>59.4</v>
      </c>
      <c r="N3" s="6" t="n">
        <v>43224</v>
      </c>
    </row>
    <row r="4" customFormat="false" ht="21.7" hidden="false" customHeight="false" outlineLevel="0" collapsed="false">
      <c r="A4" s="7" t="n">
        <v>0</v>
      </c>
      <c r="B4" s="7" t="s">
        <v>26</v>
      </c>
      <c r="C4" s="8" t="s">
        <v>27</v>
      </c>
      <c r="D4" s="7" t="s">
        <v>28</v>
      </c>
      <c r="E4" s="7" t="s">
        <v>29</v>
      </c>
      <c r="F4" s="7" t="s">
        <v>18</v>
      </c>
      <c r="G4" s="7" t="s">
        <v>30</v>
      </c>
      <c r="H4" s="7" t="n">
        <v>7</v>
      </c>
      <c r="I4" s="7" t="n">
        <v>8</v>
      </c>
      <c r="J4" s="7" t="n">
        <f aca="false">H4*I4</f>
        <v>56</v>
      </c>
      <c r="K4" s="7" t="n">
        <v>0</v>
      </c>
      <c r="L4" s="7" t="s">
        <v>31</v>
      </c>
      <c r="M4" s="7" t="n">
        <f aca="false">J4*0.66</f>
        <v>36.96</v>
      </c>
      <c r="N4" s="9" t="n">
        <v>43224</v>
      </c>
    </row>
    <row r="5" customFormat="false" ht="21.7" hidden="false" customHeight="false" outlineLevel="0" collapsed="false">
      <c r="A5" s="7" t="n">
        <v>1</v>
      </c>
      <c r="B5" s="7" t="s">
        <v>26</v>
      </c>
      <c r="C5" s="8" t="s">
        <v>32</v>
      </c>
      <c r="D5" s="7" t="s">
        <v>33</v>
      </c>
      <c r="E5" s="7" t="s">
        <v>29</v>
      </c>
      <c r="F5" s="7" t="s">
        <v>34</v>
      </c>
      <c r="G5" s="7" t="s">
        <v>30</v>
      </c>
      <c r="H5" s="7" t="n">
        <v>6</v>
      </c>
      <c r="I5" s="7" t="n">
        <v>8</v>
      </c>
      <c r="J5" s="7" t="n">
        <f aca="false">H5*I5</f>
        <v>48</v>
      </c>
      <c r="K5" s="7" t="n">
        <v>0</v>
      </c>
      <c r="L5" s="7" t="s">
        <v>31</v>
      </c>
      <c r="M5" s="7" t="n">
        <f aca="false">J5*0.66</f>
        <v>31.68</v>
      </c>
      <c r="N5" s="9" t="n">
        <f aca="false">N4+7</f>
        <v>43231</v>
      </c>
    </row>
    <row r="6" customFormat="false" ht="21.7" hidden="false" customHeight="false" outlineLevel="0" collapsed="false">
      <c r="A6" s="7" t="n">
        <v>2</v>
      </c>
      <c r="B6" s="7" t="s">
        <v>26</v>
      </c>
      <c r="C6" s="8" t="s">
        <v>35</v>
      </c>
      <c r="D6" s="7" t="s">
        <v>33</v>
      </c>
      <c r="E6" s="7" t="s">
        <v>29</v>
      </c>
      <c r="F6" s="7" t="s">
        <v>32</v>
      </c>
      <c r="G6" s="7" t="s">
        <v>30</v>
      </c>
      <c r="H6" s="7" t="n">
        <v>6</v>
      </c>
      <c r="I6" s="7" t="n">
        <v>8</v>
      </c>
      <c r="J6" s="7" t="n">
        <f aca="false">H6*I6</f>
        <v>48</v>
      </c>
      <c r="K6" s="7" t="n">
        <v>0</v>
      </c>
      <c r="L6" s="7" t="s">
        <v>31</v>
      </c>
      <c r="M6" s="7" t="n">
        <f aca="false">J6*0.66</f>
        <v>31.68</v>
      </c>
      <c r="N6" s="9" t="n">
        <f aca="false">N5+7</f>
        <v>43238</v>
      </c>
    </row>
    <row r="7" customFormat="false" ht="21.7" hidden="false" customHeight="false" outlineLevel="0" collapsed="false">
      <c r="A7" s="7" t="n">
        <v>3</v>
      </c>
      <c r="B7" s="7" t="s">
        <v>26</v>
      </c>
      <c r="C7" s="8" t="s">
        <v>36</v>
      </c>
      <c r="D7" s="7" t="s">
        <v>33</v>
      </c>
      <c r="E7" s="7" t="s">
        <v>29</v>
      </c>
      <c r="F7" s="7" t="s">
        <v>35</v>
      </c>
      <c r="G7" s="7" t="s">
        <v>30</v>
      </c>
      <c r="H7" s="7" t="n">
        <v>6</v>
      </c>
      <c r="I7" s="7" t="n">
        <v>8</v>
      </c>
      <c r="J7" s="7" t="n">
        <f aca="false">H7*I7</f>
        <v>48</v>
      </c>
      <c r="K7" s="7" t="n">
        <v>0</v>
      </c>
      <c r="L7" s="7" t="s">
        <v>31</v>
      </c>
      <c r="M7" s="7" t="n">
        <f aca="false">J7*0.66</f>
        <v>31.68</v>
      </c>
      <c r="N7" s="9" t="n">
        <f aca="false">N6+7</f>
        <v>43245</v>
      </c>
    </row>
    <row r="8" customFormat="false" ht="21.7" hidden="true" customHeight="false" outlineLevel="0" collapsed="false">
      <c r="A8" s="7" t="n">
        <v>4</v>
      </c>
      <c r="B8" s="7" t="s">
        <v>26</v>
      </c>
      <c r="C8" s="8" t="s">
        <v>37</v>
      </c>
      <c r="D8" s="7" t="s">
        <v>38</v>
      </c>
      <c r="E8" s="7" t="s">
        <v>39</v>
      </c>
      <c r="F8" s="7" t="s">
        <v>40</v>
      </c>
      <c r="G8" s="7" t="s">
        <v>30</v>
      </c>
      <c r="H8" s="7" t="n">
        <v>4</v>
      </c>
      <c r="I8" s="7" t="n">
        <v>8</v>
      </c>
      <c r="J8" s="7" t="n">
        <f aca="false">H8*I8</f>
        <v>32</v>
      </c>
      <c r="K8" s="7" t="n">
        <v>0</v>
      </c>
      <c r="L8" s="7" t="s">
        <v>31</v>
      </c>
      <c r="M8" s="7" t="n">
        <f aca="false">J8*0.66</f>
        <v>21.12</v>
      </c>
      <c r="N8" s="9" t="n">
        <f aca="false">N7+7</f>
        <v>43252</v>
      </c>
    </row>
    <row r="9" customFormat="false" ht="21.7" hidden="true" customHeight="false" outlineLevel="0" collapsed="false">
      <c r="A9" s="7" t="n">
        <v>5</v>
      </c>
      <c r="B9" s="7" t="s">
        <v>26</v>
      </c>
      <c r="C9" s="8" t="s">
        <v>41</v>
      </c>
      <c r="D9" s="7" t="s">
        <v>42</v>
      </c>
      <c r="E9" s="7" t="s">
        <v>39</v>
      </c>
      <c r="F9" s="7" t="s">
        <v>37</v>
      </c>
      <c r="G9" s="7" t="s">
        <v>30</v>
      </c>
      <c r="H9" s="7" t="n">
        <v>3</v>
      </c>
      <c r="I9" s="7" t="n">
        <v>8</v>
      </c>
      <c r="J9" s="7" t="n">
        <f aca="false">H9*I9</f>
        <v>24</v>
      </c>
      <c r="K9" s="7" t="n">
        <v>0</v>
      </c>
      <c r="L9" s="7" t="s">
        <v>31</v>
      </c>
      <c r="M9" s="7" t="n">
        <f aca="false">J9*0.66</f>
        <v>15.84</v>
      </c>
      <c r="N9" s="9" t="n">
        <f aca="false">N8+4</f>
        <v>43256</v>
      </c>
    </row>
    <row r="10" customFormat="false" ht="21.7" hidden="true" customHeight="false" outlineLevel="0" collapsed="false">
      <c r="A10" s="7" t="n">
        <v>6</v>
      </c>
      <c r="B10" s="7" t="s">
        <v>26</v>
      </c>
      <c r="C10" s="8" t="s">
        <v>43</v>
      </c>
      <c r="D10" s="7" t="s">
        <v>42</v>
      </c>
      <c r="E10" s="7" t="s">
        <v>39</v>
      </c>
      <c r="F10" s="7" t="s">
        <v>41</v>
      </c>
      <c r="G10" s="7" t="s">
        <v>30</v>
      </c>
      <c r="H10" s="7" t="n">
        <v>3</v>
      </c>
      <c r="I10" s="7" t="n">
        <v>8</v>
      </c>
      <c r="J10" s="7" t="n">
        <f aca="false">H10*I10</f>
        <v>24</v>
      </c>
      <c r="K10" s="7" t="n">
        <v>0</v>
      </c>
      <c r="L10" s="7" t="s">
        <v>31</v>
      </c>
      <c r="M10" s="7" t="n">
        <f aca="false">J10*0.66</f>
        <v>15.84</v>
      </c>
      <c r="N10" s="9" t="n">
        <f aca="false">N9+4</f>
        <v>43260</v>
      </c>
    </row>
    <row r="11" customFormat="false" ht="12.8" hidden="false" customHeight="false" outlineLevel="0" collapsed="false">
      <c r="A11" s="10" t="n">
        <v>0</v>
      </c>
      <c r="B11" s="10" t="s">
        <v>44</v>
      </c>
      <c r="C11" s="11" t="s">
        <v>45</v>
      </c>
      <c r="D11" s="10" t="s">
        <v>46</v>
      </c>
      <c r="E11" s="10" t="n">
        <v>3</v>
      </c>
      <c r="F11" s="10" t="s">
        <v>47</v>
      </c>
      <c r="G11" s="10" t="s">
        <v>48</v>
      </c>
      <c r="H11" s="10" t="n">
        <v>1</v>
      </c>
      <c r="I11" s="10" t="n">
        <v>3</v>
      </c>
      <c r="J11" s="10" t="n">
        <f aca="false">H11*I11</f>
        <v>3</v>
      </c>
      <c r="K11" s="10" t="n">
        <v>0</v>
      </c>
      <c r="L11" s="10" t="s">
        <v>31</v>
      </c>
      <c r="M11" s="10" t="n">
        <f aca="false">J11*0.66</f>
        <v>1.98</v>
      </c>
      <c r="N11" s="12" t="n">
        <v>43210</v>
      </c>
    </row>
    <row r="12" customFormat="false" ht="12.8" hidden="false" customHeight="false" outlineLevel="0" collapsed="false">
      <c r="A12" s="10" t="n">
        <v>1</v>
      </c>
      <c r="B12" s="10" t="s">
        <v>44</v>
      </c>
      <c r="C12" s="11" t="s">
        <v>49</v>
      </c>
      <c r="D12" s="10" t="s">
        <v>50</v>
      </c>
      <c r="E12" s="10" t="s">
        <v>51</v>
      </c>
      <c r="F12" s="10" t="s">
        <v>45</v>
      </c>
      <c r="G12" s="10" t="s">
        <v>48</v>
      </c>
      <c r="H12" s="10" t="n">
        <v>15</v>
      </c>
      <c r="I12" s="10" t="n">
        <v>8</v>
      </c>
      <c r="J12" s="10" t="n">
        <f aca="false">H12*I12</f>
        <v>120</v>
      </c>
      <c r="K12" s="10" t="n">
        <v>0</v>
      </c>
      <c r="L12" s="10" t="s">
        <v>31</v>
      </c>
      <c r="M12" s="10" t="n">
        <f aca="false">J12*0.66</f>
        <v>79.2</v>
      </c>
      <c r="N12" s="12" t="n">
        <f aca="false">N11+21</f>
        <v>43231</v>
      </c>
    </row>
    <row r="13" customFormat="false" ht="21.7" hidden="true" customHeight="false" outlineLevel="0" collapsed="false">
      <c r="A13" s="10" t="n">
        <v>2</v>
      </c>
      <c r="B13" s="10" t="s">
        <v>44</v>
      </c>
      <c r="C13" s="11" t="s">
        <v>52</v>
      </c>
      <c r="D13" s="10" t="s">
        <v>53</v>
      </c>
      <c r="E13" s="10" t="s">
        <v>29</v>
      </c>
      <c r="F13" s="10" t="s">
        <v>47</v>
      </c>
      <c r="G13" s="10" t="s">
        <v>48</v>
      </c>
      <c r="H13" s="10" t="n">
        <v>16</v>
      </c>
      <c r="I13" s="10" t="n">
        <v>8</v>
      </c>
      <c r="J13" s="10" t="n">
        <f aca="false">H13*I13</f>
        <v>128</v>
      </c>
      <c r="K13" s="10" t="n">
        <v>0</v>
      </c>
      <c r="L13" s="10" t="s">
        <v>31</v>
      </c>
      <c r="M13" s="10" t="n">
        <f aca="false">J13*0.66</f>
        <v>84.48</v>
      </c>
      <c r="N13" s="12" t="n">
        <f aca="false">N12+21</f>
        <v>43252</v>
      </c>
    </row>
    <row r="14" customFormat="false" ht="21.7" hidden="true" customHeight="false" outlineLevel="0" collapsed="false">
      <c r="A14" s="10" t="n">
        <v>3</v>
      </c>
      <c r="B14" s="10" t="s">
        <v>44</v>
      </c>
      <c r="C14" s="11" t="s">
        <v>54</v>
      </c>
      <c r="D14" s="10" t="s">
        <v>28</v>
      </c>
      <c r="E14" s="10" t="s">
        <v>55</v>
      </c>
      <c r="F14" s="10" t="s">
        <v>56</v>
      </c>
      <c r="G14" s="10" t="s">
        <v>48</v>
      </c>
      <c r="H14" s="10" t="n">
        <v>7</v>
      </c>
      <c r="I14" s="10" t="n">
        <v>9</v>
      </c>
      <c r="J14" s="10" t="n">
        <f aca="false">H14*I14</f>
        <v>63</v>
      </c>
      <c r="K14" s="10" t="n">
        <v>0</v>
      </c>
      <c r="L14" s="10" t="s">
        <v>31</v>
      </c>
      <c r="M14" s="10" t="n">
        <f aca="false">J14*0.66</f>
        <v>41.58</v>
      </c>
      <c r="N14" s="12" t="n">
        <f aca="false">N13+10</f>
        <v>43262</v>
      </c>
    </row>
    <row r="15" customFormat="false" ht="21.7" hidden="true" customHeight="false" outlineLevel="0" collapsed="false">
      <c r="A15" s="10" t="n">
        <v>4</v>
      </c>
      <c r="B15" s="10" t="s">
        <v>44</v>
      </c>
      <c r="C15" s="11" t="s">
        <v>57</v>
      </c>
      <c r="D15" s="10" t="s">
        <v>58</v>
      </c>
      <c r="E15" s="10" t="s">
        <v>59</v>
      </c>
      <c r="F15" s="10" t="s">
        <v>60</v>
      </c>
      <c r="G15" s="10" t="s">
        <v>48</v>
      </c>
      <c r="H15" s="10" t="n">
        <v>13</v>
      </c>
      <c r="I15" s="10" t="n">
        <v>5</v>
      </c>
      <c r="J15" s="10" t="n">
        <f aca="false">H15*I15</f>
        <v>65</v>
      </c>
      <c r="K15" s="10" t="n">
        <v>0</v>
      </c>
      <c r="L15" s="10" t="s">
        <v>31</v>
      </c>
      <c r="M15" s="10" t="n">
        <f aca="false">J15*0.66</f>
        <v>42.9</v>
      </c>
      <c r="N15" s="12" t="n">
        <f aca="false">N14+10</f>
        <v>43272</v>
      </c>
    </row>
    <row r="16" customFormat="false" ht="21.7" hidden="false" customHeight="false" outlineLevel="0" collapsed="false">
      <c r="A16" s="13" t="n">
        <v>0</v>
      </c>
      <c r="B16" s="13" t="s">
        <v>61</v>
      </c>
      <c r="C16" s="14" t="s">
        <v>62</v>
      </c>
      <c r="D16" s="13" t="s">
        <v>33</v>
      </c>
      <c r="E16" s="13" t="s">
        <v>63</v>
      </c>
      <c r="F16" s="13" t="s">
        <v>18</v>
      </c>
      <c r="G16" s="13" t="s">
        <v>64</v>
      </c>
      <c r="H16" s="13" t="n">
        <v>6</v>
      </c>
      <c r="I16" s="13" t="n">
        <v>7</v>
      </c>
      <c r="J16" s="13" t="n">
        <f aca="false">H16*I16</f>
        <v>42</v>
      </c>
      <c r="K16" s="13" t="n">
        <v>0</v>
      </c>
      <c r="L16" s="13" t="s">
        <v>31</v>
      </c>
      <c r="M16" s="13" t="n">
        <f aca="false">J16*0.66</f>
        <v>27.72</v>
      </c>
      <c r="N16" s="15" t="n">
        <v>43217</v>
      </c>
    </row>
    <row r="17" customFormat="false" ht="32.6" hidden="false" customHeight="false" outlineLevel="0" collapsed="false">
      <c r="A17" s="13" t="n">
        <v>1</v>
      </c>
      <c r="B17" s="13" t="s">
        <v>61</v>
      </c>
      <c r="C17" s="14" t="s">
        <v>65</v>
      </c>
      <c r="D17" s="13" t="s">
        <v>33</v>
      </c>
      <c r="E17" s="13" t="s">
        <v>66</v>
      </c>
      <c r="F17" s="13" t="s">
        <v>67</v>
      </c>
      <c r="G17" s="13" t="s">
        <v>64</v>
      </c>
      <c r="H17" s="13" t="n">
        <v>6</v>
      </c>
      <c r="I17" s="13" t="n">
        <v>12</v>
      </c>
      <c r="J17" s="13" t="n">
        <f aca="false">H17*I17</f>
        <v>72</v>
      </c>
      <c r="K17" s="13" t="n">
        <v>0</v>
      </c>
      <c r="L17" s="13" t="s">
        <v>31</v>
      </c>
      <c r="M17" s="13" t="n">
        <f aca="false">J17*0.66</f>
        <v>47.52</v>
      </c>
      <c r="N17" s="15" t="n">
        <f aca="false">N16+14</f>
        <v>43231</v>
      </c>
    </row>
    <row r="18" customFormat="false" ht="21.7" hidden="false" customHeight="false" outlineLevel="0" collapsed="false">
      <c r="A18" s="13" t="n">
        <v>2</v>
      </c>
      <c r="B18" s="13" t="s">
        <v>61</v>
      </c>
      <c r="C18" s="14" t="s">
        <v>68</v>
      </c>
      <c r="D18" s="13" t="s">
        <v>69</v>
      </c>
      <c r="E18" s="13" t="s">
        <v>70</v>
      </c>
      <c r="F18" s="13" t="s">
        <v>71</v>
      </c>
      <c r="G18" s="13" t="s">
        <v>64</v>
      </c>
      <c r="H18" s="13" t="n">
        <v>8</v>
      </c>
      <c r="I18" s="13" t="n">
        <v>4</v>
      </c>
      <c r="J18" s="13" t="n">
        <f aca="false">H18*I18</f>
        <v>32</v>
      </c>
      <c r="K18" s="13" t="n">
        <v>0</v>
      </c>
      <c r="L18" s="13" t="s">
        <v>31</v>
      </c>
      <c r="M18" s="13" t="n">
        <f aca="false">J18*0.66</f>
        <v>21.12</v>
      </c>
      <c r="N18" s="15" t="n">
        <f aca="false">N17+7</f>
        <v>43238</v>
      </c>
    </row>
    <row r="19" customFormat="false" ht="12.8" hidden="true" customHeight="false" outlineLevel="0" collapsed="false">
      <c r="A19" s="13" t="n">
        <v>3</v>
      </c>
      <c r="B19" s="13" t="s">
        <v>61</v>
      </c>
      <c r="C19" s="14" t="s">
        <v>72</v>
      </c>
      <c r="D19" s="13" t="s">
        <v>50</v>
      </c>
      <c r="E19" s="13" t="s">
        <v>73</v>
      </c>
      <c r="F19" s="13" t="s">
        <v>74</v>
      </c>
      <c r="G19" s="13" t="s">
        <v>64</v>
      </c>
      <c r="H19" s="13" t="n">
        <v>15</v>
      </c>
      <c r="I19" s="13" t="n">
        <v>6</v>
      </c>
      <c r="J19" s="13" t="n">
        <f aca="false">H19*I19</f>
        <v>90</v>
      </c>
      <c r="K19" s="13" t="n">
        <v>0</v>
      </c>
      <c r="L19" s="13" t="s">
        <v>31</v>
      </c>
      <c r="M19" s="13" t="n">
        <f aca="false">J19*0.66</f>
        <v>59.4</v>
      </c>
      <c r="N19" s="15" t="n">
        <f aca="false">N18+17</f>
        <v>43255</v>
      </c>
    </row>
    <row r="20" customFormat="false" ht="32.6" hidden="false" customHeight="false" outlineLevel="0" collapsed="false">
      <c r="A20" s="16" t="n">
        <v>0</v>
      </c>
      <c r="B20" s="16" t="s">
        <v>75</v>
      </c>
      <c r="C20" s="17" t="s">
        <v>76</v>
      </c>
      <c r="D20" s="16" t="s">
        <v>69</v>
      </c>
      <c r="E20" s="16" t="s">
        <v>77</v>
      </c>
      <c r="F20" s="16" t="s">
        <v>78</v>
      </c>
      <c r="G20" s="16" t="s">
        <v>79</v>
      </c>
      <c r="H20" s="16" t="n">
        <v>8</v>
      </c>
      <c r="I20" s="16" t="n">
        <v>4</v>
      </c>
      <c r="J20" s="16" t="n">
        <f aca="false">H20*I20</f>
        <v>32</v>
      </c>
      <c r="K20" s="16" t="n">
        <v>0</v>
      </c>
      <c r="L20" s="16" t="s">
        <v>31</v>
      </c>
      <c r="M20" s="16" t="n">
        <f aca="false">J20*0.66</f>
        <v>21.12</v>
      </c>
      <c r="N20" s="18" t="n">
        <v>43217</v>
      </c>
    </row>
    <row r="21" customFormat="false" ht="21.7" hidden="false" customHeight="false" outlineLevel="0" collapsed="false">
      <c r="A21" s="16" t="n">
        <v>1</v>
      </c>
      <c r="B21" s="16" t="s">
        <v>75</v>
      </c>
      <c r="C21" s="17" t="s">
        <v>80</v>
      </c>
      <c r="D21" s="16" t="s">
        <v>69</v>
      </c>
      <c r="E21" s="16" t="s">
        <v>77</v>
      </c>
      <c r="F21" s="16" t="s">
        <v>81</v>
      </c>
      <c r="G21" s="16" t="s">
        <v>79</v>
      </c>
      <c r="H21" s="16" t="n">
        <v>8</v>
      </c>
      <c r="I21" s="16" t="n">
        <v>4</v>
      </c>
      <c r="J21" s="16" t="n">
        <f aca="false">H21*I21</f>
        <v>32</v>
      </c>
      <c r="K21" s="16" t="n">
        <v>0</v>
      </c>
      <c r="L21" s="16" t="s">
        <v>31</v>
      </c>
      <c r="M21" s="16" t="n">
        <f aca="false">J21*0.66</f>
        <v>21.12</v>
      </c>
      <c r="N21" s="18" t="n">
        <f aca="false">N20+7</f>
        <v>43224</v>
      </c>
    </row>
    <row r="22" customFormat="false" ht="21.7" hidden="false" customHeight="false" outlineLevel="0" collapsed="false">
      <c r="A22" s="19" t="n">
        <v>0</v>
      </c>
      <c r="B22" s="19" t="s">
        <v>82</v>
      </c>
      <c r="C22" s="20" t="s">
        <v>83</v>
      </c>
      <c r="D22" s="19" t="s">
        <v>16</v>
      </c>
      <c r="E22" s="19" t="s">
        <v>84</v>
      </c>
      <c r="F22" s="19" t="s">
        <v>85</v>
      </c>
      <c r="G22" s="19" t="s">
        <v>86</v>
      </c>
      <c r="H22" s="19" t="n">
        <v>12</v>
      </c>
      <c r="I22" s="19" t="n">
        <v>8</v>
      </c>
      <c r="J22" s="19" t="n">
        <f aca="false">H22*I22</f>
        <v>96</v>
      </c>
      <c r="K22" s="19" t="n">
        <v>0</v>
      </c>
      <c r="L22" s="19" t="s">
        <v>31</v>
      </c>
      <c r="M22" s="19" t="n">
        <f aca="false">J22*0.66</f>
        <v>63.36</v>
      </c>
      <c r="N22" s="21" t="n">
        <v>43224</v>
      </c>
    </row>
    <row r="23" customFormat="false" ht="21.7" hidden="false" customHeight="false" outlineLevel="0" collapsed="false">
      <c r="A23" s="19" t="n">
        <v>1</v>
      </c>
      <c r="B23" s="19" t="s">
        <v>82</v>
      </c>
      <c r="C23" s="20" t="s">
        <v>87</v>
      </c>
      <c r="D23" s="19" t="s">
        <v>88</v>
      </c>
      <c r="E23" s="19" t="s">
        <v>89</v>
      </c>
      <c r="F23" s="19" t="s">
        <v>90</v>
      </c>
      <c r="G23" s="19" t="s">
        <v>86</v>
      </c>
      <c r="H23" s="19" t="n">
        <v>11</v>
      </c>
      <c r="I23" s="19" t="n">
        <v>4</v>
      </c>
      <c r="J23" s="19" t="n">
        <f aca="false">H23*I23</f>
        <v>44</v>
      </c>
      <c r="K23" s="19" t="n">
        <v>0</v>
      </c>
      <c r="L23" s="19" t="s">
        <v>31</v>
      </c>
      <c r="M23" s="19" t="n">
        <f aca="false">J23*0.66</f>
        <v>29.04</v>
      </c>
      <c r="N23" s="21" t="n">
        <f aca="false">N22+7</f>
        <v>43231</v>
      </c>
    </row>
    <row r="24" customFormat="false" ht="21.7" hidden="false" customHeight="false" outlineLevel="0" collapsed="false">
      <c r="A24" s="19" t="n">
        <v>2</v>
      </c>
      <c r="B24" s="19" t="s">
        <v>82</v>
      </c>
      <c r="C24" s="20" t="s">
        <v>91</v>
      </c>
      <c r="D24" s="19" t="s">
        <v>33</v>
      </c>
      <c r="E24" s="19" t="s">
        <v>92</v>
      </c>
      <c r="F24" s="19" t="s">
        <v>93</v>
      </c>
      <c r="G24" s="19" t="s">
        <v>86</v>
      </c>
      <c r="H24" s="19" t="n">
        <v>6</v>
      </c>
      <c r="I24" s="19" t="n">
        <v>12</v>
      </c>
      <c r="J24" s="19" t="n">
        <f aca="false">H24*I24</f>
        <v>72</v>
      </c>
      <c r="K24" s="19" t="n">
        <v>0</v>
      </c>
      <c r="L24" s="19" t="s">
        <v>31</v>
      </c>
      <c r="M24" s="19" t="n">
        <f aca="false">J24*0.66</f>
        <v>47.52</v>
      </c>
      <c r="N24" s="21" t="n">
        <f aca="false">N23+14</f>
        <v>43245</v>
      </c>
    </row>
    <row r="25" customFormat="false" ht="21.7" hidden="true" customHeight="false" outlineLevel="0" collapsed="false">
      <c r="A25" s="19" t="n">
        <v>3</v>
      </c>
      <c r="B25" s="19" t="s">
        <v>82</v>
      </c>
      <c r="C25" s="20" t="s">
        <v>94</v>
      </c>
      <c r="D25" s="19" t="s">
        <v>33</v>
      </c>
      <c r="E25" s="19" t="s">
        <v>95</v>
      </c>
      <c r="F25" s="19" t="s">
        <v>96</v>
      </c>
      <c r="G25" s="19" t="s">
        <v>86</v>
      </c>
      <c r="H25" s="19" t="n">
        <v>6</v>
      </c>
      <c r="I25" s="19" t="n">
        <v>5</v>
      </c>
      <c r="J25" s="19" t="n">
        <f aca="false">H25*I25</f>
        <v>30</v>
      </c>
      <c r="K25" s="19" t="n">
        <v>0</v>
      </c>
      <c r="L25" s="19" t="s">
        <v>31</v>
      </c>
      <c r="M25" s="19" t="n">
        <f aca="false">J25*0.66</f>
        <v>19.8</v>
      </c>
      <c r="N25" s="21" t="n">
        <f aca="false">N24+7</f>
        <v>43252</v>
      </c>
    </row>
    <row r="26" customFormat="false" ht="21.7" hidden="true" customHeight="false" outlineLevel="0" collapsed="false">
      <c r="A26" s="19" t="n">
        <v>4</v>
      </c>
      <c r="B26" s="19" t="s">
        <v>82</v>
      </c>
      <c r="C26" s="20" t="s">
        <v>97</v>
      </c>
      <c r="D26" s="19" t="s">
        <v>33</v>
      </c>
      <c r="E26" s="19" t="s">
        <v>29</v>
      </c>
      <c r="F26" s="19" t="s">
        <v>36</v>
      </c>
      <c r="G26" s="19" t="s">
        <v>86</v>
      </c>
      <c r="H26" s="19" t="n">
        <v>6</v>
      </c>
      <c r="I26" s="19" t="n">
        <v>8</v>
      </c>
      <c r="J26" s="19" t="n">
        <f aca="false">H26*I26</f>
        <v>48</v>
      </c>
      <c r="K26" s="19" t="n">
        <v>0</v>
      </c>
      <c r="L26" s="19" t="s">
        <v>31</v>
      </c>
      <c r="M26" s="19" t="n">
        <f aca="false">J26*0.66</f>
        <v>31.68</v>
      </c>
      <c r="N26" s="21" t="n">
        <f aca="false">N25+7</f>
        <v>43259</v>
      </c>
    </row>
    <row r="27" customFormat="false" ht="21.7" hidden="true" customHeight="false" outlineLevel="0" collapsed="false">
      <c r="A27" s="19" t="n">
        <v>5</v>
      </c>
      <c r="B27" s="19" t="s">
        <v>82</v>
      </c>
      <c r="C27" s="20" t="s">
        <v>98</v>
      </c>
      <c r="D27" s="19" t="s">
        <v>99</v>
      </c>
      <c r="E27" s="19" t="s">
        <v>29</v>
      </c>
      <c r="F27" s="19" t="s">
        <v>97</v>
      </c>
      <c r="G27" s="19" t="s">
        <v>86</v>
      </c>
      <c r="H27" s="19" t="n">
        <v>6</v>
      </c>
      <c r="I27" s="19" t="n">
        <v>8</v>
      </c>
      <c r="J27" s="19" t="n">
        <f aca="false">H27*I27</f>
        <v>48</v>
      </c>
      <c r="K27" s="19" t="n">
        <v>0</v>
      </c>
      <c r="L27" s="19" t="s">
        <v>31</v>
      </c>
      <c r="M27" s="19" t="n">
        <f aca="false">J27*0.66</f>
        <v>31.68</v>
      </c>
      <c r="N27" s="21" t="n">
        <f aca="false">N26+7</f>
        <v>43266</v>
      </c>
    </row>
    <row r="28" customFormat="false" ht="21.7" hidden="true" customHeight="false" outlineLevel="0" collapsed="false">
      <c r="A28" s="4" t="n">
        <v>7</v>
      </c>
      <c r="B28" s="4" t="s">
        <v>26</v>
      </c>
      <c r="C28" s="5" t="s">
        <v>100</v>
      </c>
      <c r="D28" s="4" t="s">
        <v>22</v>
      </c>
      <c r="E28" s="4" t="s">
        <v>101</v>
      </c>
      <c r="F28" s="4" t="s">
        <v>18</v>
      </c>
      <c r="G28" s="4" t="s">
        <v>102</v>
      </c>
      <c r="H28" s="4" t="n">
        <v>9</v>
      </c>
      <c r="I28" s="4" t="n">
        <v>6</v>
      </c>
      <c r="J28" s="4" t="n">
        <f aca="false">H28*I28</f>
        <v>54</v>
      </c>
      <c r="K28" s="4" t="n">
        <v>0</v>
      </c>
      <c r="L28" s="4" t="s">
        <v>31</v>
      </c>
      <c r="M28" s="4" t="n">
        <f aca="false">J28*0.66</f>
        <v>35.64</v>
      </c>
      <c r="N28" s="6" t="n">
        <f aca="false">N9+10</f>
        <v>43266</v>
      </c>
    </row>
    <row r="29" customFormat="false" ht="21.7" hidden="true" customHeight="false" outlineLevel="0" collapsed="false">
      <c r="A29" s="4" t="n">
        <v>8</v>
      </c>
      <c r="B29" s="4" t="s">
        <v>26</v>
      </c>
      <c r="C29" s="5" t="s">
        <v>103</v>
      </c>
      <c r="D29" s="4" t="s">
        <v>69</v>
      </c>
      <c r="E29" s="4" t="s">
        <v>73</v>
      </c>
      <c r="F29" s="4" t="s">
        <v>104</v>
      </c>
      <c r="G29" s="4" t="s">
        <v>102</v>
      </c>
      <c r="H29" s="4" t="n">
        <v>8</v>
      </c>
      <c r="I29" s="4" t="n">
        <v>6</v>
      </c>
      <c r="J29" s="4" t="n">
        <f aca="false">H29*I29</f>
        <v>48</v>
      </c>
      <c r="K29" s="4" t="n">
        <v>0</v>
      </c>
      <c r="L29" s="4" t="s">
        <v>31</v>
      </c>
      <c r="M29" s="4" t="n">
        <f aca="false">J29*0.66</f>
        <v>31.68</v>
      </c>
      <c r="N29" s="6" t="n">
        <f aca="false">N28+7</f>
        <v>43273</v>
      </c>
    </row>
    <row r="30" customFormat="false" ht="21.7" hidden="true" customHeight="false" outlineLevel="0" collapsed="false">
      <c r="A30" s="4" t="n">
        <v>9</v>
      </c>
      <c r="B30" s="4" t="s">
        <v>26</v>
      </c>
      <c r="C30" s="5" t="s">
        <v>105</v>
      </c>
      <c r="D30" s="4" t="s">
        <v>38</v>
      </c>
      <c r="E30" s="4" t="s">
        <v>73</v>
      </c>
      <c r="F30" s="4" t="s">
        <v>106</v>
      </c>
      <c r="G30" s="4" t="s">
        <v>102</v>
      </c>
      <c r="H30" s="4" t="n">
        <v>4</v>
      </c>
      <c r="I30" s="4" t="n">
        <v>6</v>
      </c>
      <c r="J30" s="4" t="n">
        <f aca="false">H30*I30</f>
        <v>24</v>
      </c>
      <c r="K30" s="4" t="n">
        <v>0</v>
      </c>
      <c r="L30" s="4" t="s">
        <v>31</v>
      </c>
      <c r="M30" s="4" t="n">
        <f aca="false">J30*0.66</f>
        <v>15.84</v>
      </c>
      <c r="N30" s="6" t="n">
        <f aca="false">N29+7</f>
        <v>43280</v>
      </c>
    </row>
    <row r="31" customFormat="false" ht="21.7" hidden="true" customHeight="false" outlineLevel="0" collapsed="false">
      <c r="A31" s="4" t="n">
        <v>10</v>
      </c>
      <c r="B31" s="4" t="s">
        <v>26</v>
      </c>
      <c r="C31" s="5" t="s">
        <v>107</v>
      </c>
      <c r="D31" s="4" t="s">
        <v>28</v>
      </c>
      <c r="E31" s="4" t="s">
        <v>73</v>
      </c>
      <c r="F31" s="4" t="s">
        <v>90</v>
      </c>
      <c r="G31" s="4" t="s">
        <v>102</v>
      </c>
      <c r="H31" s="4" t="n">
        <v>7</v>
      </c>
      <c r="I31" s="4" t="n">
        <v>6</v>
      </c>
      <c r="J31" s="4" t="n">
        <f aca="false">H31*I31</f>
        <v>42</v>
      </c>
      <c r="K31" s="4" t="n">
        <v>0</v>
      </c>
      <c r="L31" s="4" t="s">
        <v>31</v>
      </c>
      <c r="M31" s="4" t="n">
        <f aca="false">J31*0.66</f>
        <v>27.72</v>
      </c>
      <c r="N31" s="6" t="n">
        <f aca="false">N30+7</f>
        <v>43287</v>
      </c>
    </row>
    <row r="32" customFormat="false" ht="21.7" hidden="true" customHeight="false" outlineLevel="0" collapsed="false">
      <c r="A32" s="4" t="n">
        <v>11</v>
      </c>
      <c r="B32" s="4" t="s">
        <v>26</v>
      </c>
      <c r="C32" s="5" t="s">
        <v>108</v>
      </c>
      <c r="D32" s="4" t="s">
        <v>16</v>
      </c>
      <c r="E32" s="4" t="s">
        <v>46</v>
      </c>
      <c r="F32" s="4" t="s">
        <v>109</v>
      </c>
      <c r="G32" s="4" t="s">
        <v>102</v>
      </c>
      <c r="H32" s="4" t="n">
        <v>12</v>
      </c>
      <c r="I32" s="4" t="n">
        <v>10</v>
      </c>
      <c r="J32" s="4" t="n">
        <f aca="false">H32*I32</f>
        <v>120</v>
      </c>
      <c r="K32" s="4" t="n">
        <v>0</v>
      </c>
      <c r="L32" s="4" t="s">
        <v>31</v>
      </c>
      <c r="M32" s="4" t="n">
        <f aca="false">J32*0.66</f>
        <v>79.2</v>
      </c>
      <c r="N32" s="6" t="n">
        <f aca="false">N31+21</f>
        <v>43308</v>
      </c>
    </row>
    <row r="33" customFormat="false" ht="21.7" hidden="true" customHeight="false" outlineLevel="0" collapsed="false">
      <c r="A33" s="4" t="n">
        <v>12</v>
      </c>
      <c r="B33" s="4" t="s">
        <v>26</v>
      </c>
      <c r="C33" s="5" t="s">
        <v>110</v>
      </c>
      <c r="D33" s="4" t="s">
        <v>69</v>
      </c>
      <c r="E33" s="4" t="s">
        <v>73</v>
      </c>
      <c r="F33" s="4" t="s">
        <v>111</v>
      </c>
      <c r="G33" s="4" t="s">
        <v>102</v>
      </c>
      <c r="H33" s="4" t="n">
        <v>8</v>
      </c>
      <c r="I33" s="4" t="n">
        <v>6</v>
      </c>
      <c r="J33" s="4" t="n">
        <f aca="false">H33*I33</f>
        <v>48</v>
      </c>
      <c r="K33" s="4" t="n">
        <v>0</v>
      </c>
      <c r="L33" s="4" t="s">
        <v>31</v>
      </c>
      <c r="M33" s="4" t="n">
        <f aca="false">J33*0.66</f>
        <v>31.68</v>
      </c>
      <c r="N33" s="6" t="n">
        <f aca="false">N32+7</f>
        <v>43315</v>
      </c>
    </row>
    <row r="34" customFormat="false" ht="21.7" hidden="true" customHeight="false" outlineLevel="0" collapsed="false">
      <c r="A34" s="7" t="n">
        <v>5</v>
      </c>
      <c r="B34" s="7" t="s">
        <v>44</v>
      </c>
      <c r="C34" s="8" t="s">
        <v>112</v>
      </c>
      <c r="D34" s="7" t="s">
        <v>46</v>
      </c>
      <c r="E34" s="7" t="s">
        <v>46</v>
      </c>
      <c r="F34" s="7" t="s">
        <v>113</v>
      </c>
      <c r="G34" s="7" t="s">
        <v>114</v>
      </c>
      <c r="H34" s="7" t="n">
        <v>6</v>
      </c>
      <c r="I34" s="7" t="n">
        <v>10</v>
      </c>
      <c r="J34" s="7" t="n">
        <f aca="false">H34*I34</f>
        <v>60</v>
      </c>
      <c r="K34" s="7" t="n">
        <v>0</v>
      </c>
      <c r="L34" s="7" t="s">
        <v>31</v>
      </c>
      <c r="M34" s="7" t="n">
        <f aca="false">J34*0.66</f>
        <v>39.6</v>
      </c>
      <c r="N34" s="9" t="n">
        <f aca="false">N15+10</f>
        <v>43282</v>
      </c>
    </row>
    <row r="35" customFormat="false" ht="21.7" hidden="true" customHeight="false" outlineLevel="0" collapsed="false">
      <c r="A35" s="7" t="n">
        <v>6</v>
      </c>
      <c r="B35" s="7" t="s">
        <v>44</v>
      </c>
      <c r="C35" s="8" t="s">
        <v>115</v>
      </c>
      <c r="D35" s="7" t="s">
        <v>58</v>
      </c>
      <c r="E35" s="7" t="s">
        <v>92</v>
      </c>
      <c r="F35" s="7" t="s">
        <v>116</v>
      </c>
      <c r="G35" s="7" t="s">
        <v>114</v>
      </c>
      <c r="H35" s="7" t="n">
        <v>13</v>
      </c>
      <c r="I35" s="7" t="n">
        <v>12</v>
      </c>
      <c r="J35" s="7" t="n">
        <f aca="false">H35*I35</f>
        <v>156</v>
      </c>
      <c r="K35" s="7" t="n">
        <v>0</v>
      </c>
      <c r="L35" s="7" t="s">
        <v>31</v>
      </c>
      <c r="M35" s="7" t="n">
        <f aca="false">J35*0.66</f>
        <v>102.96</v>
      </c>
      <c r="N35" s="9" t="n">
        <f aca="false">N34+28</f>
        <v>43310</v>
      </c>
    </row>
    <row r="36" customFormat="false" ht="21.7" hidden="true" customHeight="false" outlineLevel="0" collapsed="false">
      <c r="A36" s="7" t="n">
        <v>7</v>
      </c>
      <c r="B36" s="7" t="s">
        <v>44</v>
      </c>
      <c r="C36" s="8" t="s">
        <v>117</v>
      </c>
      <c r="D36" s="7" t="s">
        <v>118</v>
      </c>
      <c r="E36" s="7" t="s">
        <v>92</v>
      </c>
      <c r="F36" s="7" t="s">
        <v>115</v>
      </c>
      <c r="G36" s="7" t="s">
        <v>114</v>
      </c>
      <c r="H36" s="7" t="n">
        <v>18</v>
      </c>
      <c r="I36" s="7" t="n">
        <v>12</v>
      </c>
      <c r="J36" s="7" t="n">
        <f aca="false">H36*I36</f>
        <v>216</v>
      </c>
      <c r="K36" s="7" t="n">
        <v>0</v>
      </c>
      <c r="L36" s="7" t="s">
        <v>31</v>
      </c>
      <c r="M36" s="7" t="n">
        <f aca="false">J36*0.66</f>
        <v>142.56</v>
      </c>
      <c r="N36" s="9" t="n">
        <f aca="false">N35+35</f>
        <v>43345</v>
      </c>
    </row>
    <row r="37" customFormat="false" ht="21.7" hidden="true" customHeight="false" outlineLevel="0" collapsed="false">
      <c r="A37" s="10" t="n">
        <v>4</v>
      </c>
      <c r="B37" s="10" t="s">
        <v>61</v>
      </c>
      <c r="C37" s="11" t="s">
        <v>119</v>
      </c>
      <c r="D37" s="10" t="s">
        <v>120</v>
      </c>
      <c r="E37" s="10" t="s">
        <v>59</v>
      </c>
      <c r="F37" s="10" t="s">
        <v>121</v>
      </c>
      <c r="G37" s="10" t="s">
        <v>122</v>
      </c>
      <c r="H37" s="10" t="n">
        <v>5</v>
      </c>
      <c r="I37" s="10" t="n">
        <v>5</v>
      </c>
      <c r="J37" s="10" t="n">
        <f aca="false">H37*I37</f>
        <v>25</v>
      </c>
      <c r="K37" s="10" t="n">
        <v>0</v>
      </c>
      <c r="L37" s="10" t="s">
        <v>31</v>
      </c>
      <c r="M37" s="10" t="n">
        <f aca="false">J37*0.66</f>
        <v>16.5</v>
      </c>
      <c r="N37" s="12" t="n">
        <f aca="false">N19+5</f>
        <v>43260</v>
      </c>
    </row>
    <row r="38" customFormat="false" ht="21.7" hidden="true" customHeight="false" outlineLevel="0" collapsed="false">
      <c r="A38" s="10" t="n">
        <v>5</v>
      </c>
      <c r="B38" s="10" t="s">
        <v>61</v>
      </c>
      <c r="C38" s="11" t="s">
        <v>123</v>
      </c>
      <c r="D38" s="10" t="s">
        <v>120</v>
      </c>
      <c r="E38" s="10" t="s">
        <v>59</v>
      </c>
      <c r="F38" s="10" t="s">
        <v>124</v>
      </c>
      <c r="G38" s="10" t="s">
        <v>122</v>
      </c>
      <c r="H38" s="10" t="n">
        <v>5</v>
      </c>
      <c r="I38" s="10" t="n">
        <v>5</v>
      </c>
      <c r="J38" s="10" t="n">
        <f aca="false">H38*I38</f>
        <v>25</v>
      </c>
      <c r="K38" s="10" t="n">
        <v>0</v>
      </c>
      <c r="L38" s="10" t="s">
        <v>31</v>
      </c>
      <c r="M38" s="10" t="n">
        <f aca="false">J38*0.66</f>
        <v>16.5</v>
      </c>
      <c r="N38" s="12" t="n">
        <f aca="false">N37+5</f>
        <v>43265</v>
      </c>
    </row>
    <row r="39" customFormat="false" ht="21.7" hidden="true" customHeight="false" outlineLevel="0" collapsed="false">
      <c r="A39" s="10" t="n">
        <v>6</v>
      </c>
      <c r="B39" s="10" t="s">
        <v>61</v>
      </c>
      <c r="C39" s="11" t="s">
        <v>125</v>
      </c>
      <c r="D39" s="10" t="s">
        <v>28</v>
      </c>
      <c r="E39" s="10" t="s">
        <v>29</v>
      </c>
      <c r="F39" s="10" t="s">
        <v>126</v>
      </c>
      <c r="G39" s="10" t="s">
        <v>122</v>
      </c>
      <c r="H39" s="10" t="n">
        <v>7</v>
      </c>
      <c r="I39" s="10" t="n">
        <v>8</v>
      </c>
      <c r="J39" s="10" t="n">
        <f aca="false">H39*I39</f>
        <v>56</v>
      </c>
      <c r="K39" s="10" t="n">
        <v>0</v>
      </c>
      <c r="L39" s="10" t="s">
        <v>31</v>
      </c>
      <c r="M39" s="10" t="n">
        <f aca="false">J39*0.66</f>
        <v>36.96</v>
      </c>
      <c r="N39" s="12" t="n">
        <f aca="false">N38+10</f>
        <v>43275</v>
      </c>
    </row>
    <row r="40" customFormat="false" ht="23.15" hidden="true" customHeight="false" outlineLevel="0" collapsed="false">
      <c r="A40" s="10" t="n">
        <v>7</v>
      </c>
      <c r="B40" s="10" t="s">
        <v>61</v>
      </c>
      <c r="C40" s="11" t="s">
        <v>127</v>
      </c>
      <c r="D40" s="10" t="s">
        <v>28</v>
      </c>
      <c r="E40" s="10" t="s">
        <v>29</v>
      </c>
      <c r="F40" s="10" t="s">
        <v>128</v>
      </c>
      <c r="G40" s="10" t="s">
        <v>122</v>
      </c>
      <c r="H40" s="10" t="n">
        <v>7</v>
      </c>
      <c r="I40" s="10" t="n">
        <v>8</v>
      </c>
      <c r="J40" s="10" t="n">
        <f aca="false">H40*I40</f>
        <v>56</v>
      </c>
      <c r="K40" s="10" t="n">
        <v>0</v>
      </c>
      <c r="L40" s="10" t="s">
        <v>31</v>
      </c>
      <c r="M40" s="10" t="n">
        <f aca="false">J40*0.66</f>
        <v>36.96</v>
      </c>
      <c r="N40" s="12" t="n">
        <f aca="false">N39+10</f>
        <v>43285</v>
      </c>
    </row>
    <row r="41" customFormat="false" ht="23.15" hidden="true" customHeight="false" outlineLevel="0" collapsed="false">
      <c r="A41" s="10" t="n">
        <v>8</v>
      </c>
      <c r="B41" s="10" t="s">
        <v>61</v>
      </c>
      <c r="C41" s="11" t="s">
        <v>129</v>
      </c>
      <c r="D41" s="10" t="s">
        <v>130</v>
      </c>
      <c r="E41" s="10" t="s">
        <v>73</v>
      </c>
      <c r="F41" s="10" t="s">
        <v>131</v>
      </c>
      <c r="G41" s="10" t="s">
        <v>122</v>
      </c>
      <c r="H41" s="10" t="n">
        <v>10</v>
      </c>
      <c r="I41" s="10" t="n">
        <v>6</v>
      </c>
      <c r="J41" s="10" t="n">
        <f aca="false">H41*I41</f>
        <v>60</v>
      </c>
      <c r="K41" s="10" t="n">
        <v>0</v>
      </c>
      <c r="L41" s="10" t="s">
        <v>31</v>
      </c>
      <c r="M41" s="10" t="n">
        <f aca="false">J41*0.66</f>
        <v>39.6</v>
      </c>
      <c r="N41" s="12" t="n">
        <f aca="false">N40+10</f>
        <v>43295</v>
      </c>
    </row>
    <row r="42" customFormat="false" ht="23.15" hidden="true" customHeight="false" outlineLevel="0" collapsed="false">
      <c r="A42" s="10" t="n">
        <v>9</v>
      </c>
      <c r="B42" s="10" t="s">
        <v>61</v>
      </c>
      <c r="C42" s="11" t="s">
        <v>132</v>
      </c>
      <c r="D42" s="10" t="s">
        <v>130</v>
      </c>
      <c r="E42" s="10" t="s">
        <v>73</v>
      </c>
      <c r="F42" s="10" t="s">
        <v>133</v>
      </c>
      <c r="G42" s="10" t="s">
        <v>122</v>
      </c>
      <c r="H42" s="10" t="n">
        <v>10</v>
      </c>
      <c r="I42" s="10" t="n">
        <v>6</v>
      </c>
      <c r="J42" s="10" t="n">
        <f aca="false">H42*I42</f>
        <v>60</v>
      </c>
      <c r="K42" s="10" t="n">
        <v>0</v>
      </c>
      <c r="L42" s="10" t="s">
        <v>31</v>
      </c>
      <c r="M42" s="10" t="n">
        <f aca="false">J42*0.66</f>
        <v>39.6</v>
      </c>
      <c r="N42" s="12" t="n">
        <f aca="false">N41+10</f>
        <v>43305</v>
      </c>
    </row>
    <row r="43" customFormat="false" ht="23.15" hidden="true" customHeight="false" outlineLevel="0" collapsed="false">
      <c r="A43" s="10" t="n">
        <v>10</v>
      </c>
      <c r="B43" s="10" t="s">
        <v>61</v>
      </c>
      <c r="C43" s="11" t="s">
        <v>134</v>
      </c>
      <c r="D43" s="10" t="s">
        <v>130</v>
      </c>
      <c r="E43" s="10" t="s">
        <v>73</v>
      </c>
      <c r="F43" s="10" t="s">
        <v>135</v>
      </c>
      <c r="G43" s="10" t="s">
        <v>122</v>
      </c>
      <c r="H43" s="10" t="n">
        <v>10</v>
      </c>
      <c r="I43" s="10" t="n">
        <v>6</v>
      </c>
      <c r="J43" s="10" t="n">
        <f aca="false">H43*I43</f>
        <v>60</v>
      </c>
      <c r="K43" s="10" t="n">
        <v>0</v>
      </c>
      <c r="L43" s="10" t="s">
        <v>31</v>
      </c>
      <c r="M43" s="10" t="n">
        <f aca="false">J43*0.66</f>
        <v>39.6</v>
      </c>
      <c r="N43" s="12" t="n">
        <f aca="false">N42+10</f>
        <v>43315</v>
      </c>
    </row>
    <row r="44" customFormat="false" ht="21.7" hidden="false" customHeight="false" outlineLevel="0" collapsed="false">
      <c r="A44" s="13" t="n">
        <v>2</v>
      </c>
      <c r="B44" s="13" t="s">
        <v>75</v>
      </c>
      <c r="C44" s="14" t="s">
        <v>136</v>
      </c>
      <c r="D44" s="13" t="s">
        <v>130</v>
      </c>
      <c r="E44" s="13" t="s">
        <v>77</v>
      </c>
      <c r="F44" s="13" t="s">
        <v>137</v>
      </c>
      <c r="G44" s="13" t="s">
        <v>138</v>
      </c>
      <c r="H44" s="13" t="n">
        <v>10</v>
      </c>
      <c r="I44" s="13" t="n">
        <v>4</v>
      </c>
      <c r="J44" s="13" t="n">
        <f aca="false">H44*I44</f>
        <v>40</v>
      </c>
      <c r="K44" s="13" t="n">
        <v>0</v>
      </c>
      <c r="L44" s="13" t="s">
        <v>31</v>
      </c>
      <c r="M44" s="13" t="n">
        <f aca="false">J44*0.66</f>
        <v>26.4</v>
      </c>
      <c r="N44" s="15" t="n">
        <f aca="false">N21+7</f>
        <v>43231</v>
      </c>
    </row>
    <row r="45" customFormat="false" ht="21.7" hidden="true" customHeight="false" outlineLevel="0" collapsed="false">
      <c r="A45" s="13" t="n">
        <v>3</v>
      </c>
      <c r="B45" s="13" t="s">
        <v>75</v>
      </c>
      <c r="C45" s="14" t="s">
        <v>139</v>
      </c>
      <c r="D45" s="13" t="s">
        <v>69</v>
      </c>
      <c r="E45" s="13" t="s">
        <v>140</v>
      </c>
      <c r="F45" s="13" t="s">
        <v>141</v>
      </c>
      <c r="G45" s="13" t="s">
        <v>138</v>
      </c>
      <c r="H45" s="13" t="n">
        <v>8</v>
      </c>
      <c r="I45" s="13" t="n">
        <v>10</v>
      </c>
      <c r="J45" s="13" t="n">
        <f aca="false">H45*I45</f>
        <v>80</v>
      </c>
      <c r="K45" s="13" t="n">
        <v>0</v>
      </c>
      <c r="L45" s="13" t="s">
        <v>31</v>
      </c>
      <c r="M45" s="13" t="n">
        <f aca="false">J45*0.66</f>
        <v>52.8</v>
      </c>
      <c r="N45" s="15" t="n">
        <f aca="false">N15+14</f>
        <v>43286</v>
      </c>
    </row>
    <row r="46" customFormat="false" ht="21.7" hidden="true" customHeight="false" outlineLevel="0" collapsed="false">
      <c r="A46" s="13" t="n">
        <v>4</v>
      </c>
      <c r="B46" s="13" t="s">
        <v>75</v>
      </c>
      <c r="C46" s="14" t="s">
        <v>142</v>
      </c>
      <c r="D46" s="13" t="s">
        <v>53</v>
      </c>
      <c r="E46" s="13" t="s">
        <v>51</v>
      </c>
      <c r="F46" s="13" t="s">
        <v>143</v>
      </c>
      <c r="G46" s="13" t="s">
        <v>138</v>
      </c>
      <c r="H46" s="13" t="n">
        <v>16</v>
      </c>
      <c r="I46" s="13" t="n">
        <v>8</v>
      </c>
      <c r="J46" s="13" t="n">
        <f aca="false">H46*I46</f>
        <v>128</v>
      </c>
      <c r="K46" s="13" t="n">
        <v>0</v>
      </c>
      <c r="L46" s="13" t="s">
        <v>31</v>
      </c>
      <c r="M46" s="13" t="n">
        <f aca="false">J46*0.66</f>
        <v>84.48</v>
      </c>
      <c r="N46" s="15" t="n">
        <f aca="false">N44+28</f>
        <v>43259</v>
      </c>
    </row>
    <row r="47" customFormat="false" ht="21.7" hidden="true" customHeight="false" outlineLevel="0" collapsed="false">
      <c r="A47" s="13" t="n">
        <v>5</v>
      </c>
      <c r="B47" s="13" t="s">
        <v>75</v>
      </c>
      <c r="C47" s="14" t="s">
        <v>144</v>
      </c>
      <c r="D47" s="13" t="s">
        <v>33</v>
      </c>
      <c r="E47" s="13" t="s">
        <v>89</v>
      </c>
      <c r="F47" s="13" t="s">
        <v>145</v>
      </c>
      <c r="G47" s="13" t="s">
        <v>138</v>
      </c>
      <c r="H47" s="13" t="n">
        <v>6</v>
      </c>
      <c r="I47" s="13" t="n">
        <v>4</v>
      </c>
      <c r="J47" s="13" t="n">
        <f aca="false">H47*I47</f>
        <v>24</v>
      </c>
      <c r="K47" s="13" t="n">
        <v>0</v>
      </c>
      <c r="L47" s="13" t="s">
        <v>31</v>
      </c>
      <c r="M47" s="13" t="n">
        <f aca="false">J47*0.66</f>
        <v>15.84</v>
      </c>
      <c r="N47" s="15" t="n">
        <f aca="false">N46+7</f>
        <v>43266</v>
      </c>
    </row>
    <row r="48" customFormat="false" ht="21.7" hidden="true" customHeight="false" outlineLevel="0" collapsed="false">
      <c r="A48" s="13" t="n">
        <v>6</v>
      </c>
      <c r="B48" s="13" t="s">
        <v>75</v>
      </c>
      <c r="C48" s="14" t="s">
        <v>146</v>
      </c>
      <c r="D48" s="13" t="s">
        <v>69</v>
      </c>
      <c r="E48" s="13" t="s">
        <v>147</v>
      </c>
      <c r="F48" s="13" t="s">
        <v>148</v>
      </c>
      <c r="G48" s="13" t="s">
        <v>138</v>
      </c>
      <c r="H48" s="13" t="n">
        <v>8</v>
      </c>
      <c r="I48" s="13" t="n">
        <v>10</v>
      </c>
      <c r="J48" s="13" t="n">
        <f aca="false">H48*I48</f>
        <v>80</v>
      </c>
      <c r="K48" s="13" t="n">
        <v>0</v>
      </c>
      <c r="L48" s="13" t="s">
        <v>31</v>
      </c>
      <c r="M48" s="13" t="n">
        <f aca="false">J48*0.66</f>
        <v>52.8</v>
      </c>
      <c r="N48" s="15" t="n">
        <f aca="false">N47+21</f>
        <v>43287</v>
      </c>
    </row>
    <row r="49" customFormat="false" ht="12.8" hidden="false" customHeight="false" outlineLevel="0" collapsed="false">
      <c r="A49" s="22"/>
      <c r="B49" s="22"/>
      <c r="C49" s="23"/>
      <c r="D49" s="22"/>
      <c r="E49" s="22"/>
      <c r="F49" s="22"/>
      <c r="G49" s="22"/>
      <c r="H49" s="22" t="n">
        <f aca="false">SUM(H2:H48)</f>
        <v>393</v>
      </c>
      <c r="I49" s="22" t="n">
        <f aca="false">SUM(I2:I48)</f>
        <v>345</v>
      </c>
      <c r="J49" s="22" t="n">
        <f aca="false">SUM(J2:J48)</f>
        <v>2969</v>
      </c>
      <c r="K49" s="22" t="n">
        <f aca="false">SUM(K2:K48)</f>
        <v>41</v>
      </c>
      <c r="L49" s="22" t="n">
        <f aca="false">SUM(L2:L48)</f>
        <v>0</v>
      </c>
      <c r="M49" s="22" t="n">
        <f aca="false">SUM(M2:M48)</f>
        <v>1920.34</v>
      </c>
      <c r="N49" s="22"/>
    </row>
    <row r="50" customFormat="false" ht="12.8" hidden="false" customHeight="false" outlineLevel="0" collapsed="false">
      <c r="A50" s="22"/>
      <c r="B50" s="22"/>
      <c r="C50" s="24"/>
      <c r="D50" s="22"/>
      <c r="E50" s="22"/>
      <c r="F50" s="22"/>
      <c r="G50" s="22"/>
      <c r="H50" s="22"/>
      <c r="I50" s="22"/>
      <c r="J50" s="22" t="n">
        <f aca="false">J49/30</f>
        <v>98.9666666666667</v>
      </c>
      <c r="K50" s="22"/>
      <c r="L50" s="22"/>
      <c r="M50" s="22"/>
      <c r="N50" s="22"/>
    </row>
  </sheetData>
  <autoFilter ref="A1:N50">
    <filterColumn colId="13">
      <filters>
        <filter val=""/>
        <filter val="2018-05-25"/>
        <filter val="2018-05-18"/>
        <filter val="2018-05-11"/>
        <filter val="2018-04-27"/>
        <filter val="2018-04-20"/>
        <filter val="2018-04-19"/>
        <filter val="2018-05-04"/>
      </filters>
    </filterColumn>
  </autoFilter>
  <hyperlinks>
    <hyperlink ref="C3" r:id="rId1" display="Introduction to Computer Science and Programming using Python"/>
    <hyperlink ref="C4" r:id="rId2" display="How to Code - Simple Data"/>
    <hyperlink ref="C5" r:id="rId3" display="How to Code - Complex Data"/>
    <hyperlink ref="C6" r:id="rId4" display="Software Construction - Data Abstraction"/>
    <hyperlink ref="C7" r:id="rId5" display="Software Construction - Object-Oriented Design"/>
    <hyperlink ref="C8" r:id="rId6" display="Programming Languages, Part A"/>
    <hyperlink ref="C9" r:id="rId7" display="Programming Languages, Part B"/>
    <hyperlink ref="C10" r:id="rId8" display="Programming Languages, Part C"/>
    <hyperlink ref="C11" r:id="rId9" display="Essence of Linear Algebra"/>
    <hyperlink ref="C14" r:id="rId10" display="Calculus Two: Sequences and Series"/>
    <hyperlink ref="C15" r:id="rId11" display="Mathematics for Computer Science"/>
    <hyperlink ref="C17" r:id="rId12" display="Build a Modern Computer from First Principles: Nand to Tetris Part II"/>
    <hyperlink ref="F17" r:id="rId13" display="these programming languages"/>
    <hyperlink ref="C18" r:id="rId14" display="Introduction to Computer Networking"/>
    <hyperlink ref="C19" r:id="rId15" display="ops-class.org - Hack the Kernel"/>
    <hyperlink ref="C20" r:id="rId16" display="Algorithms: Design and Analysis, Part I"/>
    <hyperlink ref="C21" r:id="rId17" display="Algorithms: Design and Analysis, Part II"/>
    <hyperlink ref="C22" r:id="rId18" display="Databases"/>
    <hyperlink ref="C23" r:id="rId19" display="Machine Learning"/>
    <hyperlink ref="C24" r:id="rId20" display="Computer Graphics"/>
    <hyperlink ref="C25" r:id="rId21" display="Cryptography I"/>
    <hyperlink ref="C26" r:id="rId22" display="Software Engineering: Introduction"/>
    <hyperlink ref="C27" r:id="rId23" display="Software Development Capstone Project"/>
    <hyperlink ref="C28" r:id="rId24" display="Compilers"/>
    <hyperlink ref="C29" r:id="rId25" display="Software Debugging"/>
    <hyperlink ref="C30" r:id="rId26" display="Software Testing"/>
    <hyperlink ref="C31" r:id="rId27" display="LAFF: Programming for Correctness"/>
    <hyperlink ref="C33" r:id="rId28" display="Software Architecture &amp; Design"/>
    <hyperlink ref="C34" r:id="rId29" display="Calculus: Parametric Equations and Polar Coordinates"/>
    <hyperlink ref="C35" r:id="rId30" display="Multivariable Calculus"/>
    <hyperlink ref="C36" r:id="rId31" display="Introduction to Probability - The Science of Uncertainty"/>
    <hyperlink ref="C37" r:id="rId32" display="Reliable Distributed Systems, Part 1"/>
    <hyperlink ref="C38" r:id="rId33" display="Reliable Distributed Systems, Part 2"/>
    <hyperlink ref="C39" r:id="rId34" display="Electricity and Magnetism, Part 1"/>
    <hyperlink ref="C40" r:id="rId35" display="Electricity and Magnetism, Part 2"/>
    <hyperlink ref="C41" r:id="rId36" display="Computation Structures 1: Digital Circuits"/>
    <hyperlink ref="C42" r:id="rId37" display="Computation Structures 2: Computer Architecture"/>
    <hyperlink ref="C43" r:id="rId38" display="Computation Structures 3: Computer Organization"/>
    <hyperlink ref="C44" r:id="rId39" display="Introduction to Logic"/>
    <hyperlink ref="C45" r:id="rId40" display="Automata Theory"/>
    <hyperlink ref="C46" r:id="rId41" display="Computational Geometry"/>
    <hyperlink ref="C47" r:id="rId42" display="Introduction to Formal Concept Analysis"/>
    <hyperlink ref="C48" r:id="rId43" display="Game Theory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2018-04-19T17:21:18Z</dcterms:created>
  <dc:creator/>
  <dc:description/>
  <dc:language>en-US</dc:language>
  <cp:lastModifiedBy/>
  <dcterms:modified xsi:type="dcterms:W3CDTF">2018-04-19T18:39:24Z</dcterms:modified>
  <cp:revision>2</cp:revision>
  <dc:subject/>
  <dc:title/>
</cp:coreProperties>
</file>