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aeaaa42794e8e44/Shared with Dr Liang/Submission/Frontier/Revision/"/>
    </mc:Choice>
  </mc:AlternateContent>
  <xr:revisionPtr revIDLastSave="15" documentId="13_ncr:1_{41DE9353-4EF5-4E6D-BACE-F07C9D389B46}" xr6:coauthVersionLast="47" xr6:coauthVersionMax="47" xr10:uidLastSave="{F948D083-7799-49EF-858C-B6155B92773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H18" i="1" s="1"/>
  <c r="E19" i="1"/>
  <c r="H19" i="1" s="1"/>
  <c r="E20" i="1"/>
  <c r="H20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8" i="1"/>
  <c r="H8" i="1" s="1"/>
  <c r="E7" i="1"/>
  <c r="H7" i="1" s="1"/>
  <c r="E6" i="1"/>
  <c r="H6" i="1" s="1"/>
  <c r="E5" i="1"/>
  <c r="H5" i="1" s="1"/>
  <c r="H22" i="1" l="1"/>
  <c r="C23" i="1" s="1"/>
</calcChain>
</file>

<file path=xl/sharedStrings.xml><?xml version="1.0" encoding="utf-8"?>
<sst xmlns="http://schemas.openxmlformats.org/spreadsheetml/2006/main" count="76" uniqueCount="55">
  <si>
    <t>Enter Values Here</t>
  </si>
  <si>
    <t xml:space="preserve"> </t>
  </si>
  <si>
    <t>Units</t>
  </si>
  <si>
    <t xml:space="preserve"> (Type Over Placeholder Values in Each Cell)</t>
  </si>
  <si>
    <t>Notes</t>
  </si>
  <si>
    <t>X</t>
  </si>
  <si>
    <t>Variable</t>
  </si>
  <si>
    <t>Coeff</t>
  </si>
  <si>
    <t>betaX</t>
  </si>
  <si>
    <t>Age</t>
  </si>
  <si>
    <t>years</t>
  </si>
  <si>
    <t>Sex</t>
  </si>
  <si>
    <t>Variables</t>
  </si>
  <si>
    <t>Waist size</t>
  </si>
  <si>
    <t>cm</t>
  </si>
  <si>
    <t>female (0) or male (1)</t>
  </si>
  <si>
    <t>Fasting blood glucose</t>
  </si>
  <si>
    <t xml:space="preserve">Triglycerides </t>
  </si>
  <si>
    <t>mmol/L</t>
  </si>
  <si>
    <t xml:space="preserve">Total cholesterol </t>
  </si>
  <si>
    <t>Uric acid</t>
  </si>
  <si>
    <t>umol/L</t>
  </si>
  <si>
    <t>U/L</t>
  </si>
  <si>
    <t>Alanine aminotransferase (ALT)</t>
  </si>
  <si>
    <t>Aspartate aminotransferase (AST)</t>
  </si>
  <si>
    <t>Low-density lipoprotein cholesterol (LDL-C)</t>
  </si>
  <si>
    <t>High-density lipoprotein cholesterol (HDL-C)</t>
  </si>
  <si>
    <t>Gamma-glutamyl transpeptidase (GGT)</t>
  </si>
  <si>
    <t xml:space="preserve">Creatine </t>
  </si>
  <si>
    <t>BMI</t>
  </si>
  <si>
    <t>mmHg</t>
  </si>
  <si>
    <t>Risk of thyroid nodule within 3 years</t>
  </si>
  <si>
    <t>intercept</t>
  </si>
  <si>
    <t>FBG</t>
  </si>
  <si>
    <t>TCH</t>
  </si>
  <si>
    <t>TG</t>
  </si>
  <si>
    <t>LDL</t>
  </si>
  <si>
    <t>HDL</t>
  </si>
  <si>
    <t>UA</t>
  </si>
  <si>
    <t>ALT</t>
  </si>
  <si>
    <t>AST</t>
  </si>
  <si>
    <t>GGT</t>
  </si>
  <si>
    <t>Cr</t>
  </si>
  <si>
    <t>MAP</t>
  </si>
  <si>
    <t>Height</t>
  </si>
  <si>
    <t>kg</t>
  </si>
  <si>
    <t>Weight</t>
  </si>
  <si>
    <t>m2</t>
  </si>
  <si>
    <t>Systolic blood pressure (SBP)</t>
  </si>
  <si>
    <t>Diastolic blood pressure (DBP)</t>
  </si>
  <si>
    <t>Thyroid nodule risk prediction: Liang et.al. (2024)</t>
  </si>
  <si>
    <r>
      <rPr>
        <b/>
        <sz val="11"/>
        <color theme="1"/>
        <rFont val="Calibri"/>
        <family val="2"/>
        <scheme val="minor"/>
      </rPr>
      <t>Article titie</t>
    </r>
    <r>
      <rPr>
        <sz val="11"/>
        <color theme="1"/>
        <rFont val="Calibri"/>
        <family val="2"/>
        <scheme val="minor"/>
      </rPr>
      <t xml:space="preserve">: Machine Learning to Predict the Occurrence of Thyroid Nodules: Towards A Quantitative Approach for Judicious Utilization of Thyroid Ultrasonography </t>
    </r>
  </si>
  <si>
    <r>
      <rPr>
        <b/>
        <sz val="11"/>
        <color theme="1"/>
        <rFont val="Calibri"/>
        <family val="2"/>
        <scheme val="minor"/>
      </rPr>
      <t>Authors</t>
    </r>
    <r>
      <rPr>
        <sz val="11"/>
        <color theme="1"/>
        <rFont val="Calibri"/>
        <family val="2"/>
        <scheme val="minor"/>
      </rPr>
      <t>: Qijun Liang, Zhenhong Qi, Yike Li</t>
    </r>
  </si>
  <si>
    <r>
      <rPr>
        <b/>
        <sz val="11"/>
        <color theme="1"/>
        <rFont val="Calibri"/>
        <family val="2"/>
        <scheme val="minor"/>
      </rPr>
      <t>Correspondence</t>
    </r>
    <r>
      <rPr>
        <sz val="11"/>
        <color theme="1"/>
        <rFont val="Calibri"/>
        <family val="2"/>
        <scheme val="minor"/>
      </rPr>
      <t>: Yike Li, MD, PhD. Department of Otolaryngology-Head and Neck Surgery, Vanderbilt University Medical Center, USA. Email: yike.li.1@vumc.org</t>
    </r>
  </si>
  <si>
    <t>Threshold for the recommendation of thyroid ultrasound: 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</si>
</sst>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%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i/>
      <sz val="10"/>
      <color indexed="9"/>
      <name val="Arial"/>
      <family val="2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0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9" fontId="1" fillId="0" borderId="0" applyFill="0" applyBorder="0" applyAlignment="0" applyProtection="0"/>
  </cellStyleXfs>
  <cellXfs count="41">
    <xf numFmtId="0" fontId="0" fillId="0" borderId="0" xfId="0"/>
    <xf numFmtId="0" fontId="2" fillId="2" borderId="3" xfId="1" applyFont="1" applyFill="1" applyBorder="1" applyAlignment="1">
      <alignment wrapText="1"/>
    </xf>
    <xf numFmtId="0" fontId="2" fillId="2" borderId="4" xfId="1" applyFont="1" applyFill="1" applyBorder="1"/>
    <xf numFmtId="0" fontId="1" fillId="0" borderId="8" xfId="1" applyBorder="1" applyAlignment="1">
      <alignment wrapText="1"/>
    </xf>
    <xf numFmtId="0" fontId="1" fillId="0" borderId="0" xfId="1" applyAlignment="1" applyProtection="1">
      <alignment horizontal="center" wrapText="1"/>
      <protection locked="0"/>
    </xf>
    <xf numFmtId="0" fontId="5" fillId="0" borderId="9" xfId="1" applyFont="1" applyBorder="1" applyAlignment="1">
      <alignment horizontal="center"/>
    </xf>
    <xf numFmtId="0" fontId="1" fillId="0" borderId="8" xfId="1" applyBorder="1"/>
    <xf numFmtId="0" fontId="1" fillId="0" borderId="0" xfId="1" applyAlignment="1">
      <alignment horizontal="center"/>
    </xf>
    <xf numFmtId="0" fontId="1" fillId="0" borderId="0" xfId="1" applyAlignment="1" applyProtection="1">
      <alignment horizontal="center"/>
      <protection locked="0"/>
    </xf>
    <xf numFmtId="165" fontId="1" fillId="0" borderId="0" xfId="1" applyNumberFormat="1" applyAlignment="1">
      <alignment horizontal="center"/>
    </xf>
    <xf numFmtId="0" fontId="6" fillId="0" borderId="0" xfId="1" applyFont="1"/>
    <xf numFmtId="9" fontId="6" fillId="0" borderId="0" xfId="2" applyFont="1" applyFill="1" applyBorder="1" applyAlignment="1" applyProtection="1">
      <alignment horizontal="center"/>
    </xf>
    <xf numFmtId="0" fontId="8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/>
    <xf numFmtId="0" fontId="1" fillId="0" borderId="0" xfId="1" applyAlignment="1" applyProtection="1">
      <alignment horizontal="center"/>
      <protection hidden="1"/>
    </xf>
    <xf numFmtId="0" fontId="3" fillId="0" borderId="0" xfId="1" applyFont="1" applyAlignment="1" applyProtection="1">
      <alignment horizontal="center" wrapText="1"/>
      <protection hidden="1"/>
    </xf>
    <xf numFmtId="167" fontId="4" fillId="0" borderId="0" xfId="1" applyNumberFormat="1" applyFont="1" applyAlignment="1" applyProtection="1">
      <alignment horizontal="center" wrapText="1"/>
      <protection hidden="1"/>
    </xf>
    <xf numFmtId="0" fontId="4" fillId="0" borderId="0" xfId="1" applyFont="1" applyAlignment="1" applyProtection="1">
      <alignment horizontal="center" wrapText="1"/>
      <protection hidden="1"/>
    </xf>
    <xf numFmtId="167" fontId="1" fillId="0" borderId="0" xfId="1" applyNumberFormat="1" applyAlignment="1" applyProtection="1">
      <alignment horizontal="center" wrapText="1"/>
      <protection hidden="1"/>
    </xf>
    <xf numFmtId="0" fontId="1" fillId="0" borderId="0" xfId="1" applyAlignment="1" applyProtection="1">
      <alignment horizontal="center" wrapText="1"/>
      <protection hidden="1"/>
    </xf>
    <xf numFmtId="167" fontId="1" fillId="0" borderId="0" xfId="1" applyNumberFormat="1" applyAlignment="1" applyProtection="1">
      <alignment horizontal="center"/>
      <protection hidden="1"/>
    </xf>
    <xf numFmtId="2" fontId="1" fillId="0" borderId="0" xfId="1" applyNumberFormat="1" applyAlignment="1" applyProtection="1">
      <alignment horizontal="center"/>
      <protection hidden="1"/>
    </xf>
    <xf numFmtId="0" fontId="1" fillId="0" borderId="0" xfId="1" applyAlignment="1">
      <alignment horizontal="center" vertical="center"/>
    </xf>
    <xf numFmtId="164" fontId="1" fillId="0" borderId="0" xfId="1" applyNumberFormat="1" applyAlignment="1">
      <alignment horizontal="center"/>
    </xf>
    <xf numFmtId="0" fontId="3" fillId="0" borderId="6" xfId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2" fillId="3" borderId="1" xfId="1" applyFont="1" applyFill="1" applyBorder="1"/>
    <xf numFmtId="0" fontId="2" fillId="3" borderId="2" xfId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 applyProtection="1">
      <alignment horizontal="center"/>
      <protection hidden="1"/>
    </xf>
    <xf numFmtId="0" fontId="4" fillId="0" borderId="10" xfId="1" applyFont="1" applyBorder="1" applyAlignment="1">
      <alignment horizontal="center" vertical="center" wrapText="1"/>
    </xf>
    <xf numFmtId="2" fontId="6" fillId="0" borderId="11" xfId="1" applyNumberFormat="1" applyFont="1" applyBorder="1" applyAlignment="1">
      <alignment horizontal="center"/>
    </xf>
    <xf numFmtId="166" fontId="1" fillId="0" borderId="11" xfId="1" applyNumberFormat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Normal" xfId="0" builtinId="0"/>
    <cellStyle name="Normal 2" xfId="1" xr:uid="{AEC76176-3659-450A-A108-DD89D56B8C60}"/>
    <cellStyle name="Percent 2" xfId="2" xr:uid="{1C1229C8-8B5B-4045-B052-32D82F48D36E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38100</xdr:rowOff>
    </xdr:from>
    <xdr:to>
      <xdr:col>2</xdr:col>
      <xdr:colOff>828675</xdr:colOff>
      <xdr:row>2</xdr:row>
      <xdr:rowOff>190500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2563510B-38B5-C818-A629-8DA892A03926}"/>
            </a:ext>
          </a:extLst>
        </xdr:cNvPr>
        <xdr:cNvSpPr/>
      </xdr:nvSpPr>
      <xdr:spPr>
        <a:xfrm>
          <a:off x="3933825" y="238125"/>
          <a:ext cx="390525" cy="352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I25" sqref="I25"/>
    </sheetView>
  </sheetViews>
  <sheetFormatPr defaultRowHeight="15" x14ac:dyDescent="0.25"/>
  <cols>
    <col min="1" max="1" width="38.42578125" bestFit="1" customWidth="1"/>
    <col min="2" max="2" width="18.85546875" bestFit="1" customWidth="1"/>
    <col min="3" max="3" width="19.140625" bestFit="1" customWidth="1"/>
    <col min="4" max="4" width="41.28515625" bestFit="1" customWidth="1"/>
    <col min="5" max="5" width="8.140625" bestFit="1" customWidth="1"/>
    <col min="6" max="6" width="11.85546875" bestFit="1" customWidth="1"/>
    <col min="7" max="7" width="8.140625" bestFit="1" customWidth="1"/>
    <col min="8" max="8" width="12.5703125" bestFit="1" customWidth="1"/>
  </cols>
  <sheetData>
    <row r="1" spans="1:9" ht="15.75" x14ac:dyDescent="0.25">
      <c r="A1" s="30" t="s">
        <v>50</v>
      </c>
      <c r="B1" s="31"/>
      <c r="C1" s="32" t="s">
        <v>0</v>
      </c>
      <c r="D1" s="33"/>
      <c r="E1" s="14"/>
      <c r="F1" s="14"/>
      <c r="G1" s="14"/>
      <c r="H1" s="14"/>
      <c r="I1" s="14"/>
    </row>
    <row r="2" spans="1:9" ht="15.75" x14ac:dyDescent="0.25">
      <c r="A2" s="1"/>
      <c r="B2" s="28"/>
      <c r="C2" s="34"/>
      <c r="D2" s="28" t="s">
        <v>1</v>
      </c>
      <c r="E2" s="14"/>
      <c r="F2" s="14"/>
      <c r="G2" s="14"/>
      <c r="H2" s="14"/>
      <c r="I2" s="14"/>
    </row>
    <row r="3" spans="1:9" ht="16.5" thickBot="1" x14ac:dyDescent="0.3">
      <c r="A3" s="2" t="s">
        <v>1</v>
      </c>
      <c r="B3" s="7"/>
      <c r="C3" s="34"/>
      <c r="D3" s="29" t="s">
        <v>1</v>
      </c>
      <c r="E3" s="14"/>
      <c r="F3" s="14"/>
      <c r="G3" s="35"/>
      <c r="H3" s="35"/>
      <c r="I3" s="15"/>
    </row>
    <row r="4" spans="1:9" ht="63" x14ac:dyDescent="0.25">
      <c r="A4" s="26" t="s">
        <v>12</v>
      </c>
      <c r="B4" s="25" t="s">
        <v>2</v>
      </c>
      <c r="C4" s="25" t="s">
        <v>3</v>
      </c>
      <c r="D4" s="27" t="s">
        <v>4</v>
      </c>
      <c r="E4" s="16" t="s">
        <v>5</v>
      </c>
      <c r="F4" s="16" t="s">
        <v>6</v>
      </c>
      <c r="G4" s="17" t="s">
        <v>7</v>
      </c>
      <c r="H4" s="18" t="s">
        <v>8</v>
      </c>
      <c r="I4" s="18"/>
    </row>
    <row r="5" spans="1:9" x14ac:dyDescent="0.25">
      <c r="A5" s="3" t="s">
        <v>11</v>
      </c>
      <c r="B5" s="7" t="s">
        <v>15</v>
      </c>
      <c r="C5" s="4">
        <v>0</v>
      </c>
      <c r="D5" s="5" t="s">
        <v>1</v>
      </c>
      <c r="E5" s="15">
        <f>C5</f>
        <v>0</v>
      </c>
      <c r="F5" s="15" t="s">
        <v>11</v>
      </c>
      <c r="G5" s="19">
        <v>-0.17056057724145049</v>
      </c>
      <c r="H5" s="15">
        <f>G5*E5</f>
        <v>0</v>
      </c>
      <c r="I5" s="20"/>
    </row>
    <row r="6" spans="1:9" x14ac:dyDescent="0.25">
      <c r="A6" s="6" t="s">
        <v>13</v>
      </c>
      <c r="B6" s="13" t="s">
        <v>14</v>
      </c>
      <c r="C6" s="8">
        <v>80</v>
      </c>
      <c r="D6" s="5" t="s">
        <v>1</v>
      </c>
      <c r="E6" s="15">
        <f>C6</f>
        <v>80</v>
      </c>
      <c r="F6" s="15" t="s">
        <v>13</v>
      </c>
      <c r="G6" s="21">
        <v>1.475437448475183E-3</v>
      </c>
      <c r="H6" s="15">
        <f t="shared" ref="H6:H20" si="0">G6*E6</f>
        <v>0.11803499587801464</v>
      </c>
      <c r="I6" s="15"/>
    </row>
    <row r="7" spans="1:9" x14ac:dyDescent="0.25">
      <c r="A7" s="6" t="s">
        <v>9</v>
      </c>
      <c r="B7" s="7" t="s">
        <v>10</v>
      </c>
      <c r="C7" s="8">
        <v>45</v>
      </c>
      <c r="D7" s="5" t="s">
        <v>1</v>
      </c>
      <c r="E7" s="15">
        <f>C7</f>
        <v>45</v>
      </c>
      <c r="F7" s="15" t="s">
        <v>9</v>
      </c>
      <c r="G7" s="21">
        <v>5.5984011777153259E-2</v>
      </c>
      <c r="H7" s="15">
        <f t="shared" si="0"/>
        <v>2.5192805299718968</v>
      </c>
      <c r="I7" s="15"/>
    </row>
    <row r="8" spans="1:9" x14ac:dyDescent="0.25">
      <c r="A8" s="6" t="s">
        <v>16</v>
      </c>
      <c r="B8" s="7" t="s">
        <v>18</v>
      </c>
      <c r="C8" s="8">
        <v>5</v>
      </c>
      <c r="D8" s="5"/>
      <c r="E8" s="22">
        <f>LOG10(C8)</f>
        <v>0.69897000433601886</v>
      </c>
      <c r="F8" s="15" t="s">
        <v>33</v>
      </c>
      <c r="G8" s="21">
        <v>-4.0599450931770571</v>
      </c>
      <c r="H8" s="15">
        <f t="shared" si="0"/>
        <v>-2.837779839381966</v>
      </c>
      <c r="I8" s="15"/>
    </row>
    <row r="9" spans="1:9" x14ac:dyDescent="0.25">
      <c r="A9" s="6" t="s">
        <v>17</v>
      </c>
      <c r="B9" s="7" t="s">
        <v>18</v>
      </c>
      <c r="C9" s="9">
        <v>1</v>
      </c>
      <c r="D9" s="5"/>
      <c r="E9" s="22">
        <f t="shared" ref="E9:E17" si="1">LOG10(C9)</f>
        <v>0</v>
      </c>
      <c r="F9" s="15" t="s">
        <v>35</v>
      </c>
      <c r="G9" s="21">
        <v>-0.46221166771613692</v>
      </c>
      <c r="H9" s="15">
        <f t="shared" si="0"/>
        <v>0</v>
      </c>
      <c r="I9" s="15"/>
    </row>
    <row r="10" spans="1:9" x14ac:dyDescent="0.25">
      <c r="A10" s="6" t="s">
        <v>19</v>
      </c>
      <c r="B10" s="7" t="s">
        <v>18</v>
      </c>
      <c r="C10" s="8">
        <v>4.5</v>
      </c>
      <c r="D10" s="5"/>
      <c r="E10" s="22">
        <f t="shared" si="1"/>
        <v>0.65321251377534373</v>
      </c>
      <c r="F10" s="15" t="s">
        <v>34</v>
      </c>
      <c r="G10" s="21">
        <v>2.6344481914957321</v>
      </c>
      <c r="H10" s="15">
        <f t="shared" si="0"/>
        <v>1.7208545255778354</v>
      </c>
      <c r="I10" s="15"/>
    </row>
    <row r="11" spans="1:9" x14ac:dyDescent="0.25">
      <c r="A11" s="6" t="s">
        <v>25</v>
      </c>
      <c r="B11" s="7" t="s">
        <v>18</v>
      </c>
      <c r="C11" s="8">
        <v>2.7</v>
      </c>
      <c r="D11" s="5"/>
      <c r="E11" s="22">
        <f t="shared" si="1"/>
        <v>0.43136376415898736</v>
      </c>
      <c r="F11" s="15" t="s">
        <v>36</v>
      </c>
      <c r="G11" s="21">
        <v>0.27157299296472381</v>
      </c>
      <c r="H11" s="15">
        <f t="shared" si="0"/>
        <v>0.11714674848918545</v>
      </c>
      <c r="I11" s="15"/>
    </row>
    <row r="12" spans="1:9" x14ac:dyDescent="0.25">
      <c r="A12" s="6" t="s">
        <v>26</v>
      </c>
      <c r="B12" s="7" t="s">
        <v>18</v>
      </c>
      <c r="C12" s="8">
        <v>1.6</v>
      </c>
      <c r="D12" s="5"/>
      <c r="E12" s="22">
        <f t="shared" si="1"/>
        <v>0.20411998265592479</v>
      </c>
      <c r="F12" s="15" t="s">
        <v>37</v>
      </c>
      <c r="G12" s="21">
        <v>-5.7109797705536636</v>
      </c>
      <c r="H12" s="15">
        <f t="shared" si="0"/>
        <v>-1.1657250917137512</v>
      </c>
      <c r="I12" s="15"/>
    </row>
    <row r="13" spans="1:9" x14ac:dyDescent="0.25">
      <c r="A13" s="6" t="s">
        <v>20</v>
      </c>
      <c r="B13" s="7" t="s">
        <v>21</v>
      </c>
      <c r="C13" s="8">
        <v>300</v>
      </c>
      <c r="D13" s="5"/>
      <c r="E13" s="22">
        <f t="shared" si="1"/>
        <v>2.4771212547196626</v>
      </c>
      <c r="F13" s="7" t="s">
        <v>38</v>
      </c>
      <c r="G13" s="14">
        <v>0.94530227330419236</v>
      </c>
      <c r="H13" s="15">
        <f t="shared" si="0"/>
        <v>2.3416283533366302</v>
      </c>
      <c r="I13" s="15"/>
    </row>
    <row r="14" spans="1:9" x14ac:dyDescent="0.25">
      <c r="A14" s="6" t="s">
        <v>23</v>
      </c>
      <c r="B14" s="7" t="s">
        <v>22</v>
      </c>
      <c r="C14" s="8">
        <v>28</v>
      </c>
      <c r="D14" s="5"/>
      <c r="E14" s="22">
        <f t="shared" si="1"/>
        <v>1.4471580313422192</v>
      </c>
      <c r="F14" s="7" t="s">
        <v>39</v>
      </c>
      <c r="G14" s="14">
        <v>-0.1487260451525822</v>
      </c>
      <c r="H14" s="15">
        <f t="shared" si="0"/>
        <v>-0.21523009071232485</v>
      </c>
      <c r="I14" s="15"/>
    </row>
    <row r="15" spans="1:9" x14ac:dyDescent="0.25">
      <c r="A15" s="6" t="s">
        <v>24</v>
      </c>
      <c r="B15" s="7" t="s">
        <v>22</v>
      </c>
      <c r="C15" s="8">
        <v>16</v>
      </c>
      <c r="D15" s="5"/>
      <c r="E15" s="22">
        <f t="shared" si="1"/>
        <v>1.2041199826559248</v>
      </c>
      <c r="F15" s="7" t="s">
        <v>40</v>
      </c>
      <c r="G15" s="14">
        <v>-0.116786432211098</v>
      </c>
      <c r="H15" s="15">
        <f t="shared" si="0"/>
        <v>-0.14062487672847465</v>
      </c>
      <c r="I15" s="15"/>
    </row>
    <row r="16" spans="1:9" x14ac:dyDescent="0.25">
      <c r="A16" s="6" t="s">
        <v>27</v>
      </c>
      <c r="B16" s="7" t="s">
        <v>22</v>
      </c>
      <c r="C16" s="8">
        <v>20</v>
      </c>
      <c r="D16" s="5"/>
      <c r="E16" s="22">
        <f t="shared" si="1"/>
        <v>1.3010299956639813</v>
      </c>
      <c r="F16" s="7" t="s">
        <v>41</v>
      </c>
      <c r="G16" s="14">
        <v>-0.58342008064806705</v>
      </c>
      <c r="H16" s="15">
        <f t="shared" si="0"/>
        <v>-0.75904702499583432</v>
      </c>
      <c r="I16" s="15"/>
    </row>
    <row r="17" spans="1:9" x14ac:dyDescent="0.25">
      <c r="A17" s="14" t="s">
        <v>28</v>
      </c>
      <c r="B17" s="7" t="s">
        <v>21</v>
      </c>
      <c r="C17" s="8">
        <v>66</v>
      </c>
      <c r="D17" s="5"/>
      <c r="E17" s="22">
        <f t="shared" si="1"/>
        <v>1.8195439355418688</v>
      </c>
      <c r="F17" s="7" t="s">
        <v>42</v>
      </c>
      <c r="G17" s="14">
        <v>-4.2292191961143901</v>
      </c>
      <c r="H17" s="15">
        <f t="shared" si="0"/>
        <v>-7.6952501403671958</v>
      </c>
      <c r="I17" s="15"/>
    </row>
    <row r="18" spans="1:9" x14ac:dyDescent="0.25">
      <c r="A18" s="14" t="s">
        <v>46</v>
      </c>
      <c r="B18" s="7" t="s">
        <v>45</v>
      </c>
      <c r="C18" s="8">
        <v>60</v>
      </c>
      <c r="D18" s="5"/>
      <c r="E18" s="22">
        <f>LOG10(C18/C19^2)</f>
        <v>1.3172534076270959</v>
      </c>
      <c r="F18" s="7" t="s">
        <v>29</v>
      </c>
      <c r="G18" s="14">
        <v>-0.46423111152744823</v>
      </c>
      <c r="H18" s="15">
        <f t="shared" si="0"/>
        <v>-0.61151001358604551</v>
      </c>
      <c r="I18" s="15"/>
    </row>
    <row r="19" spans="1:9" x14ac:dyDescent="0.25">
      <c r="A19" s="14" t="s">
        <v>44</v>
      </c>
      <c r="B19" s="7" t="s">
        <v>47</v>
      </c>
      <c r="C19" s="7">
        <v>1.7</v>
      </c>
      <c r="D19" s="5"/>
      <c r="E19" s="22">
        <f>LOG10(C21+(C20-C21)/3)</f>
        <v>1.9700367766225568</v>
      </c>
      <c r="F19" s="7" t="s">
        <v>43</v>
      </c>
      <c r="G19" s="14">
        <v>3.4465602444350338</v>
      </c>
      <c r="H19" s="15">
        <f t="shared" si="0"/>
        <v>6.7898504343822452</v>
      </c>
      <c r="I19" s="15"/>
    </row>
    <row r="20" spans="1:9" x14ac:dyDescent="0.25">
      <c r="A20" s="14" t="s">
        <v>48</v>
      </c>
      <c r="B20" s="7" t="s">
        <v>30</v>
      </c>
      <c r="C20" s="7">
        <v>120</v>
      </c>
      <c r="D20" s="5"/>
      <c r="E20" s="23">
        <f>1</f>
        <v>1</v>
      </c>
      <c r="F20" s="7" t="s">
        <v>32</v>
      </c>
      <c r="G20" s="14">
        <v>0.1689438557559626</v>
      </c>
      <c r="H20" s="15">
        <f t="shared" si="0"/>
        <v>0.1689438557559626</v>
      </c>
      <c r="I20" s="15"/>
    </row>
    <row r="21" spans="1:9" x14ac:dyDescent="0.25">
      <c r="A21" s="14" t="s">
        <v>49</v>
      </c>
      <c r="B21" s="7" t="s">
        <v>30</v>
      </c>
      <c r="C21" s="7">
        <v>80</v>
      </c>
      <c r="D21" s="5"/>
      <c r="E21" s="14"/>
      <c r="F21" s="14"/>
      <c r="G21" s="14"/>
      <c r="H21" s="14"/>
      <c r="I21" s="15"/>
    </row>
    <row r="22" spans="1:9" x14ac:dyDescent="0.25">
      <c r="A22" s="14"/>
      <c r="B22" s="7"/>
      <c r="C22" s="7"/>
      <c r="D22" s="5"/>
      <c r="E22" s="15"/>
      <c r="F22" s="24"/>
      <c r="G22" s="14"/>
      <c r="H22" s="15">
        <f>SUM(H5:H20)</f>
        <v>0.35057236590617791</v>
      </c>
      <c r="I22" s="15"/>
    </row>
    <row r="23" spans="1:9" ht="15.75" thickBot="1" x14ac:dyDescent="0.3">
      <c r="A23" s="36" t="s">
        <v>31</v>
      </c>
      <c r="B23" s="37" t="s">
        <v>1</v>
      </c>
      <c r="C23" s="38">
        <f>EXP(H22)/(1+EXP(H22))</f>
        <v>0.58675636927398644</v>
      </c>
      <c r="D23" s="5"/>
      <c r="E23" s="14"/>
      <c r="F23" s="14"/>
      <c r="G23" s="14"/>
      <c r="H23" s="14"/>
      <c r="I23" s="15"/>
    </row>
    <row r="24" spans="1:9" ht="15.75" thickBot="1" x14ac:dyDescent="0.3">
      <c r="A24" s="36"/>
      <c r="B24" s="37"/>
      <c r="C24" s="38"/>
      <c r="D24" s="39" t="s">
        <v>54</v>
      </c>
      <c r="G24" s="14"/>
      <c r="H24" s="14"/>
      <c r="I24" s="15"/>
    </row>
    <row r="25" spans="1:9" ht="15.75" thickBot="1" x14ac:dyDescent="0.3">
      <c r="A25" s="36"/>
      <c r="B25" s="37"/>
      <c r="C25" s="38"/>
      <c r="D25" s="39"/>
      <c r="E25" s="15"/>
      <c r="F25" s="21"/>
      <c r="G25" s="21" t="s">
        <v>1</v>
      </c>
      <c r="H25" s="14"/>
      <c r="I25" s="15"/>
    </row>
    <row r="26" spans="1:9" x14ac:dyDescent="0.25">
      <c r="A26" s="10"/>
      <c r="B26" s="11" t="s">
        <v>1</v>
      </c>
      <c r="C26" s="11" t="s">
        <v>1</v>
      </c>
      <c r="D26" s="12"/>
      <c r="E26" s="14"/>
      <c r="F26" s="14"/>
      <c r="G26" s="21" t="s">
        <v>1</v>
      </c>
      <c r="H26" s="14"/>
      <c r="I26" s="15"/>
    </row>
    <row r="27" spans="1:9" x14ac:dyDescent="0.25">
      <c r="A27" s="40" t="s">
        <v>51</v>
      </c>
      <c r="B27" s="40"/>
      <c r="C27" s="40"/>
      <c r="D27" s="40"/>
      <c r="E27" s="40"/>
      <c r="F27" s="40"/>
      <c r="G27" s="40"/>
      <c r="H27" s="40"/>
    </row>
    <row r="28" spans="1:9" x14ac:dyDescent="0.25">
      <c r="A28" s="40" t="s">
        <v>52</v>
      </c>
      <c r="B28" s="40"/>
      <c r="C28" s="40"/>
      <c r="D28" s="40"/>
      <c r="E28" s="40"/>
      <c r="F28" s="40"/>
      <c r="G28" s="40"/>
      <c r="H28" s="40"/>
    </row>
    <row r="29" spans="1:9" x14ac:dyDescent="0.25">
      <c r="A29" s="40" t="s">
        <v>53</v>
      </c>
      <c r="B29" s="40"/>
      <c r="C29" s="40"/>
      <c r="D29" s="40"/>
      <c r="E29" s="40"/>
      <c r="F29" s="40"/>
      <c r="G29" s="40"/>
      <c r="H29" s="40"/>
    </row>
  </sheetData>
  <mergeCells count="9">
    <mergeCell ref="A27:H27"/>
    <mergeCell ref="A28:H28"/>
    <mergeCell ref="A29:H29"/>
    <mergeCell ref="C2:C3"/>
    <mergeCell ref="G3:H3"/>
    <mergeCell ref="A23:A25"/>
    <mergeCell ref="B23:B25"/>
    <mergeCell ref="C23:C25"/>
    <mergeCell ref="D24:D25"/>
  </mergeCells>
  <conditionalFormatting sqref="C23:C25">
    <cfRule type="cellIs" dxfId="1" priority="1" operator="lessThan">
      <formula>0.49</formula>
    </cfRule>
    <cfRule type="cellIs" dxfId="0" priority="2" operator="greaterThanOrEqual">
      <formula>0.49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Yike</dc:creator>
  <cp:lastModifiedBy>Yi-ke Li</cp:lastModifiedBy>
  <dcterms:created xsi:type="dcterms:W3CDTF">2015-06-05T18:17:20Z</dcterms:created>
  <dcterms:modified xsi:type="dcterms:W3CDTF">2024-04-10T00:11:44Z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2024-04-07T22:01:27Z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6df4513c-f19c-425b-8e2d-72574fbff787</vt:lpwstr>
  </property>
  <property fmtid="{D5CDD505-2E9C-101B-9397-08002B2CF9AE}" pid="8" name="MSIP_Label_792c8cef-6f2b-4af1-b4ac-d815ff795cd6_ContentBits">
    <vt:lpwstr>0</vt:lpwstr>
  </property>
</Properties>
</file>